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19200" windowHeight="11610" tabRatio="806"/>
  </bookViews>
  <sheets>
    <sheet name="1-1" sheetId="1" r:id="rId1"/>
    <sheet name="1-2" sheetId="4" r:id="rId2"/>
    <sheet name="1-3" sheetId="5" r:id="rId3"/>
    <sheet name="2-1" sheetId="58" r:id="rId4"/>
    <sheet name="3-1" sheetId="48" r:id="rId5"/>
    <sheet name="3-2" sheetId="49" r:id="rId6"/>
    <sheet name="3-3" sheetId="41" r:id="rId7"/>
    <sheet name="3-4" sheetId="43" r:id="rId8"/>
    <sheet name="3-5" sheetId="56" r:id="rId9"/>
    <sheet name="3-6" sheetId="50" r:id="rId10"/>
    <sheet name="3-7" sheetId="51" r:id="rId11"/>
    <sheet name="3-8" sheetId="35" r:id="rId12"/>
    <sheet name="3-9" sheetId="36" r:id="rId13"/>
    <sheet name="4-1" sheetId="39" r:id="rId14"/>
    <sheet name="4-2" sheetId="14" r:id="rId15"/>
    <sheet name="4-3" sheetId="25" r:id="rId16"/>
    <sheet name="4-4" sheetId="19" r:id="rId17"/>
    <sheet name="4-5" sheetId="26" r:id="rId18"/>
    <sheet name="4-6" sheetId="47" r:id="rId19"/>
    <sheet name="4-7" sheetId="27" r:id="rId20"/>
    <sheet name="4-8" sheetId="16" r:id="rId21"/>
    <sheet name="4-9" sheetId="46" r:id="rId22"/>
    <sheet name="4-10" sheetId="29" r:id="rId23"/>
    <sheet name="4-11" sheetId="30" r:id="rId24"/>
    <sheet name="4-12【本シートもPDFに変換】【変更不可】" sheetId="57" r:id="rId25"/>
  </sheets>
  <definedNames>
    <definedName name="_9．資金支出明細" localSheetId="4">#REF!</definedName>
    <definedName name="_9．資金支出明細" localSheetId="5">#REF!</definedName>
    <definedName name="_9．資金支出明細" localSheetId="6">#REF!</definedName>
    <definedName name="_9．資金支出明細" localSheetId="7">#REF!</definedName>
    <definedName name="_9．資金支出明細" localSheetId="8">#REF!</definedName>
    <definedName name="_9．資金支出明細" localSheetId="9">#REF!</definedName>
    <definedName name="_9．資金支出明細" localSheetId="15">'4-3'!$A$1:$J$25</definedName>
    <definedName name="_9．資金支出明細" localSheetId="17">'4-5'!$A$3:$G$26</definedName>
    <definedName name="_9．資金支出明細" localSheetId="19">'4-7'!$A$1:$I$15</definedName>
    <definedName name="_9．資金支出明細" localSheetId="21">'4-9'!#REF!</definedName>
    <definedName name="_9．資金支出明細">'4-2'!$A$1:$I$25</definedName>
    <definedName name="_ftn1" localSheetId="3">'2-1'!$A$20</definedName>
    <definedName name="_ftnref1" localSheetId="3">'2-1'!$E$4</definedName>
    <definedName name="_xlnm.Print_Area" localSheetId="0">'1-1'!$A$1:$N$44</definedName>
    <definedName name="_xlnm.Print_Area" localSheetId="1">'1-2'!$A$1:$S$32</definedName>
    <definedName name="_xlnm.Print_Area" localSheetId="2">'1-3'!$A$1:$F$32</definedName>
    <definedName name="_xlnm.Print_Area" localSheetId="3">'2-1'!$A$1:$G$27</definedName>
    <definedName name="_xlnm.Print_Area" localSheetId="4">'3-1'!$A$1:$T$56</definedName>
    <definedName name="_xlnm.Print_Area" localSheetId="5">'3-2'!$A$1:$T$49</definedName>
    <definedName name="_xlnm.Print_Area" localSheetId="6">'3-3'!$A$1:$T$64</definedName>
    <definedName name="_xlnm.Print_Area" localSheetId="7">'3-4'!$A$1:$T$59</definedName>
    <definedName name="_xlnm.Print_Area" localSheetId="8">'3-5'!$A$1:$T$59</definedName>
    <definedName name="_xlnm.Print_Area" localSheetId="9">'3-6'!$A$1:$T$53</definedName>
    <definedName name="_xlnm.Print_Area" localSheetId="10">'3-7'!$A$1:$R$32</definedName>
    <definedName name="_xlnm.Print_Area" localSheetId="11">'3-8'!$A$1:$K$20</definedName>
    <definedName name="_xlnm.Print_Area" localSheetId="12">'3-9'!$A$1:$R$18</definedName>
    <definedName name="_xlnm.Print_Area" localSheetId="13">'4-1'!$A$1:$BH$45</definedName>
    <definedName name="_xlnm.Print_Area" localSheetId="22">'4-10'!$A$1:$M$21</definedName>
    <definedName name="_xlnm.Print_Area" localSheetId="23">'4-11'!$A$1:$I$26</definedName>
    <definedName name="_xlnm.Print_Area" localSheetId="24">'4-12【本シートもPDFに変換】【変更不可】'!$A$1:$E$49</definedName>
    <definedName name="_xlnm.Print_Area" localSheetId="14">'4-2'!$A$1:$K$25</definedName>
    <definedName name="_xlnm.Print_Area" localSheetId="15">'4-3'!$A$1:$L$25</definedName>
    <definedName name="_xlnm.Print_Area" localSheetId="16">'4-4'!$A$1:$AT$35</definedName>
    <definedName name="_xlnm.Print_Area" localSheetId="17">'4-5'!$A$1:$I$26</definedName>
    <definedName name="_xlnm.Print_Area" localSheetId="18">'4-6'!$A$1:$AK$28</definedName>
    <definedName name="_xlnm.Print_Area" localSheetId="19">'4-7'!$A$1:$J$15</definedName>
    <definedName name="_xlnm.Print_Area" localSheetId="20">'4-8'!$A$1:$AN$29</definedName>
    <definedName name="_xlnm.Print_Area" localSheetId="21">'4-9'!$A$1:$I$14</definedName>
    <definedName name="_xlnm.Print_Titles" localSheetId="11">'3-8'!$1:$10</definedName>
    <definedName name="Z_78A06D35_997C_49BE_BF64_1932D8EC4307_.wvu.PrintArea" localSheetId="13" hidden="1">'4-1'!$A$1:$AS$45</definedName>
    <definedName name="Z_78A06D35_997C_49BE_BF64_1932D8EC4307_.wvu.PrintArea" localSheetId="22" hidden="1">'4-10'!$B$1:$L$25</definedName>
    <definedName name="Z_78A06D35_997C_49BE_BF64_1932D8EC4307_.wvu.PrintArea" localSheetId="23" hidden="1">'4-11'!$B$1:$I$18</definedName>
    <definedName name="Z_78A06D35_997C_49BE_BF64_1932D8EC4307_.wvu.PrintArea" localSheetId="14" hidden="1">'4-2'!$A$1:$I$9</definedName>
    <definedName name="Z_78A06D35_997C_49BE_BF64_1932D8EC4307_.wvu.PrintArea" localSheetId="15" hidden="1">'4-3'!$A$1:$J$9</definedName>
    <definedName name="Z_78A06D35_997C_49BE_BF64_1932D8EC4307_.wvu.PrintArea" localSheetId="16" hidden="1">'4-4'!$A$1:$AU$1</definedName>
    <definedName name="Z_78A06D35_997C_49BE_BF64_1932D8EC4307_.wvu.PrintArea" localSheetId="17" hidden="1">'4-5'!$A$3:$G$10</definedName>
    <definedName name="Z_78A06D35_997C_49BE_BF64_1932D8EC4307_.wvu.PrintArea" localSheetId="18" hidden="1">'4-6'!#REF!</definedName>
    <definedName name="Z_78A06D35_997C_49BE_BF64_1932D8EC4307_.wvu.PrintArea" localSheetId="19" hidden="1">'4-7'!$A$1:$I$9</definedName>
    <definedName name="Z_78A06D35_997C_49BE_BF64_1932D8EC4307_.wvu.PrintArea" localSheetId="20" hidden="1">'4-8'!$A$1:$AN$2</definedName>
    <definedName name="Z_78A06D35_997C_49BE_BF64_1932D8EC4307_.wvu.PrintArea" localSheetId="21" hidden="1">'4-9'!#REF!</definedName>
    <definedName name="Z_78A06D35_997C_49BE_BF64_1932D8EC4307_.wvu.Rows" localSheetId="18" hidden="1">'4-6'!#REF!</definedName>
    <definedName name="Z_78A06D35_997C_49BE_BF64_1932D8EC4307_.wvu.Rows" localSheetId="20" hidden="1">'4-8'!#REF!</definedName>
    <definedName name="サービス業">'1-2'!$X$2:$X$30</definedName>
    <definedName name="卸売業">'1-2'!$W$2:$W$7</definedName>
    <definedName name="助成事業のフロー・スケジュール">'3-8'!$A$11</definedName>
    <definedName name="小売業">'1-2'!$Y$2:$Y$9</definedName>
    <definedName name="製造業その他">'1-2'!$V$2:$V$60</definedName>
  </definedNames>
  <calcPr calcId="145621"/>
</workbook>
</file>

<file path=xl/calcChain.xml><?xml version="1.0" encoding="utf-8"?>
<calcChain xmlns="http://schemas.openxmlformats.org/spreadsheetml/2006/main">
  <c r="E4" i="30" l="1"/>
  <c r="E5" i="30"/>
  <c r="E6" i="30"/>
  <c r="E7" i="30"/>
  <c r="E8" i="30"/>
  <c r="E9" i="30"/>
  <c r="E10" i="30"/>
  <c r="E11" i="30"/>
  <c r="E12" i="30"/>
  <c r="E13" i="30"/>
  <c r="E14" i="30"/>
  <c r="E15" i="30"/>
  <c r="E16" i="30"/>
  <c r="E17" i="30"/>
  <c r="B4" i="30"/>
  <c r="B5" i="30"/>
  <c r="B6" i="30"/>
  <c r="B7" i="30"/>
  <c r="B8" i="30"/>
  <c r="B9" i="30"/>
  <c r="B10" i="30"/>
  <c r="B11" i="30"/>
  <c r="B12" i="30"/>
  <c r="B13" i="30"/>
  <c r="B14" i="30"/>
  <c r="B15" i="30"/>
  <c r="B16" i="30"/>
  <c r="B17" i="30"/>
  <c r="A11" i="58" l="1"/>
  <c r="A14" i="30" l="1"/>
  <c r="A16" i="30"/>
  <c r="A22" i="30"/>
  <c r="F22" i="30"/>
  <c r="H22" i="30"/>
  <c r="A25" i="26"/>
  <c r="G25" i="26"/>
  <c r="F25" i="26" s="1"/>
  <c r="I25" i="26"/>
  <c r="A13" i="29"/>
  <c r="L13" i="29"/>
  <c r="G6" i="26" l="1"/>
  <c r="A17" i="26" l="1"/>
  <c r="G17" i="26"/>
  <c r="F17" i="26" s="1"/>
  <c r="I17" i="26"/>
  <c r="A18" i="26"/>
  <c r="G18" i="26"/>
  <c r="F18" i="26" s="1"/>
  <c r="I18" i="26"/>
  <c r="A19" i="26"/>
  <c r="G19" i="26"/>
  <c r="F19" i="26" s="1"/>
  <c r="I19" i="26"/>
  <c r="A20" i="26"/>
  <c r="G20" i="26"/>
  <c r="F20" i="26" s="1"/>
  <c r="I20" i="26"/>
  <c r="A21" i="14"/>
  <c r="I21" i="14"/>
  <c r="H21" i="14" s="1"/>
  <c r="K21" i="14"/>
  <c r="A22" i="14"/>
  <c r="I22" i="14"/>
  <c r="H22" i="14" s="1"/>
  <c r="K22" i="14"/>
  <c r="A23" i="14"/>
  <c r="I23" i="14"/>
  <c r="H23" i="14" s="1"/>
  <c r="K23" i="14"/>
  <c r="I19" i="14"/>
  <c r="H19" i="14"/>
  <c r="A19" i="14"/>
  <c r="K19" i="14"/>
  <c r="F17" i="58" l="1"/>
  <c r="G16" i="58"/>
  <c r="G15" i="58"/>
  <c r="A15" i="58"/>
  <c r="G14" i="58"/>
  <c r="A14" i="58"/>
  <c r="G13" i="58"/>
  <c r="A13" i="58"/>
  <c r="G12" i="58"/>
  <c r="A12" i="58"/>
  <c r="G10" i="58"/>
  <c r="A10" i="58"/>
  <c r="G9" i="58"/>
  <c r="A9" i="58"/>
  <c r="G8" i="58"/>
  <c r="A8" i="58"/>
  <c r="G7" i="58"/>
  <c r="A7" i="58"/>
  <c r="G6" i="58"/>
  <c r="A6" i="58"/>
  <c r="G5" i="58"/>
  <c r="A5" i="58"/>
  <c r="G11" i="58" l="1"/>
  <c r="G17" i="58" s="1"/>
  <c r="U4" i="41"/>
  <c r="D27" i="57" s="1"/>
  <c r="U5" i="48"/>
  <c r="D26" i="57" s="1"/>
  <c r="U1" i="48"/>
  <c r="D25" i="57" s="1"/>
  <c r="L1" i="48"/>
  <c r="D9" i="57" l="1"/>
  <c r="D8" i="57"/>
  <c r="D7" i="57"/>
  <c r="D11" i="57"/>
  <c r="D10" i="57"/>
  <c r="N4" i="41"/>
  <c r="L5" i="48"/>
  <c r="D23" i="57" l="1"/>
  <c r="D22" i="57"/>
  <c r="D21" i="57" l="1"/>
  <c r="D20" i="57"/>
  <c r="D19" i="57"/>
  <c r="D18" i="57"/>
  <c r="D17" i="57"/>
  <c r="D16" i="57"/>
  <c r="D15" i="57"/>
  <c r="D14" i="57"/>
  <c r="D13" i="57"/>
  <c r="D12" i="57"/>
  <c r="D6" i="57"/>
  <c r="D4" i="57"/>
  <c r="L5" i="35" l="1"/>
  <c r="G42" i="1" l="1"/>
  <c r="D24" i="57" s="1"/>
  <c r="H25" i="30" l="1"/>
  <c r="F25" i="30"/>
  <c r="A25" i="30"/>
  <c r="H24" i="30"/>
  <c r="F24" i="30"/>
  <c r="A24" i="30"/>
  <c r="H23" i="30"/>
  <c r="F23" i="30"/>
  <c r="A23" i="30"/>
  <c r="H21" i="30"/>
  <c r="F21" i="30"/>
  <c r="F26" i="30" s="1"/>
  <c r="P14" i="39" s="1"/>
  <c r="D46" i="57" s="1"/>
  <c r="A21" i="30"/>
  <c r="A17" i="30"/>
  <c r="A15" i="30"/>
  <c r="A13" i="30"/>
  <c r="A12" i="30"/>
  <c r="A11" i="30"/>
  <c r="A10" i="30"/>
  <c r="A9" i="30"/>
  <c r="A8" i="30"/>
  <c r="A7" i="30"/>
  <c r="A6" i="30"/>
  <c r="A5" i="30"/>
  <c r="A4" i="30"/>
  <c r="B3" i="30"/>
  <c r="A3" i="30"/>
  <c r="L24" i="29"/>
  <c r="L23" i="29"/>
  <c r="L22" i="29"/>
  <c r="L21" i="29"/>
  <c r="A21" i="29"/>
  <c r="L20" i="29"/>
  <c r="A20" i="29"/>
  <c r="L19" i="29"/>
  <c r="A19" i="29"/>
  <c r="L18" i="29"/>
  <c r="A18" i="29"/>
  <c r="L17" i="29"/>
  <c r="A17" i="29"/>
  <c r="L16" i="29"/>
  <c r="A16" i="29"/>
  <c r="L15" i="29"/>
  <c r="A15" i="29"/>
  <c r="L14" i="29"/>
  <c r="A14" i="29"/>
  <c r="L12" i="29"/>
  <c r="A12" i="29"/>
  <c r="L11" i="29"/>
  <c r="A11" i="29"/>
  <c r="L10" i="29"/>
  <c r="A10" i="29"/>
  <c r="L9" i="29"/>
  <c r="A9" i="29"/>
  <c r="L8" i="29"/>
  <c r="A8" i="29"/>
  <c r="L7" i="29"/>
  <c r="E3" i="30" s="1"/>
  <c r="A7" i="29"/>
  <c r="I13" i="46"/>
  <c r="H13" i="46"/>
  <c r="G13" i="46"/>
  <c r="A13" i="46"/>
  <c r="I12" i="46"/>
  <c r="H12" i="46"/>
  <c r="G12" i="46"/>
  <c r="A12" i="46"/>
  <c r="I11" i="46"/>
  <c r="H11" i="46"/>
  <c r="G11" i="46"/>
  <c r="A11" i="46"/>
  <c r="I10" i="46"/>
  <c r="H10" i="46"/>
  <c r="G10" i="46"/>
  <c r="A10" i="46"/>
  <c r="I9" i="46"/>
  <c r="H9" i="46"/>
  <c r="G9" i="46"/>
  <c r="A9" i="46"/>
  <c r="I8" i="46"/>
  <c r="H8" i="46"/>
  <c r="G8" i="46"/>
  <c r="A8" i="46"/>
  <c r="I7" i="46"/>
  <c r="H7" i="46"/>
  <c r="G7" i="46"/>
  <c r="A7" i="46"/>
  <c r="I6" i="46"/>
  <c r="H6" i="46"/>
  <c r="G6" i="46"/>
  <c r="A6" i="46"/>
  <c r="I5" i="46"/>
  <c r="H5" i="46"/>
  <c r="G5" i="46"/>
  <c r="A5" i="46"/>
  <c r="I4" i="46"/>
  <c r="H4" i="46"/>
  <c r="H14" i="46" s="1"/>
  <c r="Z12" i="39" s="1"/>
  <c r="G4" i="46"/>
  <c r="G14" i="46" s="1"/>
  <c r="P12" i="39" s="1"/>
  <c r="D40" i="57" s="1"/>
  <c r="A4" i="46"/>
  <c r="J14" i="27"/>
  <c r="I14" i="27"/>
  <c r="H14" i="27"/>
  <c r="A14" i="27"/>
  <c r="J13" i="27"/>
  <c r="I13" i="27"/>
  <c r="H13" i="27"/>
  <c r="A13" i="27"/>
  <c r="J12" i="27"/>
  <c r="I12" i="27"/>
  <c r="H12" i="27"/>
  <c r="A12" i="27"/>
  <c r="J11" i="27"/>
  <c r="I11" i="27"/>
  <c r="H11" i="27"/>
  <c r="A11" i="27"/>
  <c r="J10" i="27"/>
  <c r="I10" i="27"/>
  <c r="H10" i="27"/>
  <c r="A10" i="27"/>
  <c r="J9" i="27"/>
  <c r="I9" i="27"/>
  <c r="H9" i="27"/>
  <c r="A9" i="27"/>
  <c r="J8" i="27"/>
  <c r="I8" i="27"/>
  <c r="H8" i="27"/>
  <c r="A8" i="27"/>
  <c r="J7" i="27"/>
  <c r="I7" i="27"/>
  <c r="H7" i="27"/>
  <c r="A7" i="27"/>
  <c r="J6" i="27"/>
  <c r="I6" i="27"/>
  <c r="H6" i="27"/>
  <c r="A6" i="27"/>
  <c r="J5" i="27"/>
  <c r="I5" i="27"/>
  <c r="I15" i="27" s="1"/>
  <c r="Z11" i="39" s="1"/>
  <c r="H5" i="27"/>
  <c r="A5" i="27"/>
  <c r="I24" i="26"/>
  <c r="G24" i="26"/>
  <c r="F24" i="26"/>
  <c r="A24" i="26"/>
  <c r="I23" i="26"/>
  <c r="G23" i="26"/>
  <c r="F23" i="26"/>
  <c r="A23" i="26"/>
  <c r="I22" i="26"/>
  <c r="G22" i="26"/>
  <c r="F22" i="26"/>
  <c r="A22" i="26"/>
  <c r="I21" i="26"/>
  <c r="G21" i="26"/>
  <c r="F21" i="26" s="1"/>
  <c r="A21" i="26"/>
  <c r="I16" i="26"/>
  <c r="G16" i="26"/>
  <c r="F16" i="26"/>
  <c r="A16" i="26"/>
  <c r="I15" i="26"/>
  <c r="G15" i="26"/>
  <c r="F15" i="26"/>
  <c r="A15" i="26"/>
  <c r="I14" i="26"/>
  <c r="G14" i="26"/>
  <c r="F14" i="26"/>
  <c r="A14" i="26"/>
  <c r="I13" i="26"/>
  <c r="G13" i="26"/>
  <c r="F13" i="26"/>
  <c r="A13" i="26"/>
  <c r="I12" i="26"/>
  <c r="G12" i="26"/>
  <c r="F12" i="26"/>
  <c r="A12" i="26"/>
  <c r="I11" i="26"/>
  <c r="G11" i="26"/>
  <c r="F11" i="26"/>
  <c r="A11" i="26"/>
  <c r="I10" i="26"/>
  <c r="G10" i="26"/>
  <c r="F10" i="26"/>
  <c r="A10" i="26"/>
  <c r="I9" i="26"/>
  <c r="G9" i="26"/>
  <c r="F9" i="26"/>
  <c r="A9" i="26"/>
  <c r="I8" i="26"/>
  <c r="G8" i="26"/>
  <c r="F8" i="26"/>
  <c r="A8" i="26"/>
  <c r="I7" i="26"/>
  <c r="G7" i="26"/>
  <c r="F7" i="26"/>
  <c r="A7" i="26"/>
  <c r="I6" i="26"/>
  <c r="G26" i="26"/>
  <c r="Z10" i="39" s="1"/>
  <c r="AJ10" i="39" s="1"/>
  <c r="F6" i="26"/>
  <c r="F26" i="26" s="1"/>
  <c r="P10" i="39" s="1"/>
  <c r="D34" i="57" s="1"/>
  <c r="A6" i="26"/>
  <c r="L24" i="25"/>
  <c r="J24" i="25"/>
  <c r="I24" i="25"/>
  <c r="A24" i="25"/>
  <c r="L23" i="25"/>
  <c r="J23" i="25"/>
  <c r="I23" i="25"/>
  <c r="A23" i="25"/>
  <c r="L22" i="25"/>
  <c r="J22" i="25"/>
  <c r="I22" i="25"/>
  <c r="A22" i="25"/>
  <c r="L21" i="25"/>
  <c r="J21" i="25"/>
  <c r="I21" i="25"/>
  <c r="A21" i="25"/>
  <c r="L20" i="25"/>
  <c r="J20" i="25"/>
  <c r="I20" i="25"/>
  <c r="A20" i="25"/>
  <c r="L19" i="25"/>
  <c r="J19" i="25"/>
  <c r="I19" i="25"/>
  <c r="A19" i="25"/>
  <c r="L18" i="25"/>
  <c r="J18" i="25"/>
  <c r="I18" i="25"/>
  <c r="A18" i="25"/>
  <c r="L17" i="25"/>
  <c r="J17" i="25"/>
  <c r="I17" i="25"/>
  <c r="A17" i="25"/>
  <c r="L16" i="25"/>
  <c r="J16" i="25"/>
  <c r="I16" i="25"/>
  <c r="A16" i="25"/>
  <c r="L15" i="25"/>
  <c r="J15" i="25"/>
  <c r="I15" i="25"/>
  <c r="A15" i="25"/>
  <c r="L14" i="25"/>
  <c r="J14" i="25"/>
  <c r="I14" i="25"/>
  <c r="A14" i="25"/>
  <c r="L13" i="25"/>
  <c r="J13" i="25"/>
  <c r="I13" i="25"/>
  <c r="A13" i="25"/>
  <c r="L12" i="25"/>
  <c r="J12" i="25"/>
  <c r="I12" i="25"/>
  <c r="A12" i="25"/>
  <c r="L11" i="25"/>
  <c r="J11" i="25"/>
  <c r="I11" i="25"/>
  <c r="A11" i="25"/>
  <c r="L10" i="25"/>
  <c r="J10" i="25"/>
  <c r="I10" i="25"/>
  <c r="A10" i="25"/>
  <c r="L9" i="25"/>
  <c r="J9" i="25"/>
  <c r="I9" i="25"/>
  <c r="A9" i="25"/>
  <c r="L8" i="25"/>
  <c r="J8" i="25"/>
  <c r="I8" i="25"/>
  <c r="A8" i="25"/>
  <c r="L7" i="25"/>
  <c r="J7" i="25"/>
  <c r="I7" i="25"/>
  <c r="A7" i="25"/>
  <c r="L6" i="25"/>
  <c r="J6" i="25"/>
  <c r="I6" i="25"/>
  <c r="A6" i="25"/>
  <c r="L5" i="25"/>
  <c r="J5" i="25"/>
  <c r="I5" i="25"/>
  <c r="A5" i="25"/>
  <c r="K24" i="14"/>
  <c r="I24" i="14"/>
  <c r="H24" i="14"/>
  <c r="A24" i="14"/>
  <c r="K20" i="14"/>
  <c r="I20" i="14"/>
  <c r="H20" i="14"/>
  <c r="A20" i="14"/>
  <c r="K18" i="14"/>
  <c r="I18" i="14"/>
  <c r="H18" i="14"/>
  <c r="A18" i="14"/>
  <c r="K17" i="14"/>
  <c r="I17" i="14"/>
  <c r="H17" i="14"/>
  <c r="A17" i="14"/>
  <c r="K16" i="14"/>
  <c r="I16" i="14"/>
  <c r="H16" i="14"/>
  <c r="A16" i="14"/>
  <c r="K15" i="14"/>
  <c r="I15" i="14"/>
  <c r="H15" i="14"/>
  <c r="A15" i="14"/>
  <c r="K14" i="14"/>
  <c r="I14" i="14"/>
  <c r="H14" i="14"/>
  <c r="A14" i="14"/>
  <c r="K13" i="14"/>
  <c r="I13" i="14"/>
  <c r="H13" i="14"/>
  <c r="A13" i="14"/>
  <c r="K12" i="14"/>
  <c r="I12" i="14"/>
  <c r="H12" i="14"/>
  <c r="A12" i="14"/>
  <c r="K11" i="14"/>
  <c r="I11" i="14"/>
  <c r="H11" i="14"/>
  <c r="A11" i="14"/>
  <c r="K10" i="14"/>
  <c r="I10" i="14"/>
  <c r="H10" i="14"/>
  <c r="A10" i="14"/>
  <c r="K9" i="14"/>
  <c r="I9" i="14"/>
  <c r="H9" i="14"/>
  <c r="A9" i="14"/>
  <c r="K8" i="14"/>
  <c r="I8" i="14"/>
  <c r="H8" i="14"/>
  <c r="A8" i="14"/>
  <c r="K7" i="14"/>
  <c r="I7" i="14"/>
  <c r="H7" i="14"/>
  <c r="A7" i="14"/>
  <c r="K6" i="14"/>
  <c r="I6" i="14"/>
  <c r="H6" i="14"/>
  <c r="A6" i="14"/>
  <c r="K5" i="14"/>
  <c r="I5" i="14"/>
  <c r="I25" i="14" s="1"/>
  <c r="Z8" i="39" s="1"/>
  <c r="D29" i="57" s="1"/>
  <c r="H5" i="14"/>
  <c r="H25" i="14" s="1"/>
  <c r="P8" i="39" s="1"/>
  <c r="D28" i="57" s="1"/>
  <c r="A5" i="14"/>
  <c r="M26" i="39"/>
  <c r="BN23" i="39"/>
  <c r="T19" i="4"/>
  <c r="O42" i="1"/>
  <c r="C28" i="1"/>
  <c r="L12" i="1"/>
  <c r="O12" i="1" s="1"/>
  <c r="L11" i="1"/>
  <c r="O11" i="1" s="1"/>
  <c r="J9" i="1"/>
  <c r="O9" i="1" s="1"/>
  <c r="J7" i="1"/>
  <c r="O7" i="1" s="1"/>
  <c r="H15" i="27" l="1"/>
  <c r="P11" i="39" s="1"/>
  <c r="D37" i="57" s="1"/>
  <c r="AJ12" i="39"/>
  <c r="D42" i="57" s="1"/>
  <c r="D41" i="57"/>
  <c r="AJ11" i="39"/>
  <c r="D39" i="57" s="1"/>
  <c r="D38" i="57"/>
  <c r="D36" i="57"/>
  <c r="D35" i="57"/>
  <c r="O28" i="1"/>
  <c r="D5" i="57"/>
  <c r="I3" i="30"/>
  <c r="H3" i="30"/>
  <c r="G3" i="30"/>
  <c r="H4" i="30"/>
  <c r="G4" i="30"/>
  <c r="H5" i="30"/>
  <c r="G5" i="30"/>
  <c r="H6" i="30"/>
  <c r="G6" i="30"/>
  <c r="H7" i="30"/>
  <c r="G7" i="30"/>
  <c r="H8" i="30"/>
  <c r="G8" i="30"/>
  <c r="H9" i="30"/>
  <c r="G9" i="30"/>
  <c r="H10" i="30"/>
  <c r="G10" i="30"/>
  <c r="H11" i="30"/>
  <c r="G11" i="30"/>
  <c r="H12" i="30"/>
  <c r="G12" i="30"/>
  <c r="H13" i="30"/>
  <c r="G13" i="30"/>
  <c r="H15" i="30"/>
  <c r="G15" i="30"/>
  <c r="H17" i="30"/>
  <c r="G17" i="30"/>
  <c r="I4" i="30"/>
  <c r="I5" i="30"/>
  <c r="I6" i="30"/>
  <c r="I7" i="30"/>
  <c r="I8" i="30"/>
  <c r="I9" i="30"/>
  <c r="I10" i="30"/>
  <c r="I11" i="30"/>
  <c r="I12" i="30"/>
  <c r="I13" i="30"/>
  <c r="I15" i="30"/>
  <c r="I17" i="30"/>
  <c r="I25" i="25"/>
  <c r="P9" i="39" s="1"/>
  <c r="D31" i="57" s="1"/>
  <c r="J25" i="25"/>
  <c r="Z9" i="39" s="1"/>
  <c r="AJ9" i="39" s="1"/>
  <c r="AJ8" i="39"/>
  <c r="G16" i="30" l="1"/>
  <c r="H16" i="30"/>
  <c r="I16" i="30"/>
  <c r="G14" i="30"/>
  <c r="H14" i="30"/>
  <c r="I14" i="30"/>
  <c r="D33" i="57"/>
  <c r="D32" i="57"/>
  <c r="D30" i="57"/>
  <c r="G18" i="30"/>
  <c r="P13" i="39" s="1"/>
  <c r="H18" i="30"/>
  <c r="Z13" i="39" s="1"/>
  <c r="D44" i="57" s="1"/>
  <c r="P15" i="39" l="1"/>
  <c r="D47" i="57" s="1"/>
  <c r="D43" i="57"/>
  <c r="AJ13" i="39"/>
  <c r="Z15" i="39"/>
  <c r="D48" i="57" s="1"/>
  <c r="BN24" i="39"/>
  <c r="BN21" i="39"/>
  <c r="D45" i="57" l="1"/>
  <c r="AJ15" i="39"/>
  <c r="D49" i="57"/>
  <c r="BN10" i="39"/>
  <c r="BN11" i="39" s="1"/>
  <c r="G35" i="1" l="1"/>
  <c r="O35" i="1" s="1"/>
</calcChain>
</file>

<file path=xl/sharedStrings.xml><?xml version="1.0" encoding="utf-8"?>
<sst xmlns="http://schemas.openxmlformats.org/spreadsheetml/2006/main" count="903" uniqueCount="610">
  <si>
    <t>公益財団法人　東京都中小企業振興公社</t>
  </si>
  <si>
    <t>受付番号</t>
  </si>
  <si>
    <t>受付日</t>
  </si>
  <si>
    <t>受付者</t>
  </si>
  <si>
    <t>様式第1-1号(第5条関係)</t>
    <phoneticPr fontId="1"/>
  </si>
  <si>
    <t>公　　社　　記　　入　　欄</t>
    <phoneticPr fontId="1"/>
  </si>
  <si>
    <t>所在地</t>
    <rPh sb="0" eb="3">
      <t>ショザイチ</t>
    </rPh>
    <phoneticPr fontId="1"/>
  </si>
  <si>
    <t>名称</t>
    <rPh sb="0" eb="2">
      <t>メイショウ</t>
    </rPh>
    <phoneticPr fontId="1"/>
  </si>
  <si>
    <t>代表者</t>
    <rPh sb="0" eb="3">
      <t>ダイヒョウシャ</t>
    </rPh>
    <phoneticPr fontId="1"/>
  </si>
  <si>
    <t>（役職）</t>
    <rPh sb="1" eb="3">
      <t>ヤクショク</t>
    </rPh>
    <phoneticPr fontId="1"/>
  </si>
  <si>
    <t>（氏名）</t>
    <rPh sb="1" eb="3">
      <t>シメイ</t>
    </rPh>
    <phoneticPr fontId="1"/>
  </si>
  <si>
    <t>実印</t>
    <rPh sb="0" eb="2">
      <t>ジツイン</t>
    </rPh>
    <phoneticPr fontId="1"/>
  </si>
  <si>
    <t>　下記のとおり助成事業を実施したいので、別紙の書類を添えて、助成金の交付を申請します。</t>
    <phoneticPr fontId="1"/>
  </si>
  <si>
    <t>記</t>
    <rPh sb="0" eb="1">
      <t>キ</t>
    </rPh>
    <phoneticPr fontId="1"/>
  </si>
  <si>
    <t>助成金交付申請額</t>
    <rPh sb="0" eb="2">
      <t>ジョセイ</t>
    </rPh>
    <rPh sb="2" eb="3">
      <t>キン</t>
    </rPh>
    <rPh sb="3" eb="5">
      <t>コウフ</t>
    </rPh>
    <rPh sb="5" eb="8">
      <t>シンセイガク</t>
    </rPh>
    <phoneticPr fontId="1"/>
  </si>
  <si>
    <t>円</t>
    <rPh sb="0" eb="1">
      <t>エン</t>
    </rPh>
    <phoneticPr fontId="1"/>
  </si>
  <si>
    <t>事業終了予定日</t>
    <rPh sb="0" eb="2">
      <t>ジギョウ</t>
    </rPh>
    <rPh sb="2" eb="4">
      <t>シュウリョウ</t>
    </rPh>
    <rPh sb="4" eb="7">
      <t>ヨテイビ</t>
    </rPh>
    <phoneticPr fontId="1"/>
  </si>
  <si>
    <t>別紙</t>
    <rPh sb="0" eb="2">
      <t>ベッシ</t>
    </rPh>
    <phoneticPr fontId="1"/>
  </si>
  <si>
    <t>実　　　　施　　　　計　　　　画</t>
    <rPh sb="0" eb="1">
      <t>ミノル</t>
    </rPh>
    <rPh sb="5" eb="6">
      <t>シ</t>
    </rPh>
    <rPh sb="10" eb="11">
      <t>ケイ</t>
    </rPh>
    <rPh sb="15" eb="16">
      <t>ガ</t>
    </rPh>
    <phoneticPr fontId="1"/>
  </si>
  <si>
    <t>フリガナ</t>
    <phoneticPr fontId="1"/>
  </si>
  <si>
    <t>名　　称</t>
    <rPh sb="0" eb="1">
      <t>ナ</t>
    </rPh>
    <rPh sb="3" eb="4">
      <t>ショウ</t>
    </rPh>
    <phoneticPr fontId="1"/>
  </si>
  <si>
    <t>本　　　店
所　在　地</t>
    <rPh sb="0" eb="1">
      <t>ホン</t>
    </rPh>
    <rPh sb="4" eb="5">
      <t>ミセ</t>
    </rPh>
    <rPh sb="6" eb="7">
      <t>ショ</t>
    </rPh>
    <rPh sb="8" eb="9">
      <t>ザイ</t>
    </rPh>
    <rPh sb="10" eb="11">
      <t>チ</t>
    </rPh>
    <phoneticPr fontId="1"/>
  </si>
  <si>
    <t>連　絡　先
所　在　地</t>
    <rPh sb="0" eb="1">
      <t>レン</t>
    </rPh>
    <rPh sb="2" eb="3">
      <t>ラク</t>
    </rPh>
    <rPh sb="4" eb="5">
      <t>サキ</t>
    </rPh>
    <rPh sb="6" eb="7">
      <t>ショ</t>
    </rPh>
    <rPh sb="8" eb="9">
      <t>ザイ</t>
    </rPh>
    <rPh sb="10" eb="11">
      <t>チ</t>
    </rPh>
    <phoneticPr fontId="1"/>
  </si>
  <si>
    <t>連　　　絡
担　当　者</t>
    <rPh sb="0" eb="1">
      <t>レン</t>
    </rPh>
    <rPh sb="4" eb="5">
      <t>カラメル</t>
    </rPh>
    <rPh sb="6" eb="7">
      <t>タン</t>
    </rPh>
    <rPh sb="8" eb="9">
      <t>トウ</t>
    </rPh>
    <rPh sb="10" eb="11">
      <t>モノ</t>
    </rPh>
    <phoneticPr fontId="1"/>
  </si>
  <si>
    <t>役　員　数</t>
    <rPh sb="0" eb="1">
      <t>ヤク</t>
    </rPh>
    <rPh sb="2" eb="3">
      <t>イン</t>
    </rPh>
    <rPh sb="4" eb="5">
      <t>スウ</t>
    </rPh>
    <phoneticPr fontId="1"/>
  </si>
  <si>
    <t>事業概要</t>
    <rPh sb="0" eb="2">
      <t>ジギョウ</t>
    </rPh>
    <rPh sb="2" eb="4">
      <t>ガイヨウ</t>
    </rPh>
    <phoneticPr fontId="1"/>
  </si>
  <si>
    <t>主要製品</t>
    <rPh sb="0" eb="2">
      <t>シュヨウ</t>
    </rPh>
    <rPh sb="2" eb="4">
      <t>セイヒン</t>
    </rPh>
    <phoneticPr fontId="1"/>
  </si>
  <si>
    <t>氏　　　　　　名</t>
    <rPh sb="0" eb="1">
      <t>シ</t>
    </rPh>
    <rPh sb="7" eb="8">
      <t>メイ</t>
    </rPh>
    <phoneticPr fontId="1"/>
  </si>
  <si>
    <t>E - mail</t>
    <phoneticPr fontId="1"/>
  </si>
  <si>
    <t>代　表　者</t>
    <rPh sb="0" eb="1">
      <t>ダイ</t>
    </rPh>
    <rPh sb="2" eb="3">
      <t>ヒョウ</t>
    </rPh>
    <rPh sb="4" eb="5">
      <t>モノ</t>
    </rPh>
    <phoneticPr fontId="1"/>
  </si>
  <si>
    <t>資　本　金</t>
    <rPh sb="0" eb="1">
      <t>シ</t>
    </rPh>
    <rPh sb="2" eb="3">
      <t>ホン</t>
    </rPh>
    <rPh sb="4" eb="5">
      <t>キン</t>
    </rPh>
    <phoneticPr fontId="1"/>
  </si>
  <si>
    <t>従業員数</t>
    <rPh sb="0" eb="3">
      <t>ジュウギョウイン</t>
    </rPh>
    <rPh sb="3" eb="4">
      <t>スウ</t>
    </rPh>
    <phoneticPr fontId="1"/>
  </si>
  <si>
    <t>Ｕ　Ｒ　Ｌ</t>
    <phoneticPr fontId="1"/>
  </si>
  <si>
    <t>所　　在　　地</t>
    <rPh sb="0" eb="1">
      <t>トコロ</t>
    </rPh>
    <rPh sb="3" eb="4">
      <t>ザイ</t>
    </rPh>
    <rPh sb="6" eb="7">
      <t>チ</t>
    </rPh>
    <phoneticPr fontId="1"/>
  </si>
  <si>
    <t>人</t>
    <rPh sb="0" eb="1">
      <t>ニン</t>
    </rPh>
    <phoneticPr fontId="1"/>
  </si>
  <si>
    <t>人）</t>
    <rPh sb="0" eb="1">
      <t>ニン</t>
    </rPh>
    <phoneticPr fontId="1"/>
  </si>
  <si>
    <t>円</t>
    <rPh sb="0" eb="1">
      <t>エン</t>
    </rPh>
    <phoneticPr fontId="1"/>
  </si>
  <si>
    <t>円）</t>
    <rPh sb="0" eb="1">
      <t>エン</t>
    </rPh>
    <phoneticPr fontId="1"/>
  </si>
  <si>
    <t>No.</t>
    <phoneticPr fontId="1"/>
  </si>
  <si>
    <t>持ち株数</t>
  </si>
  <si>
    <t>その他の株主</t>
    <rPh sb="2" eb="3">
      <t>タ</t>
    </rPh>
    <rPh sb="4" eb="6">
      <t>カブヌシ</t>
    </rPh>
    <phoneticPr fontId="1"/>
  </si>
  <si>
    <t>合　　　計</t>
    <rPh sb="0" eb="1">
      <t>ア</t>
    </rPh>
    <rPh sb="4" eb="5">
      <t>ケイ</t>
    </rPh>
    <phoneticPr fontId="1"/>
  </si>
  <si>
    <t>役員・株主名簿が「履歴事項全部証明書」又は「確定申告書 別表二」と異なる理由</t>
    <rPh sb="5" eb="7">
      <t>メイボ</t>
    </rPh>
    <rPh sb="30" eb="31">
      <t>２</t>
    </rPh>
    <phoneticPr fontId="1"/>
  </si>
  <si>
    <t>企 業 名</t>
    <rPh sb="0" eb="1">
      <t>キ</t>
    </rPh>
    <rPh sb="2" eb="3">
      <t>ギョウ</t>
    </rPh>
    <rPh sb="4" eb="5">
      <t>メイ</t>
    </rPh>
    <phoneticPr fontId="1"/>
  </si>
  <si>
    <t>資本金額</t>
    <rPh sb="0" eb="3">
      <t>シホンキン</t>
    </rPh>
    <rPh sb="3" eb="4">
      <t>ガク</t>
    </rPh>
    <phoneticPr fontId="1"/>
  </si>
  <si>
    <t>業　　種</t>
    <rPh sb="0" eb="1">
      <t>ギョウ</t>
    </rPh>
    <rPh sb="3" eb="4">
      <t>タネ</t>
    </rPh>
    <phoneticPr fontId="1"/>
  </si>
  <si>
    <t>の開発</t>
    <rPh sb="1" eb="3">
      <t>カイハツ</t>
    </rPh>
    <phoneticPr fontId="1"/>
  </si>
  <si>
    <t>番号</t>
    <rPh sb="0" eb="2">
      <t>バンゴウ</t>
    </rPh>
    <phoneticPr fontId="1"/>
  </si>
  <si>
    <t>雇　用　期　間</t>
    <rPh sb="0" eb="1">
      <t>ヤトイ</t>
    </rPh>
    <rPh sb="2" eb="3">
      <t>ヨウ</t>
    </rPh>
    <rPh sb="4" eb="5">
      <t>キ</t>
    </rPh>
    <rPh sb="6" eb="7">
      <t>アイダ</t>
    </rPh>
    <phoneticPr fontId="1"/>
  </si>
  <si>
    <t>所　属　部　署</t>
    <rPh sb="0" eb="1">
      <t>トコロ</t>
    </rPh>
    <rPh sb="2" eb="3">
      <t>ゾク</t>
    </rPh>
    <rPh sb="4" eb="5">
      <t>ブ</t>
    </rPh>
    <rPh sb="6" eb="7">
      <t>ショ</t>
    </rPh>
    <phoneticPr fontId="1"/>
  </si>
  <si>
    <t>役　　　　　　職</t>
    <rPh sb="0" eb="1">
      <t>ヤク</t>
    </rPh>
    <rPh sb="7" eb="8">
      <t>ショク</t>
    </rPh>
    <phoneticPr fontId="1"/>
  </si>
  <si>
    <t>技術面での
得意分野</t>
    <rPh sb="0" eb="2">
      <t>ギジュツ</t>
    </rPh>
    <rPh sb="2" eb="3">
      <t>メン</t>
    </rPh>
    <rPh sb="6" eb="8">
      <t>トクイ</t>
    </rPh>
    <rPh sb="8" eb="10">
      <t>ブンヤ</t>
    </rPh>
    <phoneticPr fontId="1"/>
  </si>
  <si>
    <t>研究開発経歴</t>
    <rPh sb="0" eb="2">
      <t>ケンキュウ</t>
    </rPh>
    <rPh sb="2" eb="4">
      <t>カイハツ</t>
    </rPh>
    <rPh sb="4" eb="6">
      <t>ケイレキ</t>
    </rPh>
    <phoneticPr fontId="1"/>
  </si>
  <si>
    <t>初年度</t>
    <rPh sb="0" eb="3">
      <t>ショネンド</t>
    </rPh>
    <phoneticPr fontId="1"/>
  </si>
  <si>
    <t>次年度</t>
    <rPh sb="0" eb="1">
      <t>ツギ</t>
    </rPh>
    <rPh sb="1" eb="3">
      <t>ネンド</t>
    </rPh>
    <phoneticPr fontId="1"/>
  </si>
  <si>
    <t>4～
6月</t>
    <rPh sb="4" eb="5">
      <t>ガツ</t>
    </rPh>
    <phoneticPr fontId="1"/>
  </si>
  <si>
    <t>7～
9月</t>
    <rPh sb="4" eb="5">
      <t>ガツ</t>
    </rPh>
    <phoneticPr fontId="1"/>
  </si>
  <si>
    <t>10～
12月</t>
    <rPh sb="6" eb="7">
      <t>ガツ</t>
    </rPh>
    <phoneticPr fontId="1"/>
  </si>
  <si>
    <t>1～
3月</t>
    <rPh sb="4" eb="5">
      <t>ガツ</t>
    </rPh>
    <phoneticPr fontId="1"/>
  </si>
  <si>
    <t xml:space="preserve">（単位：円） </t>
  </si>
  <si>
    <t>経　費　区　分</t>
  </si>
  <si>
    <t>助 成 対 象 経 費　　</t>
    <rPh sb="0" eb="1">
      <t>スケ</t>
    </rPh>
    <rPh sb="2" eb="3">
      <t>セイ</t>
    </rPh>
    <rPh sb="4" eb="5">
      <t>ツイ</t>
    </rPh>
    <rPh sb="6" eb="7">
      <t>ゾウ</t>
    </rPh>
    <rPh sb="8" eb="9">
      <t>キョウ</t>
    </rPh>
    <rPh sb="10" eb="11">
      <t>ヒ</t>
    </rPh>
    <phoneticPr fontId="14"/>
  </si>
  <si>
    <t>助成金交付申請額 　</t>
    <rPh sb="0" eb="3">
      <t>ジョセイキン</t>
    </rPh>
    <rPh sb="3" eb="5">
      <t>コウフ</t>
    </rPh>
    <rPh sb="5" eb="7">
      <t>シンセイ</t>
    </rPh>
    <rPh sb="7" eb="8">
      <t>ガク</t>
    </rPh>
    <phoneticPr fontId="14"/>
  </si>
  <si>
    <r>
      <rPr>
        <sz val="10"/>
        <color theme="1"/>
        <rFont val="ＭＳ ゴシック"/>
        <family val="3"/>
        <charset val="128"/>
      </rPr>
      <t>（税込）</t>
    </r>
    <r>
      <rPr>
        <sz val="10.5"/>
        <color theme="1"/>
        <rFont val="ＭＳ ゴシック"/>
        <family val="3"/>
        <charset val="128"/>
      </rPr>
      <t>　　</t>
    </r>
    <rPh sb="2" eb="3">
      <t>コミ</t>
    </rPh>
    <phoneticPr fontId="14"/>
  </si>
  <si>
    <t>内　　訳</t>
    <rPh sb="0" eb="1">
      <t>ウチ</t>
    </rPh>
    <rPh sb="3" eb="4">
      <t>ワケ</t>
    </rPh>
    <phoneticPr fontId="14"/>
  </si>
  <si>
    <r>
      <rPr>
        <sz val="10"/>
        <color theme="1"/>
        <rFont val="ＭＳ ゴシック"/>
        <family val="3"/>
        <charset val="128"/>
      </rPr>
      <t>(3)委託・外注費 　</t>
    </r>
    <r>
      <rPr>
        <sz val="10.5"/>
        <color theme="1"/>
        <rFont val="ＭＳ ゴシック"/>
        <family val="3"/>
        <charset val="128"/>
      </rPr>
      <t>　　　　　　</t>
    </r>
    <r>
      <rPr>
        <sz val="10"/>
        <rFont val="ＭＳ 明朝"/>
        <family val="1"/>
        <charset val="128"/>
      </rPr>
      <t/>
    </r>
    <rPh sb="3" eb="5">
      <t>イタク</t>
    </rPh>
    <rPh sb="6" eb="9">
      <t>ガイチュウヒ</t>
    </rPh>
    <phoneticPr fontId="14"/>
  </si>
  <si>
    <t>(4)専門家指導費</t>
    <rPh sb="3" eb="6">
      <t>センモンカ</t>
    </rPh>
    <rPh sb="6" eb="8">
      <t>シドウ</t>
    </rPh>
    <rPh sb="8" eb="9">
      <t>ヒ</t>
    </rPh>
    <phoneticPr fontId="14"/>
  </si>
  <si>
    <t xml:space="preserve">（単位：円） </t>
    <rPh sb="1" eb="3">
      <t>タンイ</t>
    </rPh>
    <rPh sb="4" eb="5">
      <t>エン</t>
    </rPh>
    <phoneticPr fontId="14"/>
  </si>
  <si>
    <t>資 金 調 達 金 額</t>
    <rPh sb="2" eb="3">
      <t>キン</t>
    </rPh>
    <rPh sb="4" eb="5">
      <t>チョウ</t>
    </rPh>
    <phoneticPr fontId="14"/>
  </si>
  <si>
    <t>調達先（名称等）</t>
    <rPh sb="0" eb="3">
      <t>チョウタツサキ</t>
    </rPh>
    <rPh sb="4" eb="6">
      <t>メイショウ</t>
    </rPh>
    <rPh sb="6" eb="7">
      <t>ナド</t>
    </rPh>
    <phoneticPr fontId="14"/>
  </si>
  <si>
    <t>進捗状況等</t>
    <rPh sb="0" eb="2">
      <t>シンチョク</t>
    </rPh>
    <rPh sb="2" eb="4">
      <t>ジョウキョウ</t>
    </rPh>
    <rPh sb="4" eb="5">
      <t>ナド</t>
    </rPh>
    <phoneticPr fontId="14"/>
  </si>
  <si>
    <t>内 訳</t>
    <rPh sb="0" eb="1">
      <t>ナイ</t>
    </rPh>
    <rPh sb="2" eb="3">
      <t>ヤク</t>
    </rPh>
    <phoneticPr fontId="14"/>
  </si>
  <si>
    <t>（単位：円）</t>
    <rPh sb="1" eb="3">
      <t>タンイ</t>
    </rPh>
    <rPh sb="4" eb="5">
      <t>エン</t>
    </rPh>
    <phoneticPr fontId="14"/>
  </si>
  <si>
    <t>品　名</t>
    <rPh sb="0" eb="1">
      <t>ヒン</t>
    </rPh>
    <rPh sb="2" eb="3">
      <t>メイ</t>
    </rPh>
    <phoneticPr fontId="14"/>
  </si>
  <si>
    <t>仕　様</t>
    <rPh sb="0" eb="1">
      <t>ツコウ</t>
    </rPh>
    <rPh sb="2" eb="3">
      <t>サマ</t>
    </rPh>
    <phoneticPr fontId="14"/>
  </si>
  <si>
    <t>数量
(A)</t>
    <rPh sb="0" eb="1">
      <t>カズ</t>
    </rPh>
    <rPh sb="1" eb="2">
      <t>リョウ</t>
    </rPh>
    <phoneticPr fontId="14"/>
  </si>
  <si>
    <t>単価(B)
（税抜）</t>
    <rPh sb="0" eb="1">
      <t>タン</t>
    </rPh>
    <rPh sb="1" eb="2">
      <t>カ</t>
    </rPh>
    <phoneticPr fontId="14"/>
  </si>
  <si>
    <t>助成事業に
要する経費
（税込）</t>
    <rPh sb="0" eb="2">
      <t>ジョセイ</t>
    </rPh>
    <rPh sb="2" eb="4">
      <t>ジギョウ</t>
    </rPh>
    <rPh sb="6" eb="7">
      <t>ヨウ</t>
    </rPh>
    <phoneticPr fontId="14"/>
  </si>
  <si>
    <t>購入企業名</t>
    <rPh sb="0" eb="2">
      <t>コウニュウ</t>
    </rPh>
    <rPh sb="2" eb="4">
      <t>キギョウ</t>
    </rPh>
    <rPh sb="4" eb="5">
      <t>メイ</t>
    </rPh>
    <phoneticPr fontId="14"/>
  </si>
  <si>
    <t xml:space="preserve">リース・
レンタル先
及び
購入企業名      </t>
    <rPh sb="11" eb="12">
      <t>オヨ</t>
    </rPh>
    <rPh sb="14" eb="16">
      <t>コウニュウ</t>
    </rPh>
    <phoneticPr fontId="14"/>
  </si>
  <si>
    <t>＜機械装置・工具器具購入計画書＞</t>
    <rPh sb="1" eb="3">
      <t>キカイ</t>
    </rPh>
    <rPh sb="3" eb="5">
      <t>ソウチ</t>
    </rPh>
    <rPh sb="6" eb="8">
      <t>コウグ</t>
    </rPh>
    <rPh sb="8" eb="10">
      <t>キグ</t>
    </rPh>
    <rPh sb="10" eb="12">
      <t>コウニュウ</t>
    </rPh>
    <rPh sb="12" eb="15">
      <t>ケイカクショ</t>
    </rPh>
    <phoneticPr fontId="14"/>
  </si>
  <si>
    <t>購入先</t>
    <rPh sb="0" eb="2">
      <t>コウニュウ</t>
    </rPh>
    <rPh sb="2" eb="3">
      <t>サキ</t>
    </rPh>
    <phoneticPr fontId="14"/>
  </si>
  <si>
    <t>企 業 名</t>
    <rPh sb="0" eb="1">
      <t>キ</t>
    </rPh>
    <rPh sb="2" eb="3">
      <t>ギョウ</t>
    </rPh>
    <rPh sb="4" eb="5">
      <t>メイ</t>
    </rPh>
    <phoneticPr fontId="14"/>
  </si>
  <si>
    <t>代表者名</t>
    <rPh sb="0" eb="3">
      <t>ダイヒョウシャ</t>
    </rPh>
    <rPh sb="3" eb="4">
      <t>メイ</t>
    </rPh>
    <phoneticPr fontId="14"/>
  </si>
  <si>
    <t>電　　話</t>
    <rPh sb="0" eb="1">
      <t>デン</t>
    </rPh>
    <rPh sb="3" eb="4">
      <t>ハナシ</t>
    </rPh>
    <phoneticPr fontId="14"/>
  </si>
  <si>
    <t>所 在 地</t>
    <rPh sb="0" eb="1">
      <t>ショ</t>
    </rPh>
    <rPh sb="2" eb="3">
      <t>ザイ</t>
    </rPh>
    <rPh sb="4" eb="5">
      <t>チ</t>
    </rPh>
    <phoneticPr fontId="14"/>
  </si>
  <si>
    <t>担当部署</t>
    <rPh sb="0" eb="2">
      <t>タントウ</t>
    </rPh>
    <rPh sb="2" eb="4">
      <t>ブショ</t>
    </rPh>
    <phoneticPr fontId="14"/>
  </si>
  <si>
    <t>担当者名</t>
    <rPh sb="0" eb="3">
      <t>タントウシャ</t>
    </rPh>
    <rPh sb="3" eb="4">
      <t>メイ</t>
    </rPh>
    <phoneticPr fontId="14"/>
  </si>
  <si>
    <t>購入予定時期</t>
    <rPh sb="0" eb="2">
      <t>コウニュウ</t>
    </rPh>
    <rPh sb="2" eb="3">
      <t>ヨ</t>
    </rPh>
    <rPh sb="3" eb="4">
      <t>サダム</t>
    </rPh>
    <rPh sb="4" eb="6">
      <t>ジキ</t>
    </rPh>
    <phoneticPr fontId="14"/>
  </si>
  <si>
    <t>＜委託・外注計画書＞</t>
    <rPh sb="1" eb="3">
      <t>イタク</t>
    </rPh>
    <rPh sb="4" eb="6">
      <t>ガイチュウ</t>
    </rPh>
    <rPh sb="6" eb="9">
      <t>ケイカクショ</t>
    </rPh>
    <phoneticPr fontId="14"/>
  </si>
  <si>
    <t>契約期間</t>
    <rPh sb="0" eb="2">
      <t>ケイヤク</t>
    </rPh>
    <rPh sb="2" eb="4">
      <t>キカン</t>
    </rPh>
    <phoneticPr fontId="14"/>
  </si>
  <si>
    <t>年</t>
    <rPh sb="0" eb="1">
      <t>ネン</t>
    </rPh>
    <phoneticPr fontId="14"/>
  </si>
  <si>
    <t>月</t>
    <rPh sb="0" eb="1">
      <t>ツキ</t>
    </rPh>
    <phoneticPr fontId="14"/>
  </si>
  <si>
    <t>～</t>
    <phoneticPr fontId="14"/>
  </si>
  <si>
    <t>委託・外注内容</t>
    <rPh sb="0" eb="2">
      <t>イタク</t>
    </rPh>
    <rPh sb="3" eb="5">
      <t>ガイチュウ</t>
    </rPh>
    <rPh sb="5" eb="7">
      <t>ナイヨウ</t>
    </rPh>
    <phoneticPr fontId="14"/>
  </si>
  <si>
    <t>選定理由</t>
    <rPh sb="0" eb="2">
      <t>センテイ</t>
    </rPh>
    <rPh sb="2" eb="4">
      <t>リユウ</t>
    </rPh>
    <phoneticPr fontId="14"/>
  </si>
  <si>
    <t>(4) 専門家指導費</t>
    <rPh sb="4" eb="7">
      <t>センモンカ</t>
    </rPh>
    <rPh sb="7" eb="9">
      <t>シドウ</t>
    </rPh>
    <rPh sb="9" eb="10">
      <t>ヒ</t>
    </rPh>
    <phoneticPr fontId="14"/>
  </si>
  <si>
    <t>＜専門家指導の計画書＞</t>
    <rPh sb="1" eb="4">
      <t>センモンカ</t>
    </rPh>
    <rPh sb="4" eb="6">
      <t>シドウ</t>
    </rPh>
    <phoneticPr fontId="14"/>
  </si>
  <si>
    <t>住　　所</t>
    <rPh sb="0" eb="1">
      <t>ジュウ</t>
    </rPh>
    <rPh sb="3" eb="4">
      <t>ショ</t>
    </rPh>
    <phoneticPr fontId="14"/>
  </si>
  <si>
    <t>経歴・実績</t>
    <rPh sb="0" eb="2">
      <t>ケイレキ</t>
    </rPh>
    <rPh sb="3" eb="5">
      <t>ジッセキ</t>
    </rPh>
    <phoneticPr fontId="14"/>
  </si>
  <si>
    <t>従事者氏名</t>
    <rPh sb="0" eb="3">
      <t>ジュウジシャ</t>
    </rPh>
    <rPh sb="3" eb="4">
      <t>シ</t>
    </rPh>
    <rPh sb="4" eb="5">
      <t>メイ</t>
    </rPh>
    <phoneticPr fontId="14"/>
  </si>
  <si>
    <t>所属/役職</t>
    <rPh sb="0" eb="1">
      <t>ショ</t>
    </rPh>
    <rPh sb="1" eb="2">
      <t>ゾク</t>
    </rPh>
    <rPh sb="3" eb="4">
      <t>ヤク</t>
    </rPh>
    <rPh sb="4" eb="5">
      <t>ショク</t>
    </rPh>
    <phoneticPr fontId="14"/>
  </si>
  <si>
    <t>助成事業に
要する経費</t>
    <rPh sb="0" eb="2">
      <t>ジョセイ</t>
    </rPh>
    <rPh sb="2" eb="4">
      <t>ジギョウ</t>
    </rPh>
    <rPh sb="6" eb="7">
      <t>ヨウ</t>
    </rPh>
    <rPh sb="9" eb="11">
      <t>ケイヒ</t>
    </rPh>
    <phoneticPr fontId="14"/>
  </si>
  <si>
    <t>助成対象経費
(A)×(B)</t>
    <rPh sb="0" eb="2">
      <t>ジョセイ</t>
    </rPh>
    <rPh sb="2" eb="4">
      <t>タイショウ</t>
    </rPh>
    <rPh sb="4" eb="6">
      <t>ケイヒ</t>
    </rPh>
    <phoneticPr fontId="14"/>
  </si>
  <si>
    <t>保有資格・経験</t>
    <rPh sb="0" eb="2">
      <t>ホユウ</t>
    </rPh>
    <rPh sb="2" eb="4">
      <t>シカク</t>
    </rPh>
    <rPh sb="5" eb="7">
      <t>ケイケン</t>
    </rPh>
    <phoneticPr fontId="14"/>
  </si>
  <si>
    <t>＜従事時間見積表＞</t>
    <phoneticPr fontId="14"/>
  </si>
  <si>
    <t>（単位：時間）</t>
    <rPh sb="1" eb="3">
      <t>タンイ</t>
    </rPh>
    <rPh sb="4" eb="6">
      <t>ジカン</t>
    </rPh>
    <phoneticPr fontId="14"/>
  </si>
  <si>
    <t>ソフトウエア開発工程</t>
    <phoneticPr fontId="14"/>
  </si>
  <si>
    <t>要件定義</t>
    <phoneticPr fontId="14"/>
  </si>
  <si>
    <t>システム要件定義</t>
    <phoneticPr fontId="14"/>
  </si>
  <si>
    <t>システム方式設計</t>
    <phoneticPr fontId="14"/>
  </si>
  <si>
    <t>ソフトウエア設計</t>
    <phoneticPr fontId="14"/>
  </si>
  <si>
    <t>プログラミング</t>
    <phoneticPr fontId="14"/>
  </si>
  <si>
    <t>ソフトウエアテスト</t>
    <phoneticPr fontId="14"/>
  </si>
  <si>
    <t>システム結合</t>
    <phoneticPr fontId="14"/>
  </si>
  <si>
    <t>システムテスト</t>
    <phoneticPr fontId="14"/>
  </si>
  <si>
    <t>運用テスト</t>
    <phoneticPr fontId="14"/>
  </si>
  <si>
    <t>合計</t>
    <phoneticPr fontId="14"/>
  </si>
  <si>
    <t>(7) その他:助成対象外となる経費を記載</t>
    <rPh sb="6" eb="7">
      <t>タ</t>
    </rPh>
    <rPh sb="8" eb="10">
      <t>ジョセイ</t>
    </rPh>
    <rPh sb="10" eb="12">
      <t>タイショウ</t>
    </rPh>
    <rPh sb="12" eb="13">
      <t>ガイ</t>
    </rPh>
    <rPh sb="16" eb="18">
      <t>ケイヒ</t>
    </rPh>
    <rPh sb="19" eb="21">
      <t>キサイ</t>
    </rPh>
    <phoneticPr fontId="14"/>
  </si>
  <si>
    <t>中分類</t>
    <rPh sb="0" eb="3">
      <t>チュウブンルイ</t>
    </rPh>
    <phoneticPr fontId="1"/>
  </si>
  <si>
    <t>列1</t>
  </si>
  <si>
    <t>助成金交付申請額の合計</t>
    <rPh sb="0" eb="2">
      <t>ジョセイ</t>
    </rPh>
    <rPh sb="2" eb="3">
      <t>キン</t>
    </rPh>
    <rPh sb="3" eb="5">
      <t>コウフ</t>
    </rPh>
    <rPh sb="5" eb="8">
      <t>シンセイガク</t>
    </rPh>
    <rPh sb="9" eb="11">
      <t>ゴウケイ</t>
    </rPh>
    <phoneticPr fontId="1"/>
  </si>
  <si>
    <t>調達方法</t>
    <rPh sb="0" eb="2">
      <t>チョウタツ</t>
    </rPh>
    <rPh sb="2" eb="4">
      <t>ホウホウ</t>
    </rPh>
    <phoneticPr fontId="1"/>
  </si>
  <si>
    <t>設置期間</t>
    <rPh sb="0" eb="2">
      <t>セッチ</t>
    </rPh>
    <rPh sb="2" eb="4">
      <t>キカン</t>
    </rPh>
    <phoneticPr fontId="1"/>
  </si>
  <si>
    <t>数量(A)</t>
    <rPh sb="0" eb="2">
      <t>スウリョウ</t>
    </rPh>
    <phoneticPr fontId="1"/>
  </si>
  <si>
    <t>助成事業に
要する経費
（税込）</t>
    <rPh sb="0" eb="2">
      <t>ジョセイ</t>
    </rPh>
    <rPh sb="2" eb="4">
      <t>ジギョウ</t>
    </rPh>
    <rPh sb="6" eb="7">
      <t>ヨウ</t>
    </rPh>
    <rPh sb="9" eb="11">
      <t>ケイヒ</t>
    </rPh>
    <rPh sb="13" eb="15">
      <t>ゼイコミ</t>
    </rPh>
    <phoneticPr fontId="1"/>
  </si>
  <si>
    <t>用　途</t>
    <rPh sb="0" eb="1">
      <t>ヨウ</t>
    </rPh>
    <rPh sb="2" eb="3">
      <t>ト</t>
    </rPh>
    <phoneticPr fontId="14"/>
  </si>
  <si>
    <t>品　名</t>
    <rPh sb="0" eb="1">
      <t>ヒン</t>
    </rPh>
    <rPh sb="2" eb="3">
      <t>メイ</t>
    </rPh>
    <phoneticPr fontId="1"/>
  </si>
  <si>
    <t>用　途</t>
    <rPh sb="0" eb="1">
      <t>ヨウ</t>
    </rPh>
    <rPh sb="2" eb="3">
      <t>ト</t>
    </rPh>
    <phoneticPr fontId="1"/>
  </si>
  <si>
    <t>外注内容</t>
    <rPh sb="0" eb="2">
      <t>ガイチュウ</t>
    </rPh>
    <rPh sb="2" eb="4">
      <t>ナイヨウ</t>
    </rPh>
    <phoneticPr fontId="1"/>
  </si>
  <si>
    <t>単価(B)
(税抜)</t>
    <rPh sb="0" eb="2">
      <t>タンカ</t>
    </rPh>
    <rPh sb="7" eb="9">
      <t>ゼイヌキ</t>
    </rPh>
    <phoneticPr fontId="1"/>
  </si>
  <si>
    <t>指導者名
（所属）</t>
    <rPh sb="0" eb="3">
      <t>シドウシャ</t>
    </rPh>
    <rPh sb="3" eb="4">
      <t>メイ</t>
    </rPh>
    <rPh sb="6" eb="8">
      <t>ショゾク</t>
    </rPh>
    <phoneticPr fontId="1"/>
  </si>
  <si>
    <t>指導内容</t>
    <rPh sb="0" eb="2">
      <t>シドウ</t>
    </rPh>
    <rPh sb="2" eb="4">
      <t>ナイヨウ</t>
    </rPh>
    <phoneticPr fontId="1"/>
  </si>
  <si>
    <t>指導
日数
(A)</t>
    <rPh sb="0" eb="2">
      <t>シドウ</t>
    </rPh>
    <rPh sb="3" eb="5">
      <t>ニッスウ</t>
    </rPh>
    <phoneticPr fontId="1"/>
  </si>
  <si>
    <t>列2</t>
    <phoneticPr fontId="1"/>
  </si>
  <si>
    <t>内容</t>
    <rPh sb="0" eb="2">
      <t>ナイヨウ</t>
    </rPh>
    <phoneticPr fontId="1"/>
  </si>
  <si>
    <t>計</t>
    <rPh sb="0" eb="1">
      <t>ケイ</t>
    </rPh>
    <phoneticPr fontId="1"/>
  </si>
  <si>
    <t>番　号</t>
    <rPh sb="0" eb="1">
      <t>バン</t>
    </rPh>
    <rPh sb="2" eb="3">
      <t>ゴウ</t>
    </rPh>
    <phoneticPr fontId="14"/>
  </si>
  <si>
    <t>(1) 原材料・副資材費</t>
    <phoneticPr fontId="14"/>
  </si>
  <si>
    <t>(2) 機械装置・工具器具費</t>
    <rPh sb="4" eb="6">
      <t>キカイ</t>
    </rPh>
    <rPh sb="6" eb="8">
      <t>ソウチ</t>
    </rPh>
    <rPh sb="9" eb="11">
      <t>コウグ</t>
    </rPh>
    <rPh sb="11" eb="13">
      <t>キグ</t>
    </rPh>
    <rPh sb="13" eb="14">
      <t>ヒ</t>
    </rPh>
    <phoneticPr fontId="14"/>
  </si>
  <si>
    <t>年</t>
    <rPh sb="0" eb="1">
      <t>ネン</t>
    </rPh>
    <phoneticPr fontId="14"/>
  </si>
  <si>
    <t>月</t>
    <rPh sb="0" eb="1">
      <t>ツキ</t>
    </rPh>
    <phoneticPr fontId="14"/>
  </si>
  <si>
    <t>見積金額</t>
    <rPh sb="0" eb="2">
      <t>ミツ</t>
    </rPh>
    <rPh sb="2" eb="4">
      <t>キンガク</t>
    </rPh>
    <phoneticPr fontId="14"/>
  </si>
  <si>
    <t>１社目</t>
    <rPh sb="1" eb="2">
      <t>シャ</t>
    </rPh>
    <rPh sb="2" eb="3">
      <t>メ</t>
    </rPh>
    <phoneticPr fontId="14"/>
  </si>
  <si>
    <t>２社目</t>
    <rPh sb="1" eb="2">
      <t>シャ</t>
    </rPh>
    <rPh sb="2" eb="3">
      <t>メ</t>
    </rPh>
    <phoneticPr fontId="14"/>
  </si>
  <si>
    <t>(3) 委託・外注費</t>
  </si>
  <si>
    <t>事業内容</t>
    <rPh sb="0" eb="2">
      <t>ジギョウ</t>
    </rPh>
    <rPh sb="2" eb="4">
      <t>ナイヨウ</t>
    </rPh>
    <phoneticPr fontId="14"/>
  </si>
  <si>
    <t>列2</t>
  </si>
  <si>
    <t>専門分野</t>
    <rPh sb="0" eb="2">
      <t>センモン</t>
    </rPh>
    <rPh sb="2" eb="4">
      <t>ブンヤ</t>
    </rPh>
    <phoneticPr fontId="1"/>
  </si>
  <si>
    <t>指導内容</t>
    <rPh sb="0" eb="2">
      <t>シドウ</t>
    </rPh>
    <rPh sb="2" eb="4">
      <t>ナイヨウ</t>
    </rPh>
    <phoneticPr fontId="14"/>
  </si>
  <si>
    <t>(5) 産業財産権・出願導入費</t>
    <rPh sb="4" eb="6">
      <t>サンギョウ</t>
    </rPh>
    <rPh sb="6" eb="9">
      <t>ザイサンケン</t>
    </rPh>
    <rPh sb="10" eb="12">
      <t>シュツガン</t>
    </rPh>
    <rPh sb="12" eb="14">
      <t>ドウニュウ</t>
    </rPh>
    <rPh sb="14" eb="15">
      <t>ヒ</t>
    </rPh>
    <phoneticPr fontId="14"/>
  </si>
  <si>
    <t>計</t>
    <rPh sb="0" eb="1">
      <t>ケイ</t>
    </rPh>
    <phoneticPr fontId="1"/>
  </si>
  <si>
    <t>従事
時間
(A)</t>
    <rPh sb="0" eb="2">
      <t>ジュウジ</t>
    </rPh>
    <rPh sb="3" eb="5">
      <t>ジカン</t>
    </rPh>
    <phoneticPr fontId="14"/>
  </si>
  <si>
    <t>時間単価
(B)</t>
    <rPh sb="0" eb="2">
      <t>ジカン</t>
    </rPh>
    <rPh sb="2" eb="4">
      <t>タンカ</t>
    </rPh>
    <phoneticPr fontId="1"/>
  </si>
  <si>
    <t>売上高</t>
    <rPh sb="0" eb="2">
      <t>ウリアゲ</t>
    </rPh>
    <rPh sb="2" eb="3">
      <t>ダカ</t>
    </rPh>
    <phoneticPr fontId="1"/>
  </si>
  <si>
    <t>ＴＥＬ</t>
  </si>
  <si>
    <t>都内登記
所　在　地</t>
    <rPh sb="0" eb="2">
      <t>トナイ</t>
    </rPh>
    <rPh sb="2" eb="4">
      <t>トウキ</t>
    </rPh>
    <rPh sb="5" eb="6">
      <t>ショ</t>
    </rPh>
    <rPh sb="7" eb="8">
      <t>ザイ</t>
    </rPh>
    <rPh sb="9" eb="10">
      <t>チ</t>
    </rPh>
    <phoneticPr fontId="1"/>
  </si>
  <si>
    <t>千円</t>
    <rPh sb="0" eb="2">
      <t>センエン</t>
    </rPh>
    <phoneticPr fontId="1"/>
  </si>
  <si>
    <t>フリガナ</t>
    <phoneticPr fontId="1"/>
  </si>
  <si>
    <t>法人設立</t>
    <rPh sb="0" eb="1">
      <t>ホウ</t>
    </rPh>
    <rPh sb="1" eb="2">
      <t>ニン</t>
    </rPh>
    <rPh sb="2" eb="3">
      <t>セツ</t>
    </rPh>
    <rPh sb="3" eb="4">
      <t>タテ</t>
    </rPh>
    <phoneticPr fontId="1"/>
  </si>
  <si>
    <t>助成金額（円）</t>
    <rPh sb="0" eb="2">
      <t>ジョセイ</t>
    </rPh>
    <rPh sb="2" eb="4">
      <t>キンガク</t>
    </rPh>
    <rPh sb="5" eb="6">
      <t>エン</t>
    </rPh>
    <phoneticPr fontId="1"/>
  </si>
  <si>
    <t>列1</t>
    <phoneticPr fontId="14"/>
  </si>
  <si>
    <t>単位</t>
    <rPh sb="0" eb="2">
      <t>タンイ</t>
    </rPh>
    <phoneticPr fontId="14"/>
  </si>
  <si>
    <t>単位</t>
    <rPh sb="0" eb="2">
      <t>タンイ</t>
    </rPh>
    <phoneticPr fontId="1"/>
  </si>
  <si>
    <t>製造業その他</t>
    <rPh sb="0" eb="3">
      <t>セイゾウギョウ</t>
    </rPh>
    <rPh sb="5" eb="6">
      <t>ホカ</t>
    </rPh>
    <phoneticPr fontId="40"/>
  </si>
  <si>
    <t>サービス業</t>
    <rPh sb="4" eb="5">
      <t>ギョウ</t>
    </rPh>
    <phoneticPr fontId="40"/>
  </si>
  <si>
    <t>小売業</t>
    <rPh sb="0" eb="3">
      <t>コウリギョウ</t>
    </rPh>
    <phoneticPr fontId="40"/>
  </si>
  <si>
    <t>数量</t>
    <rPh sb="0" eb="2">
      <t>スウリョウ</t>
    </rPh>
    <phoneticPr fontId="1"/>
  </si>
  <si>
    <t>仕様書</t>
    <rPh sb="0" eb="3">
      <t>シヨウショ</t>
    </rPh>
    <phoneticPr fontId="1"/>
  </si>
  <si>
    <t>試験報告書</t>
    <rPh sb="0" eb="2">
      <t>シケン</t>
    </rPh>
    <rPh sb="2" eb="5">
      <t>ホウコクショ</t>
    </rPh>
    <phoneticPr fontId="1"/>
  </si>
  <si>
    <t>図面</t>
    <rPh sb="0" eb="2">
      <t>ズメン</t>
    </rPh>
    <phoneticPr fontId="1"/>
  </si>
  <si>
    <t>写真</t>
    <rPh sb="0" eb="2">
      <t>シャシン</t>
    </rPh>
    <phoneticPr fontId="1"/>
  </si>
  <si>
    <t>設計書</t>
    <rPh sb="0" eb="3">
      <t>セッケイショ</t>
    </rPh>
    <phoneticPr fontId="1"/>
  </si>
  <si>
    <t>その他</t>
    <rPh sb="2" eb="3">
      <t>ホカ</t>
    </rPh>
    <phoneticPr fontId="1"/>
  </si>
  <si>
    <t>（西暦）</t>
    <rPh sb="1" eb="3">
      <t>セイレキ</t>
    </rPh>
    <phoneticPr fontId="1"/>
  </si>
  <si>
    <t>権利名</t>
    <rPh sb="0" eb="2">
      <t>ケンリ</t>
    </rPh>
    <rPh sb="2" eb="3">
      <t>メイ</t>
    </rPh>
    <phoneticPr fontId="1"/>
  </si>
  <si>
    <t>弁理士事務所
又は
権利所有企業名</t>
    <rPh sb="0" eb="3">
      <t>ベンリシジム22</t>
    </rPh>
    <phoneticPr fontId="1"/>
  </si>
  <si>
    <t>利　用　事　業</t>
    <rPh sb="0" eb="1">
      <t>リ</t>
    </rPh>
    <rPh sb="2" eb="3">
      <t>ヨウ</t>
    </rPh>
    <rPh sb="4" eb="5">
      <t>コト</t>
    </rPh>
    <rPh sb="6" eb="7">
      <t>ギョウ</t>
    </rPh>
    <phoneticPr fontId="1"/>
  </si>
  <si>
    <t>卸売業</t>
    <rPh sb="0" eb="3">
      <t>オロシウリギョウ</t>
    </rPh>
    <phoneticPr fontId="40"/>
  </si>
  <si>
    <t>01農業</t>
  </si>
  <si>
    <t>02林業</t>
  </si>
  <si>
    <t>03漁業</t>
  </si>
  <si>
    <t>04水産養殖業</t>
  </si>
  <si>
    <t>06総合工事業</t>
  </si>
  <si>
    <t>07職別工事業（設備工事業を除く）</t>
  </si>
  <si>
    <t>08設備工事業</t>
  </si>
  <si>
    <t>09食料品製造業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</si>
  <si>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</si>
  <si>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</si>
  <si>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</si>
  <si>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</si>
  <si>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</si>
  <si>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</si>
  <si>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</si>
  <si>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</si>
  <si>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</si>
  <si>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</si>
  <si>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</si>
  <si>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</si>
  <si>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</si>
  <si>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</si>
  <si>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</si>
  <si>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</si>
  <si>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</si>
  <si>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</si>
  <si>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</si>
  <si>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</si>
  <si>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</si>
  <si>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</si>
  <si>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</si>
  <si>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</si>
  <si>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</si>
  <si>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</si>
  <si>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</si>
  <si>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</si>
  <si>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40インターネット附随サービス業</t>
  </si>
  <si>
    <t>42鉄道業</t>
  </si>
  <si>
    <t>43道路旅客運送業</t>
  </si>
  <si>
    <t>44道路貨物運送業</t>
  </si>
  <si>
    <t>45水運業</t>
  </si>
  <si>
    <t>46航空運輸業</t>
  </si>
  <si>
    <t>47倉庫業</t>
  </si>
  <si>
    <t>48運輸に附帯するサービス業</t>
  </si>
  <si>
    <t>49郵便業（信書便事業を含む）</t>
  </si>
  <si>
    <t>62銀行業</t>
  </si>
  <si>
    <t>63協同組織金融業</t>
  </si>
  <si>
    <t>64貸金業・ｸﾚｼﾞｯﾄｶｰﾄﾞ業等非預金信用機関</t>
  </si>
  <si>
    <t>65金融商品取引業・商品先物取引業</t>
  </si>
  <si>
    <t>66補助的金融業等</t>
  </si>
  <si>
    <t>67保険業（保険媒介代理業・保健ｻｰﾋﾞｽ業を含む）</t>
  </si>
  <si>
    <t>68不動産取引業</t>
  </si>
  <si>
    <t>97国家公務</t>
  </si>
  <si>
    <t>98地方公務</t>
  </si>
  <si>
    <t>99分類不能の産業</t>
  </si>
  <si>
    <r>
      <t>69不動産賃貸業・管理業　</t>
    </r>
    <r>
      <rPr>
        <b/>
        <sz val="11"/>
        <color rgb="FFFF0000"/>
        <rFont val="ＭＳ Ｐゴシック"/>
        <family val="3"/>
        <charset val="128"/>
        <scheme val="minor"/>
      </rPr>
      <t>※駐車場業以外全て</t>
    </r>
    <phoneticPr fontId="1"/>
  </si>
  <si>
    <t>50各種商品卸売業</t>
  </si>
  <si>
    <t>51繊維・衣服等卸売業</t>
  </si>
  <si>
    <t>52飲食料品卸売業</t>
  </si>
  <si>
    <t>53建築材料・鉱物・金属材料等卸売業</t>
  </si>
  <si>
    <t>55その他の卸売業</t>
  </si>
  <si>
    <t>38放送業</t>
  </si>
  <si>
    <t>71学術・開発研究機関</t>
  </si>
  <si>
    <t>72専門ｻｰﾋﾞｽ業（他に分類されないもの）</t>
  </si>
  <si>
    <t>73広告業</t>
  </si>
  <si>
    <t>74技術サービス業（他に分類されないもの）</t>
  </si>
  <si>
    <t>75宿泊業</t>
  </si>
  <si>
    <t>78洗濯・理容・美容・浴場業</t>
  </si>
  <si>
    <t>79その他の生活関連サービス業</t>
  </si>
  <si>
    <t>80娯楽業</t>
  </si>
  <si>
    <t>81学校教育</t>
  </si>
  <si>
    <t>82その他の教育・学習支援業</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</si>
  <si>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</si>
  <si>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</si>
  <si>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</si>
  <si>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</si>
  <si>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</si>
  <si>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</si>
  <si>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</si>
  <si>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</si>
  <si>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</si>
  <si>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</si>
  <si>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</si>
  <si>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</si>
  <si>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</si>
  <si>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</si>
  <si>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56各種商品小売業</t>
  </si>
  <si>
    <t>57織物・衣服・身の回り品小売業</t>
  </si>
  <si>
    <t>58飲食料品小売業</t>
  </si>
  <si>
    <t>59機械器具小売業</t>
  </si>
  <si>
    <t>61無店舗小売業</t>
  </si>
  <si>
    <t>76飲食店</t>
  </si>
  <si>
    <t>77持ち帰り・配達飲食ｻｰﾋﾞｽ業</t>
  </si>
  <si>
    <t>　１．申請者の概要</t>
    <rPh sb="3" eb="6">
      <t>シンセイシャ</t>
    </rPh>
    <rPh sb="7" eb="9">
      <t>ガイヨウ</t>
    </rPh>
    <phoneticPr fontId="1"/>
  </si>
  <si>
    <t>　２．事業の実施場所</t>
    <rPh sb="3" eb="5">
      <t>ジギョウ</t>
    </rPh>
    <rPh sb="6" eb="8">
      <t>ジッシ</t>
    </rPh>
    <rPh sb="8" eb="10">
      <t>バショ</t>
    </rPh>
    <phoneticPr fontId="1"/>
  </si>
  <si>
    <t>なお、自社施設（借り上げ可）に限ります。</t>
    <phoneticPr fontId="1"/>
  </si>
  <si>
    <t>年 度</t>
    <rPh sb="0" eb="1">
      <t>ネン</t>
    </rPh>
    <rPh sb="2" eb="3">
      <t>ド</t>
    </rPh>
    <phoneticPr fontId="1"/>
  </si>
  <si>
    <t>申 請 先</t>
    <rPh sb="0" eb="1">
      <t>サル</t>
    </rPh>
    <rPh sb="2" eb="3">
      <t>ショウ</t>
    </rPh>
    <rPh sb="4" eb="5">
      <t>サキ</t>
    </rPh>
    <phoneticPr fontId="1"/>
  </si>
  <si>
    <t>助 成 事 業 名</t>
    <rPh sb="0" eb="1">
      <t>スケ</t>
    </rPh>
    <rPh sb="2" eb="3">
      <t>シゲル</t>
    </rPh>
    <rPh sb="4" eb="5">
      <t>コト</t>
    </rPh>
    <rPh sb="6" eb="7">
      <t>ギョウ</t>
    </rPh>
    <rPh sb="8" eb="9">
      <t>メイ</t>
    </rPh>
    <phoneticPr fontId="1"/>
  </si>
  <si>
    <t>申 請 テ ー マ</t>
    <rPh sb="0" eb="1">
      <t>サル</t>
    </rPh>
    <rPh sb="2" eb="3">
      <t>ショウ</t>
    </rPh>
    <phoneticPr fontId="1"/>
  </si>
  <si>
    <t>対象製品・技術</t>
    <rPh sb="0" eb="2">
      <t>タイショウ</t>
    </rPh>
    <rPh sb="2" eb="4">
      <t>セイヒン</t>
    </rPh>
    <rPh sb="5" eb="7">
      <t>ギジュツ</t>
    </rPh>
    <phoneticPr fontId="1"/>
  </si>
  <si>
    <t>　５．東京都及び公社事業の利用状況</t>
    <rPh sb="3" eb="5">
      <t>トウキョウ</t>
    </rPh>
    <rPh sb="5" eb="6">
      <t>ト</t>
    </rPh>
    <rPh sb="6" eb="7">
      <t>オヨ</t>
    </rPh>
    <rPh sb="8" eb="10">
      <t>コウシャ</t>
    </rPh>
    <rPh sb="10" eb="12">
      <t>ジギョウ</t>
    </rPh>
    <rPh sb="13" eb="15">
      <t>リヨウ</t>
    </rPh>
    <rPh sb="15" eb="17">
      <t>ジョウキョウ</t>
    </rPh>
    <phoneticPr fontId="1"/>
  </si>
  <si>
    <t>資金支出
明細の
番号</t>
    <rPh sb="0" eb="2">
      <t>シキン</t>
    </rPh>
    <rPh sb="2" eb="4">
      <t>シシュツ</t>
    </rPh>
    <rPh sb="5" eb="7">
      <t>メイサイ</t>
    </rPh>
    <rPh sb="9" eb="11">
      <t>バンゴウ</t>
    </rPh>
    <phoneticPr fontId="1"/>
  </si>
  <si>
    <t>購入が必要な理由</t>
    <rPh sb="0" eb="2">
      <t>コウニュウ</t>
    </rPh>
    <rPh sb="3" eb="5">
      <t>ヒツヨウ</t>
    </rPh>
    <rPh sb="6" eb="8">
      <t>リユウ</t>
    </rPh>
    <phoneticPr fontId="14"/>
  </si>
  <si>
    <t>規　　格
（ﾒｰｶｰ、型番等）</t>
    <rPh sb="0" eb="1">
      <t>タダシ</t>
    </rPh>
    <rPh sb="3" eb="4">
      <t>カク</t>
    </rPh>
    <rPh sb="11" eb="13">
      <t>カタバン</t>
    </rPh>
    <rPh sb="13" eb="14">
      <t>トウ</t>
    </rPh>
    <phoneticPr fontId="14"/>
  </si>
  <si>
    <t>対象の技術・
製品</t>
    <rPh sb="0" eb="2">
      <t>タイショウ</t>
    </rPh>
    <rPh sb="3" eb="5">
      <t>ギジュツ</t>
    </rPh>
    <rPh sb="7" eb="9">
      <t>セイヒン</t>
    </rPh>
    <phoneticPr fontId="1"/>
  </si>
  <si>
    <t>計</t>
    <rPh sb="0" eb="1">
      <t>ケイ</t>
    </rPh>
    <phoneticPr fontId="14"/>
  </si>
  <si>
    <t>計</t>
    <rPh sb="0" eb="1">
      <t>ケイ</t>
    </rPh>
    <phoneticPr fontId="1"/>
  </si>
  <si>
    <t>設置場所</t>
    <phoneticPr fontId="14"/>
  </si>
  <si>
    <t>　　理　　事　　長　　殿</t>
    <phoneticPr fontId="1"/>
  </si>
  <si>
    <t>（20文字以内）</t>
    <phoneticPr fontId="1"/>
  </si>
  <si>
    <t>主要取引先
(上位３位)</t>
    <rPh sb="0" eb="1">
      <t>オモ</t>
    </rPh>
    <rPh sb="1" eb="2">
      <t>ヨウ</t>
    </rPh>
    <rPh sb="2" eb="3">
      <t>トリ</t>
    </rPh>
    <rPh sb="3" eb="4">
      <t>イン</t>
    </rPh>
    <rPh sb="4" eb="5">
      <t>サキ</t>
    </rPh>
    <rPh sb="7" eb="8">
      <t>ウエ</t>
    </rPh>
    <rPh sb="8" eb="9">
      <t>クライ</t>
    </rPh>
    <rPh sb="10" eb="11">
      <t>イ</t>
    </rPh>
    <phoneticPr fontId="1"/>
  </si>
  <si>
    <t>(うち正社員</t>
    <rPh sb="3" eb="6">
      <t>セイシャイン</t>
    </rPh>
    <phoneticPr fontId="1"/>
  </si>
  <si>
    <t>名　　　　　称</t>
    <rPh sb="0" eb="1">
      <t>ナ</t>
    </rPh>
    <rPh sb="6" eb="7">
      <t>ショウ</t>
    </rPh>
    <phoneticPr fontId="1"/>
  </si>
  <si>
    <t>Ｔ　Ｅ　Ｌ</t>
    <phoneticPr fontId="1"/>
  </si>
  <si>
    <r>
      <t>（</t>
    </r>
    <r>
      <rPr>
        <sz val="8"/>
        <color theme="1"/>
        <rFont val="ＭＳ ゴシック"/>
        <family val="3"/>
        <charset val="128"/>
      </rPr>
      <t>公開番号または登録番号等</t>
    </r>
    <r>
      <rPr>
        <sz val="11"/>
        <color theme="1"/>
        <rFont val="ＭＳ ゴシック"/>
        <family val="3"/>
        <charset val="128"/>
      </rPr>
      <t>　　　　　　　　　　）</t>
    </r>
    <rPh sb="1" eb="3">
      <t>コウカイ</t>
    </rPh>
    <rPh sb="3" eb="5">
      <t>バンゴウ</t>
    </rPh>
    <rPh sb="8" eb="10">
      <t>トウロク</t>
    </rPh>
    <rPh sb="10" eb="12">
      <t>バンゴウ</t>
    </rPh>
    <rPh sb="12" eb="13">
      <t>トウ</t>
    </rPh>
    <phoneticPr fontId="1"/>
  </si>
  <si>
    <t>創　　業</t>
    <rPh sb="0" eb="1">
      <t>キズ</t>
    </rPh>
    <rPh sb="3" eb="4">
      <t>ギョウ</t>
    </rPh>
    <phoneticPr fontId="1"/>
  </si>
  <si>
    <t>氏　　名</t>
    <rPh sb="0" eb="1">
      <t>シ</t>
    </rPh>
    <rPh sb="3" eb="4">
      <t>メイ</t>
    </rPh>
    <phoneticPr fontId="1"/>
  </si>
  <si>
    <t>内-</t>
    <phoneticPr fontId="14"/>
  </si>
  <si>
    <t>原-</t>
    <rPh sb="0" eb="1">
      <t>ゲン</t>
    </rPh>
    <phoneticPr fontId="14"/>
  </si>
  <si>
    <t>機-</t>
    <rPh sb="0" eb="1">
      <t>キ</t>
    </rPh>
    <phoneticPr fontId="14"/>
  </si>
  <si>
    <t>外-</t>
  </si>
  <si>
    <t>技-</t>
  </si>
  <si>
    <t>産-</t>
  </si>
  <si>
    <t>人-</t>
  </si>
  <si>
    <t>他-</t>
    <rPh sb="0" eb="1">
      <t>ホカ</t>
    </rPh>
    <phoneticPr fontId="14"/>
  </si>
  <si>
    <t>経費区分</t>
    <rPh sb="0" eb="2">
      <t>ケイヒ</t>
    </rPh>
    <rPh sb="2" eb="4">
      <t>クブン</t>
    </rPh>
    <phoneticPr fontId="14"/>
  </si>
  <si>
    <t>資金調達</t>
  </si>
  <si>
    <t>###</t>
    <phoneticPr fontId="14"/>
  </si>
  <si>
    <t>助成対象期間の全体経費を記入してください。</t>
    <phoneticPr fontId="14"/>
  </si>
  <si>
    <t>(1)　経費区分別内訳</t>
    <phoneticPr fontId="14"/>
  </si>
  <si>
    <t>（税抜）</t>
    <phoneticPr fontId="14"/>
  </si>
  <si>
    <t>(千円未満切捨) 　</t>
    <phoneticPr fontId="14"/>
  </si>
  <si>
    <t xml:space="preserve">(1)原材料・副資材費 </t>
    <phoneticPr fontId="14"/>
  </si>
  <si>
    <t>内-</t>
    <rPh sb="0" eb="1">
      <t>ウチ</t>
    </rPh>
    <phoneticPr fontId="14"/>
  </si>
  <si>
    <t>###</t>
  </si>
  <si>
    <t>(5)産業財産権出願・導入費</t>
    <phoneticPr fontId="14"/>
  </si>
  <si>
    <r>
      <t>(6)</t>
    </r>
    <r>
      <rPr>
        <sz val="10"/>
        <color theme="1"/>
        <rFont val="ＭＳ ゴシック"/>
        <family val="3"/>
        <charset val="128"/>
      </rPr>
      <t>直接人件費</t>
    </r>
    <r>
      <rPr>
        <sz val="10.5"/>
        <color theme="1"/>
        <rFont val="ＭＳ ゴシック"/>
        <family val="3"/>
        <charset val="128"/>
      </rPr>
      <t xml:space="preserve">　　　   </t>
    </r>
    <r>
      <rPr>
        <sz val="10"/>
        <rFont val="ＭＳ 明朝"/>
        <family val="1"/>
        <charset val="128"/>
      </rPr>
      <t/>
    </r>
    <phoneticPr fontId="14"/>
  </si>
  <si>
    <r>
      <t>(7)</t>
    </r>
    <r>
      <rPr>
        <sz val="10"/>
        <color theme="1"/>
        <rFont val="ＭＳ ゴシック"/>
        <family val="3"/>
        <charset val="128"/>
      </rPr>
      <t>その他助成対象外経費</t>
    </r>
    <r>
      <rPr>
        <sz val="10.5"/>
        <color theme="1"/>
        <rFont val="ＭＳ ゴシック"/>
        <family val="3"/>
        <charset val="128"/>
      </rPr>
      <t xml:space="preserve">　 </t>
    </r>
    <r>
      <rPr>
        <sz val="10"/>
        <rFont val="ＭＳ 明朝"/>
        <family val="1"/>
        <charset val="128"/>
      </rPr>
      <t/>
    </r>
    <phoneticPr fontId="14"/>
  </si>
  <si>
    <t>合　　　計</t>
    <phoneticPr fontId="14"/>
  </si>
  <si>
    <t>(2)　資金調達内訳</t>
    <phoneticPr fontId="14"/>
  </si>
  <si>
    <t xml:space="preserve"> 　区　　　　　　　分　</t>
    <phoneticPr fontId="14"/>
  </si>
  <si>
    <t>自　己　資　金</t>
    <phoneticPr fontId="14"/>
  </si>
  <si>
    <t>自己</t>
    <rPh sb="0" eb="2">
      <t>ジコ</t>
    </rPh>
    <phoneticPr fontId="14"/>
  </si>
  <si>
    <t>銀 行 借 入 金</t>
    <phoneticPr fontId="14"/>
  </si>
  <si>
    <t>銀行</t>
    <rPh sb="0" eb="2">
      <t>ギンコウ</t>
    </rPh>
    <phoneticPr fontId="14"/>
  </si>
  <si>
    <t>役 員 借 入 金</t>
    <phoneticPr fontId="14"/>
  </si>
  <si>
    <t>役員</t>
    <rPh sb="0" eb="2">
      <t>ヤクイン</t>
    </rPh>
    <phoneticPr fontId="14"/>
  </si>
  <si>
    <t>その他</t>
    <phoneticPr fontId="14"/>
  </si>
  <si>
    <t>その他</t>
    <rPh sb="2" eb="3">
      <t>ホカ</t>
    </rPh>
    <phoneticPr fontId="14"/>
  </si>
  <si>
    <t>資金調達</t>
    <rPh sb="0" eb="2">
      <t>シキン</t>
    </rPh>
    <rPh sb="2" eb="4">
      <t>チョウタツ</t>
    </rPh>
    <phoneticPr fontId="14"/>
  </si>
  <si>
    <r>
      <rPr>
        <sz val="11"/>
        <color theme="1"/>
        <rFont val="ＭＳ ゴシック"/>
        <family val="3"/>
        <charset val="128"/>
      </rPr>
      <t>合　　計</t>
    </r>
    <r>
      <rPr>
        <sz val="12"/>
        <color theme="1"/>
        <rFont val="ＭＳ ゴシック"/>
        <family val="3"/>
        <charset val="128"/>
      </rPr>
      <t xml:space="preserve"> 　　</t>
    </r>
    <r>
      <rPr>
        <sz val="11"/>
        <rFont val="ＭＳ 明朝"/>
        <family val="1"/>
        <charset val="128"/>
      </rPr>
      <t/>
    </r>
    <phoneticPr fontId="14"/>
  </si>
  <si>
    <t>具体的作業内容</t>
    <rPh sb="0" eb="3">
      <t>グタイテキ</t>
    </rPh>
    <rPh sb="3" eb="5">
      <t>サギョウ</t>
    </rPh>
    <rPh sb="5" eb="7">
      <t>ナイヨウ</t>
    </rPh>
    <phoneticPr fontId="1"/>
  </si>
  <si>
    <t>従 業 員 数</t>
    <rPh sb="0" eb="1">
      <t>ジュウ</t>
    </rPh>
    <rPh sb="2" eb="3">
      <t>ギョウ</t>
    </rPh>
    <rPh sb="4" eb="5">
      <t>イン</t>
    </rPh>
    <rPh sb="6" eb="7">
      <t>スウ</t>
    </rPh>
    <phoneticPr fontId="1"/>
  </si>
  <si>
    <t>開発・販売元</t>
    <rPh sb="0" eb="2">
      <t>カイハツ</t>
    </rPh>
    <rPh sb="3" eb="5">
      <t>ハンバイ</t>
    </rPh>
    <rPh sb="5" eb="6">
      <t>モト</t>
    </rPh>
    <phoneticPr fontId="1"/>
  </si>
  <si>
    <t>（３）　競合製品、類似製品（ない場合は比較対象となりうる自社製品や業界標準等を記入）</t>
    <rPh sb="4" eb="6">
      <t>キョウゴウ</t>
    </rPh>
    <rPh sb="6" eb="8">
      <t>セイヒン</t>
    </rPh>
    <rPh sb="9" eb="11">
      <t>ルイジ</t>
    </rPh>
    <rPh sb="11" eb="13">
      <t>セイヒン</t>
    </rPh>
    <rPh sb="16" eb="18">
      <t>バアイ</t>
    </rPh>
    <rPh sb="19" eb="21">
      <t>ヒカク</t>
    </rPh>
    <rPh sb="21" eb="23">
      <t>タイショウ</t>
    </rPh>
    <rPh sb="28" eb="30">
      <t>ジシャ</t>
    </rPh>
    <rPh sb="39" eb="41">
      <t>キニュウ</t>
    </rPh>
    <phoneticPr fontId="1"/>
  </si>
  <si>
    <t>（２）　市場のニーズ</t>
    <rPh sb="4" eb="6">
      <t>シジョウ</t>
    </rPh>
    <phoneticPr fontId="1"/>
  </si>
  <si>
    <t>申請テーマ</t>
    <rPh sb="0" eb="2">
      <t>シンセイ</t>
    </rPh>
    <phoneticPr fontId="1"/>
  </si>
  <si>
    <t>フリガナ</t>
    <phoneticPr fontId="1"/>
  </si>
  <si>
    <t>部署  /  役職</t>
    <rPh sb="0" eb="1">
      <t>ブ</t>
    </rPh>
    <rPh sb="1" eb="2">
      <t>ショ</t>
    </rPh>
    <rPh sb="7" eb="9">
      <t>ヤクショク</t>
    </rPh>
    <phoneticPr fontId="1"/>
  </si>
  <si>
    <t>　※リース・レンタルの場合は、助成実施期間内の月数×月額リース料･レンタル料を計上すること</t>
    <phoneticPr fontId="1"/>
  </si>
  <si>
    <t>　※生産・量産を目的とした費用、運用・保守費用は対象外</t>
    <rPh sb="2" eb="4">
      <t>セイサン</t>
    </rPh>
    <rPh sb="5" eb="7">
      <t>リョウサン</t>
    </rPh>
    <rPh sb="8" eb="10">
      <t>モクテキ</t>
    </rPh>
    <rPh sb="13" eb="15">
      <t>ヒヨウ</t>
    </rPh>
    <rPh sb="16" eb="18">
      <t>ウンヨウ</t>
    </rPh>
    <rPh sb="19" eb="21">
      <t>ホシュ</t>
    </rPh>
    <rPh sb="21" eb="23">
      <t>ヒヨウ</t>
    </rPh>
    <rPh sb="24" eb="27">
      <t>タイショウガイ</t>
    </rPh>
    <phoneticPr fontId="14"/>
  </si>
  <si>
    <t>解決方法</t>
    <rPh sb="0" eb="2">
      <t>カイケツ</t>
    </rPh>
    <rPh sb="2" eb="4">
      <t>ホウホウ</t>
    </rPh>
    <phoneticPr fontId="1"/>
  </si>
  <si>
    <t>本事業が実施され、公社が検査等で成果物、購入物（機械装置含む）等を確認できる場所を記入してください。</t>
    <rPh sb="0" eb="1">
      <t>ホン</t>
    </rPh>
    <rPh sb="1" eb="3">
      <t>ジギョウ</t>
    </rPh>
    <rPh sb="16" eb="19">
      <t>セイカブツ</t>
    </rPh>
    <rPh sb="20" eb="22">
      <t>コウニュウ</t>
    </rPh>
    <rPh sb="22" eb="23">
      <t>ブツ</t>
    </rPh>
    <rPh sb="24" eb="26">
      <t>キカイ</t>
    </rPh>
    <rPh sb="26" eb="28">
      <t>ソウチ</t>
    </rPh>
    <rPh sb="28" eb="29">
      <t>フク</t>
    </rPh>
    <rPh sb="31" eb="32">
      <t>トウ</t>
    </rPh>
    <rPh sb="41" eb="43">
      <t>キニュウ</t>
    </rPh>
    <phoneticPr fontId="1"/>
  </si>
  <si>
    <t>主な機能、仕様</t>
    <rPh sb="0" eb="1">
      <t>オモ</t>
    </rPh>
    <rPh sb="2" eb="4">
      <t>キノウ</t>
    </rPh>
    <rPh sb="5" eb="7">
      <t>シヨウ</t>
    </rPh>
    <phoneticPr fontId="1"/>
  </si>
  <si>
    <t>主な機能、仕様</t>
    <rPh sb="2" eb="4">
      <t>キノウ</t>
    </rPh>
    <rPh sb="5" eb="7">
      <t>シヨウ</t>
    </rPh>
    <phoneticPr fontId="1"/>
  </si>
  <si>
    <t>技術的課題</t>
    <rPh sb="0" eb="3">
      <t>ギジュツテキ</t>
    </rPh>
    <rPh sb="3" eb="5">
      <t>カダイ</t>
    </rPh>
    <phoneticPr fontId="1"/>
  </si>
  <si>
    <t>※試作金型に係る費用は機械装置・工具器具費に計上すること</t>
    <rPh sb="1" eb="3">
      <t>シサク</t>
    </rPh>
    <phoneticPr fontId="14"/>
  </si>
  <si>
    <t>２社入手困難な理由</t>
    <rPh sb="1" eb="2">
      <t>シャ</t>
    </rPh>
    <rPh sb="2" eb="4">
      <t>ニュウシュ</t>
    </rPh>
    <rPh sb="4" eb="6">
      <t>コンナン</t>
    </rPh>
    <rPh sb="7" eb="9">
      <t>リユウ</t>
    </rPh>
    <phoneticPr fontId="14"/>
  </si>
  <si>
    <t>大分類</t>
    <rPh sb="0" eb="3">
      <t>ダイブンルイ</t>
    </rPh>
    <phoneticPr fontId="1"/>
  </si>
  <si>
    <t>利用状況</t>
    <rPh sb="0" eb="2">
      <t>リヨウ</t>
    </rPh>
    <rPh sb="2" eb="4">
      <t>ジョウキョウ</t>
    </rPh>
    <phoneticPr fontId="1"/>
  </si>
  <si>
    <t>助成事業に要する経費</t>
    <phoneticPr fontId="14"/>
  </si>
  <si>
    <t>事業開始</t>
    <rPh sb="0" eb="1">
      <t>コト</t>
    </rPh>
    <rPh sb="1" eb="2">
      <t>ギョウ</t>
    </rPh>
    <rPh sb="2" eb="4">
      <t>カイシ</t>
    </rPh>
    <phoneticPr fontId="1"/>
  </si>
  <si>
    <t xml:space="preserve">企業名      </t>
    <phoneticPr fontId="14"/>
  </si>
  <si>
    <t>助成対象経費
(A)×(B）
（税抜）</t>
    <rPh sb="16" eb="18">
      <t>ゼイヌキ</t>
    </rPh>
    <phoneticPr fontId="14"/>
  </si>
  <si>
    <t>助成対象経費
(B)×ﾘｰｽ月数
又は
(A)×(B）
（税抜）</t>
    <rPh sb="17" eb="18">
      <t>マタ</t>
    </rPh>
    <rPh sb="29" eb="31">
      <t>ゼイヌキ</t>
    </rPh>
    <phoneticPr fontId="14"/>
  </si>
  <si>
    <t>番号</t>
    <rPh sb="0" eb="2">
      <t>バンゴウ</t>
    </rPh>
    <phoneticPr fontId="14"/>
  </si>
  <si>
    <t>購入品名</t>
    <rPh sb="0" eb="2">
      <t>コウニュウ</t>
    </rPh>
    <rPh sb="2" eb="4">
      <t>ヒンメイ</t>
    </rPh>
    <phoneticPr fontId="14"/>
  </si>
  <si>
    <t>番　　号</t>
    <rPh sb="0" eb="1">
      <t>バン</t>
    </rPh>
    <rPh sb="3" eb="4">
      <t>ゴウ</t>
    </rPh>
    <phoneticPr fontId="1"/>
  </si>
  <si>
    <r>
      <t>39情報サービス業　</t>
    </r>
    <r>
      <rPr>
        <b/>
        <sz val="11"/>
        <color rgb="FFFF0000"/>
        <rFont val="ＭＳ Ｐゴシック"/>
        <family val="3"/>
        <charset val="128"/>
        <scheme val="minor"/>
      </rPr>
      <t>※ソフトウェア業、情報処理・提供サービス業除く</t>
    </r>
    <phoneticPr fontId="1"/>
  </si>
  <si>
    <r>
      <t>41映像・音声・文字情報制作業　</t>
    </r>
    <r>
      <rPr>
        <b/>
        <sz val="11"/>
        <color rgb="FFFF0000"/>
        <rFont val="ＭＳ Ｐゴシック"/>
        <family val="3"/>
        <charset val="128"/>
        <scheme val="minor"/>
      </rPr>
      <t>※新聞業、出版業を除く</t>
    </r>
    <phoneticPr fontId="1"/>
  </si>
  <si>
    <r>
      <t>69不動産賃貸業・管理業　</t>
    </r>
    <r>
      <rPr>
        <b/>
        <sz val="11"/>
        <color rgb="FFFF0000"/>
        <rFont val="ＭＳ Ｐゴシック"/>
        <family val="3"/>
        <charset val="128"/>
        <scheme val="minor"/>
      </rPr>
      <t>※駐車場業のみ</t>
    </r>
    <phoneticPr fontId="1"/>
  </si>
  <si>
    <r>
      <t>39情報サービス業　</t>
    </r>
    <r>
      <rPr>
        <b/>
        <sz val="11"/>
        <color rgb="FFFF0000"/>
        <rFont val="ＭＳ Ｐゴシック"/>
        <family val="3"/>
        <charset val="128"/>
        <scheme val="minor"/>
      </rPr>
      <t>※ソフトウェア業、情報処理・提供サービス業含む</t>
    </r>
    <phoneticPr fontId="1"/>
  </si>
  <si>
    <r>
      <t>41映像・音声・文字情報制作業　</t>
    </r>
    <r>
      <rPr>
        <b/>
        <sz val="11"/>
        <color rgb="FFFF0000"/>
        <rFont val="ＭＳ Ｐゴシック"/>
        <family val="3"/>
        <charset val="128"/>
        <scheme val="minor"/>
      </rPr>
      <t>※新聞業、出版業含む</t>
    </r>
    <phoneticPr fontId="1"/>
  </si>
  <si>
    <t>専 門 家 氏 名</t>
    <rPh sb="0" eb="1">
      <t>セン</t>
    </rPh>
    <rPh sb="2" eb="3">
      <t>モン</t>
    </rPh>
    <rPh sb="4" eb="5">
      <t>イエ</t>
    </rPh>
    <rPh sb="6" eb="7">
      <t>シ</t>
    </rPh>
    <rPh sb="8" eb="9">
      <t>メイ</t>
    </rPh>
    <phoneticPr fontId="14"/>
  </si>
  <si>
    <t>複数製作する場合の理由　※数量２以上の場合のみ記入</t>
    <rPh sb="0" eb="2">
      <t>フクスウ</t>
    </rPh>
    <rPh sb="2" eb="4">
      <t>セイサク</t>
    </rPh>
    <rPh sb="6" eb="8">
      <t>バアイ</t>
    </rPh>
    <rPh sb="9" eb="11">
      <t>リユウ</t>
    </rPh>
    <rPh sb="13" eb="15">
      <t>スウリョウ</t>
    </rPh>
    <rPh sb="16" eb="18">
      <t>イジョウ</t>
    </rPh>
    <rPh sb="19" eb="21">
      <t>バアイ</t>
    </rPh>
    <rPh sb="23" eb="25">
      <t>キニュウ</t>
    </rPh>
    <phoneticPr fontId="1"/>
  </si>
  <si>
    <t>１次</t>
    <rPh sb="1" eb="2">
      <t>ジ</t>
    </rPh>
    <phoneticPr fontId="1"/>
  </si>
  <si>
    <t>２次</t>
    <rPh sb="1" eb="2">
      <t>ジ</t>
    </rPh>
    <phoneticPr fontId="1"/>
  </si>
  <si>
    <t>３次</t>
    <rPh sb="1" eb="2">
      <t>ジ</t>
    </rPh>
    <phoneticPr fontId="1"/>
  </si>
  <si>
    <t>製作する理由</t>
    <rPh sb="0" eb="2">
      <t>セイサク</t>
    </rPh>
    <rPh sb="4" eb="6">
      <t>リユウ</t>
    </rPh>
    <phoneticPr fontId="1"/>
  </si>
  <si>
    <t>機能1</t>
    <rPh sb="0" eb="2">
      <t>キノウ</t>
    </rPh>
    <phoneticPr fontId="1"/>
  </si>
  <si>
    <t>機能2</t>
    <phoneticPr fontId="1"/>
  </si>
  <si>
    <t>機能3</t>
    <phoneticPr fontId="1"/>
  </si>
  <si>
    <t>性能1</t>
    <rPh sb="0" eb="2">
      <t>セイノウ</t>
    </rPh>
    <phoneticPr fontId="1"/>
  </si>
  <si>
    <t>性能2</t>
    <phoneticPr fontId="1"/>
  </si>
  <si>
    <t>性能3</t>
    <phoneticPr fontId="1"/>
  </si>
  <si>
    <t>～</t>
    <phoneticPr fontId="14"/>
  </si>
  <si>
    <t>納品予定物</t>
    <rPh sb="0" eb="2">
      <t>ノウヒン</t>
    </rPh>
    <rPh sb="2" eb="4">
      <t>ヨテイ</t>
    </rPh>
    <rPh sb="4" eb="5">
      <t>ブツ</t>
    </rPh>
    <phoneticPr fontId="14"/>
  </si>
  <si>
    <t>作業項目</t>
    <rPh sb="0" eb="2">
      <t>サギョウ</t>
    </rPh>
    <rPh sb="2" eb="4">
      <t>コウモク</t>
    </rPh>
    <phoneticPr fontId="1"/>
  </si>
  <si>
    <t>※直近の決算書の売上高と一致</t>
    <rPh sb="1" eb="3">
      <t>チョッキン</t>
    </rPh>
    <rPh sb="4" eb="7">
      <t>ケッサンショ</t>
    </rPh>
    <rPh sb="8" eb="10">
      <t>ウリアゲ</t>
    </rPh>
    <rPh sb="10" eb="11">
      <t>ダカ</t>
    </rPh>
    <rPh sb="12" eb="14">
      <t>イッチ</t>
    </rPh>
    <phoneticPr fontId="1"/>
  </si>
  <si>
    <t>千円</t>
    <rPh sb="0" eb="2">
      <t>センエン</t>
    </rPh>
    <phoneticPr fontId="1"/>
  </si>
  <si>
    <t>（１）先行技術調査の結果（特許情報プラットフォームJ-PlatPat等により検索）</t>
    <rPh sb="3" eb="5">
      <t>センコウ</t>
    </rPh>
    <rPh sb="5" eb="7">
      <t>ギジュツ</t>
    </rPh>
    <rPh sb="7" eb="9">
      <t>チョウサ</t>
    </rPh>
    <rPh sb="10" eb="12">
      <t>ケッカ</t>
    </rPh>
    <rPh sb="13" eb="15">
      <t>トッキョ</t>
    </rPh>
    <rPh sb="15" eb="17">
      <t>ジョウホウ</t>
    </rPh>
    <rPh sb="34" eb="35">
      <t>トウ</t>
    </rPh>
    <rPh sb="38" eb="40">
      <t>ケンサク</t>
    </rPh>
    <phoneticPr fontId="1"/>
  </si>
  <si>
    <t>（２）本事業に必要な産業財産権を出願又は保有している</t>
    <rPh sb="3" eb="4">
      <t>ホン</t>
    </rPh>
    <rPh sb="4" eb="6">
      <t>ジギョウ</t>
    </rPh>
    <rPh sb="7" eb="9">
      <t>ヒツヨウ</t>
    </rPh>
    <rPh sb="10" eb="12">
      <t>サンギョウ</t>
    </rPh>
    <rPh sb="12" eb="15">
      <t>ザイサンケン</t>
    </rPh>
    <rPh sb="16" eb="18">
      <t>シュツガン</t>
    </rPh>
    <rPh sb="18" eb="19">
      <t>マタ</t>
    </rPh>
    <rPh sb="20" eb="22">
      <t>ホユウ</t>
    </rPh>
    <phoneticPr fontId="1"/>
  </si>
  <si>
    <t>（３）（２）の権利はどのような権利か</t>
    <rPh sb="7" eb="9">
      <t>ケンリ</t>
    </rPh>
    <rPh sb="15" eb="17">
      <t>ケンリ</t>
    </rPh>
    <phoneticPr fontId="1"/>
  </si>
  <si>
    <t>（４）他者が保有する産業財産権について実施許諾を受ける予定か</t>
    <rPh sb="19" eb="21">
      <t>ジッシ</t>
    </rPh>
    <rPh sb="21" eb="23">
      <t>キョダク</t>
    </rPh>
    <rPh sb="27" eb="29">
      <t>ヨテイ</t>
    </rPh>
    <phoneticPr fontId="1"/>
  </si>
  <si>
    <t>（５）（４）の権利はどのような権利か</t>
    <rPh sb="7" eb="9">
      <t>ケンリ</t>
    </rPh>
    <rPh sb="15" eb="17">
      <t>ケンリ</t>
    </rPh>
    <phoneticPr fontId="1"/>
  </si>
  <si>
    <t>（６）本助成事業の成果を産業財産権として出願する</t>
    <rPh sb="3" eb="4">
      <t>ホン</t>
    </rPh>
    <rPh sb="4" eb="6">
      <t>ジョセイ</t>
    </rPh>
    <rPh sb="6" eb="8">
      <t>ジギョウ</t>
    </rPh>
    <rPh sb="9" eb="11">
      <t>セイカ</t>
    </rPh>
    <rPh sb="12" eb="14">
      <t>サンギョウ</t>
    </rPh>
    <rPh sb="14" eb="17">
      <t>ザイサンケン</t>
    </rPh>
    <rPh sb="20" eb="22">
      <t>シュツガン</t>
    </rPh>
    <phoneticPr fontId="1"/>
  </si>
  <si>
    <t>（７）本事業遂行にあたっての法令遵守、環境配慮、安全性確保への取り組み</t>
    <rPh sb="3" eb="4">
      <t>ホン</t>
    </rPh>
    <rPh sb="4" eb="6">
      <t>ジギョウ</t>
    </rPh>
    <rPh sb="6" eb="8">
      <t>スイコウ</t>
    </rPh>
    <rPh sb="14" eb="16">
      <t>ホウレイ</t>
    </rPh>
    <rPh sb="16" eb="18">
      <t>ジュンシュ</t>
    </rPh>
    <rPh sb="19" eb="21">
      <t>カンキョウ</t>
    </rPh>
    <rPh sb="21" eb="23">
      <t>ハイリョ</t>
    </rPh>
    <rPh sb="24" eb="27">
      <t>アンゼンセイ</t>
    </rPh>
    <rPh sb="27" eb="29">
      <t>カクホ</t>
    </rPh>
    <rPh sb="31" eb="32">
      <t>ト</t>
    </rPh>
    <rPh sb="33" eb="34">
      <t>ク</t>
    </rPh>
    <phoneticPr fontId="1"/>
  </si>
  <si>
    <t>※試作金型に係る費用は機械装置・工具器具費に計上すること</t>
    <rPh sb="1" eb="3">
      <t>シサク</t>
    </rPh>
    <rPh sb="3" eb="5">
      <t>カナガタ</t>
    </rPh>
    <rPh sb="6" eb="7">
      <t>カカ</t>
    </rPh>
    <rPh sb="8" eb="10">
      <t>ヒヨウ</t>
    </rPh>
    <rPh sb="11" eb="13">
      <t>キカイ</t>
    </rPh>
    <rPh sb="13" eb="15">
      <t>ソウチ</t>
    </rPh>
    <rPh sb="16" eb="18">
      <t>コウグ</t>
    </rPh>
    <rPh sb="18" eb="20">
      <t>キグ</t>
    </rPh>
    <rPh sb="20" eb="21">
      <t>ヒ</t>
    </rPh>
    <rPh sb="22" eb="24">
      <t>ケイジョウ</t>
    </rPh>
    <phoneticPr fontId="1"/>
  </si>
  <si>
    <t>仕様書
（必須）</t>
    <rPh sb="0" eb="3">
      <t>シヨウショ</t>
    </rPh>
    <rPh sb="5" eb="7">
      <t>ヒッス</t>
    </rPh>
    <phoneticPr fontId="1"/>
  </si>
  <si>
    <t>図面</t>
    <phoneticPr fontId="1"/>
  </si>
  <si>
    <t>設計書</t>
    <phoneticPr fontId="1"/>
  </si>
  <si>
    <t>写真</t>
    <phoneticPr fontId="1"/>
  </si>
  <si>
    <t>西暦</t>
    <rPh sb="0" eb="2">
      <t>セイレキ</t>
    </rPh>
    <phoneticPr fontId="14"/>
  </si>
  <si>
    <t>西暦</t>
    <rPh sb="0" eb="2">
      <t>セイレキ</t>
    </rPh>
    <phoneticPr fontId="1"/>
  </si>
  <si>
    <t>○</t>
    <phoneticPr fontId="1"/>
  </si>
  <si>
    <t>（１）　開発の経緯、動機、目的（800字以内）</t>
    <rPh sb="4" eb="6">
      <t>カイハツ</t>
    </rPh>
    <rPh sb="7" eb="9">
      <t>ケイイ</t>
    </rPh>
    <rPh sb="13" eb="15">
      <t>モクテキ</t>
    </rPh>
    <phoneticPr fontId="1"/>
  </si>
  <si>
    <t>開発報告書（必須）</t>
    <rPh sb="0" eb="2">
      <t>カイハツ</t>
    </rPh>
    <phoneticPr fontId="1"/>
  </si>
  <si>
    <r>
      <rPr>
        <b/>
        <sz val="11"/>
        <color theme="1"/>
        <rFont val="ＭＳ Ｐゴシック"/>
        <family val="3"/>
        <charset val="128"/>
        <scheme val="minor"/>
      </rPr>
      <t>証明する提出文書等</t>
    </r>
    <r>
      <rPr>
        <b/>
        <sz val="10"/>
        <color theme="1"/>
        <rFont val="ＭＳ Ｐゴシック"/>
        <family val="3"/>
        <charset val="128"/>
        <scheme val="minor"/>
      </rPr>
      <t xml:space="preserve">
</t>
    </r>
    <r>
      <rPr>
        <b/>
        <sz val="9"/>
        <color theme="1"/>
        <rFont val="ＭＳ Ｐゴシック"/>
        <family val="3"/>
        <charset val="128"/>
        <scheme val="minor"/>
      </rPr>
      <t>※該当するものに〇を記入</t>
    </r>
    <rPh sb="0" eb="2">
      <t>ショウメイ</t>
    </rPh>
    <rPh sb="4" eb="6">
      <t>テイシュツ</t>
    </rPh>
    <rPh sb="6" eb="8">
      <t>ブンショ</t>
    </rPh>
    <rPh sb="8" eb="9">
      <t>トウ</t>
    </rPh>
    <phoneticPr fontId="1"/>
  </si>
  <si>
    <r>
      <t xml:space="preserve">証明する提出文書等
</t>
    </r>
    <r>
      <rPr>
        <b/>
        <sz val="9"/>
        <color theme="1"/>
        <rFont val="ＭＳ Ｐゴシック"/>
        <family val="3"/>
        <charset val="128"/>
        <scheme val="minor"/>
      </rPr>
      <t>※該当するものに○を記入</t>
    </r>
    <rPh sb="0" eb="2">
      <t>ショウメイ</t>
    </rPh>
    <rPh sb="4" eb="6">
      <t>テイシュツ</t>
    </rPh>
    <rPh sb="6" eb="8">
      <t>ブンショ</t>
    </rPh>
    <rPh sb="8" eb="9">
      <t>トウ</t>
    </rPh>
    <rPh sb="11" eb="13">
      <t>ガイトウ</t>
    </rPh>
    <rPh sb="20" eb="22">
      <t>キニュウ</t>
    </rPh>
    <phoneticPr fontId="1"/>
  </si>
  <si>
    <t>機能1</t>
    <rPh sb="0" eb="2">
      <t>キノウ</t>
    </rPh>
    <phoneticPr fontId="1"/>
  </si>
  <si>
    <t>機能2</t>
    <rPh sb="0" eb="2">
      <t>キノウ</t>
    </rPh>
    <phoneticPr fontId="1"/>
  </si>
  <si>
    <t>機能3</t>
    <rPh sb="0" eb="2">
      <t>キノウ</t>
    </rPh>
    <phoneticPr fontId="1"/>
  </si>
  <si>
    <t>性能1</t>
    <rPh sb="0" eb="2">
      <t>セイノウ</t>
    </rPh>
    <phoneticPr fontId="1"/>
  </si>
  <si>
    <t>性能2</t>
    <rPh sb="0" eb="2">
      <t>セイノウ</t>
    </rPh>
    <phoneticPr fontId="1"/>
  </si>
  <si>
    <t>性能3</t>
    <rPh sb="0" eb="2">
      <t>セイノウ</t>
    </rPh>
    <phoneticPr fontId="1"/>
  </si>
  <si>
    <t>　８．達成目標</t>
    <phoneticPr fontId="1"/>
  </si>
  <si>
    <t>　履歴事項全部証明書に記載されている全役員及び持株比率が７０％を超えるまでの全ての株主を持ち株比率が多い順に記載し、それぞれの方が該当する欄（役員・株主）に「○」を、役職等の欄に役員は「役職」、それ以外の方は「申請企業との関係又は職業」を記載してください。なお、行は必要に応じて追加していただいて構いません。</t>
    <rPh sb="19" eb="21">
      <t>ヤクイン</t>
    </rPh>
    <rPh sb="21" eb="22">
      <t>オヨ</t>
    </rPh>
    <rPh sb="23" eb="24">
      <t>モ</t>
    </rPh>
    <rPh sb="24" eb="25">
      <t>カブ</t>
    </rPh>
    <rPh sb="25" eb="27">
      <t>ヒリツ</t>
    </rPh>
    <rPh sb="32" eb="33">
      <t>コ</t>
    </rPh>
    <rPh sb="38" eb="39">
      <t>スベ</t>
    </rPh>
    <rPh sb="41" eb="43">
      <t>カブヌシ</t>
    </rPh>
    <rPh sb="44" eb="45">
      <t>モ</t>
    </rPh>
    <rPh sb="46" eb="47">
      <t>カブ</t>
    </rPh>
    <rPh sb="47" eb="49">
      <t>ヒリツ</t>
    </rPh>
    <rPh sb="50" eb="51">
      <t>オオ</t>
    </rPh>
    <rPh sb="52" eb="53">
      <t>ジュン</t>
    </rPh>
    <rPh sb="63" eb="64">
      <t>カタ</t>
    </rPh>
    <rPh sb="69" eb="70">
      <t>ラン</t>
    </rPh>
    <rPh sb="71" eb="73">
      <t>ヤクイン</t>
    </rPh>
    <rPh sb="74" eb="76">
      <t>カブヌシ</t>
    </rPh>
    <rPh sb="83" eb="85">
      <t>ヤクショク</t>
    </rPh>
    <rPh sb="85" eb="86">
      <t>トウ</t>
    </rPh>
    <rPh sb="87" eb="88">
      <t>ラン</t>
    </rPh>
    <rPh sb="89" eb="91">
      <t>ヤクイン</t>
    </rPh>
    <rPh sb="102" eb="103">
      <t>カタ</t>
    </rPh>
    <rPh sb="119" eb="121">
      <t>キサイ</t>
    </rPh>
    <rPh sb="131" eb="132">
      <t>ギョウ</t>
    </rPh>
    <rPh sb="133" eb="135">
      <t>ヒツヨウ</t>
    </rPh>
    <rPh sb="136" eb="137">
      <t>オウ</t>
    </rPh>
    <rPh sb="148" eb="149">
      <t>カマ</t>
    </rPh>
    <phoneticPr fontId="1"/>
  </si>
  <si>
    <t>類似特許番号</t>
    <rPh sb="0" eb="2">
      <t>ルイジ</t>
    </rPh>
    <rPh sb="2" eb="4">
      <t>トッキョ</t>
    </rPh>
    <rPh sb="4" eb="6">
      <t>バンゴウ</t>
    </rPh>
    <phoneticPr fontId="1"/>
  </si>
  <si>
    <t>類似特許との
相違点</t>
    <rPh sb="0" eb="2">
      <t>ルイジ</t>
    </rPh>
    <rPh sb="2" eb="4">
      <t>トッキョ</t>
    </rPh>
    <rPh sb="7" eb="10">
      <t>ソウイテン</t>
    </rPh>
    <phoneticPr fontId="1"/>
  </si>
  <si>
    <t>　７．開発経緯と市場ニーズ</t>
    <rPh sb="3" eb="5">
      <t>カイハツ</t>
    </rPh>
    <rPh sb="5" eb="7">
      <t>ケイイ</t>
    </rPh>
    <rPh sb="8" eb="10">
      <t>シジョウ</t>
    </rPh>
    <phoneticPr fontId="1"/>
  </si>
  <si>
    <t>人（監査役を含む）</t>
    <phoneticPr fontId="1"/>
  </si>
  <si>
    <t>4～
6月</t>
    <rPh sb="4" eb="5">
      <t>ガツ</t>
    </rPh>
    <phoneticPr fontId="1"/>
  </si>
  <si>
    <t>7～
9月</t>
    <rPh sb="4" eb="5">
      <t>ガツ</t>
    </rPh>
    <phoneticPr fontId="1"/>
  </si>
  <si>
    <t>10～
12月</t>
    <rPh sb="6" eb="7">
      <t>ガツ</t>
    </rPh>
    <phoneticPr fontId="1"/>
  </si>
  <si>
    <r>
      <rPr>
        <sz val="10"/>
        <color theme="1"/>
        <rFont val="ＭＳ ゴシック"/>
        <family val="3"/>
        <charset val="128"/>
      </rPr>
      <t>(2)機械装置・工具器具費</t>
    </r>
    <r>
      <rPr>
        <sz val="10.5"/>
        <color theme="1"/>
        <rFont val="ＭＳ ゴシック"/>
        <family val="3"/>
        <charset val="128"/>
      </rPr>
      <t>　</t>
    </r>
    <r>
      <rPr>
        <sz val="10"/>
        <rFont val="ＭＳ 明朝"/>
        <family val="1"/>
        <charset val="128"/>
      </rPr>
      <t/>
    </r>
    <phoneticPr fontId="14"/>
  </si>
  <si>
    <t>単価
(税抜)</t>
    <rPh sb="0" eb="2">
      <t>タンカゼイヌキ2</t>
    </rPh>
    <phoneticPr fontId="1"/>
  </si>
  <si>
    <t>助成対象経費
(税抜)</t>
    <rPh sb="8" eb="10">
      <t>ゼイヌキ</t>
    </rPh>
    <phoneticPr fontId="14"/>
  </si>
  <si>
    <t>助成事業に要する経費の合計</t>
    <rPh sb="0" eb="2">
      <t>ジョセイ</t>
    </rPh>
    <rPh sb="2" eb="4">
      <t>ジギョウ</t>
    </rPh>
    <rPh sb="5" eb="6">
      <t>ヨウ</t>
    </rPh>
    <rPh sb="8" eb="10">
      <t>ケイヒ</t>
    </rPh>
    <rPh sb="11" eb="13">
      <t>ゴウケイ</t>
    </rPh>
    <phoneticPr fontId="1"/>
  </si>
  <si>
    <t>円</t>
    <rPh sb="0" eb="1">
      <t>エン</t>
    </rPh>
    <phoneticPr fontId="1"/>
  </si>
  <si>
    <t>資金調達内訳の合計</t>
    <rPh sb="0" eb="2">
      <t>シキン</t>
    </rPh>
    <rPh sb="2" eb="4">
      <t>チョウタツ</t>
    </rPh>
    <rPh sb="4" eb="6">
      <t>ウチワケ</t>
    </rPh>
    <rPh sb="7" eb="9">
      <t>ゴウケイ</t>
    </rPh>
    <phoneticPr fontId="1"/>
  </si>
  <si>
    <t>番号</t>
  </si>
  <si>
    <t>経費項目</t>
  </si>
  <si>
    <t>内容</t>
  </si>
  <si>
    <t>単価(A)
(税込)</t>
  </si>
  <si>
    <t>数量(B)</t>
  </si>
  <si>
    <t>助成事業に
要する経費
（税込）</t>
  </si>
  <si>
    <t>備考</t>
  </si>
  <si>
    <t xml:space="preserve"> </t>
    <phoneticPr fontId="1"/>
  </si>
  <si>
    <t>計</t>
    <rPh sb="0" eb="1">
      <t>ケイ</t>
    </rPh>
    <phoneticPr fontId="1"/>
  </si>
  <si>
    <t>　６．役員・株主名簿</t>
    <rPh sb="3" eb="5">
      <t>ヤクイン</t>
    </rPh>
    <rPh sb="6" eb="8">
      <t>カブヌシ</t>
    </rPh>
    <rPh sb="8" eb="10">
      <t>メイボ</t>
    </rPh>
    <phoneticPr fontId="1"/>
  </si>
  <si>
    <t>助成対象経費
(A)×(B)
（税抜）</t>
    <rPh sb="16" eb="18">
      <t>ゼイヌキ</t>
    </rPh>
    <phoneticPr fontId="14"/>
  </si>
  <si>
    <t>購入単価
又は
リース料等の
合計（税抜）
(B)</t>
    <rPh sb="0" eb="2">
      <t>コウニュウ</t>
    </rPh>
    <rPh sb="2" eb="4">
      <t>タンカ</t>
    </rPh>
    <rPh sb="5" eb="6">
      <t>マタ</t>
    </rPh>
    <rPh sb="11" eb="12">
      <t>リョウ</t>
    </rPh>
    <rPh sb="12" eb="13">
      <t>トウ</t>
    </rPh>
    <rPh sb="15" eb="17">
      <t>ゴウケイ</t>
    </rPh>
    <rPh sb="18" eb="20">
      <t>ゼイヌキ</t>
    </rPh>
    <phoneticPr fontId="1"/>
  </si>
  <si>
    <t>委-1</t>
    <rPh sb="0" eb="1">
      <t>イ</t>
    </rPh>
    <phoneticPr fontId="1"/>
  </si>
  <si>
    <t>委-2</t>
    <rPh sb="0" eb="1">
      <t>イ</t>
    </rPh>
    <phoneticPr fontId="1"/>
  </si>
  <si>
    <t>助成対象経費
(A)×(B)
(税抜)</t>
    <rPh sb="16" eb="18">
      <t>ゼイヌキ</t>
    </rPh>
    <phoneticPr fontId="14"/>
  </si>
  <si>
    <t>専-1</t>
    <rPh sb="0" eb="1">
      <t>セン</t>
    </rPh>
    <phoneticPr fontId="1"/>
  </si>
  <si>
    <t>専-2</t>
    <rPh sb="0" eb="1">
      <t>セン</t>
    </rPh>
    <phoneticPr fontId="1"/>
  </si>
  <si>
    <t>専-3</t>
    <rPh sb="0" eb="1">
      <t>セン</t>
    </rPh>
    <phoneticPr fontId="1"/>
  </si>
  <si>
    <t>専-4</t>
    <rPh sb="0" eb="1">
      <t>セン</t>
    </rPh>
    <phoneticPr fontId="1"/>
  </si>
  <si>
    <t>その他（　　　　　　　　　　　）</t>
    <rPh sb="2" eb="3">
      <t>ホカ</t>
    </rPh>
    <phoneticPr fontId="1"/>
  </si>
  <si>
    <t>①</t>
    <phoneticPr fontId="1"/>
  </si>
  <si>
    <t>製品名</t>
    <rPh sb="0" eb="3">
      <t>セイヒンメイ</t>
    </rPh>
    <phoneticPr fontId="1"/>
  </si>
  <si>
    <t>②</t>
    <phoneticPr fontId="1"/>
  </si>
  <si>
    <t>③</t>
    <phoneticPr fontId="1"/>
  </si>
  <si>
    <t>契約金額</t>
    <rPh sb="0" eb="2">
      <t>ケイヤク</t>
    </rPh>
    <rPh sb="2" eb="4">
      <t>キンガク</t>
    </rPh>
    <phoneticPr fontId="14"/>
  </si>
  <si>
    <t>円（税込）</t>
    <rPh sb="0" eb="1">
      <t>エン</t>
    </rPh>
    <rPh sb="2" eb="4">
      <t>ゼイコミ</t>
    </rPh>
    <phoneticPr fontId="14"/>
  </si>
  <si>
    <t>円（税込）</t>
    <rPh sb="0" eb="1">
      <t>エン</t>
    </rPh>
    <phoneticPr fontId="1"/>
  </si>
  <si>
    <t>資格・スキル</t>
    <rPh sb="0" eb="2">
      <t>シカク</t>
    </rPh>
    <phoneticPr fontId="1"/>
  </si>
  <si>
    <t>※</t>
    <phoneticPr fontId="1"/>
  </si>
  <si>
    <t>助成事業に要する経費</t>
    <rPh sb="0" eb="2">
      <t>ジョセイ</t>
    </rPh>
    <rPh sb="2" eb="4">
      <t>ジギョウ</t>
    </rPh>
    <rPh sb="5" eb="6">
      <t>ヨウ</t>
    </rPh>
    <rPh sb="8" eb="10">
      <t>ケイヒ</t>
    </rPh>
    <phoneticPr fontId="1"/>
  </si>
  <si>
    <t>助成対象経費は、</t>
    <rPh sb="0" eb="2">
      <t>ジョセイ</t>
    </rPh>
    <rPh sb="2" eb="4">
      <t>タイショウ</t>
    </rPh>
    <rPh sb="4" eb="6">
      <t>ケイヒ</t>
    </rPh>
    <phoneticPr fontId="1"/>
  </si>
  <si>
    <t>自動転記されますので直接入力不要です</t>
    <rPh sb="0" eb="2">
      <t>ジドウ</t>
    </rPh>
    <rPh sb="2" eb="4">
      <t>テンキ</t>
    </rPh>
    <rPh sb="10" eb="12">
      <t>チョクセツ</t>
    </rPh>
    <rPh sb="12" eb="14">
      <t>ニュウリョク</t>
    </rPh>
    <rPh sb="14" eb="16">
      <t>フヨウ</t>
    </rPh>
    <phoneticPr fontId="1"/>
  </si>
  <si>
    <t>名　　　称</t>
    <rPh sb="0" eb="1">
      <t>メイ</t>
    </rPh>
    <rPh sb="4" eb="5">
      <t>ショウ</t>
    </rPh>
    <phoneticPr fontId="1"/>
  </si>
  <si>
    <t>代　表　者　氏　名</t>
    <rPh sb="0" eb="1">
      <t>ダイ</t>
    </rPh>
    <rPh sb="2" eb="3">
      <t>ヒョウ</t>
    </rPh>
    <rPh sb="4" eb="5">
      <t>モノ</t>
    </rPh>
    <rPh sb="6" eb="7">
      <t>シ</t>
    </rPh>
    <rPh sb="8" eb="9">
      <t>メイ</t>
    </rPh>
    <phoneticPr fontId="1"/>
  </si>
  <si>
    <t>役　　職</t>
    <rPh sb="0" eb="1">
      <t>ヤク</t>
    </rPh>
    <rPh sb="3" eb="4">
      <t>ショク</t>
    </rPh>
    <phoneticPr fontId="1"/>
  </si>
  <si>
    <t>本事業の
テーマとの関連</t>
    <rPh sb="0" eb="1">
      <t>ホン</t>
    </rPh>
    <rPh sb="1" eb="3">
      <t>ジギョウ</t>
    </rPh>
    <rPh sb="10" eb="12">
      <t>カンレン</t>
    </rPh>
    <phoneticPr fontId="1"/>
  </si>
  <si>
    <t>団　体　名</t>
    <rPh sb="0" eb="1">
      <t>ダン</t>
    </rPh>
    <rPh sb="2" eb="3">
      <t>カラダ</t>
    </rPh>
    <rPh sb="4" eb="5">
      <t>メイ</t>
    </rPh>
    <phoneticPr fontId="1"/>
  </si>
  <si>
    <t>受　賞　名</t>
    <rPh sb="0" eb="1">
      <t>ウケ</t>
    </rPh>
    <rPh sb="2" eb="3">
      <t>ショウ</t>
    </rPh>
    <rPh sb="4" eb="5">
      <t>メイ</t>
    </rPh>
    <phoneticPr fontId="1"/>
  </si>
  <si>
    <t>本年４月１日現在</t>
    <rPh sb="0" eb="2">
      <t>ホンネン</t>
    </rPh>
    <rPh sb="3" eb="4">
      <t>ガツ</t>
    </rPh>
    <rPh sb="4" eb="6">
      <t>ツイタチ</t>
    </rPh>
    <rPh sb="6" eb="7">
      <t>ウツツ</t>
    </rPh>
    <rPh sb="7" eb="8">
      <t>ザイ</t>
    </rPh>
    <phoneticPr fontId="1"/>
  </si>
  <si>
    <t>（西暦）</t>
    <rPh sb="1" eb="3">
      <t>セイレキ</t>
    </rPh>
    <phoneticPr fontId="1"/>
  </si>
  <si>
    <t>年</t>
    <rPh sb="0" eb="1">
      <t>ネン</t>
    </rPh>
    <phoneticPr fontId="1"/>
  </si>
  <si>
    <t>初年度</t>
    <rPh sb="0" eb="3">
      <t>ショネンド</t>
    </rPh>
    <phoneticPr fontId="1"/>
  </si>
  <si>
    <t>２年目</t>
    <rPh sb="1" eb="3">
      <t>ネンメ</t>
    </rPh>
    <phoneticPr fontId="1"/>
  </si>
  <si>
    <t>３年目</t>
    <rPh sb="1" eb="3">
      <t>ネンメ</t>
    </rPh>
    <phoneticPr fontId="1"/>
  </si>
  <si>
    <t>売上高</t>
    <rPh sb="0" eb="2">
      <t>ウリアゲ</t>
    </rPh>
    <rPh sb="2" eb="3">
      <t>ダカ</t>
    </rPh>
    <phoneticPr fontId="1"/>
  </si>
  <si>
    <t>営業損益</t>
    <rPh sb="0" eb="2">
      <t>エイギョウ</t>
    </rPh>
    <rPh sb="2" eb="4">
      <t>ソンエキ</t>
    </rPh>
    <phoneticPr fontId="1"/>
  </si>
  <si>
    <t xml:space="preserve"> 最終試作</t>
    <rPh sb="1" eb="3">
      <t>サイシュウ</t>
    </rPh>
    <rPh sb="3" eb="5">
      <t>シサク</t>
    </rPh>
    <phoneticPr fontId="1"/>
  </si>
  <si>
    <t>　10．開発する予定数量　※機能・性能が確認できる必要最低限の数量を記入</t>
    <rPh sb="4" eb="6">
      <t>カイハツ</t>
    </rPh>
    <rPh sb="8" eb="10">
      <t>ヨテイ</t>
    </rPh>
    <rPh sb="10" eb="12">
      <t>スウリョウ</t>
    </rPh>
    <rPh sb="14" eb="16">
      <t>キノウ</t>
    </rPh>
    <rPh sb="17" eb="19">
      <t>セイノウ</t>
    </rPh>
    <rPh sb="20" eb="22">
      <t>カクニン</t>
    </rPh>
    <rPh sb="25" eb="27">
      <t>ヒツヨウ</t>
    </rPh>
    <rPh sb="27" eb="30">
      <t>サイテイゲン</t>
    </rPh>
    <rPh sb="31" eb="33">
      <t>スウリョウ</t>
    </rPh>
    <rPh sb="34" eb="36">
      <t>キニュウ</t>
    </rPh>
    <phoneticPr fontId="1"/>
  </si>
  <si>
    <t>　９．開発する製品等の特長</t>
    <rPh sb="3" eb="5">
      <t>カイハツ</t>
    </rPh>
    <rPh sb="7" eb="9">
      <t>セイヒン</t>
    </rPh>
    <rPh sb="9" eb="10">
      <t>トウ</t>
    </rPh>
    <rPh sb="11" eb="13">
      <t>トクチョウ</t>
    </rPh>
    <phoneticPr fontId="1"/>
  </si>
  <si>
    <t>（２）　自社の開発主担当者</t>
    <rPh sb="4" eb="6">
      <t>ジシャ</t>
    </rPh>
    <rPh sb="7" eb="9">
      <t>カイハツ</t>
    </rPh>
    <rPh sb="9" eb="10">
      <t>シュ</t>
    </rPh>
    <rPh sb="10" eb="13">
      <t>タントウシャ</t>
    </rPh>
    <phoneticPr fontId="1"/>
  </si>
  <si>
    <t>※技術開発を伴わない翻訳、デザイン、運用、保守に係る費用、人材派遣に係る費用は対象外</t>
    <rPh sb="1" eb="3">
      <t>ギジュツ</t>
    </rPh>
    <rPh sb="3" eb="5">
      <t>カイハツ</t>
    </rPh>
    <rPh sb="6" eb="7">
      <t>トモナ</t>
    </rPh>
    <rPh sb="10" eb="12">
      <t>ホンヤク</t>
    </rPh>
    <rPh sb="18" eb="20">
      <t>ウンヨウ</t>
    </rPh>
    <rPh sb="21" eb="23">
      <t>ホシュ</t>
    </rPh>
    <rPh sb="24" eb="25">
      <t>カカ</t>
    </rPh>
    <rPh sb="26" eb="28">
      <t>ヒヨウ</t>
    </rPh>
    <rPh sb="29" eb="31">
      <t>ジンザイ</t>
    </rPh>
    <rPh sb="31" eb="33">
      <t>ハケン</t>
    </rPh>
    <rPh sb="34" eb="35">
      <t>カカ</t>
    </rPh>
    <rPh sb="36" eb="38">
      <t>ヒヨウ</t>
    </rPh>
    <rPh sb="39" eb="41">
      <t>タイショウ</t>
    </rPh>
    <rPh sb="41" eb="42">
      <t>ガイ</t>
    </rPh>
    <phoneticPr fontId="1"/>
  </si>
  <si>
    <t>見積金額</t>
    <rPh sb="0" eb="2">
      <t>ミツモリ</t>
    </rPh>
    <rPh sb="2" eb="4">
      <t>キンガク</t>
    </rPh>
    <phoneticPr fontId="14"/>
  </si>
  <si>
    <t>１社目</t>
    <rPh sb="1" eb="2">
      <t>シャ</t>
    </rPh>
    <rPh sb="2" eb="3">
      <t>メ</t>
    </rPh>
    <phoneticPr fontId="1"/>
  </si>
  <si>
    <t>２社目</t>
    <rPh sb="1" eb="2">
      <t>シャ</t>
    </rPh>
    <rPh sb="2" eb="3">
      <t>メ</t>
    </rPh>
    <phoneticPr fontId="1"/>
  </si>
  <si>
    <t>円（税込）</t>
    <rPh sb="0" eb="1">
      <t>エン</t>
    </rPh>
    <rPh sb="2" eb="4">
      <t>ゼイコミ</t>
    </rPh>
    <phoneticPr fontId="1"/>
  </si>
  <si>
    <t>電　　　話</t>
    <rPh sb="0" eb="1">
      <t>デン</t>
    </rPh>
    <rPh sb="4" eb="5">
      <t>ハナシ</t>
    </rPh>
    <phoneticPr fontId="1"/>
  </si>
  <si>
    <t>担当者名</t>
    <rPh sb="0" eb="2">
      <t>タントウ</t>
    </rPh>
    <rPh sb="2" eb="3">
      <t>シャ</t>
    </rPh>
    <rPh sb="3" eb="4">
      <t>メイ</t>
    </rPh>
    <phoneticPr fontId="1"/>
  </si>
  <si>
    <t>２社入手困難な理由</t>
    <rPh sb="1" eb="2">
      <t>シャ</t>
    </rPh>
    <rPh sb="2" eb="4">
      <t>ニュウシュ</t>
    </rPh>
    <rPh sb="4" eb="6">
      <t>コンナン</t>
    </rPh>
    <rPh sb="7" eb="9">
      <t>リユウ</t>
    </rPh>
    <phoneticPr fontId="1"/>
  </si>
  <si>
    <t>※先行技術調査、審査請求、登録費用は対象外</t>
    <rPh sb="1" eb="3">
      <t>センコウ</t>
    </rPh>
    <rPh sb="3" eb="5">
      <t>ギジュツ</t>
    </rPh>
    <rPh sb="5" eb="7">
      <t>チョウサ</t>
    </rPh>
    <rPh sb="8" eb="10">
      <t>シンサ</t>
    </rPh>
    <rPh sb="10" eb="12">
      <t>セイキュウ</t>
    </rPh>
    <rPh sb="13" eb="15">
      <t>トウロク</t>
    </rPh>
    <rPh sb="15" eb="17">
      <t>ヒヨウ</t>
    </rPh>
    <rPh sb="18" eb="21">
      <t>タイショウガイ</t>
    </rPh>
    <phoneticPr fontId="1"/>
  </si>
  <si>
    <t>（大企業からの出資</t>
    <rPh sb="1" eb="4">
      <t>ダイキギョウ</t>
    </rPh>
    <rPh sb="7" eb="9">
      <t>シュッシ</t>
    </rPh>
    <phoneticPr fontId="1"/>
  </si>
  <si>
    <t>注意事項</t>
    <rPh sb="0" eb="2">
      <t>チュウイ</t>
    </rPh>
    <rPh sb="2" eb="4">
      <t>ジコウ</t>
    </rPh>
    <phoneticPr fontId="1"/>
  </si>
  <si>
    <t>①提出後の変更はできません。
②事業完了の基準となりますので、未達成と判断された場合は助成金が交付されません。
③募集要項P.20「15．事業の完了（達成目標の達成）」を参照してください。</t>
    <phoneticPr fontId="1"/>
  </si>
  <si>
    <t xml:space="preserve">  途中試作             　　　　　　　　　　　　　　　　　　　　　　　　　※製作する場合のみ記入</t>
    <rPh sb="2" eb="4">
      <t>トチュウ</t>
    </rPh>
    <rPh sb="4" eb="6">
      <t>シサク</t>
    </rPh>
    <phoneticPr fontId="1"/>
  </si>
  <si>
    <t>事　業　終　了　予　定　日</t>
    <rPh sb="0" eb="1">
      <t>コト</t>
    </rPh>
    <rPh sb="2" eb="3">
      <t>ギョウ</t>
    </rPh>
    <rPh sb="4" eb="5">
      <t>オワ</t>
    </rPh>
    <rPh sb="6" eb="7">
      <t>リョウ</t>
    </rPh>
    <rPh sb="8" eb="9">
      <t>ヨ</t>
    </rPh>
    <rPh sb="10" eb="11">
      <t>サダム</t>
    </rPh>
    <rPh sb="12" eb="13">
      <t>ニチ</t>
    </rPh>
    <phoneticPr fontId="1"/>
  </si>
  <si>
    <t>　注　意　事　項　　</t>
    <rPh sb="1" eb="2">
      <t>チュウ</t>
    </rPh>
    <rPh sb="3" eb="4">
      <t>イ</t>
    </rPh>
    <rPh sb="5" eb="6">
      <t>コト</t>
    </rPh>
    <rPh sb="7" eb="8">
      <t>コウ</t>
    </rPh>
    <phoneticPr fontId="1"/>
  </si>
  <si>
    <r>
      <t xml:space="preserve"> (4)専門家指導費に計上した</t>
    </r>
    <r>
      <rPr>
        <b/>
        <sz val="11"/>
        <rFont val="ＭＳ 明朝"/>
        <family val="1"/>
        <charset val="128"/>
      </rPr>
      <t>全て</t>
    </r>
    <r>
      <rPr>
        <sz val="11"/>
        <rFont val="ＭＳ 明朝"/>
        <family val="1"/>
        <charset val="128"/>
      </rPr>
      <t>の専門家について記載してください。
表が足りない場合は、枠を追加せず、本ページを複製してください。</t>
    </r>
    <rPh sb="4" eb="10">
      <t>センモンカシドウヒ</t>
    </rPh>
    <rPh sb="18" eb="21">
      <t>センモンカ</t>
    </rPh>
    <phoneticPr fontId="14"/>
  </si>
  <si>
    <t>「助成事業に要する経費」には、当該研究を遂行するために必要な経費を記入してください。</t>
  </si>
  <si>
    <t>「助成金交付申請額」とは、「助成対象経費」のうち、助成金の交付を希望する額で「助成対象経費」に助成率の１／２を乗じた金額（千円未満切り捨て）で、かつ助成限度額以内となります。</t>
  </si>
  <si>
    <t>ソフトウエア開発に係る直接人件費のみ申請ができます。助成金交付申請額は、500万円が上限となります。直接人件費のみを申請する場合も同様です。</t>
  </si>
  <si>
    <t>「助成事業交付申請額」合計が上限の1,500万円を超える場合は、各経費区分内訳(1)～(6)を合計して1,500万円となるようにいずれかの経費区分を調整してください。自動計算式が入っていますが、手入力で入力します。「助成対象経費」は、調整不要で3,000万円以上でもそのままの金額としてください。</t>
    <phoneticPr fontId="1"/>
  </si>
  <si>
    <t>　４－１．過去５年間で交付済の補助金・助成金</t>
    <rPh sb="5" eb="7">
      <t>カコ</t>
    </rPh>
    <rPh sb="8" eb="10">
      <t>ネンカン</t>
    </rPh>
    <rPh sb="11" eb="13">
      <t>コウフ</t>
    </rPh>
    <rPh sb="13" eb="14">
      <t>ズ</t>
    </rPh>
    <rPh sb="15" eb="18">
      <t>ホジョキン</t>
    </rPh>
    <rPh sb="19" eb="21">
      <t>ジョセイ</t>
    </rPh>
    <rPh sb="21" eb="22">
      <t>キン</t>
    </rPh>
    <phoneticPr fontId="1"/>
  </si>
  <si>
    <t>　４－２．実施中又は申請中の補助金・助成金</t>
    <rPh sb="5" eb="8">
      <t>ジッシチュウ</t>
    </rPh>
    <rPh sb="8" eb="9">
      <t>マタ</t>
    </rPh>
    <rPh sb="10" eb="13">
      <t>シンセイチュウ</t>
    </rPh>
    <rPh sb="14" eb="17">
      <t>ホジョキン</t>
    </rPh>
    <rPh sb="18" eb="20">
      <t>ジョセイ</t>
    </rPh>
    <rPh sb="20" eb="21">
      <t>キン</t>
    </rPh>
    <phoneticPr fontId="1"/>
  </si>
  <si>
    <t>　12．本研究開発の基礎となる研究開発の実績</t>
    <rPh sb="4" eb="5">
      <t>ホン</t>
    </rPh>
    <rPh sb="5" eb="7">
      <t>ケンキュウ</t>
    </rPh>
    <rPh sb="7" eb="9">
      <t>カイハツ</t>
    </rPh>
    <rPh sb="10" eb="12">
      <t>キソ</t>
    </rPh>
    <rPh sb="15" eb="17">
      <t>ケンキュウ</t>
    </rPh>
    <rPh sb="17" eb="19">
      <t>カイハツ</t>
    </rPh>
    <rPh sb="20" eb="22">
      <t>ジッセキ</t>
    </rPh>
    <phoneticPr fontId="1"/>
  </si>
  <si>
    <t>（１）　研究開発の社内外体制図、担当者の役割分担等</t>
    <phoneticPr fontId="1"/>
  </si>
  <si>
    <t>　13．研究開発の体制</t>
    <rPh sb="4" eb="6">
      <t>ケンキュウ</t>
    </rPh>
    <rPh sb="6" eb="8">
      <t>カイハツ</t>
    </rPh>
    <rPh sb="9" eb="11">
      <t>タイセイ</t>
    </rPh>
    <phoneticPr fontId="1"/>
  </si>
  <si>
    <r>
      <t>　(3) 委託・外注費に計上した</t>
    </r>
    <r>
      <rPr>
        <b/>
        <sz val="11"/>
        <rFont val="ＭＳ 明朝"/>
        <family val="1"/>
        <charset val="128"/>
      </rPr>
      <t>全ての外注先</t>
    </r>
    <r>
      <rPr>
        <sz val="11"/>
        <rFont val="ＭＳ 明朝"/>
        <family val="1"/>
        <charset val="128"/>
      </rPr>
      <t>について記載してください。
  尚、１件100万円以上（税抜）の経費は、</t>
    </r>
    <r>
      <rPr>
        <b/>
        <sz val="11"/>
        <rFont val="ＭＳ 明朝"/>
        <family val="1"/>
        <charset val="128"/>
      </rPr>
      <t>２社以上の見積書の提出</t>
    </r>
    <r>
      <rPr>
        <sz val="11"/>
        <rFont val="ＭＳ 明朝"/>
        <family val="1"/>
        <charset val="128"/>
      </rPr>
      <t>が必要です。
　表が足りない場合は、枠を追加せず、本ページを複製してください。</t>
    </r>
    <rPh sb="38" eb="39">
      <t>ナオ</t>
    </rPh>
    <phoneticPr fontId="14"/>
  </si>
  <si>
    <t>　※本申請の開発に直接寄与する技術指導のみが助成対象</t>
    <rPh sb="2" eb="3">
      <t>ホン</t>
    </rPh>
    <rPh sb="3" eb="5">
      <t>シンセイ</t>
    </rPh>
    <rPh sb="6" eb="8">
      <t>カイハツ</t>
    </rPh>
    <rPh sb="9" eb="11">
      <t>チョクセツ</t>
    </rPh>
    <rPh sb="11" eb="13">
      <t>キヨ</t>
    </rPh>
    <rPh sb="15" eb="17">
      <t>ギジュツ</t>
    </rPh>
    <rPh sb="17" eb="19">
      <t>シドウ</t>
    </rPh>
    <rPh sb="22" eb="24">
      <t>ジョセイ</t>
    </rPh>
    <rPh sb="24" eb="26">
      <t>タイショウ</t>
    </rPh>
    <phoneticPr fontId="1"/>
  </si>
  <si>
    <t>　14．フロー・スケジュール</t>
    <phoneticPr fontId="1"/>
  </si>
  <si>
    <t>15．産業財産権（特許権、実用新案権、意匠権、商標権）</t>
    <rPh sb="3" eb="5">
      <t>サンギョウ</t>
    </rPh>
    <rPh sb="5" eb="8">
      <t>ザイサンケン</t>
    </rPh>
    <rPh sb="9" eb="12">
      <t>トッキョケン</t>
    </rPh>
    <rPh sb="13" eb="15">
      <t>ジツヨウ</t>
    </rPh>
    <rPh sb="15" eb="17">
      <t>シンアン</t>
    </rPh>
    <rPh sb="17" eb="18">
      <t>ケン</t>
    </rPh>
    <rPh sb="19" eb="22">
      <t>イショウケン</t>
    </rPh>
    <rPh sb="23" eb="26">
      <t>ショウヒョウケン</t>
    </rPh>
    <phoneticPr fontId="1"/>
  </si>
  <si>
    <t>17．研究開発の資金計画</t>
    <rPh sb="3" eb="5">
      <t>ケンキュウ</t>
    </rPh>
    <rPh sb="5" eb="7">
      <t>カイハツ</t>
    </rPh>
    <phoneticPr fontId="14"/>
  </si>
  <si>
    <t>18．資金支出明細</t>
    <rPh sb="3" eb="5">
      <t>シキン</t>
    </rPh>
    <rPh sb="5" eb="7">
      <t>シシュツ</t>
    </rPh>
    <rPh sb="7" eb="9">
      <t>メイサイ</t>
    </rPh>
    <phoneticPr fontId="14"/>
  </si>
  <si>
    <t>①対象となる顧客・市場とそのニーズ</t>
    <rPh sb="1" eb="3">
      <t>タイショウ</t>
    </rPh>
    <rPh sb="6" eb="8">
      <t>コキャク</t>
    </rPh>
    <rPh sb="9" eb="11">
      <t>シジョウ</t>
    </rPh>
    <phoneticPr fontId="1"/>
  </si>
  <si>
    <t>（１）　研究開発の説明（800字以内）　　※4月1日以降に開発する内容のみ記入</t>
    <rPh sb="4" eb="6">
      <t>ケンキュウ</t>
    </rPh>
    <rPh sb="6" eb="8">
      <t>カイハツ</t>
    </rPh>
    <rPh sb="9" eb="11">
      <t>セツメイ</t>
    </rPh>
    <rPh sb="15" eb="16">
      <t>ジ</t>
    </rPh>
    <rPh sb="16" eb="18">
      <t>イナイ</t>
    </rPh>
    <rPh sb="23" eb="24">
      <t>ガツ</t>
    </rPh>
    <rPh sb="25" eb="26">
      <t>ニチ</t>
    </rPh>
    <rPh sb="26" eb="28">
      <t>イコウ</t>
    </rPh>
    <rPh sb="29" eb="31">
      <t>カイハツ</t>
    </rPh>
    <rPh sb="33" eb="35">
      <t>ナイヨウ</t>
    </rPh>
    <rPh sb="37" eb="39">
      <t>キニュウ</t>
    </rPh>
    <phoneticPr fontId="1"/>
  </si>
  <si>
    <t>②①に関して、ニーズがあると判断した根拠</t>
    <rPh sb="3" eb="4">
      <t>カン</t>
    </rPh>
    <rPh sb="14" eb="16">
      <t>ハンダン</t>
    </rPh>
    <rPh sb="18" eb="20">
      <t>コンキョ</t>
    </rPh>
    <phoneticPr fontId="1"/>
  </si>
  <si>
    <t>③①のうち、獲得可能と考えられる市場規模</t>
    <rPh sb="11" eb="12">
      <t>カンガ</t>
    </rPh>
    <phoneticPr fontId="1"/>
  </si>
  <si>
    <t>（２）　最終開発物・技術のイメージ図（図を添付）</t>
    <rPh sb="4" eb="6">
      <t>サイシュウ</t>
    </rPh>
    <rPh sb="6" eb="8">
      <t>カイハツ</t>
    </rPh>
    <rPh sb="8" eb="9">
      <t>ブツ</t>
    </rPh>
    <rPh sb="10" eb="12">
      <t>ギジュツ</t>
    </rPh>
    <rPh sb="17" eb="18">
      <t>ズ</t>
    </rPh>
    <rPh sb="19" eb="20">
      <t>ズ</t>
    </rPh>
    <rPh sb="21" eb="23">
      <t>テンプ</t>
    </rPh>
    <phoneticPr fontId="1"/>
  </si>
  <si>
    <t>（３）　目標とする特長的機能（備わっている働きや能力）　　 ※最大3つ　　　　　　　　　　　　　　　　　　　　　　　　　　　　</t>
    <rPh sb="4" eb="6">
      <t>モクヒョウ</t>
    </rPh>
    <rPh sb="9" eb="11">
      <t>トクチョウ</t>
    </rPh>
    <rPh sb="11" eb="12">
      <t>テキ</t>
    </rPh>
    <rPh sb="15" eb="16">
      <t>ソナ</t>
    </rPh>
    <rPh sb="21" eb="22">
      <t>ハタラ</t>
    </rPh>
    <rPh sb="24" eb="26">
      <t>ノウリョク</t>
    </rPh>
    <rPh sb="31" eb="33">
      <t>サイダイ</t>
    </rPh>
    <phoneticPr fontId="1"/>
  </si>
  <si>
    <t>（４）　目標とする特長的性能（機能を具体的に表す数値や指標）　※最大3つ　　　　　　　　　　　　　　　　　　　　　　　　　</t>
    <rPh sb="11" eb="12">
      <t>テキ</t>
    </rPh>
    <rPh sb="15" eb="17">
      <t>キノウ</t>
    </rPh>
    <rPh sb="18" eb="21">
      <t>グタイテキ</t>
    </rPh>
    <rPh sb="22" eb="23">
      <t>アラワ</t>
    </rPh>
    <rPh sb="24" eb="26">
      <t>スウチ</t>
    </rPh>
    <rPh sb="27" eb="29">
      <t>シヒョウ</t>
    </rPh>
    <phoneticPr fontId="1"/>
  </si>
  <si>
    <t>（５）　研究開発全体の完了を証明するものに○を記入してください。（必須）</t>
    <rPh sb="4" eb="6">
      <t>ケンキュウ</t>
    </rPh>
    <rPh sb="6" eb="8">
      <t>カイハツ</t>
    </rPh>
    <rPh sb="8" eb="10">
      <t>ゼンタイ</t>
    </rPh>
    <rPh sb="11" eb="13">
      <t>カンリョウ</t>
    </rPh>
    <rPh sb="14" eb="16">
      <t>ショウメイ</t>
    </rPh>
    <rPh sb="23" eb="25">
      <t>キニュウ</t>
    </rPh>
    <rPh sb="33" eb="35">
      <t>ヒッス</t>
    </rPh>
    <phoneticPr fontId="1"/>
  </si>
  <si>
    <t>④販路開拓の手法、方策</t>
    <phoneticPr fontId="1"/>
  </si>
  <si>
    <t>⑥－２　　売上高の算出根拠　※価格×数量等の具体的な算式を用いて記入</t>
    <rPh sb="5" eb="7">
      <t>ウリアゲ</t>
    </rPh>
    <rPh sb="7" eb="8">
      <t>ダカ</t>
    </rPh>
    <rPh sb="9" eb="11">
      <t>サンシュツ</t>
    </rPh>
    <rPh sb="11" eb="13">
      <t>コンキョ</t>
    </rPh>
    <rPh sb="15" eb="17">
      <t>カカク</t>
    </rPh>
    <rPh sb="18" eb="20">
      <t>スウリョウ</t>
    </rPh>
    <rPh sb="20" eb="21">
      <t>トウ</t>
    </rPh>
    <rPh sb="22" eb="25">
      <t>グタイテキ</t>
    </rPh>
    <rPh sb="26" eb="28">
      <t>サンシキ</t>
    </rPh>
    <rPh sb="29" eb="30">
      <t>モチ</t>
    </rPh>
    <rPh sb="32" eb="34">
      <t>キニュウ</t>
    </rPh>
    <phoneticPr fontId="1"/>
  </si>
  <si>
    <t>（１）　開発する製品等の新規性　　※「８．達成目標」の（３）（４）の内容に対応させること</t>
    <rPh sb="4" eb="6">
      <t>カイハツ</t>
    </rPh>
    <rPh sb="8" eb="10">
      <t>セイヒン</t>
    </rPh>
    <rPh sb="10" eb="11">
      <t>トウ</t>
    </rPh>
    <rPh sb="12" eb="15">
      <t>シンキセイ</t>
    </rPh>
    <rPh sb="34" eb="36">
      <t>ナイヨウ</t>
    </rPh>
    <rPh sb="37" eb="39">
      <t>タイオウ</t>
    </rPh>
    <phoneticPr fontId="1"/>
  </si>
  <si>
    <t>①具体的な作業項目、資金支出明細の番号（原－1、機－1・・・）を記入
②自社作業に該当する期間は○、他社作業に該当する期間は●を記入
③本事業の全体像が分かるよう、経費が発生しない作業も記入</t>
    <phoneticPr fontId="1"/>
  </si>
  <si>
    <t>「助成対象経費」には、「助成事業に要する経費」から消費税、振込手数料、通信費、光熱費等の間接経費を除いたものを記入してください。</t>
    <phoneticPr fontId="1"/>
  </si>
  <si>
    <t>2019年度 新製品・新技術開発助成事業申請書</t>
    <rPh sb="4" eb="5">
      <t>ネン</t>
    </rPh>
    <rPh sb="5" eb="6">
      <t>ド</t>
    </rPh>
    <rPh sb="7" eb="10">
      <t>シンセイヒン</t>
    </rPh>
    <rPh sb="11" eb="14">
      <t>シンギジュツ</t>
    </rPh>
    <rPh sb="14" eb="16">
      <t>カイハツ</t>
    </rPh>
    <rPh sb="16" eb="18">
      <t>ジョセイ</t>
    </rPh>
    <rPh sb="18" eb="20">
      <t>ジギョウ</t>
    </rPh>
    <rPh sb="20" eb="23">
      <t>シンセイショ</t>
    </rPh>
    <phoneticPr fontId="1"/>
  </si>
  <si>
    <t>申 請
年 度</t>
    <rPh sb="0" eb="1">
      <t>サル</t>
    </rPh>
    <rPh sb="2" eb="3">
      <t>ショウ</t>
    </rPh>
    <rPh sb="4" eb="5">
      <t>ネン</t>
    </rPh>
    <rPh sb="6" eb="7">
      <t>ド</t>
    </rPh>
    <phoneticPr fontId="1"/>
  </si>
  <si>
    <t>月頃</t>
    <rPh sb="0" eb="1">
      <t>ガツ</t>
    </rPh>
    <rPh sb="1" eb="2">
      <t>コロ</t>
    </rPh>
    <phoneticPr fontId="1"/>
  </si>
  <si>
    <t>　11．技術的課題と解決方法　　※「８．達成目標」の（３）（４）の内容に対応させること</t>
    <rPh sb="4" eb="7">
      <t>ギジュツテキ</t>
    </rPh>
    <rPh sb="7" eb="9">
      <t>カダイ</t>
    </rPh>
    <rPh sb="10" eb="12">
      <t>カイケツ</t>
    </rPh>
    <rPh sb="12" eb="14">
      <t>ホウホウ</t>
    </rPh>
    <phoneticPr fontId="1"/>
  </si>
  <si>
    <t>「助成事業に要する経費」と「資金調達金額」の合計が一致するように記入してください。</t>
    <phoneticPr fontId="1"/>
  </si>
  <si>
    <r>
      <t xml:space="preserve">  (2)機械装置・工具器具費に計上した</t>
    </r>
    <r>
      <rPr>
        <b/>
        <u/>
        <sz val="11"/>
        <color theme="1"/>
        <rFont val="ＭＳ 明朝"/>
        <family val="1"/>
        <charset val="128"/>
      </rPr>
      <t>１件単価100万円以上（税抜）</t>
    </r>
    <r>
      <rPr>
        <sz val="11"/>
        <color theme="1"/>
        <rFont val="ＭＳ 明朝"/>
        <family val="1"/>
        <charset val="128"/>
      </rPr>
      <t>の物件について記載してください。
　尚、１件単価100万円以上（税抜）の購入品は、</t>
    </r>
    <r>
      <rPr>
        <b/>
        <sz val="11"/>
        <color theme="1"/>
        <rFont val="ＭＳ 明朝"/>
        <family val="1"/>
        <charset val="128"/>
      </rPr>
      <t>２社以上の見積書の提出が必要</t>
    </r>
    <r>
      <rPr>
        <sz val="11"/>
        <color theme="1"/>
        <rFont val="ＭＳ 明朝"/>
        <family val="1"/>
        <charset val="128"/>
      </rPr>
      <t>です。
　</t>
    </r>
    <r>
      <rPr>
        <sz val="11"/>
        <rFont val="ＭＳ 明朝"/>
        <family val="1"/>
        <charset val="128"/>
      </rPr>
      <t>表が足りない場合は、枠を追加せず、本ページを複製してください。</t>
    </r>
    <rPh sb="5" eb="7">
      <t>キカイ</t>
    </rPh>
    <rPh sb="7" eb="9">
      <t>ソウチ</t>
    </rPh>
    <rPh sb="10" eb="12">
      <t>コウグ</t>
    </rPh>
    <rPh sb="12" eb="14">
      <t>キグ</t>
    </rPh>
    <rPh sb="14" eb="15">
      <t>ヒ</t>
    </rPh>
    <rPh sb="16" eb="18">
      <t>ケイジョウ</t>
    </rPh>
    <rPh sb="21" eb="22">
      <t>ケン</t>
    </rPh>
    <rPh sb="22" eb="24">
      <t>タンカ</t>
    </rPh>
    <rPh sb="27" eb="31">
      <t>マンエンイジョウ</t>
    </rPh>
    <rPh sb="32" eb="33">
      <t>ゼイ</t>
    </rPh>
    <rPh sb="33" eb="34">
      <t>ハツ</t>
    </rPh>
    <rPh sb="36" eb="38">
      <t>ブッケン</t>
    </rPh>
    <rPh sb="42" eb="44">
      <t>キサイ</t>
    </rPh>
    <rPh sb="53" eb="54">
      <t>ナオ</t>
    </rPh>
    <rPh sb="56" eb="57">
      <t>ケン</t>
    </rPh>
    <rPh sb="57" eb="59">
      <t>タンカ</t>
    </rPh>
    <rPh sb="62" eb="64">
      <t>マンエン</t>
    </rPh>
    <rPh sb="64" eb="66">
      <t>イジョウ</t>
    </rPh>
    <rPh sb="67" eb="69">
      <t>ゼイヌキ</t>
    </rPh>
    <rPh sb="71" eb="73">
      <t>コウニュウ</t>
    </rPh>
    <rPh sb="73" eb="74">
      <t>ヒン</t>
    </rPh>
    <rPh sb="77" eb="78">
      <t>シャ</t>
    </rPh>
    <rPh sb="78" eb="80">
      <t>イジョウ</t>
    </rPh>
    <rPh sb="81" eb="84">
      <t>ミツモリショ</t>
    </rPh>
    <rPh sb="85" eb="87">
      <t>テイシュツ</t>
    </rPh>
    <rPh sb="88" eb="90">
      <t>ヒツヨウ</t>
    </rPh>
    <rPh sb="95" eb="96">
      <t>ヒョウ</t>
    </rPh>
    <rPh sb="97" eb="98">
      <t>タ</t>
    </rPh>
    <rPh sb="101" eb="103">
      <t>バアイ</t>
    </rPh>
    <rPh sb="105" eb="106">
      <t>ワク</t>
    </rPh>
    <rPh sb="107" eb="109">
      <t>ツイカ</t>
    </rPh>
    <rPh sb="112" eb="113">
      <t>ホン</t>
    </rPh>
    <rPh sb="117" eb="119">
      <t>フクセイ</t>
    </rPh>
    <phoneticPr fontId="14"/>
  </si>
  <si>
    <t>（2）　開発する製品等の優秀性　　※「８．達成目標」の（３）（４）の内容に対応させること</t>
    <rPh sb="4" eb="6">
      <t>カイハツ</t>
    </rPh>
    <rPh sb="8" eb="10">
      <t>セイヒン</t>
    </rPh>
    <rPh sb="10" eb="11">
      <t>トウ</t>
    </rPh>
    <rPh sb="12" eb="14">
      <t>ユウシュウ</t>
    </rPh>
    <rPh sb="14" eb="15">
      <t>セイ</t>
    </rPh>
    <rPh sb="34" eb="36">
      <t>ナイヨウ</t>
    </rPh>
    <rPh sb="37" eb="39">
      <t>タイオウ</t>
    </rPh>
    <phoneticPr fontId="1"/>
  </si>
  <si>
    <r>
      <t xml:space="preserve">組織形態
</t>
    </r>
    <r>
      <rPr>
        <sz val="8"/>
        <color theme="1"/>
        <rFont val="ＭＳ Ｐゴシック"/>
        <family val="3"/>
        <charset val="128"/>
      </rPr>
      <t>（４/１時点）</t>
    </r>
    <rPh sb="0" eb="2">
      <t>ソシキ</t>
    </rPh>
    <rPh sb="2" eb="4">
      <t>ケイタイ</t>
    </rPh>
    <rPh sb="9" eb="11">
      <t>ジテン</t>
    </rPh>
    <phoneticPr fontId="1"/>
  </si>
  <si>
    <r>
      <t xml:space="preserve">共同申請者
</t>
    </r>
    <r>
      <rPr>
        <sz val="9"/>
        <color theme="1"/>
        <rFont val="ＭＳ Ｐゴシック"/>
        <family val="3"/>
        <charset val="128"/>
      </rPr>
      <t>（該当のみ）</t>
    </r>
    <rPh sb="0" eb="2">
      <t>キョウドウ</t>
    </rPh>
    <rPh sb="2" eb="4">
      <t>シンセイ</t>
    </rPh>
    <rPh sb="4" eb="5">
      <t>シャ</t>
    </rPh>
    <rPh sb="7" eb="9">
      <t>ガイトウ</t>
    </rPh>
    <phoneticPr fontId="1"/>
  </si>
  <si>
    <r>
      <t xml:space="preserve">業　　　種
</t>
    </r>
    <r>
      <rPr>
        <sz val="8"/>
        <color theme="1"/>
        <rFont val="ＭＳ Ｐゴシック"/>
        <family val="3"/>
        <charset val="128"/>
      </rPr>
      <t>（先に業種区分
を選択）</t>
    </r>
    <rPh sb="0" eb="1">
      <t>ギョウ</t>
    </rPh>
    <rPh sb="4" eb="5">
      <t>シュ</t>
    </rPh>
    <rPh sb="7" eb="8">
      <t>サキ</t>
    </rPh>
    <rPh sb="9" eb="11">
      <t>ギョウシュ</t>
    </rPh>
    <rPh sb="11" eb="13">
      <t>クブン</t>
    </rPh>
    <rPh sb="15" eb="17">
      <t>センタク</t>
    </rPh>
    <phoneticPr fontId="1"/>
  </si>
  <si>
    <r>
      <t>※本店所在地が</t>
    </r>
    <r>
      <rPr>
        <b/>
        <sz val="11"/>
        <color theme="1"/>
        <rFont val="ＭＳ Ｐゴシック"/>
        <family val="3"/>
        <charset val="128"/>
      </rPr>
      <t>都外</t>
    </r>
    <r>
      <rPr>
        <sz val="11"/>
        <color theme="1"/>
        <rFont val="ＭＳ Ｐゴシック"/>
        <family val="3"/>
        <charset val="128"/>
      </rPr>
      <t>の場合のみ、記載してください</t>
    </r>
    <rPh sb="1" eb="3">
      <t>ホンテン</t>
    </rPh>
    <rPh sb="3" eb="6">
      <t>ショザイチ</t>
    </rPh>
    <rPh sb="7" eb="8">
      <t>ト</t>
    </rPh>
    <rPh sb="8" eb="9">
      <t>ガイ</t>
    </rPh>
    <rPh sb="10" eb="12">
      <t>バアイ</t>
    </rPh>
    <rPh sb="15" eb="17">
      <t>キサイ</t>
    </rPh>
    <phoneticPr fontId="1"/>
  </si>
  <si>
    <t>05鉱業、採石業、砂利採取業</t>
  </si>
  <si>
    <t>54機械器具卸売業</t>
  </si>
  <si>
    <t>70物品賃貸業</t>
  </si>
  <si>
    <t>60その他の小売業</t>
  </si>
  <si>
    <r>
      <t>　３．東京都その他団体での受賞歴等（</t>
    </r>
    <r>
      <rPr>
        <b/>
        <sz val="12"/>
        <color theme="1"/>
        <rFont val="ＭＳ Ｐゴシック"/>
        <family val="3"/>
        <charset val="128"/>
      </rPr>
      <t>世界発信コンペティション「製品・技術部門」</t>
    </r>
    <r>
      <rPr>
        <b/>
        <sz val="12"/>
        <rFont val="ＭＳ Ｐゴシック"/>
        <family val="3"/>
        <charset val="128"/>
      </rPr>
      <t>等）</t>
    </r>
    <rPh sb="3" eb="5">
      <t>トウキョウ</t>
    </rPh>
    <rPh sb="5" eb="6">
      <t>ト</t>
    </rPh>
    <rPh sb="8" eb="9">
      <t>ホカ</t>
    </rPh>
    <rPh sb="9" eb="11">
      <t>ダンタイ</t>
    </rPh>
    <rPh sb="13" eb="15">
      <t>ジュショウ</t>
    </rPh>
    <rPh sb="15" eb="16">
      <t>レキ</t>
    </rPh>
    <rPh sb="16" eb="17">
      <t>トウ</t>
    </rPh>
    <rPh sb="18" eb="20">
      <t>セカイ</t>
    </rPh>
    <rPh sb="20" eb="22">
      <t>ハッシン</t>
    </rPh>
    <rPh sb="31" eb="33">
      <t>セイヒン</t>
    </rPh>
    <rPh sb="34" eb="36">
      <t>ギジュツ</t>
    </rPh>
    <rPh sb="36" eb="38">
      <t>ブモン</t>
    </rPh>
    <rPh sb="39" eb="40">
      <t>トウ</t>
    </rPh>
    <phoneticPr fontId="1"/>
  </si>
  <si>
    <r>
      <t>　過去５年間における</t>
    </r>
    <r>
      <rPr>
        <b/>
        <sz val="11"/>
        <rFont val="ＭＳ Ｐゴシック"/>
        <family val="3"/>
        <charset val="128"/>
      </rPr>
      <t>東京都その他団体での受賞歴等</t>
    </r>
    <r>
      <rPr>
        <sz val="11"/>
        <rFont val="ＭＳ Ｐゴシック"/>
        <family val="3"/>
        <charset val="128"/>
      </rPr>
      <t>について直近のものから順に記載してください。</t>
    </r>
    <rPh sb="1" eb="3">
      <t>カコ</t>
    </rPh>
    <rPh sb="4" eb="6">
      <t>ネンカン</t>
    </rPh>
    <rPh sb="10" eb="12">
      <t>トウキョウ</t>
    </rPh>
    <rPh sb="12" eb="13">
      <t>ト</t>
    </rPh>
    <rPh sb="15" eb="16">
      <t>ホカ</t>
    </rPh>
    <rPh sb="16" eb="18">
      <t>ダンタイ</t>
    </rPh>
    <rPh sb="20" eb="22">
      <t>ジュショウ</t>
    </rPh>
    <rPh sb="22" eb="23">
      <t>レキ</t>
    </rPh>
    <rPh sb="23" eb="24">
      <t>トウ</t>
    </rPh>
    <rPh sb="28" eb="30">
      <t>チョッキン</t>
    </rPh>
    <rPh sb="35" eb="36">
      <t>ジュン</t>
    </rPh>
    <rPh sb="37" eb="39">
      <t>キサイ</t>
    </rPh>
    <phoneticPr fontId="1"/>
  </si>
  <si>
    <r>
      <t>　本年４月１日から過去５年間の</t>
    </r>
    <r>
      <rPr>
        <b/>
        <sz val="10.5"/>
        <rFont val="ＭＳ Ｐゴシック"/>
        <family val="3"/>
        <charset val="128"/>
      </rPr>
      <t>製品・サービス開発、創業、設備投資などの</t>
    </r>
    <r>
      <rPr>
        <sz val="10.5"/>
        <rFont val="ＭＳ Ｐゴシック"/>
        <family val="3"/>
        <charset val="128"/>
      </rPr>
      <t>補助金・助成金のうち、国・地方公共団体等（公社含む）から</t>
    </r>
    <r>
      <rPr>
        <b/>
        <sz val="10.5"/>
        <rFont val="ＭＳ Ｐゴシック"/>
        <family val="3"/>
        <charset val="128"/>
      </rPr>
      <t>交付済</t>
    </r>
    <r>
      <rPr>
        <sz val="10.5"/>
        <rFont val="ＭＳ Ｐゴシック"/>
        <family val="3"/>
        <charset val="128"/>
      </rPr>
      <t>の補助・助成事業について直近から順に記載してください。</t>
    </r>
    <rPh sb="1" eb="3">
      <t>ホンネン</t>
    </rPh>
    <rPh sb="4" eb="5">
      <t>ガツ</t>
    </rPh>
    <rPh sb="6" eb="7">
      <t>ニチ</t>
    </rPh>
    <rPh sb="9" eb="11">
      <t>カコ</t>
    </rPh>
    <rPh sb="12" eb="14">
      <t>ネンカン</t>
    </rPh>
    <rPh sb="15" eb="17">
      <t>セイヒン</t>
    </rPh>
    <rPh sb="22" eb="24">
      <t>カイハツ</t>
    </rPh>
    <rPh sb="25" eb="27">
      <t>ソウギョウ</t>
    </rPh>
    <rPh sb="28" eb="30">
      <t>セツビ</t>
    </rPh>
    <rPh sb="30" eb="32">
      <t>トウシ</t>
    </rPh>
    <rPh sb="35" eb="38">
      <t>ホジョキン</t>
    </rPh>
    <rPh sb="39" eb="41">
      <t>ジョセイ</t>
    </rPh>
    <rPh sb="41" eb="42">
      <t>キン</t>
    </rPh>
    <rPh sb="46" eb="47">
      <t>クニ</t>
    </rPh>
    <rPh sb="48" eb="50">
      <t>チホウ</t>
    </rPh>
    <rPh sb="50" eb="52">
      <t>コウキョウ</t>
    </rPh>
    <rPh sb="52" eb="54">
      <t>ダンタイ</t>
    </rPh>
    <rPh sb="54" eb="55">
      <t>トウ</t>
    </rPh>
    <rPh sb="56" eb="58">
      <t>コウシャ</t>
    </rPh>
    <rPh sb="58" eb="59">
      <t>フク</t>
    </rPh>
    <rPh sb="63" eb="65">
      <t>コウフ</t>
    </rPh>
    <rPh sb="65" eb="66">
      <t>ズ</t>
    </rPh>
    <rPh sb="67" eb="69">
      <t>ホジョ</t>
    </rPh>
    <rPh sb="70" eb="72">
      <t>ジョセイ</t>
    </rPh>
    <rPh sb="72" eb="74">
      <t>ジギョウ</t>
    </rPh>
    <rPh sb="78" eb="80">
      <t>チョッキン</t>
    </rPh>
    <rPh sb="82" eb="83">
      <t>ジュン</t>
    </rPh>
    <rPh sb="84" eb="86">
      <t>キサイ</t>
    </rPh>
    <phoneticPr fontId="1"/>
  </si>
  <si>
    <r>
      <t>　本年４月１日時点で、</t>
    </r>
    <r>
      <rPr>
        <b/>
        <sz val="10.5"/>
        <rFont val="ＭＳ Ｐゴシック"/>
        <family val="3"/>
        <charset val="128"/>
      </rPr>
      <t>製品・サービス開発、創業、設備投資などの</t>
    </r>
    <r>
      <rPr>
        <sz val="10.5"/>
        <rFont val="ＭＳ Ｐゴシック"/>
        <family val="3"/>
        <charset val="128"/>
      </rPr>
      <t>補助金・助成金のうち、国・地方公共団体等（公社含む）で</t>
    </r>
    <r>
      <rPr>
        <b/>
        <sz val="10.5"/>
        <rFont val="ＭＳ Ｐゴシック"/>
        <family val="3"/>
        <charset val="128"/>
      </rPr>
      <t>実施中又は申請中</t>
    </r>
    <r>
      <rPr>
        <sz val="10.5"/>
        <rFont val="ＭＳ Ｐゴシック"/>
        <family val="3"/>
        <charset val="128"/>
      </rPr>
      <t>の補助・助成事業について直近から順に記載してください。</t>
    </r>
    <rPh sb="1" eb="3">
      <t>ホンネン</t>
    </rPh>
    <rPh sb="4" eb="5">
      <t>ガツ</t>
    </rPh>
    <rPh sb="6" eb="7">
      <t>ニチ</t>
    </rPh>
    <rPh sb="7" eb="9">
      <t>ジテン</t>
    </rPh>
    <rPh sb="11" eb="13">
      <t>セイヒン</t>
    </rPh>
    <rPh sb="18" eb="20">
      <t>カイハツ</t>
    </rPh>
    <rPh sb="21" eb="23">
      <t>ソウギョウ</t>
    </rPh>
    <rPh sb="24" eb="26">
      <t>セツビ</t>
    </rPh>
    <rPh sb="26" eb="28">
      <t>トウシ</t>
    </rPh>
    <rPh sb="31" eb="34">
      <t>ホジョキン</t>
    </rPh>
    <rPh sb="35" eb="37">
      <t>ジョセイ</t>
    </rPh>
    <rPh sb="37" eb="38">
      <t>キン</t>
    </rPh>
    <rPh sb="58" eb="61">
      <t>ジッシチュウ</t>
    </rPh>
    <rPh sb="61" eb="62">
      <t>マタ</t>
    </rPh>
    <rPh sb="63" eb="66">
      <t>シンセイチュウ</t>
    </rPh>
    <rPh sb="67" eb="69">
      <t>ホジョ</t>
    </rPh>
    <rPh sb="70" eb="72">
      <t>ジョセイ</t>
    </rPh>
    <rPh sb="72" eb="74">
      <t>ジギョウ</t>
    </rPh>
    <rPh sb="78" eb="80">
      <t>チョッキン</t>
    </rPh>
    <rPh sb="82" eb="83">
      <t>ジュン</t>
    </rPh>
    <rPh sb="84" eb="86">
      <t>キサイ</t>
    </rPh>
    <phoneticPr fontId="1"/>
  </si>
  <si>
    <r>
      <t>　過去３年間における</t>
    </r>
    <r>
      <rPr>
        <b/>
        <sz val="11"/>
        <rFont val="ＭＳ Ｐゴシック"/>
        <family val="3"/>
        <charset val="128"/>
      </rPr>
      <t>東京都及び公社事業の利用状況</t>
    </r>
    <r>
      <rPr>
        <sz val="11"/>
        <rFont val="ＭＳ Ｐゴシック"/>
        <family val="3"/>
        <charset val="128"/>
      </rPr>
      <t>について直近のものから順に記載してください。</t>
    </r>
    <rPh sb="1" eb="3">
      <t>カコ</t>
    </rPh>
    <rPh sb="4" eb="6">
      <t>ネンカン</t>
    </rPh>
    <rPh sb="10" eb="12">
      <t>トウキョウ</t>
    </rPh>
    <rPh sb="12" eb="13">
      <t>ト</t>
    </rPh>
    <rPh sb="13" eb="14">
      <t>オヨ</t>
    </rPh>
    <rPh sb="15" eb="17">
      <t>コウシャ</t>
    </rPh>
    <rPh sb="17" eb="19">
      <t>ジギョウ</t>
    </rPh>
    <rPh sb="20" eb="22">
      <t>リヨウ</t>
    </rPh>
    <rPh sb="22" eb="24">
      <t>ジョウキョウ</t>
    </rPh>
    <rPh sb="28" eb="30">
      <t>チョッキン</t>
    </rPh>
    <rPh sb="35" eb="36">
      <t>ジュン</t>
    </rPh>
    <rPh sb="37" eb="39">
      <t>キサイ</t>
    </rPh>
    <phoneticPr fontId="1"/>
  </si>
  <si>
    <r>
      <t>　※　</t>
    </r>
    <r>
      <rPr>
        <b/>
        <sz val="11"/>
        <rFont val="ＭＳ Ｐゴシック"/>
        <family val="3"/>
        <charset val="128"/>
      </rPr>
      <t>創業予定者を含む法人登記予定の方</t>
    </r>
    <r>
      <rPr>
        <sz val="11"/>
        <rFont val="ＭＳ Ｐゴシック"/>
        <family val="3"/>
        <charset val="128"/>
      </rPr>
      <t>は、</t>
    </r>
    <r>
      <rPr>
        <b/>
        <sz val="11"/>
        <rFont val="ＭＳ Ｐゴシック"/>
        <family val="3"/>
        <charset val="128"/>
      </rPr>
      <t>全ての登記予定者を記載</t>
    </r>
    <r>
      <rPr>
        <sz val="11"/>
        <rFont val="ＭＳ Ｐゴシック"/>
        <family val="3"/>
        <charset val="128"/>
      </rPr>
      <t>してください。
　※　複数の企業で申請する場合は、申請企業ごとに作成してください。</t>
    </r>
    <rPh sb="57" eb="59">
      <t>シンセイ</t>
    </rPh>
    <rPh sb="59" eb="61">
      <t>キギョウ</t>
    </rPh>
    <phoneticPr fontId="1"/>
  </si>
  <si>
    <r>
      <t>　上記「役員・株主名簿」の中で、募集要項記載の</t>
    </r>
    <r>
      <rPr>
        <b/>
        <sz val="11"/>
        <rFont val="ＭＳ Ｐゴシック"/>
        <family val="3"/>
        <charset val="128"/>
      </rPr>
      <t>大企業に該当する株主・役員</t>
    </r>
    <r>
      <rPr>
        <sz val="11"/>
        <rFont val="ＭＳ Ｐゴシック"/>
        <family val="3"/>
        <charset val="128"/>
      </rPr>
      <t>がある場合はその情報を記載してください。</t>
    </r>
    <rPh sb="1" eb="3">
      <t>ジョウキ</t>
    </rPh>
    <rPh sb="4" eb="6">
      <t>ヤクイン</t>
    </rPh>
    <rPh sb="7" eb="9">
      <t>カブヌシ</t>
    </rPh>
    <rPh sb="9" eb="11">
      <t>メイボ</t>
    </rPh>
    <rPh sb="13" eb="14">
      <t>ナカ</t>
    </rPh>
    <rPh sb="16" eb="18">
      <t>ボシュウ</t>
    </rPh>
    <rPh sb="18" eb="20">
      <t>ヨウコウ</t>
    </rPh>
    <rPh sb="20" eb="22">
      <t>キサイ</t>
    </rPh>
    <rPh sb="23" eb="26">
      <t>ダイキギョウ</t>
    </rPh>
    <rPh sb="27" eb="29">
      <t>ガイトウ</t>
    </rPh>
    <rPh sb="31" eb="33">
      <t>カブヌシ</t>
    </rPh>
    <rPh sb="34" eb="36">
      <t>ヤクイン</t>
    </rPh>
    <rPh sb="39" eb="41">
      <t>バアイ</t>
    </rPh>
    <rPh sb="44" eb="46">
      <t>ジョウホウ</t>
    </rPh>
    <rPh sb="47" eb="49">
      <t>キサイ</t>
    </rPh>
    <phoneticPr fontId="1"/>
  </si>
  <si>
    <t>自動計算されますので直接入力不要です</t>
    <rPh sb="0" eb="2">
      <t>ジドウ</t>
    </rPh>
    <rPh sb="2" eb="4">
      <t>ケイサン</t>
    </rPh>
    <rPh sb="10" eb="12">
      <t>チョクセツ</t>
    </rPh>
    <rPh sb="12" eb="14">
      <t>ニュウリョク</t>
    </rPh>
    <rPh sb="14" eb="16">
      <t>フヨウ</t>
    </rPh>
    <phoneticPr fontId="1"/>
  </si>
  <si>
    <r>
      <t>⑤市場投入時期</t>
    </r>
    <r>
      <rPr>
        <b/>
        <sz val="9"/>
        <color theme="1"/>
        <rFont val="ＭＳ Ｐゴシック"/>
        <family val="3"/>
        <charset val="128"/>
      </rPr>
      <t>（本助成事業の終了日以降）</t>
    </r>
    <rPh sb="1" eb="3">
      <t>シジョウ</t>
    </rPh>
    <rPh sb="3" eb="5">
      <t>トウニュウ</t>
    </rPh>
    <rPh sb="5" eb="7">
      <t>ジキ</t>
    </rPh>
    <rPh sb="8" eb="9">
      <t>ホン</t>
    </rPh>
    <rPh sb="9" eb="11">
      <t>ジョセイ</t>
    </rPh>
    <rPh sb="11" eb="13">
      <t>ジギョウ</t>
    </rPh>
    <rPh sb="14" eb="16">
      <t>シュウリョウ</t>
    </rPh>
    <rPh sb="16" eb="17">
      <t>ヒ</t>
    </rPh>
    <rPh sb="17" eb="19">
      <t>イコウ</t>
    </rPh>
    <phoneticPr fontId="1"/>
  </si>
  <si>
    <t>16.専門用語の解説　※必要な場合は記入</t>
    <rPh sb="3" eb="5">
      <t>センモン</t>
    </rPh>
    <rPh sb="5" eb="7">
      <t>ヨウゴ</t>
    </rPh>
    <rPh sb="8" eb="10">
      <t>カイセツ</t>
    </rPh>
    <rPh sb="12" eb="14">
      <t>ヒツヨウ</t>
    </rPh>
    <rPh sb="15" eb="17">
      <t>バアイ</t>
    </rPh>
    <rPh sb="18" eb="20">
      <t>キニュウ</t>
    </rPh>
    <phoneticPr fontId="1"/>
  </si>
  <si>
    <t>【本シートは、事務局の運営管理のために利用しますので、変更しないでください】</t>
    <rPh sb="1" eb="2">
      <t>ホン</t>
    </rPh>
    <rPh sb="7" eb="10">
      <t>ジムキョク</t>
    </rPh>
    <rPh sb="11" eb="13">
      <t>ウンエイ</t>
    </rPh>
    <rPh sb="13" eb="15">
      <t>カンリ</t>
    </rPh>
    <rPh sb="19" eb="21">
      <t>リヨウ</t>
    </rPh>
    <rPh sb="27" eb="29">
      <t>ヘンコウ</t>
    </rPh>
    <phoneticPr fontId="1"/>
  </si>
  <si>
    <t>組織形態</t>
    <rPh sb="0" eb="2">
      <t>ソシキ</t>
    </rPh>
    <rPh sb="2" eb="4">
      <t>ケイタイ</t>
    </rPh>
    <phoneticPr fontId="1"/>
  </si>
  <si>
    <t>本店所在地</t>
    <rPh sb="0" eb="2">
      <t>ホンテン</t>
    </rPh>
    <rPh sb="2" eb="5">
      <t>ショザイチ</t>
    </rPh>
    <phoneticPr fontId="1"/>
  </si>
  <si>
    <t>連絡先所在地</t>
    <rPh sb="0" eb="3">
      <t>レンラクサキ</t>
    </rPh>
    <rPh sb="3" eb="6">
      <t>ショザイチ</t>
    </rPh>
    <phoneticPr fontId="1"/>
  </si>
  <si>
    <t>連絡先電話番号</t>
    <rPh sb="0" eb="3">
      <t>レンラクサキ</t>
    </rPh>
    <rPh sb="3" eb="5">
      <t>デンワ</t>
    </rPh>
    <rPh sb="5" eb="7">
      <t>バンゴウ</t>
    </rPh>
    <phoneticPr fontId="1"/>
  </si>
  <si>
    <t>連絡先担当者</t>
    <rPh sb="0" eb="3">
      <t>レンラクサキ</t>
    </rPh>
    <rPh sb="3" eb="6">
      <t>タントウシャ</t>
    </rPh>
    <phoneticPr fontId="1"/>
  </si>
  <si>
    <t>メールアドレス</t>
    <phoneticPr fontId="1"/>
  </si>
  <si>
    <t>創業年数</t>
    <rPh sb="0" eb="2">
      <t>ソウギョウ</t>
    </rPh>
    <rPh sb="2" eb="4">
      <t>ネンスウ</t>
    </rPh>
    <phoneticPr fontId="1"/>
  </si>
  <si>
    <t>資本金</t>
    <rPh sb="0" eb="3">
      <t>シホンキン</t>
    </rPh>
    <phoneticPr fontId="1"/>
  </si>
  <si>
    <t>業種（大分類）</t>
    <rPh sb="0" eb="2">
      <t>ギョウシュ</t>
    </rPh>
    <rPh sb="3" eb="6">
      <t>ダイブンルイ</t>
    </rPh>
    <phoneticPr fontId="1"/>
  </si>
  <si>
    <t>業種（中分類）</t>
    <rPh sb="0" eb="2">
      <t>ギョウシュ</t>
    </rPh>
    <rPh sb="3" eb="6">
      <t>チュウブンルイ</t>
    </rPh>
    <phoneticPr fontId="1"/>
  </si>
  <si>
    <t>実施場所（名称）</t>
    <rPh sb="0" eb="2">
      <t>ジッシ</t>
    </rPh>
    <rPh sb="2" eb="4">
      <t>バショ</t>
    </rPh>
    <rPh sb="5" eb="7">
      <t>メイショウ</t>
    </rPh>
    <phoneticPr fontId="1"/>
  </si>
  <si>
    <t>実施場所（住所）</t>
    <rPh sb="0" eb="2">
      <t>ジッシ</t>
    </rPh>
    <rPh sb="2" eb="4">
      <t>バショ</t>
    </rPh>
    <rPh sb="5" eb="7">
      <t>ジュウショ</t>
    </rPh>
    <phoneticPr fontId="1"/>
  </si>
  <si>
    <t>原-事業経費</t>
    <rPh sb="0" eb="1">
      <t>ゲン</t>
    </rPh>
    <rPh sb="2" eb="4">
      <t>ジギョウ</t>
    </rPh>
    <rPh sb="4" eb="6">
      <t>ケイヒ</t>
    </rPh>
    <phoneticPr fontId="1"/>
  </si>
  <si>
    <t>原-助成対象</t>
    <rPh sb="0" eb="1">
      <t>ゲン</t>
    </rPh>
    <rPh sb="2" eb="4">
      <t>ジョセイ</t>
    </rPh>
    <rPh sb="4" eb="6">
      <t>タイショウ</t>
    </rPh>
    <phoneticPr fontId="1"/>
  </si>
  <si>
    <t>原-申請額</t>
    <rPh sb="0" eb="1">
      <t>ゲン</t>
    </rPh>
    <rPh sb="2" eb="5">
      <t>シンセイガク</t>
    </rPh>
    <phoneticPr fontId="1"/>
  </si>
  <si>
    <t>機-事業経費</t>
    <rPh sb="0" eb="1">
      <t>キ</t>
    </rPh>
    <rPh sb="2" eb="4">
      <t>ジギョウ</t>
    </rPh>
    <rPh sb="4" eb="6">
      <t>ケイヒ</t>
    </rPh>
    <phoneticPr fontId="1"/>
  </si>
  <si>
    <t>機-助成対象</t>
    <rPh sb="0" eb="1">
      <t>キ</t>
    </rPh>
    <rPh sb="2" eb="4">
      <t>ジョセイ</t>
    </rPh>
    <rPh sb="4" eb="6">
      <t>タイショウ</t>
    </rPh>
    <phoneticPr fontId="1"/>
  </si>
  <si>
    <t>機-申請額</t>
    <rPh sb="0" eb="1">
      <t>キ</t>
    </rPh>
    <rPh sb="2" eb="5">
      <t>シンセイガク</t>
    </rPh>
    <phoneticPr fontId="1"/>
  </si>
  <si>
    <t>委-事業経費</t>
    <rPh sb="0" eb="1">
      <t>イ</t>
    </rPh>
    <rPh sb="2" eb="4">
      <t>ジギョウ</t>
    </rPh>
    <rPh sb="4" eb="6">
      <t>ケイヒ</t>
    </rPh>
    <phoneticPr fontId="1"/>
  </si>
  <si>
    <t>委-助成対象</t>
    <rPh sb="0" eb="1">
      <t>イ</t>
    </rPh>
    <rPh sb="2" eb="4">
      <t>ジョセイ</t>
    </rPh>
    <rPh sb="4" eb="6">
      <t>タイショウ</t>
    </rPh>
    <phoneticPr fontId="1"/>
  </si>
  <si>
    <t>委-申請額</t>
    <rPh sb="0" eb="1">
      <t>イ</t>
    </rPh>
    <rPh sb="2" eb="5">
      <t>シンセイガク</t>
    </rPh>
    <phoneticPr fontId="1"/>
  </si>
  <si>
    <t>専-事業経費</t>
    <rPh sb="0" eb="1">
      <t>セン</t>
    </rPh>
    <rPh sb="2" eb="4">
      <t>ジギョウ</t>
    </rPh>
    <rPh sb="4" eb="6">
      <t>ケイヒ</t>
    </rPh>
    <phoneticPr fontId="1"/>
  </si>
  <si>
    <t>専-助成対象</t>
    <rPh sb="0" eb="1">
      <t>セン</t>
    </rPh>
    <rPh sb="2" eb="4">
      <t>ジョセイ</t>
    </rPh>
    <rPh sb="4" eb="6">
      <t>タイショウ</t>
    </rPh>
    <phoneticPr fontId="1"/>
  </si>
  <si>
    <t>専-申請額</t>
    <rPh sb="0" eb="1">
      <t>セン</t>
    </rPh>
    <rPh sb="2" eb="5">
      <t>シンセイガク</t>
    </rPh>
    <phoneticPr fontId="1"/>
  </si>
  <si>
    <t>産-事業経費</t>
    <rPh sb="0" eb="1">
      <t>ウ</t>
    </rPh>
    <rPh sb="2" eb="4">
      <t>ジギョウ</t>
    </rPh>
    <rPh sb="4" eb="6">
      <t>ケイヒ</t>
    </rPh>
    <phoneticPr fontId="1"/>
  </si>
  <si>
    <t>産-助成対象</t>
    <rPh sb="0" eb="1">
      <t>ウ</t>
    </rPh>
    <rPh sb="2" eb="4">
      <t>ジョセイ</t>
    </rPh>
    <rPh sb="4" eb="6">
      <t>タイショウ</t>
    </rPh>
    <phoneticPr fontId="1"/>
  </si>
  <si>
    <t>産-申請額</t>
    <rPh sb="0" eb="1">
      <t>ウ</t>
    </rPh>
    <rPh sb="2" eb="5">
      <t>シンセイガク</t>
    </rPh>
    <phoneticPr fontId="1"/>
  </si>
  <si>
    <t>人-事業経費</t>
    <rPh sb="0" eb="1">
      <t>ヒト</t>
    </rPh>
    <rPh sb="2" eb="4">
      <t>ジギョウ</t>
    </rPh>
    <rPh sb="4" eb="6">
      <t>ケイヒ</t>
    </rPh>
    <phoneticPr fontId="1"/>
  </si>
  <si>
    <t>人-助成対象</t>
    <rPh sb="0" eb="1">
      <t>ヒト</t>
    </rPh>
    <rPh sb="2" eb="4">
      <t>ジョセイ</t>
    </rPh>
    <rPh sb="4" eb="6">
      <t>タイショウ</t>
    </rPh>
    <phoneticPr fontId="1"/>
  </si>
  <si>
    <t>人-申請額</t>
    <rPh sb="0" eb="1">
      <t>ヒト</t>
    </rPh>
    <rPh sb="2" eb="5">
      <t>シンセイガク</t>
    </rPh>
    <phoneticPr fontId="1"/>
  </si>
  <si>
    <t>その他経費</t>
    <rPh sb="2" eb="3">
      <t>ホカ</t>
    </rPh>
    <rPh sb="3" eb="5">
      <t>ケイヒ</t>
    </rPh>
    <phoneticPr fontId="1"/>
  </si>
  <si>
    <t>総事業費</t>
    <rPh sb="0" eb="4">
      <t>ソウジギョウヒ</t>
    </rPh>
    <phoneticPr fontId="1"/>
  </si>
  <si>
    <t>申請額</t>
    <rPh sb="0" eb="3">
      <t>シンセイガク</t>
    </rPh>
    <phoneticPr fontId="1"/>
  </si>
  <si>
    <r>
      <rPr>
        <b/>
        <sz val="11"/>
        <color theme="1"/>
        <rFont val="ＭＳ Ｐゴシック"/>
        <family val="3"/>
        <charset val="128"/>
      </rPr>
      <t>(6) 直接人件費</t>
    </r>
    <r>
      <rPr>
        <sz val="11"/>
        <color theme="1"/>
        <rFont val="ＭＳ Ｐゴシック"/>
        <family val="3"/>
        <charset val="128"/>
      </rPr>
      <t xml:space="preserve"> </t>
    </r>
    <r>
      <rPr>
        <b/>
        <sz val="11"/>
        <color theme="1"/>
        <rFont val="ＭＳ Ｐゴシック"/>
        <family val="3"/>
        <charset val="128"/>
      </rPr>
      <t>(ソフトウエア開発に係る人件費のみ対象）</t>
    </r>
    <rPh sb="17" eb="19">
      <t>カイハツ</t>
    </rPh>
    <rPh sb="20" eb="21">
      <t>カカワ</t>
    </rPh>
    <rPh sb="22" eb="25">
      <t>ジンケンヒ</t>
    </rPh>
    <rPh sb="27" eb="29">
      <t>タイショウ</t>
    </rPh>
    <phoneticPr fontId="14"/>
  </si>
  <si>
    <t>持ち株比率の列は、</t>
    <rPh sb="0" eb="1">
      <t>モ</t>
    </rPh>
    <rPh sb="2" eb="3">
      <t>カブ</t>
    </rPh>
    <rPh sb="3" eb="5">
      <t>ヒリツ</t>
    </rPh>
    <rPh sb="6" eb="7">
      <t>レツ</t>
    </rPh>
    <phoneticPr fontId="1"/>
  </si>
  <si>
    <t>助成対象額</t>
    <rPh sb="0" eb="2">
      <t>ジョセイ</t>
    </rPh>
    <rPh sb="2" eb="4">
      <t>タイショウ</t>
    </rPh>
    <rPh sb="4" eb="5">
      <t>ガク</t>
    </rPh>
    <phoneticPr fontId="1"/>
  </si>
  <si>
    <t>※実印は押印不要です。（採択時に求めます）</t>
    <rPh sb="1" eb="3">
      <t>ジツイン</t>
    </rPh>
    <rPh sb="4" eb="6">
      <t>オウイン</t>
    </rPh>
    <rPh sb="6" eb="8">
      <t>フヨウ</t>
    </rPh>
    <rPh sb="12" eb="14">
      <t>サイタク</t>
    </rPh>
    <rPh sb="14" eb="15">
      <t>ジ</t>
    </rPh>
    <rPh sb="16" eb="17">
      <t>モト</t>
    </rPh>
    <phoneticPr fontId="1"/>
  </si>
  <si>
    <t>※
従事者氏名、従事時間は前ページより自動転記されます。</t>
    <rPh sb="2" eb="5">
      <t>ジュウジシャ</t>
    </rPh>
    <rPh sb="5" eb="7">
      <t>シメイ</t>
    </rPh>
    <rPh sb="8" eb="10">
      <t>ジュウジ</t>
    </rPh>
    <rPh sb="10" eb="12">
      <t>ジカン</t>
    </rPh>
    <rPh sb="13" eb="14">
      <t>ゼン</t>
    </rPh>
    <rPh sb="19" eb="21">
      <t>ジドウ</t>
    </rPh>
    <rPh sb="21" eb="23">
      <t>テンキ</t>
    </rPh>
    <phoneticPr fontId="1"/>
  </si>
  <si>
    <t>〒</t>
    <phoneticPr fontId="1"/>
  </si>
  <si>
    <t>都内登記所在地</t>
    <rPh sb="0" eb="2">
      <t>トナイ</t>
    </rPh>
    <rPh sb="2" eb="4">
      <t>トウキ</t>
    </rPh>
    <rPh sb="4" eb="7">
      <t>ショザイチ</t>
    </rPh>
    <phoneticPr fontId="1"/>
  </si>
  <si>
    <t>名称（共同申請）</t>
    <rPh sb="0" eb="2">
      <t>メイショウ</t>
    </rPh>
    <rPh sb="3" eb="5">
      <t>キョウドウ</t>
    </rPh>
    <rPh sb="5" eb="7">
      <t>シンセイ</t>
    </rPh>
    <phoneticPr fontId="1"/>
  </si>
  <si>
    <t>代表者（共同申請）</t>
    <rPh sb="0" eb="3">
      <t>ダイヒョウシャ</t>
    </rPh>
    <rPh sb="4" eb="6">
      <t>キョウドウ</t>
    </rPh>
    <rPh sb="6" eb="8">
      <t>シンセイ</t>
    </rPh>
    <phoneticPr fontId="1"/>
  </si>
  <si>
    <t>申請テーマ文字数</t>
    <rPh sb="0" eb="2">
      <t>シンセイ</t>
    </rPh>
    <rPh sb="5" eb="8">
      <t>モジスウ</t>
    </rPh>
    <phoneticPr fontId="1"/>
  </si>
  <si>
    <t>開発の目的文字数</t>
    <rPh sb="0" eb="2">
      <t>カイハツ</t>
    </rPh>
    <rPh sb="3" eb="5">
      <t>モクテキ</t>
    </rPh>
    <rPh sb="5" eb="8">
      <t>モジスウ</t>
    </rPh>
    <phoneticPr fontId="1"/>
  </si>
  <si>
    <t>開発の説明文字数</t>
    <rPh sb="0" eb="2">
      <t>カイハツ</t>
    </rPh>
    <rPh sb="3" eb="5">
      <t>セツメイ</t>
    </rPh>
    <rPh sb="5" eb="8">
      <t>モジスウ</t>
    </rPh>
    <phoneticPr fontId="1"/>
  </si>
  <si>
    <t>No.</t>
    <phoneticPr fontId="1"/>
  </si>
  <si>
    <t>氏　　　名</t>
    <phoneticPr fontId="1"/>
  </si>
  <si>
    <t>役　員</t>
    <phoneticPr fontId="1"/>
  </si>
  <si>
    <t>株　主</t>
    <phoneticPr fontId="1"/>
  </si>
  <si>
    <t>役　職　等</t>
    <phoneticPr fontId="1"/>
  </si>
  <si>
    <t>持ち株比率</t>
    <phoneticPr fontId="1"/>
  </si>
  <si>
    <t>※</t>
    <phoneticPr fontId="1"/>
  </si>
  <si>
    <t>-</t>
    <phoneticPr fontId="1"/>
  </si>
  <si>
    <t>①「４－４」シートを右クリック</t>
    <rPh sb="10" eb="11">
      <t>ミギ</t>
    </rPh>
    <phoneticPr fontId="14"/>
  </si>
  <si>
    <t>②移動またはコピーを選択する</t>
    <rPh sb="1" eb="3">
      <t>イドウ</t>
    </rPh>
    <rPh sb="10" eb="12">
      <t>センタク</t>
    </rPh>
    <phoneticPr fontId="1"/>
  </si>
  <si>
    <t>③挿入先を選択する。例：4－4を複製する場合は、4－4を選択</t>
    <rPh sb="1" eb="3">
      <t>ソウニュウ</t>
    </rPh>
    <rPh sb="3" eb="4">
      <t>サキ</t>
    </rPh>
    <rPh sb="5" eb="7">
      <t>センタク</t>
    </rPh>
    <rPh sb="10" eb="11">
      <t>レイ</t>
    </rPh>
    <rPh sb="16" eb="18">
      <t>フクセイ</t>
    </rPh>
    <rPh sb="20" eb="22">
      <t>バアイ</t>
    </rPh>
    <rPh sb="28" eb="30">
      <t>センタク</t>
    </rPh>
    <phoneticPr fontId="1"/>
  </si>
  <si>
    <t>＊参考＊　～ページの複製方法～</t>
    <rPh sb="1" eb="3">
      <t>サンコウ</t>
    </rPh>
    <rPh sb="10" eb="12">
      <t>フクセイ</t>
    </rPh>
    <rPh sb="12" eb="14">
      <t>ホウホウ</t>
    </rPh>
    <phoneticPr fontId="14"/>
  </si>
  <si>
    <t>①「４－６」シートを右クリック</t>
    <rPh sb="10" eb="11">
      <t>ミギ</t>
    </rPh>
    <phoneticPr fontId="14"/>
  </si>
  <si>
    <t>③挿入先を選択する。例：4－6を複製する場合は、4－6を選択</t>
    <rPh sb="1" eb="3">
      <t>ソウニュウ</t>
    </rPh>
    <rPh sb="3" eb="4">
      <t>サキ</t>
    </rPh>
    <rPh sb="5" eb="7">
      <t>センタク</t>
    </rPh>
    <rPh sb="10" eb="11">
      <t>レイ</t>
    </rPh>
    <rPh sb="16" eb="18">
      <t>フクセイ</t>
    </rPh>
    <rPh sb="20" eb="22">
      <t>バアイ</t>
    </rPh>
    <rPh sb="28" eb="30">
      <t>センタク</t>
    </rPh>
    <phoneticPr fontId="1"/>
  </si>
  <si>
    <t>⑤複製された4－6（2）のシートを、4－6のシートの右横に移動させる</t>
    <rPh sb="1" eb="3">
      <t>フクセイ</t>
    </rPh>
    <rPh sb="26" eb="28">
      <t>ミギヨコ</t>
    </rPh>
    <rPh sb="29" eb="31">
      <t>イドウ</t>
    </rPh>
    <phoneticPr fontId="1"/>
  </si>
  <si>
    <t>⑤複製された4－4（2）のシートを、4－4のシートの右横に移動させる</t>
    <phoneticPr fontId="14"/>
  </si>
  <si>
    <t>①「４－８」シートを右クリック</t>
    <rPh sb="10" eb="11">
      <t>ミギ</t>
    </rPh>
    <phoneticPr fontId="14"/>
  </si>
  <si>
    <t>③挿入先を選択する。例：4－8を複製する場合は、4－8を選択</t>
    <rPh sb="1" eb="3">
      <t>ソウニュウ</t>
    </rPh>
    <rPh sb="3" eb="4">
      <t>サキ</t>
    </rPh>
    <rPh sb="5" eb="7">
      <t>センタク</t>
    </rPh>
    <rPh sb="10" eb="11">
      <t>レイ</t>
    </rPh>
    <rPh sb="16" eb="18">
      <t>フクセイ</t>
    </rPh>
    <rPh sb="20" eb="22">
      <t>バアイ</t>
    </rPh>
    <rPh sb="28" eb="30">
      <t>センタク</t>
    </rPh>
    <phoneticPr fontId="1"/>
  </si>
  <si>
    <t>⑤複製された4－8（2）のシートを、4－8のシートの右横に移動させる</t>
    <rPh sb="1" eb="3">
      <t>フクセイ</t>
    </rPh>
    <rPh sb="26" eb="28">
      <t>ミギヨコ</t>
    </rPh>
    <rPh sb="29" eb="31">
      <t>イドウ</t>
    </rPh>
    <phoneticPr fontId="1"/>
  </si>
  <si>
    <t>機-　</t>
    <rPh sb="0" eb="1">
      <t>キ</t>
    </rPh>
    <phoneticPr fontId="14"/>
  </si>
  <si>
    <t>④「コピーを作成する」に必ずチェックを入れる</t>
    <phoneticPr fontId="1"/>
  </si>
  <si>
    <t>④「コピーを作成する」に必ずチェックを入れる</t>
    <phoneticPr fontId="1"/>
  </si>
  <si>
    <t>④「コピーを作成する」に必ずチェックを入れる</t>
    <phoneticPr fontId="1"/>
  </si>
  <si>
    <t>⑥－１　助成事業終了後の収益計画
           ※数字のみ入力（千円）</t>
    <rPh sb="4" eb="6">
      <t>ジョセイ</t>
    </rPh>
    <rPh sb="6" eb="8">
      <t>ジギョウ</t>
    </rPh>
    <rPh sb="8" eb="11">
      <t>シュウリョウゴ</t>
    </rPh>
    <rPh sb="12" eb="14">
      <t>シュウエキ</t>
    </rPh>
    <rPh sb="14" eb="16">
      <t>ケイカク</t>
    </rPh>
    <rPh sb="29" eb="31">
      <t>スウジ</t>
    </rPh>
    <rPh sb="33" eb="35">
      <t>ニュウリョク</t>
    </rPh>
    <rPh sb="36" eb="38">
      <t>センエン</t>
    </rPh>
    <phoneticPr fontId="1"/>
  </si>
  <si>
    <t>千円</t>
    <rPh sb="0" eb="2">
      <t>センエン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</si>
</sst>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0%"/>
    <numFmt numFmtId="177" formatCode="#,###"/>
    <numFmt numFmtId="178" formatCode="#,##0_ "/>
    <numFmt numFmtId="179" formatCode="##&quot;年&quot;"/>
    <numFmt numFmtId="180" formatCode="[&lt;=99999999]####\-####;\(00\)\ ####\-####"/>
    <numFmt numFmtId="181" formatCode="[$-411]ggge&quot;年&quot;m&quot;月&quot;;@"/>
    <numFmt numFmtId="182" formatCode="#,##0&quot; 円&quot;;\-#,##0&quot; 円&quot;"/>
    <numFmt numFmtId="183" formatCode="&quot;原&quot;\-General"/>
    <numFmt numFmtId="184" formatCode="&quot;機&quot;\-General"/>
    <numFmt numFmtId="185" formatCode="&quot;委&quot;\-General"/>
    <numFmt numFmtId="186" formatCode="&quot;専&quot;\-General"/>
    <numFmt numFmtId="187" formatCode="&quot;産&quot;\-General"/>
    <numFmt numFmtId="188" formatCode="&quot;人&quot;\-General"/>
    <numFmt numFmtId="189" formatCode="0.E+00"/>
    <numFmt numFmtId="190" formatCode="#,###.000"/>
    <numFmt numFmtId="191" formatCode="0;;;@"/>
    <numFmt numFmtId="192" formatCode="[&lt;=999]000;[&lt;=9999]000\-00;000\-0000"/>
    <numFmt numFmtId="193" formatCode="#,##0;;;@"/>
    <numFmt numFmtId="194" formatCode="yyyy&quot;年&quot;m&quot;月&quot;d&quot;日&quot;;@"/>
    <numFmt numFmtId="195" formatCode="General&quot;名&quot;"/>
    <numFmt numFmtId="196" formatCode="&quot;他&quot;\-General"/>
    <numFmt numFmtId="197" formatCode="[$-F800]dddd\,\ mmmm\ dd\,\ yyyy"/>
    <numFmt numFmtId="198" formatCode="0_);[Red]\(0\)"/>
  </numFmts>
  <fonts count="7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8"/>
      <color theme="1"/>
      <name val="ＭＳ Ｐゴシック"/>
      <family val="3"/>
      <charset val="128"/>
      <scheme val="minor"/>
    </font>
    <font>
      <sz val="11"/>
      <color theme="1"/>
      <name val="ＭＳ Ｐゴシック"/>
      <family val="2"/>
      <charset val="128"/>
      <scheme val="minor"/>
    </font>
    <font>
      <sz val="11"/>
      <name val="ＭＳ 明朝"/>
      <family val="1"/>
      <charset val="128"/>
    </font>
    <font>
      <sz val="11"/>
      <name val="ＭＳゴシック"/>
      <family val="3"/>
      <charset val="128"/>
    </font>
    <font>
      <b/>
      <sz val="11"/>
      <name val="ＭＳゴシック"/>
      <family val="3"/>
      <charset val="128"/>
    </font>
    <font>
      <b/>
      <sz val="11"/>
      <name val="ＭＳ 明朝"/>
      <family val="1"/>
      <charset val="128"/>
    </font>
    <font>
      <b/>
      <sz val="10"/>
      <color theme="1"/>
      <name val="ＭＳ Ｐゴシック"/>
      <family val="3"/>
      <charset val="128"/>
      <scheme val="minor"/>
    </font>
    <font>
      <b/>
      <sz val="12"/>
      <color theme="1"/>
      <name val="ＭＳ ゴシック"/>
      <family val="3"/>
      <charset val="128"/>
    </font>
    <font>
      <sz val="6"/>
      <name val="ＭＳ Ｐゴシック"/>
      <family val="3"/>
      <charset val="128"/>
    </font>
    <font>
      <b/>
      <sz val="12"/>
      <color theme="1"/>
      <name val="ＭＳ 明朝"/>
      <family val="1"/>
      <charset val="128"/>
    </font>
    <font>
      <sz val="12"/>
      <color theme="1"/>
      <name val="ＭＳ 明朝"/>
      <family val="1"/>
      <charset val="128"/>
    </font>
    <font>
      <sz val="10"/>
      <color theme="1"/>
      <name val="ＭＳ 明朝"/>
      <family val="1"/>
      <charset val="128"/>
    </font>
    <font>
      <sz val="11"/>
      <color theme="1"/>
      <name val="ＭＳ 明朝"/>
      <family val="1"/>
      <charset val="128"/>
    </font>
    <font>
      <sz val="10.5"/>
      <color theme="1"/>
      <name val="ＭＳ 明朝"/>
      <family val="1"/>
      <charset val="128"/>
    </font>
    <font>
      <b/>
      <sz val="11"/>
      <color theme="1"/>
      <name val="ＭＳ ゴシック"/>
      <family val="3"/>
      <charset val="128"/>
    </font>
    <font>
      <sz val="11"/>
      <color theme="1"/>
      <name val="ＭＳ ゴシック"/>
      <family val="3"/>
      <charset val="128"/>
    </font>
    <font>
      <sz val="10.5"/>
      <color theme="1"/>
      <name val="ＭＳ ゴシック"/>
      <family val="3"/>
      <charset val="128"/>
    </font>
    <font>
      <sz val="10"/>
      <color theme="1"/>
      <name val="ＭＳ ゴシック"/>
      <family val="3"/>
      <charset val="128"/>
    </font>
    <font>
      <sz val="10"/>
      <name val="ＭＳ 明朝"/>
      <family val="1"/>
      <charset val="128"/>
    </font>
    <font>
      <sz val="11"/>
      <name val="ＭＳ ゴシック"/>
      <family val="3"/>
      <charset val="128"/>
    </font>
    <font>
      <sz val="13"/>
      <name val="ＭＳ ゴシック"/>
      <family val="3"/>
      <charset val="128"/>
    </font>
    <font>
      <sz val="12"/>
      <color theme="1"/>
      <name val="ＭＳ ゴシック"/>
      <family val="3"/>
      <charset val="128"/>
    </font>
    <font>
      <sz val="10"/>
      <color theme="1"/>
      <name val="HGS教科書体"/>
      <family val="1"/>
      <charset val="128"/>
    </font>
    <font>
      <sz val="11"/>
      <color indexed="8"/>
      <name val="ＭＳ Ｐゴシック"/>
      <family val="3"/>
      <charset val="128"/>
    </font>
    <font>
      <b/>
      <sz val="10"/>
      <color theme="1"/>
      <name val="ＭＳ ゴシック"/>
      <family val="3"/>
      <charset val="128"/>
    </font>
    <font>
      <u/>
      <sz val="10.8"/>
      <color theme="10"/>
      <name val="ＭＳ Ｐゴシック"/>
      <family val="3"/>
      <charset val="128"/>
    </font>
    <font>
      <sz val="10"/>
      <name val="ＭＳ ゴシック"/>
      <family val="3"/>
      <charset val="128"/>
    </font>
    <font>
      <sz val="12"/>
      <color theme="2" tint="-0.89999084444715716"/>
      <name val="ＭＳ Ｐゴシック"/>
      <family val="2"/>
      <charset val="128"/>
      <scheme val="minor"/>
    </font>
    <font>
      <b/>
      <sz val="11"/>
      <color rgb="FFFF0000"/>
      <name val="ＭＳ Ｐゴシック"/>
      <family val="3"/>
      <charset val="128"/>
      <scheme val="minor"/>
    </font>
    <font>
      <b/>
      <sz val="10"/>
      <color rgb="FFFF0000"/>
      <name val="ＭＳ ゴシック"/>
      <family val="3"/>
      <charset val="128"/>
    </font>
    <font>
      <b/>
      <sz val="10"/>
      <color rgb="FFFF0000"/>
      <name val="ＭＳ 明朝"/>
      <family val="1"/>
      <charset val="128"/>
    </font>
    <font>
      <b/>
      <sz val="11"/>
      <color theme="1"/>
      <name val="ＭＳ 明朝"/>
      <family val="1"/>
      <charset val="128"/>
    </font>
    <font>
      <b/>
      <sz val="11"/>
      <color rgb="FFFF0000"/>
      <name val="ＭＳ 明朝"/>
      <family val="1"/>
      <charset val="128"/>
    </font>
    <font>
      <sz val="11"/>
      <color theme="1"/>
      <name val="ＭＳ Ｐゴシック"/>
      <family val="2"/>
      <scheme val="minor"/>
    </font>
    <font>
      <sz val="6"/>
      <name val="ＭＳ Ｐゴシック"/>
      <family val="3"/>
      <charset val="128"/>
      <scheme val="minor"/>
    </font>
    <font>
      <b/>
      <sz val="11"/>
      <color rgb="FFFF0000"/>
      <name val="ＭＳ ゴシック"/>
      <family val="3"/>
      <charset val="128"/>
    </font>
    <font>
      <sz val="8"/>
      <color theme="1"/>
      <name val="ＭＳ ゴシック"/>
      <family val="3"/>
      <charset val="128"/>
    </font>
    <font>
      <sz val="11"/>
      <color theme="0"/>
      <name val="ＭＳ ゴシック"/>
      <family val="3"/>
      <charset val="128"/>
    </font>
    <font>
      <sz val="10"/>
      <color theme="0"/>
      <name val="ＭＳ ゴシック"/>
      <family val="3"/>
      <charset val="128"/>
    </font>
    <font>
      <sz val="10"/>
      <color theme="1"/>
      <name val="ＭＳ Ｐゴシック"/>
      <family val="3"/>
      <charset val="128"/>
      <scheme val="minor"/>
    </font>
    <font>
      <b/>
      <sz val="12"/>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sz val="10"/>
      <color theme="1"/>
      <name val="ＭＳ Ｐゴシック"/>
      <family val="3"/>
      <charset val="128"/>
      <scheme val="major"/>
    </font>
    <font>
      <sz val="10"/>
      <name val="ＭＳ Ｐゴシック"/>
      <family val="3"/>
      <charset val="128"/>
      <scheme val="major"/>
    </font>
    <font>
      <sz val="11"/>
      <color theme="1"/>
      <name val="ＭＳ Ｐゴシック"/>
      <family val="3"/>
      <charset val="128"/>
    </font>
    <font>
      <b/>
      <sz val="8"/>
      <color theme="1"/>
      <name val="ＭＳ ゴシック"/>
      <family val="3"/>
      <charset val="128"/>
    </font>
    <font>
      <b/>
      <sz val="11"/>
      <color theme="1"/>
      <name val="ＭＳ Ｐゴシック"/>
      <family val="2"/>
      <charset val="128"/>
      <scheme val="minor"/>
    </font>
    <font>
      <sz val="14"/>
      <color theme="1"/>
      <name val="ＭＳ ゴシック"/>
      <family val="3"/>
      <charset val="128"/>
    </font>
    <font>
      <b/>
      <u/>
      <sz val="11"/>
      <color theme="1"/>
      <name val="ＭＳ 明朝"/>
      <family val="1"/>
      <charset val="128"/>
    </font>
    <font>
      <b/>
      <sz val="11"/>
      <color theme="1"/>
      <name val="ＭＳ Ｐゴシック"/>
      <family val="3"/>
      <charset val="128"/>
    </font>
    <font>
      <sz val="8"/>
      <color theme="1"/>
      <name val="ＭＳ Ｐゴシック"/>
      <family val="3"/>
      <charset val="128"/>
    </font>
    <font>
      <sz val="9"/>
      <color theme="1"/>
      <name val="ＭＳ Ｐゴシック"/>
      <family val="3"/>
      <charset val="128"/>
    </font>
    <font>
      <sz val="10"/>
      <color theme="1"/>
      <name val="ＭＳ Ｐゴシック"/>
      <family val="3"/>
      <charset val="128"/>
    </font>
    <font>
      <b/>
      <sz val="12"/>
      <color theme="1"/>
      <name val="ＭＳ Ｐゴシック"/>
      <family val="3"/>
      <charset val="128"/>
    </font>
    <font>
      <b/>
      <sz val="14"/>
      <color theme="1"/>
      <name val="ＭＳ Ｐゴシック"/>
      <family val="3"/>
      <charset val="128"/>
    </font>
    <font>
      <b/>
      <sz val="12"/>
      <name val="ＭＳ Ｐゴシック"/>
      <family val="3"/>
      <charset val="128"/>
    </font>
    <font>
      <sz val="11"/>
      <name val="ＭＳ Ｐゴシック"/>
      <family val="3"/>
      <charset val="128"/>
    </font>
    <font>
      <b/>
      <sz val="11"/>
      <name val="ＭＳ Ｐゴシック"/>
      <family val="3"/>
      <charset val="128"/>
    </font>
    <font>
      <sz val="10.5"/>
      <name val="ＭＳ Ｐゴシック"/>
      <family val="3"/>
      <charset val="128"/>
    </font>
    <font>
      <b/>
      <sz val="10.5"/>
      <name val="ＭＳ Ｐゴシック"/>
      <family val="3"/>
      <charset val="128"/>
    </font>
    <font>
      <b/>
      <sz val="9"/>
      <color theme="1"/>
      <name val="ＭＳ Ｐゴシック"/>
      <family val="3"/>
      <charset val="128"/>
    </font>
    <font>
      <b/>
      <sz val="10"/>
      <color theme="1"/>
      <name val="ＭＳ Ｐゴシック"/>
      <family val="3"/>
      <charset val="128"/>
    </font>
    <font>
      <b/>
      <sz val="14"/>
      <color rgb="FFFF0000"/>
      <name val="ＭＳ Ｐゴシック"/>
      <family val="3"/>
      <charset val="128"/>
      <scheme val="minor"/>
    </font>
    <font>
      <b/>
      <sz val="16"/>
      <color rgb="FFFF0000"/>
      <name val="ＭＳ Ｐゴシック"/>
      <family val="3"/>
      <charset val="128"/>
      <scheme val="minor"/>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1"/>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39997558519241921"/>
        <bgColor indexed="64"/>
      </patternFill>
    </fill>
  </fills>
  <borders count="8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theme="1" tint="0.24994659260841701"/>
      </right>
      <top/>
      <bottom style="thin">
        <color theme="1" tint="0.24994659260841701"/>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style="thin">
        <color theme="1" tint="0.24994659260841701"/>
      </right>
      <top style="thin">
        <color theme="1" tint="0.24994659260841701"/>
      </top>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top style="thin">
        <color theme="1" tint="0.24994659260841701"/>
      </top>
      <bottom/>
      <diagonal/>
    </border>
    <border>
      <left style="thin">
        <color theme="1" tint="0.24994659260841701"/>
      </left>
      <right style="thin">
        <color theme="1" tint="0.24994659260841701"/>
      </right>
      <top style="double">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top style="thin">
        <color theme="1"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top/>
      <bottom/>
      <diagonal/>
    </border>
    <border>
      <left style="hair">
        <color indexed="64"/>
      </left>
      <right style="thin">
        <color auto="1"/>
      </right>
      <top style="thin">
        <color auto="1"/>
      </top>
      <bottom style="thin">
        <color auto="1"/>
      </bottom>
      <diagonal/>
    </border>
    <border>
      <left/>
      <right style="hair">
        <color indexed="64"/>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top/>
      <bottom/>
      <diagonal/>
    </border>
    <border>
      <left style="thin">
        <color theme="0" tint="-0.14996795556505021"/>
      </left>
      <right/>
      <top style="thin">
        <color indexed="64"/>
      </top>
      <bottom style="thin">
        <color indexed="64"/>
      </bottom>
      <diagonal/>
    </border>
    <border>
      <left style="thin">
        <color theme="0" tint="-0.14996795556505021"/>
      </left>
      <right style="thin">
        <color auto="1"/>
      </right>
      <top style="thin">
        <color indexed="64"/>
      </top>
      <bottom style="thin">
        <color indexed="64"/>
      </bottom>
      <diagonal/>
    </border>
    <border>
      <left style="thin">
        <color theme="0" tint="-0.14996795556505021"/>
      </left>
      <right style="thin">
        <color theme="0" tint="-0.14996795556505021"/>
      </right>
      <top/>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indexed="64"/>
      </right>
      <top style="hair">
        <color indexed="64"/>
      </top>
      <bottom style="thin">
        <color indexed="64"/>
      </bottom>
      <diagonal/>
    </border>
    <border>
      <left/>
      <right style="thin">
        <color theme="0"/>
      </right>
      <top style="thin">
        <color theme="0"/>
      </top>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theme="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38" fontId="29" fillId="0" borderId="0" applyFont="0" applyFill="0" applyBorder="0" applyAlignment="0" applyProtection="0">
      <alignment vertical="center"/>
    </xf>
    <xf numFmtId="0" fontId="31" fillId="0" borderId="0" applyNumberFormat="0" applyFill="0" applyBorder="0" applyAlignment="0" applyProtection="0">
      <alignment vertical="top"/>
      <protection locked="0"/>
    </xf>
    <xf numFmtId="0" fontId="39" fillId="0" borderId="0"/>
  </cellStyleXfs>
  <cellXfs count="1029">
    <xf numFmtId="0" fontId="0" fillId="0" borderId="0" xfId="0">
      <alignment vertical="center"/>
    </xf>
    <xf numFmtId="0" fontId="2" fillId="0" borderId="0" xfId="0" applyFont="1">
      <alignment vertical="center"/>
    </xf>
    <xf numFmtId="0" fontId="0" fillId="0" borderId="0" xfId="0" applyProtection="1">
      <alignment vertical="center"/>
      <protection locked="0"/>
    </xf>
    <xf numFmtId="0" fontId="15" fillId="0" borderId="0" xfId="3" applyFont="1" applyFill="1" applyProtection="1">
      <alignment vertical="center"/>
    </xf>
    <xf numFmtId="0" fontId="16" fillId="0" borderId="0" xfId="3" applyFont="1" applyProtection="1">
      <alignment vertical="center"/>
    </xf>
    <xf numFmtId="0" fontId="16" fillId="0" borderId="0" xfId="3" applyFont="1" applyFill="1" applyProtection="1">
      <alignment vertical="center"/>
    </xf>
    <xf numFmtId="0" fontId="18" fillId="0" borderId="0" xfId="3" applyFont="1" applyProtection="1">
      <alignment vertical="center"/>
    </xf>
    <xf numFmtId="0" fontId="19" fillId="0" borderId="0" xfId="3" applyFont="1" applyFill="1" applyAlignment="1" applyProtection="1">
      <alignment vertical="center"/>
    </xf>
    <xf numFmtId="0" fontId="19" fillId="0" borderId="0" xfId="3" applyFont="1" applyFill="1" applyAlignment="1" applyProtection="1">
      <alignment vertical="center" wrapText="1"/>
    </xf>
    <xf numFmtId="0" fontId="18" fillId="0" borderId="0" xfId="3" applyFont="1" applyFill="1" applyProtection="1">
      <alignment vertical="center"/>
    </xf>
    <xf numFmtId="0" fontId="16" fillId="0" borderId="0" xfId="3" applyFont="1" applyFill="1" applyAlignment="1" applyProtection="1">
      <alignment horizontal="left" vertical="center"/>
    </xf>
    <xf numFmtId="0" fontId="19" fillId="0" borderId="0" xfId="3" applyFont="1" applyFill="1" applyProtection="1">
      <alignment vertical="center"/>
    </xf>
    <xf numFmtId="0" fontId="18" fillId="0" borderId="0" xfId="3" applyFont="1" applyFill="1" applyAlignment="1" applyProtection="1">
      <alignment horizontal="center" vertical="center"/>
    </xf>
    <xf numFmtId="0" fontId="19" fillId="0" borderId="0" xfId="3" applyFont="1" applyFill="1" applyBorder="1" applyAlignment="1" applyProtection="1">
      <alignment horizontal="center" vertical="center"/>
    </xf>
    <xf numFmtId="0" fontId="16" fillId="0" borderId="0" xfId="3" applyFont="1" applyFill="1" applyAlignment="1" applyProtection="1">
      <alignment horizontal="right" vertical="center"/>
    </xf>
    <xf numFmtId="0" fontId="18" fillId="0" borderId="2" xfId="3" applyFont="1" applyBorder="1" applyAlignment="1" applyProtection="1">
      <alignment vertical="center" shrinkToFit="1"/>
    </xf>
    <xf numFmtId="0" fontId="18" fillId="0" borderId="2" xfId="3" applyFont="1" applyBorder="1" applyAlignment="1" applyProtection="1">
      <alignment vertical="center"/>
    </xf>
    <xf numFmtId="0" fontId="19" fillId="0" borderId="2" xfId="3" applyFont="1" applyFill="1" applyBorder="1" applyAlignment="1" applyProtection="1">
      <alignment vertical="center"/>
    </xf>
    <xf numFmtId="0" fontId="19" fillId="0" borderId="0" xfId="3" applyFont="1" applyAlignment="1" applyProtection="1">
      <alignment vertical="center"/>
    </xf>
    <xf numFmtId="0" fontId="17" fillId="0" borderId="0" xfId="3" applyFont="1" applyFill="1" applyBorder="1" applyAlignment="1" applyProtection="1">
      <alignment vertical="top" wrapText="1"/>
    </xf>
    <xf numFmtId="0" fontId="17" fillId="0" borderId="0" xfId="3" applyFont="1" applyProtection="1">
      <alignment vertical="center"/>
    </xf>
    <xf numFmtId="0" fontId="17" fillId="0" borderId="0" xfId="3" applyFont="1" applyFill="1" applyBorder="1" applyAlignment="1" applyProtection="1">
      <alignment vertical="top" wrapText="1" shrinkToFit="1"/>
    </xf>
    <xf numFmtId="0" fontId="17" fillId="0" borderId="0" xfId="3" applyFont="1" applyFill="1" applyAlignment="1" applyProtection="1">
      <alignment horizontal="left" vertical="top"/>
    </xf>
    <xf numFmtId="0" fontId="18" fillId="0" borderId="0" xfId="3" applyFont="1" applyAlignment="1" applyProtection="1">
      <alignment vertical="top"/>
    </xf>
    <xf numFmtId="0" fontId="18" fillId="0" borderId="0" xfId="3" applyFont="1" applyFill="1" applyAlignment="1" applyProtection="1">
      <alignment vertical="center"/>
    </xf>
    <xf numFmtId="0" fontId="18" fillId="0" borderId="0" xfId="3" applyFont="1" applyAlignment="1" applyProtection="1">
      <alignment vertical="center"/>
    </xf>
    <xf numFmtId="0" fontId="19" fillId="0" borderId="0" xfId="3" applyFont="1" applyProtection="1">
      <alignment vertical="center"/>
    </xf>
    <xf numFmtId="0" fontId="24" fillId="0" borderId="0" xfId="3" applyFont="1" applyProtection="1">
      <alignment vertical="center"/>
      <protection locked="0"/>
    </xf>
    <xf numFmtId="177" fontId="24" fillId="0" borderId="0" xfId="3" applyNumberFormat="1" applyFont="1" applyFill="1" applyBorder="1" applyAlignment="1" applyProtection="1">
      <alignment horizontal="right" vertical="center"/>
    </xf>
    <xf numFmtId="177" fontId="17" fillId="0" borderId="0" xfId="3" applyNumberFormat="1" applyFont="1" applyFill="1" applyBorder="1" applyAlignment="1" applyProtection="1">
      <alignment horizontal="right" vertical="center"/>
    </xf>
    <xf numFmtId="0" fontId="3" fillId="0" borderId="0" xfId="0" applyFont="1" applyAlignment="1" applyProtection="1">
      <alignment vertical="center"/>
      <protection locked="0"/>
    </xf>
    <xf numFmtId="0" fontId="33" fillId="7" borderId="0" xfId="0" applyFont="1" applyFill="1">
      <alignment vertical="center"/>
    </xf>
    <xf numFmtId="0" fontId="24" fillId="0" borderId="0" xfId="3" applyFont="1" applyProtection="1">
      <alignment vertical="center"/>
    </xf>
    <xf numFmtId="0" fontId="24" fillId="0" borderId="0" xfId="3" applyFont="1" applyAlignment="1" applyProtection="1">
      <alignment vertical="center" wrapText="1"/>
    </xf>
    <xf numFmtId="0" fontId="24" fillId="0" borderId="0" xfId="3" applyFont="1" applyFill="1" applyProtection="1">
      <alignment vertical="center"/>
    </xf>
    <xf numFmtId="0" fontId="20" fillId="0" borderId="0" xfId="3" applyFont="1" applyProtection="1">
      <alignment vertical="center"/>
    </xf>
    <xf numFmtId="0" fontId="18" fillId="0" borderId="2" xfId="3" applyFont="1" applyFill="1" applyBorder="1" applyAlignment="1" applyProtection="1">
      <alignment vertical="center" wrapText="1"/>
    </xf>
    <xf numFmtId="0" fontId="18" fillId="0" borderId="0" xfId="3" applyFont="1" applyFill="1" applyAlignment="1" applyProtection="1">
      <alignment vertical="center" wrapText="1"/>
    </xf>
    <xf numFmtId="0" fontId="32" fillId="0" borderId="0" xfId="3" applyFont="1" applyProtection="1">
      <alignment vertical="center"/>
    </xf>
    <xf numFmtId="0" fontId="32" fillId="0" borderId="0" xfId="3" applyFont="1" applyProtection="1">
      <alignment vertical="center"/>
      <protection locked="0"/>
    </xf>
    <xf numFmtId="0" fontId="17" fillId="0" borderId="0" xfId="3" applyFont="1" applyFill="1" applyBorder="1" applyAlignment="1" applyProtection="1">
      <alignment horizontal="right" vertical="center"/>
    </xf>
    <xf numFmtId="0" fontId="20" fillId="0" borderId="0" xfId="3" applyFont="1" applyAlignment="1" applyProtection="1">
      <alignment vertical="center" wrapText="1"/>
    </xf>
    <xf numFmtId="0" fontId="36" fillId="0" borderId="0" xfId="3" applyFont="1" applyFill="1" applyProtection="1">
      <alignment vertical="center"/>
    </xf>
    <xf numFmtId="178" fontId="23" fillId="0" borderId="0" xfId="3" applyNumberFormat="1" applyFont="1" applyFill="1" applyBorder="1" applyAlignment="1" applyProtection="1">
      <alignment horizontal="center" vertical="center" wrapText="1"/>
      <protection locked="0"/>
    </xf>
    <xf numFmtId="178" fontId="28" fillId="0" borderId="0" xfId="3" applyNumberFormat="1" applyFont="1" applyFill="1" applyBorder="1" applyAlignment="1" applyProtection="1">
      <alignment horizontal="center" vertical="center" wrapText="1"/>
      <protection locked="0"/>
    </xf>
    <xf numFmtId="177" fontId="28" fillId="0" borderId="0" xfId="3" applyNumberFormat="1" applyFont="1" applyFill="1" applyBorder="1" applyAlignment="1" applyProtection="1">
      <alignment horizontal="center" vertical="center"/>
    </xf>
    <xf numFmtId="177" fontId="23" fillId="0" borderId="0" xfId="3" applyNumberFormat="1" applyFont="1" applyFill="1" applyBorder="1" applyAlignment="1" applyProtection="1">
      <alignment horizontal="center" vertical="center"/>
    </xf>
    <xf numFmtId="178" fontId="23" fillId="0" borderId="0" xfId="3" applyNumberFormat="1" applyFont="1" applyFill="1" applyAlignment="1" applyProtection="1">
      <alignment horizontal="center" vertical="center" wrapText="1"/>
      <protection locked="0"/>
    </xf>
    <xf numFmtId="38" fontId="24" fillId="0" borderId="0" xfId="4" applyFont="1" applyAlignment="1" applyProtection="1">
      <alignment vertical="center"/>
      <protection locked="0"/>
    </xf>
    <xf numFmtId="0" fontId="36" fillId="0" borderId="0" xfId="3" applyFont="1" applyProtection="1">
      <alignment vertical="center"/>
    </xf>
    <xf numFmtId="0" fontId="23" fillId="0" borderId="0" xfId="0" applyNumberFormat="1" applyFont="1" applyFill="1" applyBorder="1" applyAlignment="1" applyProtection="1">
      <alignment vertical="center"/>
      <protection locked="0"/>
    </xf>
    <xf numFmtId="190" fontId="18" fillId="0" borderId="2" xfId="3" applyNumberFormat="1" applyFont="1" applyFill="1" applyBorder="1" applyAlignment="1" applyProtection="1">
      <alignment vertical="center"/>
    </xf>
    <xf numFmtId="189" fontId="19" fillId="0" borderId="0" xfId="3" applyNumberFormat="1" applyFont="1" applyFill="1" applyBorder="1" applyAlignment="1" applyProtection="1">
      <alignment vertical="center"/>
    </xf>
    <xf numFmtId="0" fontId="17" fillId="0" borderId="0" xfId="3" applyFont="1" applyAlignment="1" applyProtection="1">
      <alignment horizontal="left" vertical="center" wrapText="1"/>
    </xf>
    <xf numFmtId="38" fontId="23" fillId="0" borderId="0" xfId="0" applyNumberFormat="1" applyFont="1" applyFill="1" applyBorder="1" applyAlignment="1" applyProtection="1">
      <alignment vertical="center"/>
      <protection locked="0"/>
    </xf>
    <xf numFmtId="38" fontId="28" fillId="0" borderId="0" xfId="0" applyNumberFormat="1" applyFont="1" applyFill="1" applyBorder="1" applyAlignment="1" applyProtection="1">
      <alignment horizontal="center" vertical="center" wrapText="1"/>
      <protection locked="0"/>
    </xf>
    <xf numFmtId="0" fontId="4" fillId="0" borderId="0" xfId="6" applyFont="1" applyBorder="1" applyAlignment="1">
      <alignment horizontal="center" vertical="center"/>
    </xf>
    <xf numFmtId="0" fontId="28" fillId="2" borderId="0" xfId="0" applyNumberFormat="1" applyFont="1" applyFill="1" applyBorder="1" applyAlignment="1" applyProtection="1">
      <alignment horizontal="center" vertical="center"/>
      <protection locked="0"/>
    </xf>
    <xf numFmtId="38" fontId="23" fillId="0" borderId="0" xfId="0" applyNumberFormat="1" applyFont="1" applyFill="1" applyBorder="1" applyAlignment="1" applyProtection="1">
      <alignment horizontal="right" vertical="center"/>
      <protection locked="0"/>
    </xf>
    <xf numFmtId="178" fontId="28" fillId="2" borderId="0" xfId="3" applyNumberFormat="1" applyFont="1" applyFill="1" applyBorder="1" applyAlignment="1" applyProtection="1">
      <alignment horizontal="center" vertical="center" wrapText="1"/>
      <protection locked="0"/>
    </xf>
    <xf numFmtId="0" fontId="5" fillId="0" borderId="0" xfId="3" applyFont="1" applyProtection="1">
      <alignment vertical="center"/>
      <protection locked="0"/>
    </xf>
    <xf numFmtId="0" fontId="5" fillId="0" borderId="0" xfId="0" applyFont="1">
      <alignment vertical="center"/>
    </xf>
    <xf numFmtId="0" fontId="21" fillId="0" borderId="0" xfId="0" applyFont="1" applyProtection="1">
      <alignment vertical="center"/>
      <protection locked="0"/>
    </xf>
    <xf numFmtId="0" fontId="21" fillId="0" borderId="0" xfId="0" applyFont="1" applyAlignment="1" applyProtection="1">
      <alignment horizontal="center" vertical="center"/>
      <protection locked="0"/>
    </xf>
    <xf numFmtId="0" fontId="41" fillId="0" borderId="0" xfId="0" applyFont="1" applyProtection="1">
      <alignment vertical="center"/>
      <protection locked="0"/>
    </xf>
    <xf numFmtId="0" fontId="21" fillId="0" borderId="0" xfId="0" applyFont="1">
      <alignment vertical="center"/>
    </xf>
    <xf numFmtId="0" fontId="18" fillId="0" borderId="0" xfId="0" applyFont="1">
      <alignment vertical="center"/>
    </xf>
    <xf numFmtId="0" fontId="18" fillId="0" borderId="0" xfId="3" applyFont="1" applyFill="1" applyAlignment="1" applyProtection="1"/>
    <xf numFmtId="0" fontId="23" fillId="0" borderId="0" xfId="3" applyFont="1" applyFill="1" applyBorder="1" applyAlignment="1" applyProtection="1">
      <alignment horizontal="right" vertical="center"/>
    </xf>
    <xf numFmtId="0" fontId="23" fillId="0" borderId="0" xfId="3" applyFont="1" applyProtection="1">
      <alignment vertical="center"/>
    </xf>
    <xf numFmtId="0" fontId="32" fillId="0" borderId="0" xfId="3" applyFont="1" applyFill="1" applyProtection="1">
      <alignment vertical="center"/>
    </xf>
    <xf numFmtId="0" fontId="23" fillId="0" borderId="0" xfId="3" applyFont="1" applyFill="1" applyProtection="1">
      <alignment vertical="center"/>
    </xf>
    <xf numFmtId="0" fontId="23" fillId="3" borderId="0" xfId="0" applyFont="1" applyFill="1" applyAlignment="1" applyProtection="1">
      <alignment horizontal="center" vertical="center" wrapText="1"/>
    </xf>
    <xf numFmtId="0" fontId="23" fillId="3" borderId="38" xfId="0" applyFont="1" applyFill="1" applyBorder="1" applyAlignment="1" applyProtection="1">
      <alignment horizontal="center" vertical="center" wrapText="1"/>
    </xf>
    <xf numFmtId="0" fontId="23" fillId="3" borderId="0" xfId="3" applyFont="1" applyFill="1" applyAlignment="1" applyProtection="1">
      <alignment horizontal="center" vertical="center" wrapText="1"/>
    </xf>
    <xf numFmtId="184" fontId="23" fillId="3" borderId="0" xfId="0" applyNumberFormat="1" applyFont="1" applyFill="1" applyAlignment="1" applyProtection="1">
      <alignment horizontal="center" vertical="center"/>
      <protection locked="0"/>
    </xf>
    <xf numFmtId="184" fontId="32" fillId="3" borderId="0" xfId="3" applyNumberFormat="1" applyFont="1" applyFill="1" applyAlignment="1" applyProtection="1">
      <alignment horizontal="center" vertical="center"/>
      <protection locked="0"/>
    </xf>
    <xf numFmtId="0" fontId="23" fillId="3" borderId="38" xfId="3" applyFont="1" applyFill="1" applyBorder="1" applyAlignment="1" applyProtection="1">
      <alignment horizontal="center" vertical="center" wrapText="1"/>
    </xf>
    <xf numFmtId="185" fontId="23" fillId="3" borderId="0" xfId="0" applyNumberFormat="1" applyFont="1" applyFill="1" applyAlignment="1" applyProtection="1">
      <alignment horizontal="center" vertical="center"/>
      <protection locked="0"/>
    </xf>
    <xf numFmtId="186" fontId="23" fillId="3" borderId="0" xfId="0" applyNumberFormat="1" applyFont="1" applyFill="1" applyAlignment="1" applyProtection="1">
      <alignment horizontal="center" vertical="center"/>
      <protection locked="0"/>
    </xf>
    <xf numFmtId="186" fontId="32" fillId="3" borderId="0" xfId="3" applyNumberFormat="1" applyFont="1" applyFill="1" applyAlignment="1" applyProtection="1">
      <alignment horizontal="center" vertical="center"/>
      <protection locked="0"/>
    </xf>
    <xf numFmtId="0" fontId="32" fillId="3" borderId="0" xfId="3" applyFont="1" applyFill="1" applyAlignment="1" applyProtection="1">
      <alignment horizontal="center" vertical="center" wrapText="1"/>
    </xf>
    <xf numFmtId="187" fontId="23" fillId="3" borderId="0" xfId="0" applyNumberFormat="1" applyFont="1" applyFill="1" applyAlignment="1" applyProtection="1">
      <alignment horizontal="center" vertical="center"/>
      <protection locked="0"/>
    </xf>
    <xf numFmtId="187" fontId="32" fillId="3" borderId="0" xfId="3" applyNumberFormat="1" applyFont="1" applyFill="1" applyAlignment="1" applyProtection="1">
      <alignment horizontal="center" vertical="center"/>
      <protection locked="0"/>
    </xf>
    <xf numFmtId="188" fontId="32" fillId="3" borderId="0" xfId="3" applyNumberFormat="1" applyFont="1" applyFill="1" applyAlignment="1" applyProtection="1">
      <alignment horizontal="center" vertical="center"/>
      <protection locked="0"/>
    </xf>
    <xf numFmtId="38" fontId="23" fillId="0" borderId="0" xfId="1" applyFont="1" applyFill="1" applyBorder="1" applyAlignment="1" applyProtection="1">
      <alignment horizontal="center" vertical="center" wrapText="1"/>
      <protection locked="0"/>
    </xf>
    <xf numFmtId="0" fontId="24" fillId="0" borderId="0" xfId="3" applyFont="1" applyBorder="1" applyProtection="1">
      <alignment vertical="center"/>
    </xf>
    <xf numFmtId="0" fontId="43" fillId="4" borderId="46" xfId="0" applyFont="1" applyFill="1" applyBorder="1" applyAlignment="1" applyProtection="1">
      <alignment horizontal="center" vertical="center" wrapText="1"/>
    </xf>
    <xf numFmtId="0" fontId="35" fillId="0" borderId="46" xfId="3" applyFont="1" applyFill="1" applyBorder="1" applyProtection="1">
      <alignment vertical="center"/>
      <protection locked="0"/>
    </xf>
    <xf numFmtId="0" fontId="44" fillId="4" borderId="46" xfId="3" applyFont="1" applyFill="1" applyBorder="1" applyAlignment="1" applyProtection="1">
      <alignment horizontal="left" vertical="center" wrapText="1"/>
    </xf>
    <xf numFmtId="0" fontId="44" fillId="4" borderId="46" xfId="3" applyFont="1" applyFill="1" applyBorder="1" applyAlignment="1" applyProtection="1">
      <alignment horizontal="center" vertical="center" wrapText="1"/>
    </xf>
    <xf numFmtId="0" fontId="35" fillId="0" borderId="46" xfId="3" applyFont="1" applyBorder="1" applyProtection="1">
      <alignment vertical="center"/>
      <protection locked="0"/>
    </xf>
    <xf numFmtId="0" fontId="44" fillId="4" borderId="49" xfId="3" applyFont="1" applyFill="1" applyBorder="1" applyAlignment="1" applyProtection="1">
      <alignment horizontal="left" vertical="center" wrapText="1"/>
    </xf>
    <xf numFmtId="0" fontId="16" fillId="0" borderId="0" xfId="3" applyFont="1" applyFill="1" applyAlignment="1" applyProtection="1">
      <alignment vertical="center"/>
    </xf>
    <xf numFmtId="0" fontId="16" fillId="0" borderId="0" xfId="3" applyFont="1" applyFill="1" applyAlignment="1" applyProtection="1">
      <alignment vertical="center" wrapText="1"/>
    </xf>
    <xf numFmtId="0" fontId="23" fillId="0" borderId="0" xfId="3" applyFont="1" applyFill="1" applyAlignment="1" applyProtection="1">
      <alignment horizontal="left" vertical="center"/>
    </xf>
    <xf numFmtId="0" fontId="18" fillId="0" borderId="0" xfId="3" applyFont="1" applyProtection="1">
      <alignment vertical="center"/>
      <protection locked="0"/>
    </xf>
    <xf numFmtId="0" fontId="8" fillId="0" borderId="0" xfId="3" applyFont="1" applyProtection="1">
      <alignment vertical="center"/>
      <protection locked="0"/>
    </xf>
    <xf numFmtId="0" fontId="45" fillId="0" borderId="0" xfId="0" applyFont="1">
      <alignment vertical="center"/>
    </xf>
    <xf numFmtId="0" fontId="0" fillId="4" borderId="0" xfId="0" applyFill="1">
      <alignment vertical="center"/>
    </xf>
    <xf numFmtId="0" fontId="4" fillId="0" borderId="0" xfId="0" applyFont="1">
      <alignment vertical="center"/>
    </xf>
    <xf numFmtId="0" fontId="24" fillId="0" borderId="0" xfId="3" applyFont="1" applyFill="1" applyAlignment="1" applyProtection="1">
      <alignment vertical="center" wrapText="1"/>
    </xf>
    <xf numFmtId="0" fontId="17" fillId="0" borderId="0" xfId="3" applyFont="1" applyAlignment="1" applyProtection="1">
      <alignment vertical="center" wrapText="1"/>
    </xf>
    <xf numFmtId="0" fontId="18" fillId="0" borderId="0" xfId="3" applyFont="1" applyAlignment="1" applyProtection="1">
      <alignment vertical="center" wrapText="1"/>
    </xf>
    <xf numFmtId="0" fontId="17" fillId="0" borderId="0" xfId="3" applyFont="1" applyFill="1" applyAlignment="1" applyProtection="1">
      <alignment vertical="center" wrapText="1"/>
    </xf>
    <xf numFmtId="0" fontId="23" fillId="0" borderId="5" xfId="3" applyFont="1" applyFill="1" applyBorder="1" applyAlignment="1" applyProtection="1">
      <alignment horizontal="right" vertical="center" wrapText="1"/>
    </xf>
    <xf numFmtId="183" fontId="23" fillId="3" borderId="0" xfId="0" applyNumberFormat="1" applyFont="1" applyFill="1" applyAlignment="1" applyProtection="1">
      <alignment horizontal="center" vertical="center" wrapText="1"/>
      <protection locked="0"/>
    </xf>
    <xf numFmtId="38" fontId="23" fillId="0" borderId="38" xfId="1" applyFont="1" applyBorder="1" applyAlignment="1" applyProtection="1">
      <alignment horizontal="center" vertical="center" wrapText="1"/>
      <protection locked="0"/>
    </xf>
    <xf numFmtId="38" fontId="32" fillId="0" borderId="0" xfId="1" applyFont="1" applyAlignment="1" applyProtection="1">
      <alignment vertical="center" wrapText="1"/>
      <protection locked="0"/>
    </xf>
    <xf numFmtId="38" fontId="32" fillId="0" borderId="38" xfId="1" applyFont="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3" fillId="0" borderId="0" xfId="3" applyFont="1" applyFill="1" applyBorder="1" applyAlignment="1" applyProtection="1">
      <alignment horizontal="right" vertical="center" wrapText="1"/>
    </xf>
    <xf numFmtId="0" fontId="23" fillId="3" borderId="0" xfId="3" applyFont="1" applyFill="1" applyAlignment="1" applyProtection="1">
      <alignment horizontal="center" vertical="center" textRotation="255" wrapText="1" shrinkToFit="1"/>
    </xf>
    <xf numFmtId="0" fontId="23" fillId="3" borderId="0" xfId="3" applyFont="1" applyFill="1" applyAlignment="1" applyProtection="1">
      <alignment horizontal="center" vertical="center" wrapText="1" shrinkToFit="1"/>
    </xf>
    <xf numFmtId="0" fontId="23" fillId="3" borderId="38" xfId="3" applyFont="1" applyFill="1" applyBorder="1" applyAlignment="1" applyProtection="1">
      <alignment horizontal="center" vertical="center" wrapText="1" shrinkToFit="1"/>
    </xf>
    <xf numFmtId="0" fontId="4" fillId="0" borderId="5" xfId="0" applyFont="1" applyFill="1" applyBorder="1" applyAlignment="1">
      <alignment vertical="center"/>
    </xf>
    <xf numFmtId="0" fontId="25" fillId="0" borderId="0" xfId="0" applyFont="1">
      <alignment vertical="center"/>
    </xf>
    <xf numFmtId="0" fontId="32" fillId="0" borderId="0" xfId="3" applyFont="1" applyAlignment="1" applyProtection="1">
      <alignment horizontal="center" vertical="center" wrapText="1"/>
      <protection locked="0"/>
    </xf>
    <xf numFmtId="0" fontId="32" fillId="0" borderId="0" xfId="3" applyFont="1" applyFill="1" applyAlignment="1" applyProtection="1">
      <alignment horizontal="center" vertical="center" wrapText="1"/>
      <protection locked="0"/>
    </xf>
    <xf numFmtId="0" fontId="23" fillId="0" borderId="0" xfId="0" applyFont="1" applyAlignment="1" applyProtection="1">
      <alignment horizontal="center" vertical="center" wrapText="1" shrinkToFit="1"/>
      <protection locked="0"/>
    </xf>
    <xf numFmtId="0" fontId="23" fillId="0" borderId="0" xfId="0" applyFont="1" applyAlignment="1" applyProtection="1">
      <alignment horizontal="center" vertical="center"/>
      <protection locked="0"/>
    </xf>
    <xf numFmtId="38" fontId="23" fillId="0" borderId="0" xfId="1" applyFont="1" applyAlignment="1" applyProtection="1">
      <alignment horizontal="center" vertical="center"/>
      <protection locked="0"/>
    </xf>
    <xf numFmtId="38" fontId="23" fillId="0" borderId="38" xfId="1" applyFont="1" applyBorder="1" applyAlignment="1" applyProtection="1">
      <alignment horizontal="center" vertical="center"/>
      <protection locked="0"/>
    </xf>
    <xf numFmtId="0" fontId="32" fillId="0" borderId="0" xfId="3" applyFont="1" applyAlignment="1" applyProtection="1">
      <alignment horizontal="center" vertical="center"/>
      <protection locked="0"/>
    </xf>
    <xf numFmtId="38" fontId="32" fillId="0" borderId="0" xfId="1" applyFont="1" applyAlignment="1" applyProtection="1">
      <alignment horizontal="center" vertical="center"/>
      <protection locked="0"/>
    </xf>
    <xf numFmtId="38" fontId="32" fillId="0" borderId="38" xfId="1" applyFont="1" applyBorder="1" applyAlignment="1" applyProtection="1">
      <alignment horizontal="center" vertical="center"/>
      <protection locked="0"/>
    </xf>
    <xf numFmtId="0" fontId="32" fillId="0" borderId="0" xfId="3" applyFont="1" applyFill="1" applyAlignment="1" applyProtection="1">
      <alignment horizontal="center" vertical="center"/>
      <protection locked="0"/>
    </xf>
    <xf numFmtId="38" fontId="32" fillId="0" borderId="0" xfId="1" applyFont="1" applyFill="1" applyAlignment="1" applyProtection="1">
      <alignment horizontal="center" vertical="center"/>
      <protection locked="0"/>
    </xf>
    <xf numFmtId="0" fontId="23" fillId="3" borderId="0" xfId="3" applyFont="1" applyFill="1" applyAlignment="1" applyProtection="1">
      <alignment horizontal="center" vertical="center" textRotation="255" wrapText="1"/>
    </xf>
    <xf numFmtId="0" fontId="8" fillId="0" borderId="0" xfId="3" applyFont="1" applyAlignment="1" applyProtection="1">
      <alignment horizontal="left" vertical="center" wrapText="1"/>
    </xf>
    <xf numFmtId="0" fontId="32" fillId="0" borderId="0" xfId="0" applyFont="1" applyAlignment="1" applyProtection="1">
      <alignment horizontal="center" vertical="center" wrapText="1"/>
      <protection locked="0"/>
    </xf>
    <xf numFmtId="38" fontId="32" fillId="10" borderId="0" xfId="1" applyFont="1" applyFill="1" applyAlignment="1" applyProtection="1">
      <alignment vertical="center" wrapText="1"/>
      <protection locked="0"/>
    </xf>
    <xf numFmtId="38" fontId="23" fillId="10" borderId="0" xfId="1" applyFont="1" applyFill="1" applyAlignment="1" applyProtection="1">
      <alignment vertical="center" wrapText="1"/>
      <protection locked="0"/>
    </xf>
    <xf numFmtId="38" fontId="23" fillId="10" borderId="0" xfId="1" applyFont="1" applyFill="1" applyProtection="1">
      <alignment vertical="center"/>
      <protection locked="0"/>
    </xf>
    <xf numFmtId="38" fontId="32" fillId="10" borderId="0" xfId="1" applyNumberFormat="1" applyFont="1" applyFill="1" applyProtection="1">
      <alignment vertical="center"/>
      <protection locked="0"/>
    </xf>
    <xf numFmtId="38" fontId="32" fillId="10" borderId="0" xfId="1" applyFont="1" applyFill="1" applyProtection="1">
      <alignment vertical="center"/>
      <protection locked="0"/>
    </xf>
    <xf numFmtId="38" fontId="23" fillId="10" borderId="0" xfId="1" applyFont="1" applyFill="1" applyBorder="1" applyAlignment="1" applyProtection="1">
      <alignment horizontal="center" vertical="center" wrapText="1"/>
      <protection locked="0"/>
    </xf>
    <xf numFmtId="178" fontId="23" fillId="10" borderId="0" xfId="3" applyNumberFormat="1" applyFont="1" applyFill="1" applyBorder="1" applyAlignment="1" applyProtection="1">
      <alignment horizontal="center" vertical="center" wrapText="1"/>
      <protection locked="0"/>
    </xf>
    <xf numFmtId="0" fontId="0" fillId="0" borderId="0" xfId="0" applyFill="1">
      <alignment vertical="center"/>
    </xf>
    <xf numFmtId="0" fontId="33" fillId="0" borderId="0" xfId="0" applyFont="1" applyFill="1">
      <alignment vertical="center"/>
    </xf>
    <xf numFmtId="0" fontId="21" fillId="0" borderId="0" xfId="0" applyFont="1" applyBorder="1" applyAlignment="1">
      <alignment vertical="top"/>
    </xf>
    <xf numFmtId="0" fontId="45" fillId="0" borderId="0" xfId="0" applyFont="1" applyBorder="1">
      <alignment vertical="center"/>
    </xf>
    <xf numFmtId="0" fontId="32" fillId="0" borderId="0" xfId="3" applyFont="1" applyBorder="1" applyProtection="1">
      <alignment vertical="center"/>
      <protection locked="0"/>
    </xf>
    <xf numFmtId="0" fontId="24" fillId="0" borderId="0" xfId="3" applyFont="1" applyBorder="1" applyProtection="1">
      <alignment vertical="center"/>
      <protection locked="0"/>
    </xf>
    <xf numFmtId="0" fontId="34" fillId="0" borderId="0" xfId="0" applyFont="1" applyProtection="1">
      <alignment vertical="center"/>
      <protection locked="0"/>
    </xf>
    <xf numFmtId="0" fontId="4" fillId="8" borderId="0" xfId="6" applyFont="1" applyFill="1" applyBorder="1" applyAlignment="1">
      <alignment horizontal="center" vertical="center"/>
    </xf>
    <xf numFmtId="0" fontId="5" fillId="0" borderId="0" xfId="6" applyNumberFormat="1" applyFont="1" applyBorder="1" applyAlignment="1">
      <alignment horizontal="left" vertical="center"/>
    </xf>
    <xf numFmtId="0" fontId="5" fillId="0" borderId="0" xfId="6" applyNumberFormat="1" applyFont="1" applyFill="1" applyBorder="1" applyAlignment="1">
      <alignment horizontal="left" vertical="center"/>
    </xf>
    <xf numFmtId="49" fontId="5" fillId="0" borderId="0" xfId="6" applyNumberFormat="1" applyFont="1" applyBorder="1" applyAlignment="1">
      <alignment horizontal="left" vertical="center"/>
    </xf>
    <xf numFmtId="49" fontId="5" fillId="0" borderId="0" xfId="6" applyNumberFormat="1" applyFont="1" applyBorder="1" applyAlignment="1">
      <alignment horizontal="center" vertical="center"/>
    </xf>
    <xf numFmtId="0" fontId="5" fillId="0" borderId="0" xfId="6" applyFont="1" applyBorder="1"/>
    <xf numFmtId="0" fontId="5" fillId="0" borderId="0" xfId="6" applyFont="1" applyBorder="1" applyAlignment="1"/>
    <xf numFmtId="0" fontId="5" fillId="0" borderId="0" xfId="6" applyFont="1" applyBorder="1" applyAlignment="1">
      <alignment vertical="center"/>
    </xf>
    <xf numFmtId="0" fontId="5" fillId="0" borderId="0" xfId="6" applyFont="1" applyBorder="1" applyAlignment="1">
      <alignment horizontal="left" vertical="center" wrapText="1"/>
    </xf>
    <xf numFmtId="183" fontId="32" fillId="3" borderId="0" xfId="3" applyNumberFormat="1" applyFont="1" applyFill="1" applyAlignment="1" applyProtection="1">
      <alignment horizontal="center" vertical="center" wrapText="1"/>
      <protection locked="0"/>
    </xf>
    <xf numFmtId="38" fontId="32" fillId="10" borderId="0" xfId="1" applyNumberFormat="1" applyFont="1" applyFill="1" applyAlignment="1" applyProtection="1">
      <alignment vertical="center" wrapText="1"/>
      <protection locked="0"/>
    </xf>
    <xf numFmtId="38" fontId="23" fillId="0" borderId="0" xfId="1" applyFont="1" applyAlignment="1" applyProtection="1">
      <alignment horizontal="right" vertical="center"/>
      <protection locked="0"/>
    </xf>
    <xf numFmtId="38" fontId="32" fillId="0" borderId="0" xfId="1" applyFont="1" applyFill="1" applyAlignment="1" applyProtection="1">
      <alignment vertical="center"/>
      <protection locked="0"/>
    </xf>
    <xf numFmtId="0" fontId="25" fillId="0" borderId="0" xfId="0" applyFont="1" applyFill="1">
      <alignment vertical="center"/>
    </xf>
    <xf numFmtId="0" fontId="2" fillId="0" borderId="5" xfId="0" applyFont="1" applyFill="1" applyBorder="1" applyAlignment="1">
      <alignment vertical="center"/>
    </xf>
    <xf numFmtId="0" fontId="21" fillId="0" borderId="0" xfId="0" applyFont="1" applyBorder="1" applyAlignment="1" applyProtection="1">
      <alignment horizontal="center" vertical="center"/>
      <protection locked="0"/>
    </xf>
    <xf numFmtId="0" fontId="18" fillId="0" borderId="0" xfId="3" applyFont="1" applyAlignment="1" applyProtection="1">
      <alignment horizontal="left" vertical="top" wrapText="1"/>
    </xf>
    <xf numFmtId="0" fontId="17" fillId="0" borderId="0" xfId="3" applyFont="1" applyFill="1" applyBorder="1" applyAlignment="1" applyProtection="1">
      <alignment horizontal="left" vertical="center" wrapText="1" indent="1"/>
    </xf>
    <xf numFmtId="0" fontId="21" fillId="0" borderId="0" xfId="0" applyFont="1" applyProtection="1">
      <alignment vertical="center"/>
    </xf>
    <xf numFmtId="0" fontId="21" fillId="0" borderId="0" xfId="0" applyFont="1" applyAlignment="1" applyProtection="1">
      <alignment vertical="center"/>
    </xf>
    <xf numFmtId="0" fontId="21" fillId="0" borderId="0" xfId="0" applyFont="1" applyAlignment="1" applyProtection="1">
      <alignment horizontal="center" vertical="center"/>
    </xf>
    <xf numFmtId="0" fontId="13" fillId="0" borderId="0" xfId="0" applyFont="1" applyProtection="1">
      <alignment vertical="center"/>
    </xf>
    <xf numFmtId="0" fontId="13" fillId="0" borderId="0" xfId="0" applyFont="1" applyAlignment="1" applyProtection="1">
      <alignment vertical="center"/>
    </xf>
    <xf numFmtId="0" fontId="0" fillId="0" borderId="0" xfId="0" applyAlignment="1" applyProtection="1">
      <alignment horizontal="center" vertical="center"/>
    </xf>
    <xf numFmtId="0" fontId="21" fillId="0" borderId="0" xfId="0" applyFont="1" applyBorder="1" applyProtection="1">
      <alignment vertical="center"/>
    </xf>
    <xf numFmtId="0" fontId="23" fillId="0" borderId="0" xfId="0" applyFont="1" applyProtection="1">
      <alignment vertical="center"/>
    </xf>
    <xf numFmtId="0" fontId="0" fillId="0" borderId="0" xfId="0" applyProtection="1">
      <alignment vertical="center"/>
    </xf>
    <xf numFmtId="0" fontId="21" fillId="0" borderId="0" xfId="0" applyFont="1" applyAlignment="1" applyProtection="1">
      <alignment horizontal="right" vertical="center"/>
    </xf>
    <xf numFmtId="0" fontId="2" fillId="0" borderId="0" xfId="0" applyFont="1" applyProtection="1">
      <alignment vertical="center"/>
    </xf>
    <xf numFmtId="0" fontId="21" fillId="0" borderId="2" xfId="0" applyFont="1" applyBorder="1" applyAlignment="1" applyProtection="1">
      <alignment horizontal="center" vertical="center"/>
    </xf>
    <xf numFmtId="0" fontId="21" fillId="0" borderId="48" xfId="0" applyFont="1" applyBorder="1" applyAlignment="1" applyProtection="1">
      <alignment horizontal="left" vertical="center"/>
    </xf>
    <xf numFmtId="0" fontId="21" fillId="0" borderId="3" xfId="0" applyFont="1" applyBorder="1" applyAlignment="1" applyProtection="1">
      <alignment horizontal="left" vertical="center"/>
    </xf>
    <xf numFmtId="38" fontId="23" fillId="0" borderId="0" xfId="1" applyFont="1" applyAlignment="1" applyProtection="1">
      <alignment horizontal="center" vertical="center" wrapText="1"/>
      <protection locked="0"/>
    </xf>
    <xf numFmtId="0" fontId="9" fillId="3" borderId="18" xfId="0" applyFont="1" applyFill="1" applyBorder="1" applyAlignment="1" applyProtection="1">
      <alignment horizontal="center" vertical="center"/>
      <protection locked="0"/>
    </xf>
    <xf numFmtId="0" fontId="0" fillId="0" borderId="0" xfId="0" applyAlignment="1" applyProtection="1">
      <alignment vertical="center" wrapText="1"/>
    </xf>
    <xf numFmtId="0" fontId="9" fillId="0" borderId="15" xfId="0" applyFont="1" applyBorder="1" applyAlignment="1" applyProtection="1">
      <alignment horizontal="center" vertical="center"/>
      <protection locked="0"/>
    </xf>
    <xf numFmtId="38" fontId="9" fillId="0" borderId="15" xfId="1" applyFont="1" applyBorder="1" applyAlignment="1" applyProtection="1">
      <alignment horizontal="right" vertical="center"/>
      <protection locked="0"/>
    </xf>
    <xf numFmtId="176" fontId="9" fillId="0" borderId="16" xfId="2" applyNumberFormat="1" applyFont="1" applyBorder="1" applyAlignment="1" applyProtection="1">
      <alignment horizontal="right" vertical="center"/>
      <protection locked="0"/>
    </xf>
    <xf numFmtId="38" fontId="9" fillId="0" borderId="18" xfId="1" applyFont="1" applyBorder="1" applyAlignment="1" applyProtection="1">
      <alignment horizontal="right" vertical="center"/>
      <protection locked="0"/>
    </xf>
    <xf numFmtId="176" fontId="9" fillId="0" borderId="19" xfId="2" applyNumberFormat="1" applyFont="1" applyBorder="1" applyAlignment="1" applyProtection="1">
      <alignment horizontal="right" vertical="center"/>
      <protection locked="0"/>
    </xf>
    <xf numFmtId="0" fontId="33" fillId="7" borderId="0" xfId="0" applyFont="1" applyFill="1" applyProtection="1">
      <alignment vertical="center"/>
    </xf>
    <xf numFmtId="0" fontId="0" fillId="6" borderId="0" xfId="0" applyFill="1" applyProtection="1">
      <alignment vertical="center"/>
      <protection locked="0"/>
    </xf>
    <xf numFmtId="0" fontId="0" fillId="0" borderId="0" xfId="0" applyFill="1" applyProtection="1">
      <alignment vertical="center"/>
      <protection locked="0"/>
    </xf>
    <xf numFmtId="0" fontId="0" fillId="0" borderId="0" xfId="0" applyBorder="1" applyProtection="1">
      <alignment vertical="center"/>
      <protection locked="0"/>
    </xf>
    <xf numFmtId="0" fontId="4" fillId="0" borderId="0" xfId="0" applyFont="1" applyBorder="1" applyAlignment="1" applyProtection="1">
      <alignment vertical="top"/>
      <protection locked="0"/>
    </xf>
    <xf numFmtId="0" fontId="4" fillId="0" borderId="0" xfId="0" applyFont="1" applyBorder="1" applyAlignment="1" applyProtection="1">
      <alignment horizontal="left" vertical="center"/>
      <protection locked="0"/>
    </xf>
    <xf numFmtId="0" fontId="45" fillId="0" borderId="0" xfId="0" applyFont="1" applyProtection="1">
      <alignment vertical="center"/>
      <protection locked="0"/>
    </xf>
    <xf numFmtId="0" fontId="45" fillId="0" borderId="0" xfId="0" applyFont="1" applyBorder="1" applyProtection="1">
      <alignment vertical="center"/>
      <protection locked="0"/>
    </xf>
    <xf numFmtId="0" fontId="0" fillId="0" borderId="0" xfId="0" applyBorder="1" applyProtection="1">
      <alignment vertical="center"/>
    </xf>
    <xf numFmtId="0" fontId="0" fillId="4" borderId="0" xfId="0" applyFill="1" applyProtection="1">
      <alignment vertical="center"/>
      <protection locked="0"/>
    </xf>
    <xf numFmtId="0" fontId="4" fillId="0" borderId="0" xfId="0" applyFont="1" applyProtection="1">
      <alignment vertical="center"/>
      <protection locked="0"/>
    </xf>
    <xf numFmtId="0" fontId="18" fillId="0" borderId="0" xfId="3" applyFont="1" applyAlignment="1" applyProtection="1">
      <alignment vertical="top" wrapText="1"/>
      <protection locked="0"/>
    </xf>
    <xf numFmtId="0" fontId="18" fillId="0" borderId="0" xfId="3" applyFont="1" applyFill="1" applyAlignment="1" applyProtection="1">
      <alignment vertical="center"/>
      <protection locked="0"/>
    </xf>
    <xf numFmtId="0" fontId="35" fillId="0" borderId="0" xfId="3" applyFont="1" applyProtection="1">
      <alignment vertical="center"/>
      <protection locked="0"/>
    </xf>
    <xf numFmtId="0" fontId="18" fillId="0" borderId="0" xfId="3" applyFont="1" applyAlignment="1" applyProtection="1">
      <alignment horizontal="left" vertical="top" wrapText="1"/>
      <protection locked="0"/>
    </xf>
    <xf numFmtId="0" fontId="38" fillId="0" borderId="0" xfId="3" applyFont="1" applyProtection="1">
      <alignment vertical="center"/>
      <protection locked="0"/>
    </xf>
    <xf numFmtId="0" fontId="17" fillId="0" borderId="0" xfId="3" applyFont="1" applyBorder="1" applyAlignment="1" applyProtection="1">
      <alignment vertical="center" wrapText="1"/>
    </xf>
    <xf numFmtId="0" fontId="23" fillId="0" borderId="5" xfId="3" applyFont="1" applyBorder="1" applyAlignment="1" applyProtection="1">
      <alignment horizontal="left" vertical="center" wrapText="1"/>
    </xf>
    <xf numFmtId="0" fontId="23" fillId="0" borderId="5" xfId="3" applyFont="1" applyBorder="1" applyAlignment="1" applyProtection="1">
      <alignment vertical="center" wrapText="1"/>
    </xf>
    <xf numFmtId="0" fontId="23" fillId="0" borderId="24" xfId="3" applyFont="1" applyFill="1" applyBorder="1" applyAlignment="1" applyProtection="1">
      <alignment vertical="center"/>
      <protection locked="0"/>
    </xf>
    <xf numFmtId="0" fontId="35" fillId="4" borderId="46" xfId="3" applyFont="1" applyFill="1" applyBorder="1" applyProtection="1">
      <alignment vertical="center"/>
      <protection locked="0"/>
    </xf>
    <xf numFmtId="185" fontId="23" fillId="3" borderId="0" xfId="3" applyNumberFormat="1" applyFont="1" applyFill="1" applyAlignment="1" applyProtection="1">
      <alignment horizontal="center" vertical="center"/>
      <protection locked="0"/>
    </xf>
    <xf numFmtId="0" fontId="13" fillId="0" borderId="0" xfId="3" applyFont="1" applyProtection="1">
      <alignment vertical="center"/>
    </xf>
    <xf numFmtId="0" fontId="8" fillId="0" borderId="0" xfId="3" applyFont="1" applyProtection="1">
      <alignment vertical="center"/>
    </xf>
    <xf numFmtId="0" fontId="18" fillId="0" borderId="0" xfId="3" applyFont="1" applyAlignment="1" applyProtection="1">
      <alignment horizontal="left" vertical="center" wrapText="1"/>
    </xf>
    <xf numFmtId="0" fontId="21" fillId="0" borderId="0" xfId="3" applyFont="1" applyFill="1" applyBorder="1" applyAlignment="1" applyProtection="1">
      <alignment horizontal="center" vertical="center" wrapText="1" shrinkToFit="1"/>
      <protection locked="0"/>
    </xf>
    <xf numFmtId="0" fontId="21" fillId="0" borderId="0" xfId="3" applyFont="1" applyBorder="1" applyAlignment="1" applyProtection="1">
      <alignment horizontal="center" vertical="center"/>
      <protection locked="0"/>
    </xf>
    <xf numFmtId="0" fontId="25" fillId="0" borderId="0" xfId="3" applyFont="1" applyBorder="1" applyAlignment="1" applyProtection="1">
      <alignment vertical="center"/>
      <protection locked="0"/>
    </xf>
    <xf numFmtId="0" fontId="17" fillId="0" borderId="0" xfId="3" applyFont="1" applyBorder="1" applyAlignment="1" applyProtection="1">
      <alignment horizontal="center" vertical="center"/>
    </xf>
    <xf numFmtId="0" fontId="17" fillId="0" borderId="5" xfId="3" applyFont="1" applyBorder="1" applyAlignment="1" applyProtection="1">
      <alignment vertical="center" wrapText="1"/>
    </xf>
    <xf numFmtId="0" fontId="17" fillId="0" borderId="0" xfId="3" applyFont="1" applyFill="1" applyProtection="1">
      <alignment vertical="center"/>
    </xf>
    <xf numFmtId="178" fontId="20" fillId="0" borderId="0" xfId="3" applyNumberFormat="1" applyFont="1" applyFill="1" applyBorder="1" applyAlignment="1" applyProtection="1">
      <alignment vertical="center"/>
    </xf>
    <xf numFmtId="178" fontId="17" fillId="0" borderId="0" xfId="3" applyNumberFormat="1" applyFont="1" applyFill="1" applyBorder="1" applyAlignment="1" applyProtection="1">
      <alignment vertical="center" wrapText="1"/>
    </xf>
    <xf numFmtId="178" fontId="17" fillId="0" borderId="0" xfId="3" applyNumberFormat="1" applyFont="1" applyFill="1" applyBorder="1" applyAlignment="1" applyProtection="1">
      <alignment horizontal="center" vertical="center" wrapText="1"/>
    </xf>
    <xf numFmtId="178" fontId="17" fillId="0" borderId="0" xfId="3" applyNumberFormat="1" applyFont="1" applyFill="1" applyBorder="1" applyAlignment="1" applyProtection="1">
      <alignment horizontal="center" vertical="center"/>
    </xf>
    <xf numFmtId="0" fontId="17" fillId="0" borderId="0" xfId="3" applyFont="1" applyFill="1" applyBorder="1" applyAlignment="1" applyProtection="1">
      <alignment horizontal="center" vertical="center"/>
    </xf>
    <xf numFmtId="178" fontId="30" fillId="0" borderId="0" xfId="3" applyNumberFormat="1" applyFont="1" applyFill="1" applyBorder="1" applyAlignment="1" applyProtection="1">
      <alignment vertical="center"/>
    </xf>
    <xf numFmtId="178" fontId="23" fillId="0" borderId="0" xfId="3" applyNumberFormat="1" applyFont="1" applyFill="1" applyBorder="1" applyAlignment="1" applyProtection="1">
      <alignment vertical="center" wrapText="1"/>
    </xf>
    <xf numFmtId="178" fontId="23" fillId="0" borderId="0" xfId="3" applyNumberFormat="1" applyFont="1" applyFill="1" applyBorder="1" applyAlignment="1" applyProtection="1">
      <alignment horizontal="center" vertical="center" wrapText="1"/>
    </xf>
    <xf numFmtId="178" fontId="23" fillId="0" borderId="0" xfId="3" applyNumberFormat="1" applyFont="1" applyFill="1" applyBorder="1" applyAlignment="1" applyProtection="1">
      <alignment horizontal="center" vertical="center"/>
    </xf>
    <xf numFmtId="0" fontId="23" fillId="0" borderId="0" xfId="3" applyFont="1" applyFill="1" applyBorder="1" applyAlignment="1" applyProtection="1">
      <alignment horizontal="center" vertical="center"/>
    </xf>
    <xf numFmtId="178" fontId="23" fillId="3" borderId="0" xfId="3" applyNumberFormat="1" applyFont="1" applyFill="1" applyBorder="1" applyAlignment="1" applyProtection="1">
      <alignment horizontal="center" vertical="center" wrapText="1"/>
    </xf>
    <xf numFmtId="178" fontId="23" fillId="3" borderId="0" xfId="3" applyNumberFormat="1" applyFont="1" applyFill="1" applyBorder="1" applyAlignment="1" applyProtection="1">
      <alignment vertical="distributed" textRotation="255" wrapText="1"/>
    </xf>
    <xf numFmtId="0" fontId="23" fillId="3" borderId="56" xfId="3" applyFont="1" applyFill="1" applyBorder="1" applyAlignment="1" applyProtection="1">
      <alignment vertical="distributed" textRotation="255" wrapText="1"/>
    </xf>
    <xf numFmtId="177" fontId="23" fillId="10" borderId="57" xfId="3" applyNumberFormat="1" applyFont="1" applyFill="1" applyBorder="1" applyAlignment="1" applyProtection="1">
      <alignment horizontal="center" vertical="center"/>
      <protection locked="0"/>
    </xf>
    <xf numFmtId="178" fontId="23" fillId="3" borderId="0" xfId="3" applyNumberFormat="1" applyFont="1" applyFill="1" applyAlignment="1" applyProtection="1">
      <alignment horizontal="center" vertical="center" wrapText="1"/>
    </xf>
    <xf numFmtId="178" fontId="44" fillId="4" borderId="46" xfId="3" applyNumberFormat="1" applyFont="1" applyFill="1" applyBorder="1" applyAlignment="1" applyProtection="1">
      <alignment horizontal="center" vertical="center" wrapText="1"/>
    </xf>
    <xf numFmtId="0" fontId="0" fillId="3" borderId="9" xfId="0" applyFill="1" applyBorder="1" applyProtection="1">
      <alignment vertical="center"/>
      <protection locked="0"/>
    </xf>
    <xf numFmtId="0" fontId="0" fillId="3" borderId="4" xfId="0" applyFill="1" applyBorder="1" applyProtection="1">
      <alignment vertical="center"/>
      <protection locked="0"/>
    </xf>
    <xf numFmtId="0" fontId="34" fillId="0" borderId="0" xfId="0" applyFont="1" applyAlignment="1" applyProtection="1">
      <alignment horizontal="left" vertical="center" wrapText="1"/>
      <protection locked="0"/>
    </xf>
    <xf numFmtId="0" fontId="21" fillId="0" borderId="26" xfId="0" applyFont="1" applyBorder="1" applyAlignment="1" applyProtection="1">
      <alignment horizontal="center" vertical="center"/>
      <protection locked="0"/>
    </xf>
    <xf numFmtId="0" fontId="23" fillId="0" borderId="0" xfId="0" applyFont="1" applyAlignment="1" applyProtection="1">
      <alignment horizontal="left" vertical="center" wrapText="1"/>
      <protection locked="0"/>
    </xf>
    <xf numFmtId="38" fontId="32" fillId="0" borderId="0" xfId="1" applyFont="1" applyAlignment="1" applyProtection="1">
      <alignment horizontal="center" vertical="center" wrapText="1"/>
      <protection locked="0"/>
    </xf>
    <xf numFmtId="38" fontId="23" fillId="10" borderId="0" xfId="1" applyNumberFormat="1" applyFont="1" applyFill="1" applyBorder="1" applyAlignment="1" applyProtection="1">
      <alignment horizontal="center" vertical="center" wrapText="1"/>
      <protection locked="0"/>
    </xf>
    <xf numFmtId="0" fontId="34" fillId="0" borderId="0" xfId="0" applyFont="1" applyAlignment="1" applyProtection="1">
      <alignment vertical="center" wrapText="1"/>
      <protection locked="0"/>
    </xf>
    <xf numFmtId="0" fontId="49" fillId="3" borderId="0" xfId="3" applyFont="1" applyFill="1" applyAlignment="1" applyProtection="1">
      <alignment horizontal="center" vertical="center"/>
    </xf>
    <xf numFmtId="0" fontId="49" fillId="3" borderId="0" xfId="3" applyFont="1" applyFill="1" applyAlignment="1" applyProtection="1">
      <alignment horizontal="center" vertical="center" wrapText="1"/>
    </xf>
    <xf numFmtId="0" fontId="50" fillId="3" borderId="0" xfId="3" applyFont="1" applyFill="1" applyAlignment="1" applyProtection="1">
      <alignment horizontal="center" vertical="center" wrapText="1"/>
    </xf>
    <xf numFmtId="0" fontId="49" fillId="3" borderId="0" xfId="3" applyFont="1" applyFill="1" applyBorder="1" applyAlignment="1" applyProtection="1">
      <alignment horizontal="center" vertical="center"/>
    </xf>
    <xf numFmtId="0" fontId="27" fillId="0" borderId="2" xfId="0" applyFont="1" applyBorder="1" applyAlignment="1" applyProtection="1">
      <alignment horizontal="center" vertical="center"/>
      <protection locked="0"/>
    </xf>
    <xf numFmtId="0" fontId="21" fillId="0" borderId="23" xfId="0" applyFont="1" applyBorder="1" applyAlignment="1" applyProtection="1">
      <alignment horizontal="left" vertical="center" wrapText="1"/>
      <protection locked="0"/>
    </xf>
    <xf numFmtId="195" fontId="25" fillId="0" borderId="16" xfId="0" applyNumberFormat="1" applyFont="1" applyFill="1" applyBorder="1" applyAlignment="1" applyProtection="1">
      <alignment horizontal="right" vertical="center"/>
      <protection locked="0"/>
    </xf>
    <xf numFmtId="0" fontId="52" fillId="0" borderId="40" xfId="0" applyFont="1" applyFill="1" applyBorder="1" applyAlignment="1" applyProtection="1">
      <alignment horizontal="center" vertical="center" wrapText="1"/>
      <protection locked="0"/>
    </xf>
    <xf numFmtId="0" fontId="52" fillId="0" borderId="37" xfId="0" applyFont="1" applyFill="1" applyBorder="1" applyAlignment="1" applyProtection="1">
      <alignment horizontal="center" vertical="center" wrapText="1"/>
      <protection locked="0"/>
    </xf>
    <xf numFmtId="0" fontId="23" fillId="0" borderId="0" xfId="3" applyFont="1" applyAlignment="1" applyProtection="1">
      <alignment horizontal="center" vertical="center"/>
      <protection locked="0"/>
    </xf>
    <xf numFmtId="38" fontId="23" fillId="0" borderId="0" xfId="1" applyFont="1" applyFill="1" applyAlignment="1" applyProtection="1">
      <alignment horizontal="center" vertical="center"/>
      <protection locked="0"/>
    </xf>
    <xf numFmtId="38" fontId="32" fillId="10" borderId="0" xfId="1" applyFont="1" applyFill="1" applyAlignment="1" applyProtection="1">
      <alignment horizontal="center" vertical="center"/>
      <protection locked="0"/>
    </xf>
    <xf numFmtId="0" fontId="23" fillId="0" borderId="0" xfId="3" applyFont="1" applyFill="1" applyAlignment="1" applyProtection="1">
      <alignment horizontal="center" vertical="center"/>
      <protection locked="0"/>
    </xf>
    <xf numFmtId="0" fontId="35" fillId="3" borderId="0" xfId="3" applyFont="1" applyFill="1" applyBorder="1" applyAlignment="1" applyProtection="1">
      <alignment horizontal="left" vertical="center"/>
      <protection locked="0"/>
    </xf>
    <xf numFmtId="0" fontId="25" fillId="0" borderId="15" xfId="0" applyFont="1" applyFill="1" applyBorder="1" applyAlignment="1" applyProtection="1">
      <alignment horizontal="center" vertical="center"/>
      <protection locked="0"/>
    </xf>
    <xf numFmtId="0" fontId="4" fillId="0" borderId="0" xfId="0" applyFont="1" applyFill="1" applyProtection="1">
      <alignment vertical="center"/>
      <protection locked="0"/>
    </xf>
    <xf numFmtId="0" fontId="4" fillId="0" borderId="0" xfId="0" applyFont="1" applyFill="1" applyBorder="1" applyProtection="1">
      <alignment vertical="center"/>
      <protection locked="0"/>
    </xf>
    <xf numFmtId="196" fontId="49" fillId="3" borderId="0" xfId="3" applyNumberFormat="1" applyFont="1" applyFill="1" applyAlignment="1" applyProtection="1">
      <alignment horizontal="center" vertical="center"/>
      <protection locked="0"/>
    </xf>
    <xf numFmtId="0" fontId="21" fillId="3" borderId="7" xfId="0" applyFont="1" applyFill="1" applyBorder="1" applyAlignment="1" applyProtection="1">
      <alignment horizontal="center" vertical="center"/>
    </xf>
    <xf numFmtId="0" fontId="34" fillId="0" borderId="0" xfId="0" applyFont="1" applyBorder="1" applyAlignment="1" applyProtection="1">
      <alignment vertical="center" wrapText="1"/>
      <protection locked="0"/>
    </xf>
    <xf numFmtId="0" fontId="17" fillId="0" borderId="0" xfId="3" applyFont="1" applyFill="1" applyBorder="1" applyAlignment="1" applyProtection="1">
      <alignment vertical="center" wrapText="1"/>
    </xf>
    <xf numFmtId="0" fontId="0" fillId="0" borderId="0" xfId="0" applyAlignment="1" applyProtection="1">
      <alignment horizontal="center" vertical="center"/>
      <protection locked="0"/>
    </xf>
    <xf numFmtId="0" fontId="56" fillId="3" borderId="7" xfId="0" applyFont="1" applyFill="1" applyBorder="1" applyAlignment="1" applyProtection="1">
      <alignment horizontal="center" vertical="center"/>
    </xf>
    <xf numFmtId="0" fontId="51" fillId="3" borderId="33" xfId="0" applyFont="1" applyFill="1" applyBorder="1" applyAlignment="1" applyProtection="1">
      <alignment horizontal="center" vertical="center"/>
    </xf>
    <xf numFmtId="0" fontId="51" fillId="3" borderId="4" xfId="0" applyFont="1" applyFill="1" applyBorder="1" applyAlignment="1" applyProtection="1">
      <alignment horizontal="center" vertical="center"/>
    </xf>
    <xf numFmtId="0" fontId="51" fillId="3" borderId="7" xfId="0" applyFont="1" applyFill="1" applyBorder="1" applyAlignment="1" applyProtection="1">
      <alignment horizontal="center" vertical="center"/>
    </xf>
    <xf numFmtId="0" fontId="60" fillId="0" borderId="0" xfId="0" applyFont="1" applyProtection="1">
      <alignment vertical="center"/>
    </xf>
    <xf numFmtId="0" fontId="51" fillId="0" borderId="0" xfId="0" applyFont="1" applyProtection="1">
      <alignment vertical="center"/>
    </xf>
    <xf numFmtId="0" fontId="62" fillId="0" borderId="0" xfId="0" applyFont="1" applyFill="1">
      <alignment vertical="center"/>
    </xf>
    <xf numFmtId="0" fontId="63" fillId="0" borderId="0" xfId="0" applyFont="1">
      <alignment vertical="center"/>
    </xf>
    <xf numFmtId="0" fontId="60" fillId="0" borderId="0" xfId="0" applyFont="1">
      <alignment vertical="center"/>
    </xf>
    <xf numFmtId="0" fontId="51" fillId="3" borderId="7" xfId="0" applyFont="1" applyFill="1" applyBorder="1" applyAlignment="1">
      <alignment horizontal="center" vertical="center" wrapText="1"/>
    </xf>
    <xf numFmtId="0" fontId="51" fillId="3" borderId="7" xfId="0" applyFont="1" applyFill="1" applyBorder="1" applyAlignment="1">
      <alignment horizontal="center" vertical="center"/>
    </xf>
    <xf numFmtId="0" fontId="51" fillId="3" borderId="0" xfId="0" applyFont="1" applyFill="1" applyAlignment="1">
      <alignment horizontal="center" vertical="center" wrapText="1"/>
    </xf>
    <xf numFmtId="0" fontId="51" fillId="3" borderId="0" xfId="0" applyFont="1" applyFill="1" applyAlignment="1">
      <alignment horizontal="center" vertical="center"/>
    </xf>
    <xf numFmtId="0" fontId="63" fillId="3" borderId="0" xfId="0" applyFont="1" applyFill="1" applyAlignment="1">
      <alignment horizontal="center" vertical="center" wrapText="1"/>
    </xf>
    <xf numFmtId="0" fontId="51" fillId="3" borderId="26" xfId="0" applyFont="1" applyFill="1" applyBorder="1" applyAlignment="1" applyProtection="1">
      <alignment horizontal="center" vertical="center" wrapText="1"/>
    </xf>
    <xf numFmtId="0" fontId="63" fillId="3" borderId="7" xfId="0" applyFont="1" applyFill="1" applyBorder="1" applyAlignment="1" applyProtection="1">
      <alignment horizontal="center" vertical="center"/>
    </xf>
    <xf numFmtId="0" fontId="23" fillId="0" borderId="7" xfId="0" applyFont="1" applyBorder="1" applyAlignment="1" applyProtection="1">
      <alignment horizontal="center" vertical="center" wrapText="1"/>
      <protection locked="0"/>
    </xf>
    <xf numFmtId="0" fontId="63" fillId="3" borderId="11" xfId="0" applyFont="1" applyFill="1" applyBorder="1" applyAlignment="1" applyProtection="1">
      <alignment horizontal="center" vertical="center"/>
    </xf>
    <xf numFmtId="0" fontId="63" fillId="3" borderId="12" xfId="0" applyFont="1" applyFill="1" applyBorder="1" applyAlignment="1" applyProtection="1">
      <alignment horizontal="center" vertical="center"/>
    </xf>
    <xf numFmtId="0" fontId="63" fillId="3" borderId="13" xfId="0" applyFont="1" applyFill="1" applyBorder="1" applyAlignment="1" applyProtection="1">
      <alignment horizontal="center" vertical="center"/>
    </xf>
    <xf numFmtId="0" fontId="63" fillId="3" borderId="14" xfId="0" applyFont="1" applyFill="1" applyBorder="1" applyAlignment="1" applyProtection="1">
      <alignment horizontal="center" vertical="center"/>
      <protection locked="0"/>
    </xf>
    <xf numFmtId="0" fontId="63" fillId="3" borderId="17" xfId="0" applyFont="1" applyFill="1" applyBorder="1" applyAlignment="1" applyProtection="1">
      <alignment horizontal="center" vertical="center"/>
      <protection locked="0"/>
    </xf>
    <xf numFmtId="0" fontId="63" fillId="0" borderId="18" xfId="0" applyFont="1" applyBorder="1" applyAlignment="1" applyProtection="1">
      <alignment horizontal="center" vertical="center"/>
      <protection locked="0"/>
    </xf>
    <xf numFmtId="0" fontId="63" fillId="3" borderId="15" xfId="0" applyFont="1" applyFill="1" applyBorder="1" applyAlignment="1" applyProtection="1">
      <alignment horizontal="center" vertical="center"/>
    </xf>
    <xf numFmtId="0" fontId="63" fillId="3" borderId="15" xfId="0" applyFont="1" applyFill="1" applyBorder="1" applyAlignment="1" applyProtection="1">
      <alignment horizontal="center" vertical="center"/>
      <protection locked="0"/>
    </xf>
    <xf numFmtId="0" fontId="0" fillId="0" borderId="0" xfId="0" applyFont="1" applyFill="1" applyProtection="1">
      <alignment vertical="center"/>
      <protection locked="0"/>
    </xf>
    <xf numFmtId="0" fontId="21" fillId="0" borderId="1"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1" fillId="0" borderId="23" xfId="0" applyFont="1" applyBorder="1" applyAlignment="1" applyProtection="1">
      <alignment horizontal="center" vertical="center" wrapText="1"/>
      <protection locked="0"/>
    </xf>
    <xf numFmtId="0" fontId="21" fillId="0" borderId="1" xfId="0" applyFont="1" applyBorder="1" applyAlignment="1" applyProtection="1">
      <alignment horizontal="left" vertical="center" wrapText="1"/>
      <protection locked="0"/>
    </xf>
    <xf numFmtId="0" fontId="21" fillId="0" borderId="7" xfId="0" applyFont="1" applyBorder="1" applyAlignment="1" applyProtection="1">
      <alignment horizontal="center" vertical="center"/>
      <protection locked="0"/>
    </xf>
    <xf numFmtId="0" fontId="19" fillId="0" borderId="0" xfId="3" applyFont="1" applyFill="1" applyAlignment="1" applyProtection="1">
      <alignment horizontal="center" vertical="top"/>
    </xf>
    <xf numFmtId="0" fontId="21" fillId="0" borderId="7" xfId="0" applyFont="1" applyBorder="1" applyAlignment="1" applyProtection="1">
      <alignment horizontal="center" vertical="center"/>
      <protection locked="0"/>
    </xf>
    <xf numFmtId="0" fontId="60" fillId="0" borderId="1" xfId="0" applyNumberFormat="1" applyFont="1" applyBorder="1" applyAlignment="1" applyProtection="1">
      <alignment horizontal="center" vertical="center"/>
      <protection locked="0"/>
    </xf>
    <xf numFmtId="49" fontId="60" fillId="0" borderId="1" xfId="0" applyNumberFormat="1" applyFont="1" applyBorder="1" applyAlignment="1" applyProtection="1">
      <alignment horizontal="center" vertical="center"/>
      <protection locked="0"/>
    </xf>
    <xf numFmtId="0" fontId="60" fillId="0" borderId="23" xfId="0" applyNumberFormat="1" applyFont="1" applyBorder="1" applyAlignment="1" applyProtection="1">
      <alignment horizontal="center" vertical="center"/>
      <protection locked="0"/>
    </xf>
    <xf numFmtId="0" fontId="60" fillId="0" borderId="0" xfId="3" applyFont="1" applyFill="1" applyProtection="1">
      <alignment vertical="center"/>
    </xf>
    <xf numFmtId="0" fontId="56" fillId="0" borderId="0" xfId="3" applyFont="1" applyFill="1" applyProtection="1">
      <alignment vertical="center"/>
    </xf>
    <xf numFmtId="0" fontId="56" fillId="0" borderId="0" xfId="3" applyFont="1" applyProtection="1">
      <alignment vertical="center"/>
    </xf>
    <xf numFmtId="0" fontId="64" fillId="0" borderId="0" xfId="3" applyFont="1" applyProtection="1">
      <alignment vertical="center"/>
    </xf>
    <xf numFmtId="0" fontId="56" fillId="0" borderId="0" xfId="3" applyFont="1" applyBorder="1" applyAlignment="1" applyProtection="1">
      <alignment horizontal="left" vertical="center"/>
    </xf>
    <xf numFmtId="0" fontId="69" fillId="0" borderId="0" xfId="0" applyFont="1">
      <alignment vertical="center"/>
    </xf>
    <xf numFmtId="0" fontId="22" fillId="3" borderId="24" xfId="3" applyFont="1" applyFill="1" applyBorder="1" applyAlignment="1" applyProtection="1">
      <alignment vertical="center"/>
    </xf>
    <xf numFmtId="0" fontId="22" fillId="3" borderId="25" xfId="3" applyFont="1" applyFill="1" applyBorder="1" applyAlignment="1" applyProtection="1">
      <alignment horizontal="center" vertical="center"/>
    </xf>
    <xf numFmtId="0" fontId="22" fillId="3" borderId="23" xfId="3" applyFont="1" applyFill="1" applyBorder="1" applyAlignment="1" applyProtection="1">
      <alignment vertical="center"/>
    </xf>
    <xf numFmtId="0" fontId="51" fillId="0" borderId="0" xfId="3" applyFont="1" applyProtection="1">
      <alignment vertical="center"/>
    </xf>
    <xf numFmtId="178" fontId="56" fillId="0" borderId="0" xfId="3" applyNumberFormat="1" applyFont="1" applyFill="1" applyBorder="1" applyAlignment="1" applyProtection="1">
      <alignment vertical="center"/>
    </xf>
    <xf numFmtId="0" fontId="4" fillId="3" borderId="62" xfId="0" applyFont="1" applyFill="1" applyBorder="1" applyAlignment="1" applyProtection="1">
      <alignment horizontal="center" vertical="center" wrapText="1"/>
    </xf>
    <xf numFmtId="0" fontId="4" fillId="3" borderId="62" xfId="0" applyFont="1" applyFill="1" applyBorder="1" applyAlignment="1" applyProtection="1">
      <alignment horizontal="center" vertical="top" wrapText="1"/>
    </xf>
    <xf numFmtId="0" fontId="2" fillId="0" borderId="0" xfId="0" applyFont="1" applyBorder="1" applyProtection="1">
      <alignment vertical="center"/>
    </xf>
    <xf numFmtId="0" fontId="12" fillId="0" borderId="0" xfId="0" applyFont="1" applyBorder="1" applyAlignment="1" applyProtection="1">
      <alignment vertical="center" wrapText="1"/>
    </xf>
    <xf numFmtId="0" fontId="4" fillId="3" borderId="1" xfId="0" applyFont="1" applyFill="1" applyBorder="1" applyAlignment="1" applyProtection="1">
      <alignment vertical="center"/>
    </xf>
    <xf numFmtId="0" fontId="4" fillId="3" borderId="2" xfId="0" applyFont="1" applyFill="1" applyBorder="1" applyAlignment="1" applyProtection="1">
      <alignment vertical="center"/>
    </xf>
    <xf numFmtId="0" fontId="0" fillId="3" borderId="2" xfId="0" applyFill="1" applyBorder="1" applyAlignment="1" applyProtection="1">
      <alignment vertical="center"/>
    </xf>
    <xf numFmtId="0" fontId="0" fillId="3" borderId="23" xfId="0" applyFill="1" applyBorder="1" applyAlignment="1" applyProtection="1">
      <alignment vertical="center"/>
    </xf>
    <xf numFmtId="0" fontId="0" fillId="3" borderId="24" xfId="0" applyFill="1" applyBorder="1" applyAlignment="1" applyProtection="1">
      <alignment vertical="center"/>
    </xf>
    <xf numFmtId="0" fontId="0" fillId="3" borderId="24" xfId="0" applyFill="1" applyBorder="1" applyProtection="1">
      <alignment vertical="center"/>
    </xf>
    <xf numFmtId="0" fontId="0" fillId="3" borderId="25" xfId="0" applyFill="1" applyBorder="1" applyProtection="1">
      <alignment vertical="center"/>
    </xf>
    <xf numFmtId="0" fontId="51" fillId="4" borderId="1" xfId="0" applyFont="1" applyFill="1" applyBorder="1" applyAlignment="1" applyProtection="1">
      <alignment horizontal="center" vertical="center" wrapText="1"/>
    </xf>
    <xf numFmtId="1" fontId="51" fillId="4" borderId="1" xfId="0" applyNumberFormat="1" applyFont="1" applyFill="1" applyBorder="1" applyAlignment="1" applyProtection="1">
      <alignment horizontal="center" vertical="center" wrapText="1"/>
    </xf>
    <xf numFmtId="1" fontId="51" fillId="4" borderId="26" xfId="0" applyNumberFormat="1" applyFont="1" applyFill="1" applyBorder="1" applyAlignment="1" applyProtection="1">
      <alignment horizontal="center" vertical="center" wrapText="1"/>
    </xf>
    <xf numFmtId="0" fontId="0" fillId="0" borderId="0" xfId="0" applyBorder="1" applyAlignment="1" applyProtection="1">
      <alignment horizontal="right" vertical="center"/>
    </xf>
    <xf numFmtId="0" fontId="0" fillId="0" borderId="0" xfId="0" applyBorder="1" applyAlignment="1" applyProtection="1">
      <alignment horizontal="left" vertical="center" shrinkToFit="1"/>
    </xf>
    <xf numFmtId="177" fontId="0" fillId="0" borderId="0" xfId="0" applyNumberFormat="1" applyBorder="1" applyAlignment="1" applyProtection="1">
      <alignment horizontal="left" vertical="center" shrinkToFit="1"/>
    </xf>
    <xf numFmtId="197" fontId="0" fillId="0" borderId="0" xfId="0" applyNumberFormat="1" applyBorder="1" applyAlignment="1" applyProtection="1">
      <alignment horizontal="left" vertical="center" shrinkToFit="1"/>
    </xf>
    <xf numFmtId="38" fontId="0" fillId="0" borderId="0" xfId="1" applyFont="1" applyBorder="1" applyAlignment="1" applyProtection="1">
      <alignment horizontal="left" vertical="center" shrinkToFit="1"/>
    </xf>
    <xf numFmtId="198" fontId="0" fillId="0" borderId="0" xfId="0" applyNumberFormat="1" applyBorder="1" applyAlignment="1" applyProtection="1">
      <alignment horizontal="left" vertical="center" shrinkToFit="1"/>
    </xf>
    <xf numFmtId="0" fontId="63" fillId="3" borderId="16" xfId="0" applyFont="1" applyFill="1" applyBorder="1" applyAlignment="1" applyProtection="1">
      <alignment horizontal="center" vertical="center"/>
    </xf>
    <xf numFmtId="0" fontId="21" fillId="0" borderId="33" xfId="0" applyFont="1" applyBorder="1" applyAlignment="1" applyProtection="1">
      <alignment vertical="center" wrapText="1"/>
    </xf>
    <xf numFmtId="0" fontId="21" fillId="0" borderId="23" xfId="0" applyFont="1" applyFill="1" applyBorder="1" applyAlignment="1" applyProtection="1">
      <alignment vertical="center"/>
    </xf>
    <xf numFmtId="182" fontId="23" fillId="0" borderId="0" xfId="1" applyNumberFormat="1" applyFont="1" applyAlignment="1" applyProtection="1">
      <alignment horizontal="center" vertical="center" wrapText="1"/>
      <protection locked="0"/>
    </xf>
    <xf numFmtId="0" fontId="24" fillId="0" borderId="75" xfId="3" applyFont="1" applyBorder="1" applyProtection="1">
      <alignment vertical="center"/>
      <protection locked="0"/>
    </xf>
    <xf numFmtId="0" fontId="24" fillId="0" borderId="76" xfId="3" applyFont="1" applyBorder="1" applyProtection="1">
      <alignment vertical="center"/>
      <protection locked="0"/>
    </xf>
    <xf numFmtId="0" fontId="24" fillId="0" borderId="77" xfId="3" applyFont="1" applyBorder="1" applyProtection="1">
      <alignment vertical="center"/>
      <protection locked="0"/>
    </xf>
    <xf numFmtId="0" fontId="24" fillId="0" borderId="73" xfId="3" applyFont="1" applyBorder="1" applyProtection="1">
      <alignment vertical="center"/>
      <protection locked="0"/>
    </xf>
    <xf numFmtId="0" fontId="24" fillId="0" borderId="78" xfId="3" applyFont="1" applyBorder="1" applyProtection="1">
      <alignment vertical="center"/>
      <protection locked="0"/>
    </xf>
    <xf numFmtId="0" fontId="24" fillId="0" borderId="79" xfId="3" applyFont="1" applyBorder="1" applyProtection="1">
      <alignment vertical="center"/>
      <protection locked="0"/>
    </xf>
    <xf numFmtId="0" fontId="24" fillId="0" borderId="80" xfId="3" applyFont="1" applyBorder="1" applyProtection="1">
      <alignment vertical="center"/>
      <protection locked="0"/>
    </xf>
    <xf numFmtId="0" fontId="24" fillId="0" borderId="81" xfId="3" applyFont="1" applyBorder="1" applyProtection="1">
      <alignment vertical="center"/>
      <protection locked="0"/>
    </xf>
    <xf numFmtId="38" fontId="32" fillId="3" borderId="9" xfId="0" applyNumberFormat="1" applyFont="1" applyFill="1" applyBorder="1" applyAlignment="1" applyProtection="1">
      <alignment vertical="center"/>
    </xf>
    <xf numFmtId="38" fontId="32" fillId="3" borderId="0" xfId="0" applyNumberFormat="1" applyFont="1" applyFill="1" applyBorder="1" applyAlignment="1" applyProtection="1">
      <alignment vertical="center"/>
    </xf>
    <xf numFmtId="38" fontId="32" fillId="3" borderId="0" xfId="0" applyNumberFormat="1" applyFont="1" applyFill="1" applyBorder="1" applyAlignment="1" applyProtection="1">
      <alignment vertical="center" wrapText="1"/>
    </xf>
    <xf numFmtId="0" fontId="32" fillId="3" borderId="28" xfId="0" applyNumberFormat="1" applyFont="1" applyFill="1" applyBorder="1" applyAlignment="1" applyProtection="1">
      <alignment vertical="center" wrapText="1"/>
    </xf>
    <xf numFmtId="0" fontId="32" fillId="3" borderId="23" xfId="0" applyNumberFormat="1" applyFont="1" applyFill="1" applyBorder="1" applyAlignment="1" applyProtection="1">
      <alignment horizontal="center" vertical="center"/>
    </xf>
    <xf numFmtId="0" fontId="32" fillId="3" borderId="41" xfId="0" applyNumberFormat="1" applyFont="1" applyFill="1" applyBorder="1" applyAlignment="1" applyProtection="1">
      <alignment vertical="center" wrapText="1"/>
    </xf>
    <xf numFmtId="0" fontId="32" fillId="3" borderId="43" xfId="0" applyNumberFormat="1" applyFont="1" applyFill="1" applyBorder="1" applyAlignment="1" applyProtection="1">
      <alignment vertical="center" wrapText="1"/>
    </xf>
    <xf numFmtId="38" fontId="32" fillId="3" borderId="42" xfId="0" applyNumberFormat="1" applyFont="1" applyFill="1" applyBorder="1" applyAlignment="1" applyProtection="1">
      <alignment horizontal="right" vertical="center" wrapText="1"/>
    </xf>
    <xf numFmtId="0" fontId="32" fillId="3" borderId="27" xfId="0" applyNumberFormat="1" applyFont="1" applyFill="1" applyBorder="1" applyAlignment="1" applyProtection="1">
      <alignment vertical="center" wrapText="1"/>
    </xf>
    <xf numFmtId="0" fontId="21" fillId="4" borderId="47" xfId="0" applyFont="1" applyFill="1" applyBorder="1" applyProtection="1">
      <alignment vertical="center"/>
    </xf>
    <xf numFmtId="0" fontId="32" fillId="3" borderId="41" xfId="0" applyNumberFormat="1" applyFont="1" applyFill="1" applyBorder="1" applyAlignment="1" applyProtection="1">
      <alignment vertical="center"/>
    </xf>
    <xf numFmtId="0" fontId="32" fillId="3" borderId="43" xfId="0" applyNumberFormat="1" applyFont="1" applyFill="1" applyBorder="1" applyAlignment="1" applyProtection="1">
      <alignment vertical="center"/>
    </xf>
    <xf numFmtId="38" fontId="32" fillId="3" borderId="44" xfId="0" applyNumberFormat="1" applyFont="1" applyFill="1" applyBorder="1" applyAlignment="1" applyProtection="1">
      <alignment horizontal="right" vertical="center"/>
    </xf>
    <xf numFmtId="0" fontId="32" fillId="3" borderId="27" xfId="0" applyNumberFormat="1" applyFont="1" applyFill="1" applyBorder="1" applyAlignment="1" applyProtection="1">
      <alignment vertical="center"/>
    </xf>
    <xf numFmtId="0" fontId="21" fillId="4" borderId="46" xfId="0" applyFont="1" applyFill="1" applyBorder="1" applyProtection="1">
      <alignment vertical="center"/>
    </xf>
    <xf numFmtId="38" fontId="32" fillId="3" borderId="0" xfId="0" applyNumberFormat="1" applyFont="1" applyFill="1" applyBorder="1" applyAlignment="1" applyProtection="1">
      <alignment horizontal="right" vertical="center"/>
    </xf>
    <xf numFmtId="38" fontId="23" fillId="3" borderId="0" xfId="0" applyNumberFormat="1" applyFont="1" applyFill="1" applyProtection="1">
      <alignment vertical="center"/>
    </xf>
    <xf numFmtId="0" fontId="32" fillId="3" borderId="0" xfId="0" applyNumberFormat="1" applyFont="1" applyFill="1" applyBorder="1" applyAlignment="1" applyProtection="1">
      <alignment vertical="center"/>
    </xf>
    <xf numFmtId="0" fontId="23" fillId="3" borderId="45" xfId="0" applyNumberFormat="1" applyFont="1" applyFill="1" applyBorder="1" applyAlignment="1" applyProtection="1">
      <alignment horizontal="left" vertical="center" wrapText="1"/>
    </xf>
    <xf numFmtId="0" fontId="23" fillId="3" borderId="42" xfId="0" applyNumberFormat="1" applyFont="1" applyFill="1" applyBorder="1" applyAlignment="1" applyProtection="1">
      <alignment horizontal="left" vertical="center" wrapText="1"/>
    </xf>
    <xf numFmtId="38" fontId="23" fillId="3" borderId="42" xfId="0" applyNumberFormat="1" applyFont="1" applyFill="1" applyBorder="1" applyAlignment="1" applyProtection="1">
      <alignment horizontal="right" vertical="center" wrapText="1"/>
    </xf>
    <xf numFmtId="38" fontId="23" fillId="3" borderId="0" xfId="0" applyNumberFormat="1" applyFont="1" applyFill="1" applyBorder="1" applyAlignment="1" applyProtection="1">
      <alignment horizontal="center" vertical="center" wrapText="1"/>
    </xf>
    <xf numFmtId="0" fontId="23" fillId="4" borderId="46" xfId="0" applyNumberFormat="1" applyFont="1" applyFill="1" applyBorder="1" applyAlignment="1" applyProtection="1">
      <alignment horizontal="center" vertical="center" wrapText="1"/>
    </xf>
    <xf numFmtId="38" fontId="50" fillId="3" borderId="7" xfId="1" applyFont="1" applyFill="1" applyBorder="1" applyAlignment="1" applyProtection="1">
      <alignment horizontal="center" vertical="center"/>
    </xf>
    <xf numFmtId="0" fontId="49" fillId="3" borderId="7" xfId="3" applyFont="1" applyFill="1" applyBorder="1" applyAlignment="1" applyProtection="1">
      <alignment horizontal="center" vertical="center"/>
    </xf>
    <xf numFmtId="0" fontId="49" fillId="3" borderId="27" xfId="3" applyFont="1" applyFill="1" applyBorder="1" applyAlignment="1" applyProtection="1">
      <alignment horizontal="center" vertical="center"/>
    </xf>
    <xf numFmtId="0" fontId="32" fillId="3" borderId="23" xfId="0" applyNumberFormat="1" applyFont="1" applyFill="1" applyBorder="1" applyAlignment="1" applyProtection="1">
      <alignment horizontal="center" vertical="center" wrapText="1"/>
    </xf>
    <xf numFmtId="0" fontId="32" fillId="3" borderId="0" xfId="0" applyNumberFormat="1" applyFont="1" applyFill="1" applyBorder="1" applyAlignment="1" applyProtection="1">
      <alignment horizontal="right" vertical="center" wrapText="1"/>
    </xf>
    <xf numFmtId="38" fontId="10" fillId="4" borderId="12" xfId="1" applyFont="1" applyFill="1" applyBorder="1" applyProtection="1">
      <alignment vertical="center"/>
    </xf>
    <xf numFmtId="176" fontId="10" fillId="4" borderId="20" xfId="2" applyNumberFormat="1" applyFont="1" applyFill="1" applyBorder="1" applyProtection="1">
      <alignment vertical="center"/>
    </xf>
    <xf numFmtId="194" fontId="21" fillId="0" borderId="0" xfId="0" applyNumberFormat="1" applyFont="1" applyAlignment="1" applyProtection="1">
      <alignment horizontal="center" vertical="center"/>
    </xf>
    <xf numFmtId="0" fontId="21" fillId="3" borderId="7" xfId="0" applyFont="1" applyFill="1" applyBorder="1" applyAlignment="1" applyProtection="1">
      <alignment horizontal="center" vertical="center"/>
    </xf>
    <xf numFmtId="0" fontId="21" fillId="0" borderId="7" xfId="0" applyFont="1" applyBorder="1" applyAlignment="1" applyProtection="1">
      <alignment horizontal="center" vertical="center"/>
    </xf>
    <xf numFmtId="191" fontId="21" fillId="0" borderId="1" xfId="0" applyNumberFormat="1" applyFont="1" applyBorder="1" applyAlignment="1" applyProtection="1">
      <alignment horizontal="center" vertical="center"/>
    </xf>
    <xf numFmtId="191" fontId="21" fillId="0" borderId="2" xfId="0" applyNumberFormat="1" applyFont="1" applyBorder="1" applyAlignment="1" applyProtection="1">
      <alignment horizontal="center" vertical="center"/>
    </xf>
    <xf numFmtId="191" fontId="21" fillId="0" borderId="3" xfId="0" applyNumberFormat="1" applyFont="1" applyBorder="1" applyAlignment="1" applyProtection="1">
      <alignment horizontal="center" vertical="center"/>
    </xf>
    <xf numFmtId="191" fontId="21" fillId="0" borderId="9" xfId="0" applyNumberFormat="1" applyFont="1" applyBorder="1" applyAlignment="1" applyProtection="1">
      <alignment horizontal="center" vertical="center"/>
    </xf>
    <xf numFmtId="191" fontId="21" fillId="0" borderId="0" xfId="0" applyNumberFormat="1" applyFont="1" applyBorder="1" applyAlignment="1" applyProtection="1">
      <alignment horizontal="center" vertical="center"/>
    </xf>
    <xf numFmtId="191" fontId="21" fillId="0" borderId="10" xfId="0" applyNumberFormat="1" applyFont="1" applyBorder="1" applyAlignment="1" applyProtection="1">
      <alignment horizontal="center" vertical="center"/>
    </xf>
    <xf numFmtId="191" fontId="21" fillId="0" borderId="4" xfId="0" applyNumberFormat="1" applyFont="1" applyBorder="1" applyAlignment="1" applyProtection="1">
      <alignment horizontal="center" vertical="center"/>
    </xf>
    <xf numFmtId="191" fontId="21" fillId="0" borderId="5" xfId="0" applyNumberFormat="1" applyFont="1" applyBorder="1" applyAlignment="1" applyProtection="1">
      <alignment horizontal="center" vertical="center"/>
    </xf>
    <xf numFmtId="191" fontId="21" fillId="0" borderId="6" xfId="0" applyNumberFormat="1" applyFont="1" applyBorder="1" applyAlignment="1" applyProtection="1">
      <alignment horizontal="center" vertical="center"/>
    </xf>
    <xf numFmtId="0" fontId="13" fillId="0" borderId="0" xfId="0" applyFont="1" applyAlignment="1" applyProtection="1">
      <alignment horizontal="center" vertical="center"/>
    </xf>
    <xf numFmtId="193" fontId="21" fillId="0" borderId="0" xfId="1" applyNumberFormat="1" applyFont="1" applyAlignment="1" applyProtection="1">
      <alignment horizontal="center" vertical="center"/>
    </xf>
    <xf numFmtId="0" fontId="21" fillId="0" borderId="0" xfId="0" applyFont="1" applyAlignment="1" applyProtection="1">
      <alignment horizontal="center" vertical="center"/>
    </xf>
    <xf numFmtId="191" fontId="21" fillId="0" borderId="0" xfId="0" applyNumberFormat="1" applyFont="1" applyAlignment="1" applyProtection="1">
      <alignment horizontal="left" vertical="top" wrapText="1"/>
    </xf>
    <xf numFmtId="191" fontId="21" fillId="0" borderId="0" xfId="0" applyNumberFormat="1" applyFont="1" applyAlignment="1" applyProtection="1">
      <alignment horizontal="left" vertical="center"/>
    </xf>
    <xf numFmtId="0" fontId="21" fillId="4" borderId="23" xfId="0" applyFont="1" applyFill="1" applyBorder="1" applyAlignment="1" applyProtection="1">
      <alignment horizontal="center" vertical="center"/>
      <protection locked="0"/>
    </xf>
    <xf numFmtId="0" fontId="21" fillId="4" borderId="24" xfId="0" applyFont="1" applyFill="1" applyBorder="1" applyAlignment="1" applyProtection="1">
      <alignment horizontal="center" vertical="center"/>
      <protection locked="0"/>
    </xf>
    <xf numFmtId="0" fontId="21" fillId="4" borderId="25" xfId="0" applyFont="1" applyFill="1" applyBorder="1" applyAlignment="1" applyProtection="1">
      <alignment horizontal="center" vertical="center"/>
      <protection locked="0"/>
    </xf>
    <xf numFmtId="0" fontId="51" fillId="3" borderId="53" xfId="0" applyFont="1" applyFill="1" applyBorder="1" applyAlignment="1" applyProtection="1">
      <alignment horizontal="center" vertical="center" wrapText="1"/>
    </xf>
    <xf numFmtId="0" fontId="51" fillId="3" borderId="48" xfId="0" applyFont="1" applyFill="1" applyBorder="1" applyAlignment="1" applyProtection="1">
      <alignment horizontal="center" vertical="center"/>
    </xf>
    <xf numFmtId="0" fontId="21" fillId="0" borderId="53" xfId="0" applyFont="1" applyBorder="1" applyAlignment="1" applyProtection="1">
      <alignment horizontal="center" vertical="center" wrapText="1"/>
      <protection locked="0"/>
    </xf>
    <xf numFmtId="0" fontId="21" fillId="0" borderId="54" xfId="0" applyFont="1" applyBorder="1" applyAlignment="1" applyProtection="1">
      <alignment horizontal="center" vertical="center" wrapText="1"/>
      <protection locked="0"/>
    </xf>
    <xf numFmtId="0" fontId="21" fillId="0" borderId="23"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0" fontId="21" fillId="4" borderId="4" xfId="0" applyFont="1" applyFill="1" applyBorder="1" applyAlignment="1" applyProtection="1">
      <alignment horizontal="center" vertical="center"/>
      <protection locked="0"/>
    </xf>
    <xf numFmtId="0" fontId="21" fillId="4" borderId="5" xfId="0" applyFont="1" applyFill="1" applyBorder="1" applyAlignment="1" applyProtection="1">
      <alignment horizontal="center" vertical="center"/>
      <protection locked="0"/>
    </xf>
    <xf numFmtId="0" fontId="21" fillId="4" borderId="6" xfId="0" applyFont="1" applyFill="1" applyBorder="1" applyAlignment="1" applyProtection="1">
      <alignment horizontal="center" vertical="center"/>
      <protection locked="0"/>
    </xf>
    <xf numFmtId="0" fontId="51" fillId="3" borderId="23" xfId="0" applyFont="1" applyFill="1" applyBorder="1" applyAlignment="1" applyProtection="1">
      <alignment horizontal="center" vertical="center" wrapText="1"/>
    </xf>
    <xf numFmtId="0" fontId="51" fillId="3" borderId="25" xfId="0" applyFont="1" applyFill="1" applyBorder="1" applyAlignment="1" applyProtection="1">
      <alignment horizontal="center" vertical="center" wrapText="1"/>
    </xf>
    <xf numFmtId="0" fontId="0" fillId="3" borderId="23" xfId="0" applyFill="1" applyBorder="1" applyAlignment="1">
      <alignment horizontal="center" vertical="center"/>
    </xf>
    <xf numFmtId="0" fontId="0" fillId="3" borderId="25" xfId="0" applyFill="1" applyBorder="1" applyAlignment="1">
      <alignment horizontal="center" vertical="center"/>
    </xf>
    <xf numFmtId="0" fontId="51" fillId="3" borderId="4" xfId="0" applyFont="1" applyFill="1" applyBorder="1" applyAlignment="1" applyProtection="1">
      <alignment horizontal="center" vertical="center"/>
    </xf>
    <xf numFmtId="0" fontId="51" fillId="3" borderId="6" xfId="0" applyFont="1" applyFill="1" applyBorder="1" applyAlignment="1" applyProtection="1">
      <alignment horizontal="center" vertical="center"/>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51" fillId="3" borderId="1" xfId="0" applyFont="1" applyFill="1" applyBorder="1" applyAlignment="1" applyProtection="1">
      <alignment horizontal="center" vertical="center"/>
    </xf>
    <xf numFmtId="0" fontId="51" fillId="3" borderId="9" xfId="0" applyFont="1" applyFill="1" applyBorder="1" applyAlignment="1" applyProtection="1">
      <alignment horizontal="center" vertical="center"/>
    </xf>
    <xf numFmtId="0" fontId="61" fillId="0" borderId="0" xfId="0" applyFont="1" applyAlignment="1" applyProtection="1">
      <alignment horizontal="center" vertical="center"/>
    </xf>
    <xf numFmtId="0" fontId="21" fillId="0" borderId="33" xfId="0" applyFont="1" applyBorder="1" applyAlignment="1" applyProtection="1">
      <alignment horizontal="center" vertical="center"/>
      <protection locked="0"/>
    </xf>
    <xf numFmtId="0" fontId="21" fillId="0" borderId="34" xfId="0" applyFont="1" applyBorder="1" applyAlignment="1" applyProtection="1">
      <alignment horizontal="center" vertical="center"/>
      <protection locked="0"/>
    </xf>
    <xf numFmtId="0" fontId="51" fillId="3" borderId="33" xfId="0" applyFont="1" applyFill="1" applyBorder="1" applyAlignment="1" applyProtection="1">
      <alignment horizontal="center" vertical="center"/>
    </xf>
    <xf numFmtId="0" fontId="51" fillId="3" borderId="35" xfId="0" applyFont="1" applyFill="1" applyBorder="1" applyAlignment="1" applyProtection="1">
      <alignment horizontal="center" vertical="center"/>
    </xf>
    <xf numFmtId="0" fontId="51" fillId="3" borderId="60" xfId="0" applyFont="1" applyFill="1" applyBorder="1" applyAlignment="1" applyProtection="1">
      <alignment horizontal="center" vertical="center"/>
    </xf>
    <xf numFmtId="0" fontId="51" fillId="3" borderId="61" xfId="0" applyFont="1" applyFill="1" applyBorder="1" applyAlignment="1" applyProtection="1">
      <alignment horizontal="center" vertical="center"/>
    </xf>
    <xf numFmtId="0" fontId="21" fillId="4" borderId="33" xfId="0" applyFont="1" applyFill="1" applyBorder="1" applyAlignment="1" applyProtection="1">
      <alignment horizontal="center" vertical="center"/>
      <protection locked="0"/>
    </xf>
    <xf numFmtId="0" fontId="21" fillId="4" borderId="34" xfId="0" applyFont="1" applyFill="1" applyBorder="1" applyAlignment="1" applyProtection="1">
      <alignment horizontal="center" vertical="center"/>
      <protection locked="0"/>
    </xf>
    <xf numFmtId="0" fontId="21" fillId="4" borderId="35" xfId="0" applyFont="1" applyFill="1" applyBorder="1" applyAlignment="1" applyProtection="1">
      <alignment horizontal="center" vertical="center"/>
      <protection locked="0"/>
    </xf>
    <xf numFmtId="0" fontId="21" fillId="0" borderId="63" xfId="0" applyFont="1" applyBorder="1" applyAlignment="1" applyProtection="1">
      <alignment horizontal="center" vertical="center" wrapText="1"/>
      <protection locked="0"/>
    </xf>
    <xf numFmtId="0" fontId="21" fillId="0" borderId="64" xfId="0" applyFont="1" applyBorder="1" applyAlignment="1" applyProtection="1">
      <alignment horizontal="center" vertical="center" wrapText="1"/>
      <protection locked="0"/>
    </xf>
    <xf numFmtId="0" fontId="51" fillId="3" borderId="1" xfId="0" applyFont="1" applyFill="1" applyBorder="1" applyAlignment="1" applyProtection="1">
      <alignment horizontal="center" vertical="center" wrapText="1"/>
    </xf>
    <xf numFmtId="0" fontId="51" fillId="3" borderId="3" xfId="0" applyFont="1" applyFill="1" applyBorder="1" applyAlignment="1" applyProtection="1">
      <alignment horizontal="center" vertical="center" wrapText="1"/>
    </xf>
    <xf numFmtId="0" fontId="51" fillId="3" borderId="9" xfId="0" applyFont="1" applyFill="1" applyBorder="1" applyAlignment="1" applyProtection="1">
      <alignment horizontal="center" vertical="center" wrapText="1"/>
    </xf>
    <xf numFmtId="0" fontId="51" fillId="3" borderId="10" xfId="0" applyFont="1" applyFill="1" applyBorder="1" applyAlignment="1" applyProtection="1">
      <alignment horizontal="center" vertical="center" wrapText="1"/>
    </xf>
    <xf numFmtId="0" fontId="51" fillId="3" borderId="3" xfId="0" applyFont="1" applyFill="1" applyBorder="1" applyAlignment="1" applyProtection="1">
      <alignment horizontal="center" vertical="center"/>
    </xf>
    <xf numFmtId="0" fontId="51" fillId="3" borderId="10" xfId="0" applyFont="1" applyFill="1" applyBorder="1" applyAlignment="1" applyProtection="1">
      <alignment horizontal="center" vertical="center"/>
    </xf>
    <xf numFmtId="0" fontId="21" fillId="0" borderId="3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9"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31" fillId="0" borderId="23" xfId="5" applyBorder="1" applyAlignment="1" applyProtection="1">
      <alignment horizontal="center" vertical="center"/>
      <protection locked="0"/>
    </xf>
    <xf numFmtId="0" fontId="0" fillId="0" borderId="25" xfId="0" applyBorder="1" applyAlignment="1" applyProtection="1">
      <alignment horizontal="center" vertical="center"/>
      <protection locked="0"/>
    </xf>
    <xf numFmtId="178" fontId="21" fillId="0" borderId="9" xfId="0" applyNumberFormat="1" applyFont="1" applyBorder="1" applyAlignment="1" applyProtection="1">
      <alignment horizontal="right" vertical="center"/>
    </xf>
    <xf numFmtId="178" fontId="21" fillId="0" borderId="0" xfId="0" applyNumberFormat="1" applyFont="1" applyBorder="1" applyAlignment="1" applyProtection="1">
      <alignment horizontal="right" vertical="center"/>
    </xf>
    <xf numFmtId="178" fontId="27" fillId="0" borderId="0" xfId="0" applyNumberFormat="1" applyFont="1" applyBorder="1" applyAlignment="1" applyProtection="1">
      <alignment horizontal="center" vertical="center"/>
      <protection locked="0"/>
    </xf>
    <xf numFmtId="0" fontId="51" fillId="3" borderId="8" xfId="0" applyFont="1" applyFill="1" applyBorder="1" applyAlignment="1" applyProtection="1">
      <alignment horizontal="center" vertical="center"/>
    </xf>
    <xf numFmtId="0" fontId="51" fillId="3" borderId="7" xfId="0" applyFont="1" applyFill="1" applyBorder="1" applyAlignment="1" applyProtection="1">
      <alignment horizontal="center" vertical="center"/>
    </xf>
    <xf numFmtId="0" fontId="21" fillId="0" borderId="34" xfId="0" applyFont="1" applyBorder="1" applyAlignment="1" applyProtection="1">
      <alignment horizontal="left" vertical="center"/>
    </xf>
    <xf numFmtId="0" fontId="21" fillId="0" borderId="35" xfId="0" applyFont="1" applyBorder="1" applyAlignment="1" applyProtection="1">
      <alignment horizontal="left" vertical="center"/>
    </xf>
    <xf numFmtId="178" fontId="27" fillId="0" borderId="33" xfId="0" applyNumberFormat="1" applyFont="1" applyBorder="1" applyAlignment="1" applyProtection="1">
      <alignment horizontal="right" vertical="center"/>
      <protection locked="0"/>
    </xf>
    <xf numFmtId="178" fontId="27" fillId="0" borderId="34" xfId="0" applyNumberFormat="1" applyFont="1" applyBorder="1" applyAlignment="1" applyProtection="1">
      <alignment horizontal="right" vertical="center"/>
      <protection locked="0"/>
    </xf>
    <xf numFmtId="0" fontId="21" fillId="0" borderId="1"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51" fillId="3" borderId="33" xfId="0" applyFont="1" applyFill="1" applyBorder="1" applyAlignment="1" applyProtection="1">
      <alignment horizontal="center" vertical="center" wrapText="1"/>
    </xf>
    <xf numFmtId="0" fontId="51" fillId="3" borderId="35" xfId="0" applyFont="1" applyFill="1" applyBorder="1" applyAlignment="1" applyProtection="1">
      <alignment horizontal="center" vertical="center" wrapText="1"/>
    </xf>
    <xf numFmtId="0" fontId="51" fillId="3" borderId="4" xfId="0" applyFont="1" applyFill="1" applyBorder="1" applyAlignment="1" applyProtection="1">
      <alignment horizontal="center" vertical="center" wrapText="1"/>
    </xf>
    <xf numFmtId="0" fontId="51" fillId="3" borderId="6" xfId="0" applyFont="1"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49" fontId="27" fillId="0" borderId="4" xfId="0" applyNumberFormat="1" applyFont="1" applyBorder="1" applyAlignment="1" applyProtection="1">
      <alignment horizontal="center" vertical="center"/>
      <protection locked="0"/>
    </xf>
    <xf numFmtId="49" fontId="27" fillId="0" borderId="5" xfId="0" applyNumberFormat="1" applyFont="1" applyBorder="1" applyAlignment="1" applyProtection="1">
      <alignment horizontal="center" vertical="center"/>
      <protection locked="0"/>
    </xf>
    <xf numFmtId="0" fontId="21" fillId="0" borderId="52" xfId="0" applyFont="1" applyBorder="1" applyAlignment="1" applyProtection="1">
      <alignment horizontal="left" vertical="center"/>
      <protection locked="0"/>
    </xf>
    <xf numFmtId="0" fontId="21" fillId="0" borderId="34" xfId="0" applyFont="1" applyBorder="1" applyAlignment="1" applyProtection="1">
      <alignment horizontal="left" vertical="center"/>
      <protection locked="0"/>
    </xf>
    <xf numFmtId="0" fontId="21" fillId="0" borderId="35" xfId="0" applyFont="1" applyBorder="1" applyAlignment="1" applyProtection="1">
      <alignment horizontal="left" vertical="center"/>
      <protection locked="0"/>
    </xf>
    <xf numFmtId="0" fontId="21" fillId="0" borderId="34" xfId="0" applyFont="1" applyBorder="1" applyAlignment="1" applyProtection="1">
      <alignment horizontal="left" vertical="center" wrapText="1"/>
      <protection locked="0"/>
    </xf>
    <xf numFmtId="0" fontId="21" fillId="0" borderId="50" xfId="0" applyFont="1" applyBorder="1" applyAlignment="1" applyProtection="1">
      <alignment horizontal="left" vertical="center" wrapText="1"/>
      <protection locked="0"/>
    </xf>
    <xf numFmtId="0" fontId="51" fillId="3" borderId="4" xfId="0" applyFont="1" applyFill="1" applyBorder="1" applyAlignment="1" applyProtection="1">
      <alignment horizontal="left" vertical="center" wrapText="1"/>
    </xf>
    <xf numFmtId="0" fontId="51" fillId="3" borderId="5" xfId="0" applyFont="1" applyFill="1" applyBorder="1" applyAlignment="1" applyProtection="1">
      <alignment horizontal="left" vertical="center" wrapText="1"/>
    </xf>
    <xf numFmtId="0" fontId="51" fillId="3" borderId="6" xfId="0" applyFont="1" applyFill="1" applyBorder="1" applyAlignment="1" applyProtection="1">
      <alignment horizontal="left" vertical="center" wrapText="1"/>
    </xf>
    <xf numFmtId="49" fontId="27" fillId="0" borderId="53" xfId="0" applyNumberFormat="1" applyFont="1" applyBorder="1" applyAlignment="1" applyProtection="1">
      <alignment horizontal="center" vertical="center"/>
      <protection locked="0"/>
    </xf>
    <xf numFmtId="49" fontId="27" fillId="0" borderId="54" xfId="0" applyNumberFormat="1" applyFont="1" applyBorder="1" applyAlignment="1" applyProtection="1">
      <alignment horizontal="center" vertical="center"/>
      <protection locked="0"/>
    </xf>
    <xf numFmtId="0" fontId="51" fillId="3" borderId="23" xfId="0" applyFont="1" applyFill="1" applyBorder="1" applyAlignment="1" applyProtection="1">
      <alignment horizontal="center" vertical="center"/>
    </xf>
    <xf numFmtId="0" fontId="51" fillId="3" borderId="25" xfId="0" applyFont="1" applyFill="1" applyBorder="1" applyAlignment="1" applyProtection="1">
      <alignment horizontal="center" vertical="center"/>
    </xf>
    <xf numFmtId="0" fontId="31" fillId="0" borderId="23" xfId="5" applyBorder="1" applyAlignment="1" applyProtection="1">
      <alignment horizontal="left" vertical="center" wrapText="1"/>
      <protection locked="0"/>
    </xf>
    <xf numFmtId="0" fontId="25" fillId="0" borderId="24" xfId="0" applyFont="1" applyBorder="1" applyAlignment="1" applyProtection="1">
      <alignment horizontal="left" vertical="center" wrapText="1"/>
      <protection locked="0"/>
    </xf>
    <xf numFmtId="0" fontId="25" fillId="0" borderId="25" xfId="0" applyFont="1" applyBorder="1" applyAlignment="1" applyProtection="1">
      <alignment horizontal="left" vertical="center" wrapText="1"/>
      <protection locked="0"/>
    </xf>
    <xf numFmtId="0" fontId="59" fillId="3" borderId="23" xfId="0" applyFont="1" applyFill="1" applyBorder="1" applyAlignment="1" applyProtection="1">
      <alignment horizontal="left" vertical="center"/>
    </xf>
    <xf numFmtId="0" fontId="59" fillId="3" borderId="24" xfId="0" applyFont="1" applyFill="1" applyBorder="1" applyAlignment="1" applyProtection="1">
      <alignment horizontal="left" vertical="center"/>
    </xf>
    <xf numFmtId="0" fontId="59" fillId="3" borderId="25" xfId="0" applyFont="1" applyFill="1" applyBorder="1" applyAlignment="1" applyProtection="1">
      <alignment horizontal="left" vertical="center"/>
    </xf>
    <xf numFmtId="0" fontId="21" fillId="0" borderId="24" xfId="0" applyFont="1" applyBorder="1" applyAlignment="1" applyProtection="1">
      <alignment horizontal="left" vertical="center"/>
    </xf>
    <xf numFmtId="38" fontId="27" fillId="0" borderId="23" xfId="1" applyFont="1" applyBorder="1" applyAlignment="1" applyProtection="1">
      <alignment horizontal="right" vertical="center"/>
      <protection locked="0"/>
    </xf>
    <xf numFmtId="38" fontId="27" fillId="0" borderId="24" xfId="1" applyFont="1" applyBorder="1" applyAlignment="1" applyProtection="1">
      <alignment horizontal="right" vertical="center"/>
      <protection locked="0"/>
    </xf>
    <xf numFmtId="38" fontId="27" fillId="0" borderId="40" xfId="1" applyFont="1" applyBorder="1" applyAlignment="1" applyProtection="1">
      <alignment horizontal="right" vertical="center"/>
      <protection locked="0"/>
    </xf>
    <xf numFmtId="0" fontId="21" fillId="0" borderId="1"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51" fillId="3" borderId="40" xfId="0" applyFont="1" applyFill="1" applyBorder="1" applyAlignment="1" applyProtection="1">
      <alignment horizontal="center" vertical="center"/>
    </xf>
    <xf numFmtId="0" fontId="21" fillId="0" borderId="2" xfId="0" applyFont="1" applyBorder="1" applyAlignment="1" applyProtection="1">
      <alignment horizontal="left" vertical="center"/>
    </xf>
    <xf numFmtId="0" fontId="27" fillId="0" borderId="1" xfId="0" applyFont="1" applyBorder="1" applyAlignment="1" applyProtection="1">
      <alignment horizontal="center" vertical="center"/>
      <protection locked="0"/>
    </xf>
    <xf numFmtId="0" fontId="27" fillId="0" borderId="2" xfId="0" applyFont="1" applyBorder="1" applyAlignment="1" applyProtection="1">
      <alignment horizontal="center" vertical="center"/>
      <protection locked="0"/>
    </xf>
    <xf numFmtId="0" fontId="21" fillId="4" borderId="24" xfId="0" applyFont="1" applyFill="1" applyBorder="1" applyAlignment="1" applyProtection="1">
      <alignment horizontal="left" vertical="center"/>
      <protection locked="0"/>
    </xf>
    <xf numFmtId="0" fontId="21" fillId="4" borderId="25" xfId="0" applyFont="1" applyFill="1" applyBorder="1" applyAlignment="1" applyProtection="1">
      <alignment horizontal="left" vertical="center"/>
      <protection locked="0"/>
    </xf>
    <xf numFmtId="0" fontId="27" fillId="0" borderId="23" xfId="0" applyFont="1" applyBorder="1" applyAlignment="1" applyProtection="1">
      <alignment horizontal="center" vertical="center"/>
      <protection locked="0"/>
    </xf>
    <xf numFmtId="0" fontId="27" fillId="0" borderId="24" xfId="0" applyFont="1" applyBorder="1" applyAlignment="1" applyProtection="1">
      <alignment horizontal="center" vertical="center"/>
      <protection locked="0"/>
    </xf>
    <xf numFmtId="0" fontId="21" fillId="4" borderId="40" xfId="0" applyFont="1" applyFill="1" applyBorder="1" applyAlignment="1" applyProtection="1">
      <alignment horizontal="center" vertical="center"/>
      <protection locked="0"/>
    </xf>
    <xf numFmtId="0" fontId="51" fillId="0" borderId="0" xfId="0" applyFont="1" applyBorder="1" applyAlignment="1" applyProtection="1">
      <alignment horizontal="left" vertical="center" wrapText="1"/>
    </xf>
    <xf numFmtId="38" fontId="27" fillId="0" borderId="7" xfId="1" applyFont="1" applyBorder="1" applyAlignment="1" applyProtection="1">
      <alignment horizontal="right" vertical="center"/>
      <protection locked="0"/>
    </xf>
    <xf numFmtId="0" fontId="21" fillId="0" borderId="39" xfId="0" applyFont="1" applyBorder="1" applyAlignment="1">
      <alignment horizontal="left" vertical="center"/>
    </xf>
    <xf numFmtId="0" fontId="21" fillId="0" borderId="7" xfId="0" applyFont="1" applyBorder="1" applyAlignment="1">
      <alignment horizontal="left" vertical="center"/>
    </xf>
    <xf numFmtId="0" fontId="51" fillId="3" borderId="24" xfId="0" applyFont="1" applyFill="1" applyBorder="1" applyAlignment="1" applyProtection="1">
      <alignment horizontal="center" vertical="center"/>
    </xf>
    <xf numFmtId="0" fontId="27" fillId="4" borderId="23" xfId="0" applyFont="1" applyFill="1" applyBorder="1" applyAlignment="1" applyProtection="1">
      <alignment horizontal="center" vertical="center"/>
      <protection locked="0"/>
    </xf>
    <xf numFmtId="0" fontId="27" fillId="4" borderId="24" xfId="0" applyFont="1" applyFill="1" applyBorder="1" applyAlignment="1" applyProtection="1">
      <alignment horizontal="center" vertical="center"/>
      <protection locked="0"/>
    </xf>
    <xf numFmtId="0" fontId="27" fillId="4" borderId="25" xfId="0" applyFont="1" applyFill="1" applyBorder="1" applyAlignment="1" applyProtection="1">
      <alignment horizontal="center" vertical="center"/>
      <protection locked="0"/>
    </xf>
    <xf numFmtId="0" fontId="21" fillId="0" borderId="55" xfId="0" applyFont="1" applyBorder="1" applyAlignment="1" applyProtection="1">
      <alignment horizontal="left" vertical="center"/>
      <protection locked="0"/>
    </xf>
    <xf numFmtId="0" fontId="21" fillId="0" borderId="24" xfId="0" applyFont="1" applyBorder="1" applyAlignment="1" applyProtection="1">
      <alignment horizontal="left" vertical="center"/>
      <protection locked="0"/>
    </xf>
    <xf numFmtId="0" fontId="21" fillId="0" borderId="25" xfId="0" applyFont="1" applyBorder="1" applyAlignment="1" applyProtection="1">
      <alignment horizontal="left" vertical="center"/>
      <protection locked="0"/>
    </xf>
    <xf numFmtId="0" fontId="51" fillId="3" borderId="7" xfId="0" applyFont="1" applyFill="1" applyBorder="1" applyAlignment="1" applyProtection="1">
      <alignment horizontal="center" vertical="center" wrapText="1"/>
    </xf>
    <xf numFmtId="0" fontId="21" fillId="0" borderId="24" xfId="0" applyFont="1" applyFill="1" applyBorder="1" applyAlignment="1" applyProtection="1">
      <alignment horizontal="left" vertical="center"/>
      <protection locked="0"/>
    </xf>
    <xf numFmtId="0" fontId="21" fillId="0" borderId="25" xfId="0" applyFont="1" applyFill="1" applyBorder="1" applyAlignment="1" applyProtection="1">
      <alignment horizontal="left" vertical="center"/>
      <protection locked="0"/>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194" fontId="27" fillId="0" borderId="24" xfId="0" applyNumberFormat="1" applyFont="1" applyBorder="1" applyAlignment="1" applyProtection="1">
      <alignment horizontal="center" vertical="center"/>
      <protection locked="0"/>
    </xf>
    <xf numFmtId="0" fontId="21" fillId="0" borderId="7" xfId="0" applyFont="1" applyBorder="1" applyAlignment="1" applyProtection="1">
      <alignment horizontal="left" vertical="center"/>
      <protection locked="0"/>
    </xf>
    <xf numFmtId="0" fontId="8" fillId="0" borderId="0" xfId="0" applyFont="1" applyBorder="1" applyAlignment="1" applyProtection="1">
      <alignment horizontal="left" vertical="center" wrapText="1"/>
    </xf>
    <xf numFmtId="0" fontId="51" fillId="3" borderId="23" xfId="0" applyFont="1" applyFill="1" applyBorder="1" applyAlignment="1">
      <alignment horizontal="center" vertical="center"/>
    </xf>
    <xf numFmtId="0" fontId="51" fillId="3" borderId="25" xfId="0" applyFont="1" applyFill="1" applyBorder="1" applyAlignment="1">
      <alignment horizontal="center" vertical="center"/>
    </xf>
    <xf numFmtId="0" fontId="23" fillId="0" borderId="23"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51" fillId="3" borderId="7" xfId="0" applyFont="1" applyFill="1" applyBorder="1" applyAlignment="1">
      <alignment horizontal="center" vertical="center"/>
    </xf>
    <xf numFmtId="0" fontId="21" fillId="0" borderId="23" xfId="0" applyFont="1" applyBorder="1" applyAlignment="1" applyProtection="1">
      <alignment horizontal="center" vertical="center" wrapText="1"/>
      <protection locked="0"/>
    </xf>
    <xf numFmtId="0" fontId="21" fillId="0" borderId="24" xfId="0" applyFont="1" applyBorder="1" applyAlignment="1" applyProtection="1">
      <alignment horizontal="center" vertical="center" wrapText="1"/>
      <protection locked="0"/>
    </xf>
    <xf numFmtId="0" fontId="21" fillId="0" borderId="25" xfId="0" applyFont="1" applyBorder="1" applyAlignment="1" applyProtection="1">
      <alignment horizontal="center" vertical="center" wrapText="1"/>
      <protection locked="0"/>
    </xf>
    <xf numFmtId="0" fontId="65" fillId="0" borderId="0" xfId="0" applyFont="1" applyAlignment="1">
      <alignment horizontal="left" vertical="center" wrapText="1"/>
    </xf>
    <xf numFmtId="182" fontId="25" fillId="0" borderId="16" xfId="1" applyNumberFormat="1" applyFont="1" applyFill="1" applyBorder="1" applyAlignment="1" applyProtection="1">
      <alignment horizontal="right" vertical="center"/>
      <protection locked="0"/>
    </xf>
    <xf numFmtId="182" fontId="25" fillId="0" borderId="21" xfId="1" applyNumberFormat="1" applyFont="1" applyFill="1" applyBorder="1" applyAlignment="1" applyProtection="1">
      <alignment horizontal="right" vertical="center"/>
      <protection locked="0"/>
    </xf>
    <xf numFmtId="0" fontId="25" fillId="0" borderId="7" xfId="0" applyNumberFormat="1" applyFont="1" applyFill="1" applyBorder="1" applyAlignment="1" applyProtection="1">
      <alignment horizontal="center" vertical="center"/>
      <protection locked="0"/>
    </xf>
    <xf numFmtId="0" fontId="63" fillId="0" borderId="0" xfId="0" applyFont="1" applyAlignment="1" applyProtection="1">
      <alignment vertical="center" wrapText="1"/>
    </xf>
    <xf numFmtId="0" fontId="63" fillId="4" borderId="0" xfId="0" applyFont="1" applyFill="1" applyBorder="1" applyAlignment="1" applyProtection="1">
      <alignment horizontal="right" vertical="center"/>
    </xf>
    <xf numFmtId="0" fontId="63" fillId="4" borderId="12" xfId="0" applyFont="1" applyFill="1" applyBorder="1" applyAlignment="1" applyProtection="1">
      <alignment horizontal="center" vertical="center"/>
    </xf>
    <xf numFmtId="0" fontId="63" fillId="3" borderId="16" xfId="0" applyFont="1" applyFill="1" applyBorder="1" applyAlignment="1" applyProtection="1">
      <alignment horizontal="center" vertical="center"/>
    </xf>
    <xf numFmtId="0" fontId="63" fillId="3" borderId="21" xfId="0" applyFont="1" applyFill="1" applyBorder="1" applyAlignment="1" applyProtection="1">
      <alignment horizontal="center" vertical="center"/>
    </xf>
    <xf numFmtId="0" fontId="63" fillId="3" borderId="14" xfId="0" applyFont="1" applyFill="1" applyBorder="1" applyAlignment="1" applyProtection="1">
      <alignment horizontal="center" vertical="center"/>
    </xf>
    <xf numFmtId="0" fontId="25" fillId="0" borderId="16" xfId="0" applyFont="1" applyFill="1" applyBorder="1" applyAlignment="1" applyProtection="1">
      <alignment horizontal="left" vertical="top"/>
      <protection locked="0"/>
    </xf>
    <xf numFmtId="0" fontId="25" fillId="0" borderId="21" xfId="0" applyFont="1" applyFill="1" applyBorder="1" applyAlignment="1" applyProtection="1">
      <alignment horizontal="left" vertical="top"/>
      <protection locked="0"/>
    </xf>
    <xf numFmtId="0" fontId="25" fillId="0" borderId="14" xfId="0" applyFont="1" applyFill="1" applyBorder="1" applyAlignment="1" applyProtection="1">
      <alignment horizontal="left" vertical="top"/>
      <protection locked="0"/>
    </xf>
    <xf numFmtId="0" fontId="63" fillId="0" borderId="22" xfId="0" applyFont="1" applyBorder="1" applyAlignment="1" applyProtection="1">
      <alignment vertical="top" wrapText="1"/>
    </xf>
    <xf numFmtId="0" fontId="63" fillId="0" borderId="0" xfId="0" applyFont="1" applyBorder="1" applyAlignment="1" applyProtection="1">
      <alignment vertical="center" wrapText="1"/>
    </xf>
    <xf numFmtId="0" fontId="63" fillId="3" borderId="7" xfId="0" applyFont="1" applyFill="1" applyBorder="1" applyAlignment="1" applyProtection="1">
      <alignment horizontal="center" vertical="center"/>
    </xf>
    <xf numFmtId="0" fontId="4" fillId="0" borderId="0" xfId="0" applyFont="1" applyBorder="1" applyAlignment="1" applyProtection="1">
      <alignment horizontal="center" vertical="top"/>
      <protection locked="0"/>
    </xf>
    <xf numFmtId="0" fontId="4" fillId="2" borderId="1" xfId="0" applyFont="1" applyFill="1" applyBorder="1" applyAlignment="1" applyProtection="1">
      <alignment horizontal="left" vertical="center" wrapText="1"/>
    </xf>
    <xf numFmtId="0" fontId="4" fillId="2" borderId="2"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0" fontId="4" fillId="3" borderId="23" xfId="0" applyFont="1" applyFill="1" applyBorder="1" applyAlignment="1" applyProtection="1">
      <alignment horizontal="left" vertical="center" wrapText="1"/>
    </xf>
    <xf numFmtId="0" fontId="4" fillId="3" borderId="24" xfId="0" applyFont="1" applyFill="1" applyBorder="1" applyAlignment="1" applyProtection="1">
      <alignment horizontal="left" vertical="center" wrapText="1"/>
    </xf>
    <xf numFmtId="0" fontId="4" fillId="3" borderId="25" xfId="0" applyFont="1" applyFill="1" applyBorder="1" applyAlignment="1" applyProtection="1">
      <alignment horizontal="left" vertical="center" wrapText="1"/>
    </xf>
    <xf numFmtId="0" fontId="21" fillId="0" borderId="1" xfId="0" applyFont="1" applyBorder="1" applyAlignment="1" applyProtection="1">
      <alignment horizontal="left" vertical="top" wrapText="1"/>
      <protection locked="0"/>
    </xf>
    <xf numFmtId="0" fontId="21" fillId="0" borderId="2" xfId="0" applyFont="1" applyBorder="1" applyAlignment="1" applyProtection="1">
      <alignment horizontal="left" vertical="top" wrapText="1"/>
      <protection locked="0"/>
    </xf>
    <xf numFmtId="0" fontId="21" fillId="0" borderId="3"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4"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0" fillId="0" borderId="9" xfId="0" applyBorder="1" applyAlignment="1" applyProtection="1">
      <alignment horizontal="right" vertical="center"/>
    </xf>
    <xf numFmtId="0" fontId="4" fillId="3" borderId="1" xfId="0" applyFont="1" applyFill="1" applyBorder="1" applyAlignment="1" applyProtection="1">
      <alignment horizontal="left" vertical="center"/>
    </xf>
    <xf numFmtId="0" fontId="4" fillId="3" borderId="2"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4" fillId="3" borderId="5" xfId="0" applyFont="1" applyFill="1" applyBorder="1" applyAlignment="1" applyProtection="1">
      <alignment horizontal="left" vertical="center"/>
    </xf>
    <xf numFmtId="0" fontId="5" fillId="3" borderId="2" xfId="0" applyFont="1" applyFill="1" applyBorder="1" applyAlignment="1" applyProtection="1">
      <alignment horizontal="right" vertical="center"/>
    </xf>
    <xf numFmtId="0" fontId="5" fillId="3" borderId="3" xfId="0" applyFont="1" applyFill="1" applyBorder="1" applyAlignment="1" applyProtection="1">
      <alignment horizontal="right" vertical="center"/>
    </xf>
    <xf numFmtId="0" fontId="5" fillId="3" borderId="5" xfId="0" applyFont="1" applyFill="1" applyBorder="1" applyAlignment="1" applyProtection="1">
      <alignment horizontal="right" vertical="center"/>
    </xf>
    <xf numFmtId="0" fontId="5" fillId="3" borderId="6" xfId="0" applyFont="1" applyFill="1" applyBorder="1" applyAlignment="1" applyProtection="1">
      <alignment horizontal="right" vertical="center"/>
    </xf>
    <xf numFmtId="0" fontId="0" fillId="0" borderId="5" xfId="0" applyBorder="1" applyAlignment="1" applyProtection="1">
      <alignment horizontal="right" vertical="center"/>
    </xf>
    <xf numFmtId="0" fontId="2" fillId="3" borderId="7"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xf>
    <xf numFmtId="0" fontId="21" fillId="0" borderId="4"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31" fillId="0" borderId="0" xfId="5" applyAlignment="1" applyProtection="1">
      <alignment horizontal="center" vertical="center"/>
    </xf>
    <xf numFmtId="0" fontId="23" fillId="0" borderId="7"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3" fillId="0" borderId="2" xfId="0" applyFont="1" applyBorder="1" applyAlignment="1" applyProtection="1">
      <alignment horizontal="left" vertical="center" wrapText="1"/>
      <protection locked="0"/>
    </xf>
    <xf numFmtId="0" fontId="23" fillId="0" borderId="3"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23" fillId="0" borderId="5" xfId="0" applyFont="1" applyBorder="1" applyAlignment="1" applyProtection="1">
      <alignment horizontal="left" vertical="center" wrapText="1"/>
      <protection locked="0"/>
    </xf>
    <xf numFmtId="0" fontId="23" fillId="0" borderId="6" xfId="0" applyFont="1" applyBorder="1" applyAlignment="1" applyProtection="1">
      <alignment horizontal="left" vertical="center" wrapText="1"/>
      <protection locked="0"/>
    </xf>
    <xf numFmtId="0" fontId="56" fillId="9" borderId="7" xfId="0" applyFont="1" applyFill="1" applyBorder="1" applyAlignment="1" applyProtection="1">
      <alignment horizontal="center" vertical="center" wrapText="1"/>
      <protection locked="0"/>
    </xf>
    <xf numFmtId="0" fontId="56" fillId="9" borderId="7" xfId="0" applyFont="1" applyFill="1" applyBorder="1" applyAlignment="1" applyProtection="1">
      <alignment horizontal="center" vertical="center" wrapText="1"/>
    </xf>
    <xf numFmtId="0" fontId="56" fillId="9" borderId="7" xfId="0" applyFont="1" applyFill="1" applyBorder="1" applyAlignment="1" applyProtection="1">
      <alignment horizontal="right" vertical="center" wrapText="1"/>
    </xf>
    <xf numFmtId="0" fontId="31" fillId="0" borderId="0" xfId="5" applyAlignment="1" applyProtection="1">
      <alignment horizontal="center" vertical="center"/>
      <protection locked="0"/>
    </xf>
    <xf numFmtId="0" fontId="4" fillId="3" borderId="23" xfId="0" applyFont="1" applyFill="1" applyBorder="1" applyAlignment="1" applyProtection="1">
      <alignment horizontal="center" vertical="top" wrapText="1"/>
    </xf>
    <xf numFmtId="0" fontId="4" fillId="3" borderId="24" xfId="0" applyFont="1" applyFill="1" applyBorder="1" applyAlignment="1" applyProtection="1">
      <alignment horizontal="center" vertical="top" wrapText="1"/>
    </xf>
    <xf numFmtId="0" fontId="4" fillId="3" borderId="25" xfId="0" applyFont="1" applyFill="1" applyBorder="1" applyAlignment="1" applyProtection="1">
      <alignment horizontal="center" vertical="top" wrapText="1"/>
    </xf>
    <xf numFmtId="0" fontId="21" fillId="0" borderId="2"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0" fontId="21" fillId="0" borderId="4"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4" fillId="3" borderId="23" xfId="0" applyFont="1" applyFill="1" applyBorder="1" applyAlignment="1" applyProtection="1">
      <alignment horizontal="center" vertical="center" wrapText="1"/>
    </xf>
    <xf numFmtId="0" fontId="4" fillId="3" borderId="24" xfId="0" applyFont="1" applyFill="1" applyBorder="1" applyAlignment="1" applyProtection="1">
      <alignment horizontal="center" vertical="center" wrapText="1"/>
    </xf>
    <xf numFmtId="0" fontId="4" fillId="3" borderId="25" xfId="0" applyFont="1" applyFill="1" applyBorder="1" applyAlignment="1" applyProtection="1">
      <alignment horizontal="center" vertical="center" wrapText="1"/>
    </xf>
    <xf numFmtId="0" fontId="53" fillId="3" borderId="7" xfId="0" applyFont="1" applyFill="1" applyBorder="1" applyAlignment="1" applyProtection="1">
      <alignment horizontal="left" vertical="center"/>
    </xf>
    <xf numFmtId="0" fontId="4" fillId="3" borderId="23" xfId="0" applyFont="1" applyFill="1" applyBorder="1" applyAlignment="1" applyProtection="1">
      <alignment horizontal="left" vertical="center"/>
    </xf>
    <xf numFmtId="0" fontId="4" fillId="3" borderId="24" xfId="0" applyFont="1" applyFill="1" applyBorder="1" applyAlignment="1" applyProtection="1">
      <alignment horizontal="left" vertical="center"/>
    </xf>
    <xf numFmtId="0" fontId="4" fillId="3" borderId="25" xfId="0" applyFont="1" applyFill="1" applyBorder="1" applyAlignment="1" applyProtection="1">
      <alignment horizontal="left" vertical="center"/>
    </xf>
    <xf numFmtId="0" fontId="56" fillId="9" borderId="25" xfId="0" applyFont="1" applyFill="1" applyBorder="1" applyAlignment="1" applyProtection="1">
      <alignment horizontal="left" vertical="center" wrapText="1"/>
    </xf>
    <xf numFmtId="0" fontId="56" fillId="9" borderId="7" xfId="0" applyFont="1" applyFill="1" applyBorder="1" applyAlignment="1" applyProtection="1">
      <alignment horizontal="left" vertical="center" wrapText="1"/>
    </xf>
    <xf numFmtId="0" fontId="56" fillId="3" borderId="7" xfId="0" applyFont="1" applyFill="1" applyBorder="1" applyAlignment="1" applyProtection="1">
      <alignment horizontal="left" vertical="center" wrapText="1"/>
    </xf>
    <xf numFmtId="0" fontId="56" fillId="9" borderId="23" xfId="0" applyFont="1" applyFill="1" applyBorder="1" applyAlignment="1" applyProtection="1">
      <alignment horizontal="center" vertical="center" wrapText="1"/>
    </xf>
    <xf numFmtId="0" fontId="56" fillId="9" borderId="25" xfId="0" applyFont="1" applyFill="1" applyBorder="1" applyAlignment="1" applyProtection="1">
      <alignment horizontal="center" vertical="center" wrapText="1"/>
    </xf>
    <xf numFmtId="0" fontId="21" fillId="4" borderId="1" xfId="0" applyFont="1" applyFill="1" applyBorder="1" applyAlignment="1" applyProtection="1">
      <alignment horizontal="left" vertical="center" wrapText="1"/>
      <protection locked="0"/>
    </xf>
    <xf numFmtId="0" fontId="21" fillId="4" borderId="2" xfId="0" applyFont="1" applyFill="1" applyBorder="1" applyAlignment="1" applyProtection="1">
      <alignment horizontal="left" vertical="center" wrapText="1"/>
      <protection locked="0"/>
    </xf>
    <xf numFmtId="0" fontId="21" fillId="4" borderId="3" xfId="0" applyFont="1" applyFill="1" applyBorder="1" applyAlignment="1" applyProtection="1">
      <alignment horizontal="left" vertical="center" wrapText="1"/>
      <protection locked="0"/>
    </xf>
    <xf numFmtId="0" fontId="21" fillId="4" borderId="9" xfId="0" applyFont="1" applyFill="1" applyBorder="1" applyAlignment="1" applyProtection="1">
      <alignment horizontal="left" vertical="center" wrapText="1"/>
      <protection locked="0"/>
    </xf>
    <xf numFmtId="0" fontId="21" fillId="4" borderId="0" xfId="0" applyFont="1" applyFill="1" applyBorder="1" applyAlignment="1" applyProtection="1">
      <alignment horizontal="left" vertical="center" wrapText="1"/>
      <protection locked="0"/>
    </xf>
    <xf numFmtId="0" fontId="21" fillId="4" borderId="10" xfId="0" applyFont="1" applyFill="1" applyBorder="1" applyAlignment="1" applyProtection="1">
      <alignment horizontal="left" vertical="center" wrapText="1"/>
      <protection locked="0"/>
    </xf>
    <xf numFmtId="0" fontId="21" fillId="4" borderId="4" xfId="0" applyFont="1" applyFill="1" applyBorder="1" applyAlignment="1" applyProtection="1">
      <alignment horizontal="left" vertical="center" wrapText="1"/>
      <protection locked="0"/>
    </xf>
    <xf numFmtId="0" fontId="21" fillId="4" borderId="5" xfId="0" applyFont="1" applyFill="1" applyBorder="1" applyAlignment="1" applyProtection="1">
      <alignment horizontal="left" vertical="center" wrapText="1"/>
      <protection locked="0"/>
    </xf>
    <xf numFmtId="0" fontId="21" fillId="4" borderId="6"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12" fillId="4" borderId="26" xfId="0" applyNumberFormat="1" applyFont="1" applyFill="1" applyBorder="1" applyAlignment="1" applyProtection="1">
      <alignment horizontal="center" vertical="center" wrapText="1"/>
      <protection locked="0"/>
    </xf>
    <xf numFmtId="0" fontId="12" fillId="4" borderId="51" xfId="0" applyNumberFormat="1" applyFont="1" applyFill="1" applyBorder="1" applyAlignment="1" applyProtection="1">
      <alignment horizontal="center" vertical="center" wrapText="1"/>
      <protection locked="0"/>
    </xf>
    <xf numFmtId="0" fontId="12" fillId="4" borderId="8" xfId="0" applyNumberFormat="1" applyFont="1" applyFill="1" applyBorder="1" applyAlignment="1" applyProtection="1">
      <alignment horizontal="center" vertical="center" wrapText="1"/>
      <protection locked="0"/>
    </xf>
    <xf numFmtId="192" fontId="21" fillId="4" borderId="1" xfId="0" applyNumberFormat="1" applyFont="1" applyFill="1" applyBorder="1" applyAlignment="1" applyProtection="1">
      <alignment horizontal="left" vertical="center" wrapText="1"/>
      <protection locked="0"/>
    </xf>
    <xf numFmtId="192" fontId="21" fillId="4" borderId="2" xfId="0" applyNumberFormat="1" applyFont="1" applyFill="1" applyBorder="1" applyAlignment="1" applyProtection="1">
      <alignment horizontal="left" vertical="center" wrapText="1"/>
      <protection locked="0"/>
    </xf>
    <xf numFmtId="192" fontId="21" fillId="4" borderId="3" xfId="0" applyNumberFormat="1" applyFont="1" applyFill="1" applyBorder="1" applyAlignment="1" applyProtection="1">
      <alignment horizontal="left" vertical="center" wrapText="1"/>
      <protection locked="0"/>
    </xf>
    <xf numFmtId="192" fontId="21" fillId="4" borderId="9" xfId="0" applyNumberFormat="1" applyFont="1" applyFill="1" applyBorder="1" applyAlignment="1" applyProtection="1">
      <alignment horizontal="left" vertical="center" wrapText="1"/>
      <protection locked="0"/>
    </xf>
    <xf numFmtId="192" fontId="21" fillId="4" borderId="0" xfId="0" applyNumberFormat="1" applyFont="1" applyFill="1" applyBorder="1" applyAlignment="1" applyProtection="1">
      <alignment horizontal="left" vertical="center" wrapText="1"/>
      <protection locked="0"/>
    </xf>
    <xf numFmtId="192" fontId="21" fillId="4" borderId="10" xfId="0" applyNumberFormat="1" applyFont="1" applyFill="1" applyBorder="1" applyAlignment="1" applyProtection="1">
      <alignment horizontal="left" vertical="center" wrapText="1"/>
      <protection locked="0"/>
    </xf>
    <xf numFmtId="192" fontId="21" fillId="4" borderId="4" xfId="0" applyNumberFormat="1" applyFont="1" applyFill="1" applyBorder="1" applyAlignment="1" applyProtection="1">
      <alignment horizontal="left" vertical="center" wrapText="1"/>
      <protection locked="0"/>
    </xf>
    <xf numFmtId="192" fontId="21" fillId="4" borderId="5" xfId="0" applyNumberFormat="1" applyFont="1" applyFill="1" applyBorder="1" applyAlignment="1" applyProtection="1">
      <alignment horizontal="left" vertical="center" wrapText="1"/>
      <protection locked="0"/>
    </xf>
    <xf numFmtId="192" fontId="21" fillId="4" borderId="6" xfId="0" applyNumberFormat="1"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21" fillId="4" borderId="1" xfId="0" applyFont="1" applyFill="1" applyBorder="1" applyAlignment="1" applyProtection="1">
      <alignment horizontal="left" vertical="top" wrapText="1"/>
      <protection locked="0"/>
    </xf>
    <xf numFmtId="0" fontId="21" fillId="4" borderId="2" xfId="0" applyFont="1" applyFill="1" applyBorder="1" applyAlignment="1" applyProtection="1">
      <alignment horizontal="left" vertical="top" wrapText="1"/>
      <protection locked="0"/>
    </xf>
    <xf numFmtId="0" fontId="21" fillId="4" borderId="3" xfId="0" applyFont="1" applyFill="1" applyBorder="1" applyAlignment="1" applyProtection="1">
      <alignment horizontal="left" vertical="top" wrapText="1"/>
      <protection locked="0"/>
    </xf>
    <xf numFmtId="0" fontId="21" fillId="4" borderId="9" xfId="0" applyFont="1" applyFill="1" applyBorder="1" applyAlignment="1" applyProtection="1">
      <alignment horizontal="left" vertical="top" wrapText="1"/>
      <protection locked="0"/>
    </xf>
    <xf numFmtId="0" fontId="21" fillId="4" borderId="0" xfId="0" applyFont="1" applyFill="1" applyBorder="1" applyAlignment="1" applyProtection="1">
      <alignment horizontal="left" vertical="top" wrapText="1"/>
      <protection locked="0"/>
    </xf>
    <xf numFmtId="0" fontId="21" fillId="4" borderId="10" xfId="0" applyFont="1" applyFill="1" applyBorder="1" applyAlignment="1" applyProtection="1">
      <alignment horizontal="left" vertical="top" wrapText="1"/>
      <protection locked="0"/>
    </xf>
    <xf numFmtId="0" fontId="21" fillId="4" borderId="4" xfId="0" applyFont="1" applyFill="1" applyBorder="1" applyAlignment="1" applyProtection="1">
      <alignment horizontal="left" vertical="top" wrapText="1"/>
      <protection locked="0"/>
    </xf>
    <xf numFmtId="0" fontId="21" fillId="4" borderId="5" xfId="0" applyFont="1" applyFill="1" applyBorder="1" applyAlignment="1" applyProtection="1">
      <alignment horizontal="left" vertical="top" wrapText="1"/>
      <protection locked="0"/>
    </xf>
    <xf numFmtId="0" fontId="21" fillId="4" borderId="6" xfId="0" applyFont="1" applyFill="1" applyBorder="1" applyAlignment="1" applyProtection="1">
      <alignment horizontal="left" vertical="top" wrapText="1"/>
      <protection locked="0"/>
    </xf>
    <xf numFmtId="0" fontId="12" fillId="0" borderId="2" xfId="0" applyFont="1" applyBorder="1" applyAlignment="1" applyProtection="1">
      <alignment horizontal="center" vertical="center"/>
    </xf>
    <xf numFmtId="0" fontId="12" fillId="0" borderId="5" xfId="0" applyFont="1" applyBorder="1" applyAlignment="1" applyProtection="1">
      <alignment horizontal="center" vertical="center"/>
    </xf>
    <xf numFmtId="0" fontId="21" fillId="0" borderId="58" xfId="0" applyFont="1" applyBorder="1" applyAlignment="1" applyProtection="1">
      <alignment horizontal="center" vertical="center"/>
      <protection locked="0"/>
    </xf>
    <xf numFmtId="0" fontId="21" fillId="0" borderId="59" xfId="0" applyFont="1" applyBorder="1" applyAlignment="1" applyProtection="1">
      <alignment horizontal="center" vertical="center"/>
      <protection locked="0"/>
    </xf>
    <xf numFmtId="0" fontId="56" fillId="3" borderId="1" xfId="0" applyFont="1" applyFill="1" applyBorder="1" applyAlignment="1" applyProtection="1">
      <alignment horizontal="left" vertical="center" wrapText="1"/>
    </xf>
    <xf numFmtId="0" fontId="51" fillId="3" borderId="2" xfId="0" applyFont="1" applyFill="1" applyBorder="1" applyAlignment="1" applyProtection="1">
      <alignment horizontal="left" vertical="center" wrapText="1"/>
    </xf>
    <xf numFmtId="0" fontId="51" fillId="3" borderId="3" xfId="0" applyFont="1" applyFill="1" applyBorder="1" applyAlignment="1" applyProtection="1">
      <alignment horizontal="left" vertical="center" wrapText="1"/>
    </xf>
    <xf numFmtId="0" fontId="0" fillId="0" borderId="9" xfId="0" applyBorder="1" applyAlignment="1">
      <alignment horizontal="right" vertical="center"/>
    </xf>
    <xf numFmtId="0" fontId="0" fillId="3" borderId="7" xfId="0" applyFill="1" applyBorder="1" applyAlignment="1" applyProtection="1">
      <alignment horizontal="center" vertical="center"/>
    </xf>
    <xf numFmtId="0" fontId="0" fillId="0" borderId="7" xfId="0" applyBorder="1" applyAlignment="1" applyProtection="1">
      <alignment horizontal="left" vertical="center" wrapText="1"/>
    </xf>
    <xf numFmtId="0" fontId="68" fillId="0" borderId="2" xfId="0" applyFont="1" applyBorder="1" applyAlignment="1" applyProtection="1">
      <alignment horizontal="center" vertical="center"/>
      <protection locked="0"/>
    </xf>
    <xf numFmtId="0" fontId="68" fillId="0" borderId="3" xfId="0" applyFont="1" applyBorder="1" applyAlignment="1" applyProtection="1">
      <alignment horizontal="center" vertical="center"/>
      <protection locked="0"/>
    </xf>
    <xf numFmtId="0" fontId="68" fillId="0" borderId="5" xfId="0" applyFont="1" applyBorder="1" applyAlignment="1" applyProtection="1">
      <alignment horizontal="center" vertical="center"/>
      <protection locked="0"/>
    </xf>
    <xf numFmtId="0" fontId="68" fillId="0" borderId="6" xfId="0" applyFont="1" applyBorder="1" applyAlignment="1" applyProtection="1">
      <alignment horizontal="center" vertical="center"/>
      <protection locked="0"/>
    </xf>
    <xf numFmtId="0" fontId="4" fillId="3" borderId="1" xfId="0" applyFont="1" applyFill="1" applyBorder="1" applyAlignment="1" applyProtection="1">
      <alignment horizontal="left" vertical="center" wrapText="1"/>
    </xf>
    <xf numFmtId="0" fontId="4" fillId="3" borderId="2"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4" fillId="3" borderId="5"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12"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0" fillId="0" borderId="58" xfId="0" applyBorder="1" applyAlignment="1" applyProtection="1">
      <alignment horizontal="center" vertical="center"/>
    </xf>
    <xf numFmtId="0" fontId="0" fillId="0" borderId="59" xfId="0" applyBorder="1" applyAlignment="1" applyProtection="1">
      <alignment horizontal="center" vertical="center"/>
    </xf>
    <xf numFmtId="0" fontId="12" fillId="0" borderId="2"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31" fillId="0" borderId="0" xfId="5" applyFill="1" applyAlignment="1" applyProtection="1">
      <alignment horizontal="center" vertical="center"/>
    </xf>
    <xf numFmtId="0" fontId="31" fillId="0" borderId="0" xfId="5" applyFill="1" applyAlignment="1" applyProtection="1">
      <alignment horizontal="center" vertical="center"/>
      <protection locked="0"/>
    </xf>
    <xf numFmtId="0" fontId="21" fillId="0" borderId="7" xfId="0" applyFont="1" applyBorder="1" applyAlignment="1" applyProtection="1">
      <alignment horizontal="center" vertical="center" wrapText="1"/>
      <protection locked="0"/>
    </xf>
    <xf numFmtId="0" fontId="4" fillId="3" borderId="7" xfId="0" applyFont="1" applyFill="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 fillId="0" borderId="5" xfId="0" applyFont="1" applyFill="1" applyBorder="1" applyAlignment="1">
      <alignment horizontal="left" vertical="center" wrapText="1"/>
    </xf>
    <xf numFmtId="0" fontId="21" fillId="0" borderId="7" xfId="0" applyFont="1" applyBorder="1" applyAlignment="1" applyProtection="1">
      <alignment horizontal="left" vertical="center" wrapText="1"/>
      <protection locked="0"/>
    </xf>
    <xf numFmtId="0" fontId="4" fillId="0" borderId="26"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21" fillId="0" borderId="1" xfId="0" applyFont="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0" fontId="21" fillId="0" borderId="3" xfId="0" applyFont="1" applyBorder="1" applyAlignment="1" applyProtection="1">
      <alignment horizontal="left" vertical="center" wrapText="1"/>
      <protection locked="0"/>
    </xf>
    <xf numFmtId="0" fontId="21" fillId="0" borderId="9"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10" xfId="0" applyFont="1" applyBorder="1" applyAlignment="1" applyProtection="1">
      <alignment horizontal="left" vertical="center" wrapText="1"/>
      <protection locked="0"/>
    </xf>
    <xf numFmtId="0" fontId="21" fillId="0" borderId="4"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6" fillId="0" borderId="5" xfId="0" applyFont="1" applyFill="1" applyBorder="1" applyAlignment="1" applyProtection="1">
      <alignment horizontal="left" vertical="center"/>
    </xf>
    <xf numFmtId="0" fontId="4" fillId="0" borderId="0" xfId="0" applyFont="1" applyFill="1" applyBorder="1" applyAlignment="1" applyProtection="1">
      <alignment horizontal="left" vertical="center" wrapText="1"/>
      <protection locked="0"/>
    </xf>
    <xf numFmtId="0" fontId="0" fillId="0" borderId="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4" fillId="3" borderId="23" xfId="0" applyFont="1" applyFill="1" applyBorder="1" applyAlignment="1" applyProtection="1">
      <alignment horizontal="center" vertical="center" wrapText="1"/>
      <protection locked="0"/>
    </xf>
    <xf numFmtId="0" fontId="4" fillId="3" borderId="24"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0" fontId="21" fillId="0" borderId="23" xfId="0" applyFont="1" applyBorder="1" applyAlignment="1" applyProtection="1">
      <alignment horizontal="left" vertical="top" wrapText="1"/>
      <protection locked="0"/>
    </xf>
    <xf numFmtId="0" fontId="21" fillId="0" borderId="24" xfId="0" applyFont="1" applyBorder="1" applyAlignment="1" applyProtection="1">
      <alignment horizontal="left" vertical="top"/>
      <protection locked="0"/>
    </xf>
    <xf numFmtId="0" fontId="21" fillId="0" borderId="25" xfId="0" applyFont="1" applyBorder="1" applyAlignment="1" applyProtection="1">
      <alignment horizontal="left" vertical="top"/>
      <protection locked="0"/>
    </xf>
    <xf numFmtId="0" fontId="4" fillId="3" borderId="23"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wrapText="1"/>
      <protection locked="0"/>
    </xf>
    <xf numFmtId="0" fontId="21" fillId="0" borderId="24" xfId="0" applyFont="1" applyBorder="1" applyAlignment="1" applyProtection="1">
      <alignment horizontal="left" vertical="top" wrapText="1"/>
      <protection locked="0"/>
    </xf>
    <xf numFmtId="0" fontId="21" fillId="0" borderId="25" xfId="0" applyFont="1" applyBorder="1" applyAlignment="1" applyProtection="1">
      <alignment horizontal="left" vertical="top" wrapText="1"/>
      <protection locked="0"/>
    </xf>
    <xf numFmtId="0" fontId="34" fillId="0" borderId="0" xfId="0" applyFont="1" applyBorder="1" applyAlignment="1" applyProtection="1">
      <alignment horizontal="left" vertical="center" wrapText="1"/>
      <protection locked="0"/>
    </xf>
    <xf numFmtId="0" fontId="47" fillId="3" borderId="1" xfId="0" applyFont="1" applyFill="1" applyBorder="1" applyAlignment="1">
      <alignment horizontal="left" vertical="center"/>
    </xf>
    <xf numFmtId="0" fontId="47" fillId="3" borderId="2" xfId="0" applyFont="1" applyFill="1" applyBorder="1" applyAlignment="1">
      <alignment horizontal="left" vertical="center"/>
    </xf>
    <xf numFmtId="0" fontId="47" fillId="3" borderId="3" xfId="0" applyFont="1" applyFill="1" applyBorder="1" applyAlignment="1">
      <alignment horizontal="left" vertical="center"/>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7" fillId="3" borderId="23" xfId="0" applyFont="1" applyFill="1" applyBorder="1" applyAlignment="1" applyProtection="1">
      <alignment horizontal="left" vertical="center"/>
    </xf>
    <xf numFmtId="0" fontId="47" fillId="3" borderId="24" xfId="0" applyFont="1" applyFill="1" applyBorder="1" applyAlignment="1" applyProtection="1">
      <alignment horizontal="left" vertical="center"/>
    </xf>
    <xf numFmtId="0" fontId="47" fillId="3" borderId="25" xfId="0" applyFont="1" applyFill="1" applyBorder="1" applyAlignment="1" applyProtection="1">
      <alignment horizontal="left" vertical="center"/>
    </xf>
    <xf numFmtId="0" fontId="70" fillId="0" borderId="73" xfId="0" applyFont="1" applyBorder="1" applyAlignment="1" applyProtection="1">
      <alignment horizontal="left" vertical="center" wrapText="1"/>
      <protection locked="0"/>
    </xf>
    <xf numFmtId="0" fontId="70" fillId="0" borderId="0" xfId="0" applyFont="1" applyBorder="1" applyAlignment="1" applyProtection="1">
      <alignment horizontal="left" vertical="center" wrapText="1"/>
      <protection locked="0"/>
    </xf>
    <xf numFmtId="0" fontId="4" fillId="3" borderId="26" xfId="0" applyFont="1" applyFill="1" applyBorder="1" applyAlignment="1" applyProtection="1">
      <alignment horizontal="center" vertical="center"/>
    </xf>
    <xf numFmtId="0" fontId="51" fillId="0" borderId="7" xfId="0" applyFont="1" applyBorder="1" applyAlignment="1" applyProtection="1">
      <alignment horizontal="left" vertical="center" wrapText="1"/>
    </xf>
    <xf numFmtId="0" fontId="51" fillId="0" borderId="7" xfId="0" applyFont="1" applyBorder="1" applyAlignment="1" applyProtection="1">
      <alignment horizontal="left" vertical="center"/>
    </xf>
    <xf numFmtId="0" fontId="51" fillId="0" borderId="26" xfId="0" applyFont="1" applyBorder="1" applyAlignment="1" applyProtection="1">
      <alignment horizontal="left" vertical="center"/>
    </xf>
    <xf numFmtId="0" fontId="4" fillId="3" borderId="65" xfId="0" applyFont="1" applyFill="1" applyBorder="1" applyAlignment="1" applyProtection="1">
      <alignment horizontal="center" vertical="center" wrapText="1"/>
    </xf>
    <xf numFmtId="0" fontId="4" fillId="3" borderId="66" xfId="0" applyFont="1" applyFill="1" applyBorder="1" applyAlignment="1" applyProtection="1">
      <alignment horizontal="center" vertical="center"/>
    </xf>
    <xf numFmtId="0" fontId="4" fillId="3" borderId="68" xfId="0" applyFont="1" applyFill="1" applyBorder="1" applyAlignment="1" applyProtection="1">
      <alignment horizontal="center" vertical="center"/>
    </xf>
    <xf numFmtId="0" fontId="4" fillId="3" borderId="70" xfId="0" applyFont="1" applyFill="1" applyBorder="1" applyAlignment="1" applyProtection="1">
      <alignment horizontal="center" vertical="center"/>
    </xf>
    <xf numFmtId="0" fontId="4" fillId="3" borderId="71" xfId="0" applyFont="1" applyFill="1" applyBorder="1" applyAlignment="1" applyProtection="1">
      <alignment horizontal="center" vertical="center"/>
    </xf>
    <xf numFmtId="194" fontId="54" fillId="0" borderId="66" xfId="0" applyNumberFormat="1" applyFont="1" applyBorder="1" applyAlignment="1" applyProtection="1">
      <alignment horizontal="center" vertical="center"/>
      <protection locked="0"/>
    </xf>
    <xf numFmtId="194" fontId="54" fillId="0" borderId="67" xfId="0" applyNumberFormat="1" applyFont="1" applyBorder="1" applyAlignment="1" applyProtection="1">
      <alignment horizontal="center" vertical="center"/>
      <protection locked="0"/>
    </xf>
    <xf numFmtId="194" fontId="54" fillId="0" borderId="7" xfId="0" applyNumberFormat="1" applyFont="1" applyBorder="1" applyAlignment="1" applyProtection="1">
      <alignment horizontal="center" vertical="center"/>
      <protection locked="0"/>
    </xf>
    <xf numFmtId="194" fontId="54" fillId="0" borderId="69" xfId="0" applyNumberFormat="1" applyFont="1" applyBorder="1" applyAlignment="1" applyProtection="1">
      <alignment horizontal="center" vertical="center"/>
      <protection locked="0"/>
    </xf>
    <xf numFmtId="194" fontId="54" fillId="0" borderId="71" xfId="0" applyNumberFormat="1" applyFont="1" applyBorder="1" applyAlignment="1" applyProtection="1">
      <alignment horizontal="center" vertical="center"/>
      <protection locked="0"/>
    </xf>
    <xf numFmtId="194" fontId="54" fillId="0" borderId="72" xfId="0" applyNumberFormat="1" applyFont="1" applyBorder="1" applyAlignment="1" applyProtection="1">
      <alignment horizontal="center" vertical="center"/>
      <protection locked="0"/>
    </xf>
    <xf numFmtId="0" fontId="56" fillId="3" borderId="26" xfId="0" applyFont="1" applyFill="1" applyBorder="1" applyAlignment="1" applyProtection="1">
      <alignment horizontal="center" vertical="center"/>
    </xf>
    <xf numFmtId="0" fontId="56" fillId="3" borderId="1" xfId="0" applyFont="1" applyFill="1" applyBorder="1" applyAlignment="1" applyProtection="1">
      <alignment horizontal="center" vertical="center"/>
    </xf>
    <xf numFmtId="0" fontId="56" fillId="3" borderId="4" xfId="0" applyFont="1" applyFill="1" applyBorder="1" applyAlignment="1" applyProtection="1">
      <alignment horizontal="center" vertical="center"/>
    </xf>
    <xf numFmtId="0" fontId="56" fillId="3" borderId="7" xfId="0" applyFont="1" applyFill="1" applyBorder="1" applyAlignment="1" applyProtection="1">
      <alignment horizontal="center" vertical="center" wrapText="1"/>
    </xf>
    <xf numFmtId="0" fontId="56" fillId="3" borderId="7" xfId="0" applyFont="1" applyFill="1" applyBorder="1" applyAlignment="1" applyProtection="1">
      <alignment horizontal="center" vertical="center"/>
    </xf>
    <xf numFmtId="0" fontId="56" fillId="3" borderId="3" xfId="0" applyFont="1" applyFill="1" applyBorder="1" applyAlignment="1" applyProtection="1">
      <alignment horizontal="center" vertical="center" wrapText="1"/>
    </xf>
    <xf numFmtId="0" fontId="56" fillId="3" borderId="6" xfId="0" applyFont="1" applyFill="1" applyBorder="1" applyAlignment="1" applyProtection="1">
      <alignment horizontal="center" vertical="center" wrapText="1"/>
    </xf>
    <xf numFmtId="0" fontId="60" fillId="0" borderId="5" xfId="0" applyFont="1" applyFill="1" applyBorder="1" applyAlignment="1">
      <alignment horizontal="left" vertical="center"/>
    </xf>
    <xf numFmtId="0" fontId="21" fillId="0" borderId="23" xfId="0" applyFont="1" applyBorder="1" applyAlignment="1" applyProtection="1">
      <alignment horizontal="left" vertical="top"/>
      <protection locked="0"/>
    </xf>
    <xf numFmtId="0" fontId="56" fillId="3" borderId="7" xfId="0" applyFont="1" applyFill="1" applyBorder="1" applyAlignment="1" applyProtection="1">
      <alignment horizontal="left" vertical="center"/>
      <protection locked="0"/>
    </xf>
    <xf numFmtId="0" fontId="21" fillId="4" borderId="23" xfId="0" applyFont="1" applyFill="1" applyBorder="1" applyAlignment="1" applyProtection="1">
      <alignment horizontal="left" vertical="top" wrapText="1"/>
      <protection locked="0"/>
    </xf>
    <xf numFmtId="0" fontId="21" fillId="4" borderId="24" xfId="0" applyFont="1" applyFill="1" applyBorder="1" applyAlignment="1" applyProtection="1">
      <alignment horizontal="left" vertical="top" wrapText="1"/>
      <protection locked="0"/>
    </xf>
    <xf numFmtId="0" fontId="21" fillId="4" borderId="25" xfId="0" applyFont="1" applyFill="1" applyBorder="1" applyAlignment="1" applyProtection="1">
      <alignment horizontal="left" vertical="top" wrapText="1"/>
      <protection locked="0"/>
    </xf>
    <xf numFmtId="0" fontId="21" fillId="0" borderId="7" xfId="0" applyFont="1" applyFill="1" applyBorder="1" applyAlignment="1" applyProtection="1">
      <alignment horizontal="center" vertical="center"/>
      <protection locked="0"/>
    </xf>
    <xf numFmtId="0" fontId="64" fillId="3" borderId="1" xfId="0" applyFont="1" applyFill="1" applyBorder="1" applyAlignment="1">
      <alignment horizontal="left" vertical="center" wrapText="1"/>
    </xf>
    <xf numFmtId="0" fontId="64" fillId="3" borderId="2" xfId="0" applyFont="1" applyFill="1" applyBorder="1" applyAlignment="1">
      <alignment horizontal="left" vertical="center" wrapText="1"/>
    </xf>
    <xf numFmtId="0" fontId="64" fillId="3" borderId="3" xfId="0" applyFont="1" applyFill="1" applyBorder="1" applyAlignment="1">
      <alignment horizontal="left" vertical="center" wrapText="1"/>
    </xf>
    <xf numFmtId="0" fontId="64" fillId="3" borderId="4" xfId="0" applyFont="1" applyFill="1" applyBorder="1" applyAlignment="1">
      <alignment horizontal="left" vertical="center" wrapText="1"/>
    </xf>
    <xf numFmtId="0" fontId="64" fillId="3" borderId="5" xfId="0" applyFont="1" applyFill="1" applyBorder="1" applyAlignment="1">
      <alignment horizontal="left" vertical="center" wrapText="1"/>
    </xf>
    <xf numFmtId="0" fontId="64" fillId="3" borderId="6" xfId="0" applyFont="1" applyFill="1" applyBorder="1" applyAlignment="1">
      <alignment horizontal="left" vertical="center" wrapText="1"/>
    </xf>
    <xf numFmtId="0" fontId="64" fillId="3" borderId="4" xfId="0" applyFont="1" applyFill="1" applyBorder="1" applyAlignment="1" applyProtection="1">
      <alignment horizontal="left" vertical="center" wrapText="1"/>
      <protection locked="0"/>
    </xf>
    <xf numFmtId="0" fontId="64" fillId="3" borderId="5" xfId="0" applyFont="1" applyFill="1" applyBorder="1" applyAlignment="1" applyProtection="1">
      <alignment horizontal="left" vertical="center" wrapText="1"/>
      <protection locked="0"/>
    </xf>
    <xf numFmtId="0" fontId="64" fillId="3" borderId="6" xfId="0" applyFont="1" applyFill="1" applyBorder="1" applyAlignment="1" applyProtection="1">
      <alignment horizontal="left" vertical="center" wrapText="1"/>
      <protection locked="0"/>
    </xf>
    <xf numFmtId="0" fontId="21" fillId="0" borderId="23" xfId="0" applyFont="1" applyFill="1" applyBorder="1" applyAlignment="1" applyProtection="1">
      <alignment horizontal="center" vertical="center" wrapText="1"/>
      <protection locked="0"/>
    </xf>
    <xf numFmtId="0" fontId="21" fillId="0" borderId="24" xfId="0" applyFont="1" applyFill="1" applyBorder="1" applyAlignment="1" applyProtection="1">
      <alignment horizontal="center" vertical="center" wrapText="1"/>
      <protection locked="0"/>
    </xf>
    <xf numFmtId="0" fontId="21" fillId="0" borderId="25" xfId="0" applyFont="1" applyFill="1" applyBorder="1" applyAlignment="1" applyProtection="1">
      <alignment horizontal="center" vertical="center" wrapText="1"/>
      <protection locked="0"/>
    </xf>
    <xf numFmtId="0" fontId="56" fillId="3" borderId="23" xfId="0" applyFont="1" applyFill="1" applyBorder="1" applyAlignment="1" applyProtection="1">
      <alignment horizontal="center" vertical="center" wrapText="1"/>
      <protection locked="0"/>
    </xf>
    <xf numFmtId="0" fontId="56" fillId="3" borderId="24" xfId="0" applyFont="1" applyFill="1" applyBorder="1" applyAlignment="1" applyProtection="1">
      <alignment horizontal="center" vertical="center" wrapText="1"/>
      <protection locked="0"/>
    </xf>
    <xf numFmtId="0" fontId="56" fillId="3" borderId="25" xfId="0" applyFont="1" applyFill="1" applyBorder="1" applyAlignment="1" applyProtection="1">
      <alignment horizontal="center" vertical="center" wrapText="1"/>
      <protection locked="0"/>
    </xf>
    <xf numFmtId="0" fontId="64" fillId="3" borderId="23" xfId="0" applyFont="1" applyFill="1" applyBorder="1" applyAlignment="1">
      <alignment horizontal="left" vertical="center" wrapText="1"/>
    </xf>
    <xf numFmtId="0" fontId="64" fillId="3" borderId="24" xfId="0" applyFont="1" applyFill="1" applyBorder="1" applyAlignment="1">
      <alignment horizontal="left" vertical="center" wrapText="1"/>
    </xf>
    <xf numFmtId="0" fontId="64" fillId="3" borderId="25" xfId="0" applyFont="1" applyFill="1" applyBorder="1" applyAlignment="1">
      <alignment horizontal="left" vertical="center" wrapText="1"/>
    </xf>
    <xf numFmtId="0" fontId="56" fillId="3" borderId="7"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left" vertical="center" wrapText="1"/>
      <protection locked="0"/>
    </xf>
    <xf numFmtId="0" fontId="21" fillId="0" borderId="24" xfId="0" applyFont="1" applyFill="1" applyBorder="1" applyAlignment="1" applyProtection="1">
      <alignment horizontal="left" vertical="center" wrapText="1"/>
      <protection locked="0"/>
    </xf>
    <xf numFmtId="0" fontId="21" fillId="0" borderId="25" xfId="0" applyFont="1" applyFill="1" applyBorder="1" applyAlignment="1" applyProtection="1">
      <alignment horizontal="left" vertical="center" wrapText="1"/>
      <protection locked="0"/>
    </xf>
    <xf numFmtId="177" fontId="18" fillId="0" borderId="30" xfId="3" applyNumberFormat="1" applyFont="1" applyBorder="1" applyAlignment="1" applyProtection="1">
      <alignment horizontal="center" vertical="center"/>
      <protection locked="0"/>
    </xf>
    <xf numFmtId="177" fontId="18" fillId="0" borderId="31" xfId="3" applyNumberFormat="1" applyFont="1" applyBorder="1" applyAlignment="1" applyProtection="1">
      <alignment horizontal="center" vertical="center"/>
      <protection locked="0"/>
    </xf>
    <xf numFmtId="177" fontId="18" fillId="0" borderId="32" xfId="3" applyNumberFormat="1" applyFont="1" applyBorder="1" applyAlignment="1" applyProtection="1">
      <alignment horizontal="center" vertical="center"/>
      <protection locked="0"/>
    </xf>
    <xf numFmtId="0" fontId="38" fillId="0" borderId="0" xfId="3" applyFont="1" applyAlignment="1" applyProtection="1">
      <alignment horizontal="left" vertical="top" wrapText="1"/>
      <protection locked="0"/>
    </xf>
    <xf numFmtId="177" fontId="25" fillId="5" borderId="7" xfId="3" applyNumberFormat="1" applyFont="1" applyFill="1" applyBorder="1" applyAlignment="1" applyProtection="1">
      <alignment horizontal="right" vertical="center"/>
      <protection locked="0"/>
    </xf>
    <xf numFmtId="177" fontId="25" fillId="5" borderId="7" xfId="3" applyNumberFormat="1" applyFont="1" applyFill="1" applyBorder="1" applyAlignment="1" applyProtection="1">
      <alignment horizontal="right" vertical="center"/>
    </xf>
    <xf numFmtId="177" fontId="25" fillId="3" borderId="27" xfId="3" applyNumberFormat="1" applyFont="1" applyFill="1" applyBorder="1" applyAlignment="1" applyProtection="1">
      <alignment horizontal="right" vertical="center"/>
    </xf>
    <xf numFmtId="177" fontId="25" fillId="3" borderId="27" xfId="3" applyNumberFormat="1" applyFont="1" applyFill="1" applyBorder="1" applyAlignment="1" applyProtection="1">
      <alignment horizontal="center" vertical="center"/>
    </xf>
    <xf numFmtId="177" fontId="25" fillId="5" borderId="7" xfId="1" applyNumberFormat="1" applyFont="1" applyFill="1" applyBorder="1" applyAlignment="1" applyProtection="1">
      <alignment horizontal="right" vertical="center" wrapText="1"/>
    </xf>
    <xf numFmtId="177" fontId="25" fillId="5" borderId="7" xfId="3" applyNumberFormat="1" applyFont="1" applyFill="1" applyBorder="1" applyAlignment="1" applyProtection="1">
      <alignment horizontal="right" vertical="center" wrapText="1"/>
    </xf>
    <xf numFmtId="177" fontId="25" fillId="5" borderId="7" xfId="3" applyNumberFormat="1" applyFont="1" applyFill="1" applyBorder="1" applyAlignment="1" applyProtection="1">
      <alignment horizontal="right" vertical="center" wrapText="1"/>
      <protection locked="0"/>
    </xf>
    <xf numFmtId="179" fontId="25" fillId="0" borderId="7" xfId="3" applyNumberFormat="1" applyFont="1" applyFill="1" applyBorder="1" applyAlignment="1" applyProtection="1">
      <alignment horizontal="center" vertical="center"/>
      <protection locked="0"/>
    </xf>
    <xf numFmtId="0" fontId="23" fillId="0" borderId="0" xfId="3" applyFont="1" applyFill="1" applyAlignment="1" applyProtection="1">
      <alignment horizontal="center" vertical="center"/>
    </xf>
    <xf numFmtId="0" fontId="21" fillId="3" borderId="7" xfId="3" applyFont="1" applyFill="1" applyBorder="1" applyAlignment="1" applyProtection="1">
      <alignment horizontal="center" vertical="center" wrapText="1"/>
    </xf>
    <xf numFmtId="0" fontId="22" fillId="3" borderId="1" xfId="3" applyFont="1" applyFill="1" applyBorder="1" applyAlignment="1" applyProtection="1">
      <alignment horizontal="center" vertical="center"/>
    </xf>
    <xf numFmtId="0" fontId="22" fillId="3" borderId="2" xfId="3" applyFont="1" applyFill="1" applyBorder="1" applyAlignment="1" applyProtection="1">
      <alignment horizontal="center" vertical="center"/>
    </xf>
    <xf numFmtId="0" fontId="22" fillId="3" borderId="3" xfId="3" applyFont="1" applyFill="1" applyBorder="1" applyAlignment="1" applyProtection="1">
      <alignment horizontal="center" vertical="center"/>
    </xf>
    <xf numFmtId="0" fontId="22" fillId="3" borderId="26" xfId="3" applyFont="1" applyFill="1" applyBorder="1" applyAlignment="1" applyProtection="1">
      <alignment horizontal="center" vertical="center" wrapText="1"/>
    </xf>
    <xf numFmtId="0" fontId="22" fillId="3" borderId="4" xfId="3" applyFont="1" applyFill="1" applyBorder="1" applyAlignment="1" applyProtection="1">
      <alignment horizontal="left" vertical="center"/>
    </xf>
    <xf numFmtId="0" fontId="22" fillId="3" borderId="5" xfId="3" applyFont="1" applyFill="1" applyBorder="1" applyAlignment="1" applyProtection="1">
      <alignment horizontal="left" vertical="center"/>
    </xf>
    <xf numFmtId="0" fontId="22" fillId="3" borderId="6" xfId="3" applyFont="1" applyFill="1" applyBorder="1" applyAlignment="1" applyProtection="1">
      <alignment horizontal="left" vertical="center"/>
    </xf>
    <xf numFmtId="0" fontId="23" fillId="3" borderId="4" xfId="3" applyFont="1" applyFill="1" applyBorder="1" applyAlignment="1" applyProtection="1">
      <alignment horizontal="left" vertical="center" wrapText="1"/>
    </xf>
    <xf numFmtId="0" fontId="22" fillId="3" borderId="5" xfId="3" applyFont="1" applyFill="1" applyBorder="1" applyAlignment="1" applyProtection="1">
      <alignment horizontal="left" vertical="center" wrapText="1"/>
    </xf>
    <xf numFmtId="0" fontId="22" fillId="3" borderId="6" xfId="3" applyFont="1" applyFill="1" applyBorder="1" applyAlignment="1" applyProtection="1">
      <alignment horizontal="left" vertical="center" wrapText="1"/>
    </xf>
    <xf numFmtId="0" fontId="22" fillId="3" borderId="23" xfId="3" applyFont="1" applyFill="1" applyBorder="1" applyAlignment="1" applyProtection="1">
      <alignment horizontal="left" vertical="center"/>
    </xf>
    <xf numFmtId="0" fontId="22" fillId="3" borderId="24" xfId="3" applyFont="1" applyFill="1" applyBorder="1" applyAlignment="1" applyProtection="1">
      <alignment horizontal="left" vertical="center"/>
    </xf>
    <xf numFmtId="0" fontId="23" fillId="3" borderId="7" xfId="3" applyFont="1" applyFill="1" applyBorder="1" applyAlignment="1" applyProtection="1">
      <alignment horizontal="left" vertical="center"/>
    </xf>
    <xf numFmtId="0" fontId="22" fillId="3" borderId="25" xfId="3" applyFont="1" applyFill="1" applyBorder="1" applyAlignment="1" applyProtection="1">
      <alignment horizontal="left" vertical="center"/>
    </xf>
    <xf numFmtId="0" fontId="22" fillId="3" borderId="7" xfId="3" applyFont="1" applyFill="1" applyBorder="1" applyAlignment="1" applyProtection="1">
      <alignment horizontal="center" vertical="center"/>
    </xf>
    <xf numFmtId="0" fontId="22" fillId="3" borderId="7" xfId="3" applyFont="1" applyFill="1" applyBorder="1" applyAlignment="1" applyProtection="1">
      <alignment horizontal="center" vertical="center" wrapText="1"/>
    </xf>
    <xf numFmtId="0" fontId="21" fillId="3" borderId="7" xfId="3" applyFont="1" applyFill="1" applyBorder="1" applyAlignment="1" applyProtection="1">
      <alignment horizontal="center" vertical="center"/>
    </xf>
    <xf numFmtId="0" fontId="22" fillId="3" borderId="23" xfId="3" applyFont="1" applyFill="1" applyBorder="1" applyAlignment="1" applyProtection="1">
      <alignment horizontal="left" vertical="center" wrapText="1"/>
    </xf>
    <xf numFmtId="0" fontId="22" fillId="3" borderId="24" xfId="3" applyFont="1" applyFill="1" applyBorder="1" applyAlignment="1" applyProtection="1">
      <alignment horizontal="left" vertical="center" wrapText="1"/>
    </xf>
    <xf numFmtId="0" fontId="22" fillId="3" borderId="25" xfId="3" applyFont="1" applyFill="1" applyBorder="1" applyAlignment="1" applyProtection="1">
      <alignment horizontal="left" vertical="center" wrapText="1"/>
    </xf>
    <xf numFmtId="0" fontId="22" fillId="3" borderId="1" xfId="3" applyFont="1" applyFill="1" applyBorder="1" applyAlignment="1" applyProtection="1">
      <alignment horizontal="center" vertical="center" textRotation="255"/>
    </xf>
    <xf numFmtId="0" fontId="22" fillId="3" borderId="3" xfId="3" applyFont="1" applyFill="1" applyBorder="1" applyAlignment="1" applyProtection="1">
      <alignment horizontal="center" vertical="center" textRotation="255"/>
    </xf>
    <xf numFmtId="0" fontId="22" fillId="3" borderId="9" xfId="3" applyFont="1" applyFill="1" applyBorder="1" applyAlignment="1" applyProtection="1">
      <alignment horizontal="center" vertical="center" textRotation="255"/>
    </xf>
    <xf numFmtId="0" fontId="22" fillId="3" borderId="10" xfId="3" applyFont="1" applyFill="1" applyBorder="1" applyAlignment="1" applyProtection="1">
      <alignment horizontal="center" vertical="center" textRotation="255"/>
    </xf>
    <xf numFmtId="0" fontId="22" fillId="3" borderId="4" xfId="3" applyFont="1" applyFill="1" applyBorder="1" applyAlignment="1" applyProtection="1">
      <alignment horizontal="center" vertical="center" textRotation="255"/>
    </xf>
    <xf numFmtId="0" fontId="22" fillId="3" borderId="6" xfId="3" applyFont="1" applyFill="1" applyBorder="1" applyAlignment="1" applyProtection="1">
      <alignment horizontal="center" vertical="center" textRotation="255"/>
    </xf>
    <xf numFmtId="0" fontId="23" fillId="3" borderId="23" xfId="3" applyFont="1" applyFill="1" applyBorder="1" applyAlignment="1" applyProtection="1">
      <alignment horizontal="left" vertical="center"/>
    </xf>
    <xf numFmtId="0" fontId="23" fillId="3" borderId="24" xfId="3" applyFont="1" applyFill="1" applyBorder="1" applyAlignment="1" applyProtection="1">
      <alignment horizontal="left" vertical="center"/>
    </xf>
    <xf numFmtId="0" fontId="23" fillId="3" borderId="25" xfId="3" applyFont="1" applyFill="1" applyBorder="1" applyAlignment="1" applyProtection="1">
      <alignment horizontal="left" vertical="center"/>
    </xf>
    <xf numFmtId="177" fontId="25" fillId="5" borderId="23" xfId="3" applyNumberFormat="1" applyFont="1" applyFill="1" applyBorder="1" applyAlignment="1" applyProtection="1">
      <alignment horizontal="right" vertical="center"/>
    </xf>
    <xf numFmtId="177" fontId="25" fillId="5" borderId="24" xfId="3" applyNumberFormat="1" applyFont="1" applyFill="1" applyBorder="1" applyAlignment="1" applyProtection="1">
      <alignment horizontal="right" vertical="center"/>
    </xf>
    <xf numFmtId="177" fontId="25" fillId="5" borderId="25" xfId="3" applyNumberFormat="1" applyFont="1" applyFill="1" applyBorder="1" applyAlignment="1" applyProtection="1">
      <alignment horizontal="right" vertical="center"/>
    </xf>
    <xf numFmtId="0" fontId="22" fillId="3" borderId="7" xfId="3" applyFont="1" applyFill="1" applyBorder="1" applyAlignment="1" applyProtection="1">
      <alignment horizontal="center" vertical="center" textRotation="255"/>
      <protection locked="0"/>
    </xf>
    <xf numFmtId="0" fontId="27" fillId="3" borderId="7" xfId="3" applyFont="1" applyFill="1" applyBorder="1" applyAlignment="1" applyProtection="1">
      <alignment horizontal="center" vertical="center"/>
      <protection locked="0"/>
    </xf>
    <xf numFmtId="177" fontId="25" fillId="5" borderId="7" xfId="1" applyNumberFormat="1" applyFont="1" applyFill="1" applyBorder="1" applyAlignment="1" applyProtection="1">
      <alignment horizontal="right" vertical="center"/>
      <protection locked="0"/>
    </xf>
    <xf numFmtId="178" fontId="26" fillId="3" borderId="27" xfId="3" applyNumberFormat="1" applyFont="1" applyFill="1" applyBorder="1" applyAlignment="1" applyProtection="1">
      <alignment horizontal="center" vertical="center"/>
    </xf>
    <xf numFmtId="0" fontId="25" fillId="3" borderId="28" xfId="3" applyFont="1" applyFill="1" applyBorder="1" applyAlignment="1" applyProtection="1">
      <alignment horizontal="center" vertical="center" shrinkToFit="1"/>
    </xf>
    <xf numFmtId="0" fontId="25" fillId="3" borderId="29" xfId="3" applyFont="1" applyFill="1" applyBorder="1" applyAlignment="1" applyProtection="1">
      <alignment horizontal="center" vertical="center" shrinkToFit="1"/>
    </xf>
    <xf numFmtId="0" fontId="25" fillId="3" borderId="36" xfId="3" applyFont="1" applyFill="1" applyBorder="1" applyAlignment="1" applyProtection="1">
      <alignment horizontal="center" vertical="center" shrinkToFit="1"/>
    </xf>
    <xf numFmtId="0" fontId="22" fillId="3" borderId="7" xfId="3" applyFont="1" applyFill="1" applyBorder="1" applyAlignment="1" applyProtection="1">
      <alignment horizontal="center" vertical="center"/>
      <protection locked="0"/>
    </xf>
    <xf numFmtId="38" fontId="25" fillId="0" borderId="23" xfId="1" applyFont="1" applyFill="1" applyBorder="1" applyAlignment="1" applyProtection="1">
      <alignment horizontal="right" vertical="center"/>
      <protection locked="0"/>
    </xf>
    <xf numFmtId="38" fontId="25" fillId="0" borderId="24" xfId="1" applyFont="1" applyFill="1" applyBorder="1" applyAlignment="1" applyProtection="1">
      <alignment horizontal="right" vertical="center"/>
      <protection locked="0"/>
    </xf>
    <xf numFmtId="38" fontId="25" fillId="0" borderId="25" xfId="1" applyFont="1" applyFill="1" applyBorder="1" applyAlignment="1" applyProtection="1">
      <alignment horizontal="right" vertical="center"/>
      <protection locked="0"/>
    </xf>
    <xf numFmtId="178" fontId="25" fillId="0" borderId="7" xfId="3" applyNumberFormat="1" applyFont="1" applyFill="1" applyBorder="1" applyAlignment="1" applyProtection="1">
      <alignment horizontal="center" vertical="center" wrapText="1"/>
      <protection locked="0"/>
    </xf>
    <xf numFmtId="38" fontId="25" fillId="0" borderId="7" xfId="1" applyFont="1" applyFill="1" applyBorder="1" applyAlignment="1" applyProtection="1">
      <alignment horizontal="right" vertical="center"/>
      <protection locked="0"/>
    </xf>
    <xf numFmtId="0" fontId="25" fillId="0" borderId="7" xfId="3" applyFont="1" applyFill="1" applyBorder="1" applyAlignment="1" applyProtection="1">
      <alignment horizontal="center" vertical="center"/>
      <protection locked="0"/>
    </xf>
    <xf numFmtId="0" fontId="18" fillId="0" borderId="0" xfId="3" applyFont="1" applyAlignment="1" applyProtection="1">
      <alignment horizontal="center" vertical="center"/>
    </xf>
    <xf numFmtId="0" fontId="19" fillId="0" borderId="0" xfId="3" applyFont="1" applyFill="1" applyAlignment="1" applyProtection="1">
      <alignment horizontal="center" vertical="top"/>
    </xf>
    <xf numFmtId="0" fontId="19" fillId="0" borderId="0" xfId="3" applyFont="1" applyAlignment="1" applyProtection="1">
      <alignment horizontal="center" vertical="top"/>
    </xf>
    <xf numFmtId="0" fontId="5" fillId="0" borderId="0" xfId="3" applyFont="1" applyFill="1" applyAlignment="1" applyProtection="1">
      <alignment horizontal="center" vertical="top"/>
    </xf>
    <xf numFmtId="0" fontId="17" fillId="0" borderId="0" xfId="3" applyFont="1" applyFill="1" applyBorder="1" applyAlignment="1" applyProtection="1">
      <alignment horizontal="left" vertical="center" wrapText="1" shrinkToFit="1"/>
    </xf>
    <xf numFmtId="0" fontId="17" fillId="0" borderId="0" xfId="3" applyFont="1" applyFill="1" applyAlignment="1" applyProtection="1">
      <alignment horizontal="left" vertical="center" wrapText="1"/>
    </xf>
    <xf numFmtId="0" fontId="17" fillId="0" borderId="0" xfId="3" applyFont="1" applyFill="1" applyAlignment="1" applyProtection="1">
      <alignment horizontal="left" vertical="center"/>
    </xf>
    <xf numFmtId="0" fontId="17" fillId="0" borderId="0" xfId="3" applyFont="1" applyAlignment="1" applyProtection="1">
      <alignment horizontal="left" vertical="center" wrapText="1"/>
    </xf>
    <xf numFmtId="0" fontId="17" fillId="0" borderId="0" xfId="3" applyFont="1" applyFill="1" applyBorder="1" applyAlignment="1" applyProtection="1">
      <alignment horizontal="left" vertical="center" wrapText="1"/>
    </xf>
    <xf numFmtId="0" fontId="23" fillId="3" borderId="7" xfId="3" applyFont="1" applyFill="1" applyBorder="1" applyAlignment="1" applyProtection="1">
      <alignment horizontal="center" vertical="center"/>
      <protection locked="0"/>
    </xf>
    <xf numFmtId="0" fontId="22" fillId="0" borderId="7" xfId="3" applyFont="1" applyFill="1" applyBorder="1" applyAlignment="1" applyProtection="1">
      <alignment horizontal="left" vertical="center" wrapText="1"/>
      <protection locked="0"/>
    </xf>
    <xf numFmtId="0" fontId="8" fillId="0" borderId="0" xfId="3" applyFont="1" applyAlignment="1" applyProtection="1">
      <alignment horizontal="left" vertical="center" wrapText="1"/>
    </xf>
    <xf numFmtId="0" fontId="38" fillId="0" borderId="0" xfId="3" applyFont="1" applyAlignment="1" applyProtection="1">
      <alignment horizontal="left" vertical="center" wrapText="1"/>
    </xf>
    <xf numFmtId="0" fontId="56" fillId="0" borderId="0" xfId="3" applyFont="1" applyAlignment="1" applyProtection="1">
      <alignment horizontal="left" vertical="center" wrapText="1"/>
    </xf>
    <xf numFmtId="0" fontId="62" fillId="0" borderId="0" xfId="3" applyFont="1" applyFill="1" applyAlignment="1" applyProtection="1">
      <alignment horizontal="left" vertical="center" wrapText="1"/>
    </xf>
    <xf numFmtId="0" fontId="23" fillId="3" borderId="1" xfId="3" applyFont="1" applyFill="1" applyBorder="1" applyAlignment="1" applyProtection="1">
      <alignment horizontal="center" vertical="center"/>
      <protection locked="0"/>
    </xf>
    <xf numFmtId="0" fontId="23" fillId="3" borderId="2" xfId="3" applyFont="1" applyFill="1" applyBorder="1" applyAlignment="1" applyProtection="1">
      <alignment horizontal="center" vertical="center"/>
      <protection locked="0"/>
    </xf>
    <xf numFmtId="0" fontId="23" fillId="3" borderId="3" xfId="3" applyFont="1" applyFill="1" applyBorder="1" applyAlignment="1" applyProtection="1">
      <alignment horizontal="center" vertical="center"/>
      <protection locked="0"/>
    </xf>
    <xf numFmtId="0" fontId="23" fillId="3" borderId="4" xfId="3" applyFont="1" applyFill="1" applyBorder="1" applyAlignment="1" applyProtection="1">
      <alignment horizontal="center" vertical="center"/>
      <protection locked="0"/>
    </xf>
    <xf numFmtId="0" fontId="23" fillId="3" borderId="5" xfId="3" applyFont="1" applyFill="1" applyBorder="1" applyAlignment="1" applyProtection="1">
      <alignment horizontal="center" vertical="center"/>
      <protection locked="0"/>
    </xf>
    <xf numFmtId="0" fontId="23" fillId="3" borderId="6" xfId="3" applyFont="1" applyFill="1" applyBorder="1" applyAlignment="1" applyProtection="1">
      <alignment horizontal="center" vertical="center"/>
      <protection locked="0"/>
    </xf>
    <xf numFmtId="0" fontId="23" fillId="3" borderId="7" xfId="3" applyFont="1" applyFill="1" applyBorder="1" applyAlignment="1" applyProtection="1">
      <alignment horizontal="center" vertical="center"/>
    </xf>
    <xf numFmtId="0" fontId="23" fillId="0" borderId="24" xfId="3" applyNumberFormat="1" applyFont="1" applyBorder="1" applyAlignment="1" applyProtection="1">
      <alignment horizontal="center" vertical="center"/>
      <protection locked="0"/>
    </xf>
    <xf numFmtId="0" fontId="23" fillId="3" borderId="24" xfId="3" applyFont="1" applyFill="1" applyBorder="1" applyAlignment="1" applyProtection="1">
      <alignment horizontal="center" vertical="center"/>
    </xf>
    <xf numFmtId="0" fontId="23" fillId="0" borderId="24" xfId="3" applyFont="1" applyFill="1" applyBorder="1" applyAlignment="1" applyProtection="1">
      <alignment horizontal="center" vertical="center"/>
      <protection locked="0"/>
    </xf>
    <xf numFmtId="0" fontId="23" fillId="3" borderId="24" xfId="3" applyFont="1" applyFill="1" applyBorder="1" applyAlignment="1" applyProtection="1">
      <alignment horizontal="left" vertical="center"/>
      <protection locked="0"/>
    </xf>
    <xf numFmtId="0" fontId="23" fillId="3" borderId="25" xfId="3" applyFont="1" applyFill="1" applyBorder="1" applyAlignment="1" applyProtection="1">
      <alignment horizontal="left" vertical="center"/>
      <protection locked="0"/>
    </xf>
    <xf numFmtId="0" fontId="23" fillId="3" borderId="1" xfId="3" applyFont="1" applyFill="1" applyBorder="1" applyAlignment="1" applyProtection="1">
      <alignment horizontal="center" vertical="center"/>
    </xf>
    <xf numFmtId="0" fontId="23" fillId="3" borderId="2" xfId="3" applyFont="1" applyFill="1" applyBorder="1" applyAlignment="1" applyProtection="1">
      <alignment horizontal="center" vertical="center"/>
    </xf>
    <xf numFmtId="0" fontId="23" fillId="3" borderId="3" xfId="3" applyFont="1" applyFill="1" applyBorder="1" applyAlignment="1" applyProtection="1">
      <alignment horizontal="center" vertical="center"/>
    </xf>
    <xf numFmtId="0" fontId="23" fillId="3" borderId="9" xfId="3" applyFont="1" applyFill="1" applyBorder="1" applyAlignment="1" applyProtection="1">
      <alignment horizontal="center" vertical="center"/>
    </xf>
    <xf numFmtId="0" fontId="23" fillId="3" borderId="0" xfId="3" applyFont="1" applyFill="1" applyBorder="1" applyAlignment="1" applyProtection="1">
      <alignment horizontal="center" vertical="center"/>
    </xf>
    <xf numFmtId="0" fontId="23" fillId="3" borderId="10" xfId="3" applyFont="1" applyFill="1" applyBorder="1" applyAlignment="1" applyProtection="1">
      <alignment horizontal="center" vertical="center"/>
    </xf>
    <xf numFmtId="0" fontId="23" fillId="3" borderId="4" xfId="3" applyFont="1" applyFill="1" applyBorder="1" applyAlignment="1" applyProtection="1">
      <alignment horizontal="center" vertical="center"/>
    </xf>
    <xf numFmtId="0" fontId="23" fillId="3" borderId="5" xfId="3" applyFont="1" applyFill="1" applyBorder="1" applyAlignment="1" applyProtection="1">
      <alignment horizontal="center" vertical="center"/>
    </xf>
    <xf numFmtId="0" fontId="23" fillId="3" borderId="6" xfId="3" applyFont="1" applyFill="1" applyBorder="1" applyAlignment="1" applyProtection="1">
      <alignment horizontal="center" vertical="center"/>
    </xf>
    <xf numFmtId="180" fontId="23" fillId="3" borderId="7" xfId="3" applyNumberFormat="1" applyFont="1" applyFill="1" applyBorder="1" applyAlignment="1" applyProtection="1">
      <alignment horizontal="center" vertical="center"/>
    </xf>
    <xf numFmtId="0" fontId="23" fillId="0" borderId="23" xfId="3" applyFont="1" applyBorder="1" applyAlignment="1" applyProtection="1">
      <alignment horizontal="center" vertical="center"/>
      <protection locked="0"/>
    </xf>
    <xf numFmtId="0" fontId="23" fillId="0" borderId="24" xfId="3" applyFont="1" applyBorder="1" applyAlignment="1" applyProtection="1">
      <alignment horizontal="center" vertical="center"/>
      <protection locked="0"/>
    </xf>
    <xf numFmtId="0" fontId="23" fillId="0" borderId="25" xfId="3" applyFont="1" applyBorder="1" applyAlignment="1" applyProtection="1">
      <alignment horizontal="center" vertical="center"/>
      <protection locked="0"/>
    </xf>
    <xf numFmtId="0" fontId="32" fillId="3" borderId="23" xfId="3" applyFont="1" applyFill="1" applyBorder="1" applyAlignment="1" applyProtection="1">
      <alignment horizontal="center" vertical="center" wrapText="1"/>
      <protection locked="0"/>
    </xf>
    <xf numFmtId="0" fontId="32" fillId="3" borderId="24" xfId="3" applyFont="1" applyFill="1" applyBorder="1" applyAlignment="1" applyProtection="1">
      <alignment horizontal="center" vertical="center"/>
      <protection locked="0"/>
    </xf>
    <xf numFmtId="0" fontId="32" fillId="3" borderId="25" xfId="3" applyFont="1" applyFill="1" applyBorder="1" applyAlignment="1" applyProtection="1">
      <alignment horizontal="center" vertical="center"/>
      <protection locked="0"/>
    </xf>
    <xf numFmtId="181" fontId="23" fillId="3" borderId="23" xfId="3" applyNumberFormat="1" applyFont="1" applyFill="1" applyBorder="1" applyAlignment="1" applyProtection="1">
      <alignment horizontal="right" vertical="center"/>
    </xf>
    <xf numFmtId="181" fontId="23" fillId="3" borderId="24" xfId="3" applyNumberFormat="1" applyFont="1" applyFill="1" applyBorder="1" applyAlignment="1" applyProtection="1">
      <alignment horizontal="right" vertical="center"/>
    </xf>
    <xf numFmtId="0" fontId="32" fillId="3" borderId="23" xfId="3" applyFont="1" applyFill="1" applyBorder="1" applyAlignment="1" applyProtection="1">
      <alignment horizontal="center" vertical="center"/>
      <protection locked="0"/>
    </xf>
    <xf numFmtId="0" fontId="32" fillId="4" borderId="23" xfId="3" applyFont="1" applyFill="1" applyBorder="1" applyAlignment="1" applyProtection="1">
      <alignment horizontal="left" vertical="center"/>
      <protection locked="0"/>
    </xf>
    <xf numFmtId="0" fontId="32" fillId="4" borderId="24" xfId="3" applyFont="1" applyFill="1" applyBorder="1" applyAlignment="1" applyProtection="1">
      <alignment horizontal="left" vertical="center"/>
      <protection locked="0"/>
    </xf>
    <xf numFmtId="0" fontId="32" fillId="4" borderId="25" xfId="3" applyFont="1" applyFill="1" applyBorder="1" applyAlignment="1" applyProtection="1">
      <alignment horizontal="left" vertical="center"/>
      <protection locked="0"/>
    </xf>
    <xf numFmtId="0" fontId="23" fillId="0" borderId="23" xfId="3" applyNumberFormat="1" applyFont="1" applyBorder="1" applyAlignment="1" applyProtection="1">
      <alignment horizontal="left" vertical="center"/>
      <protection locked="0"/>
    </xf>
    <xf numFmtId="0" fontId="23" fillId="0" borderId="24" xfId="3" applyNumberFormat="1" applyFont="1" applyBorder="1" applyAlignment="1" applyProtection="1">
      <alignment horizontal="left" vertical="center"/>
      <protection locked="0"/>
    </xf>
    <xf numFmtId="0" fontId="23" fillId="0" borderId="25" xfId="3" applyNumberFormat="1" applyFont="1" applyBorder="1" applyAlignment="1" applyProtection="1">
      <alignment horizontal="left" vertical="center"/>
      <protection locked="0"/>
    </xf>
    <xf numFmtId="0" fontId="23" fillId="3" borderId="7" xfId="3" applyNumberFormat="1" applyFont="1" applyFill="1" applyBorder="1" applyAlignment="1" applyProtection="1">
      <alignment horizontal="center" vertical="center"/>
    </xf>
    <xf numFmtId="0" fontId="23" fillId="3" borderId="7" xfId="3" applyFont="1" applyFill="1" applyBorder="1" applyAlignment="1" applyProtection="1">
      <alignment horizontal="center" vertical="center" shrinkToFit="1"/>
    </xf>
    <xf numFmtId="0" fontId="23" fillId="3" borderId="23" xfId="3" applyFont="1" applyFill="1" applyBorder="1" applyAlignment="1" applyProtection="1">
      <alignment horizontal="center" vertical="center"/>
    </xf>
    <xf numFmtId="0" fontId="23" fillId="3" borderId="25" xfId="3" applyFont="1" applyFill="1" applyBorder="1" applyAlignment="1" applyProtection="1">
      <alignment horizontal="center" vertical="center"/>
    </xf>
    <xf numFmtId="38" fontId="32" fillId="0" borderId="23" xfId="1" applyFont="1" applyBorder="1" applyAlignment="1" applyProtection="1">
      <alignment horizontal="right" vertical="center"/>
      <protection locked="0"/>
    </xf>
    <xf numFmtId="38" fontId="32" fillId="0" borderId="24" xfId="1" applyFont="1" applyBorder="1" applyAlignment="1" applyProtection="1">
      <alignment horizontal="right" vertical="center"/>
      <protection locked="0"/>
    </xf>
    <xf numFmtId="181" fontId="23" fillId="3" borderId="24" xfId="3" applyNumberFormat="1" applyFont="1" applyFill="1" applyBorder="1" applyAlignment="1" applyProtection="1">
      <alignment horizontal="left" vertical="center"/>
    </xf>
    <xf numFmtId="181" fontId="23" fillId="3" borderId="25" xfId="3" applyNumberFormat="1" applyFont="1" applyFill="1" applyBorder="1" applyAlignment="1" applyProtection="1">
      <alignment horizontal="left" vertical="center"/>
    </xf>
    <xf numFmtId="38" fontId="23" fillId="0" borderId="23" xfId="1" applyFont="1" applyBorder="1" applyAlignment="1" applyProtection="1">
      <alignment horizontal="center" vertical="center"/>
      <protection locked="0"/>
    </xf>
    <xf numFmtId="38" fontId="23" fillId="0" borderId="24" xfId="1" applyFont="1" applyBorder="1" applyAlignment="1" applyProtection="1">
      <alignment horizontal="center" vertical="center"/>
      <protection locked="0"/>
    </xf>
    <xf numFmtId="0" fontId="23" fillId="3" borderId="24" xfId="3" applyNumberFormat="1" applyFont="1" applyFill="1" applyBorder="1" applyAlignment="1" applyProtection="1">
      <alignment horizontal="left" vertical="center"/>
    </xf>
    <xf numFmtId="0" fontId="23" fillId="3" borderId="25" xfId="3" applyNumberFormat="1" applyFont="1" applyFill="1" applyBorder="1" applyAlignment="1" applyProtection="1">
      <alignment horizontal="left" vertical="center"/>
    </xf>
    <xf numFmtId="38" fontId="23" fillId="0" borderId="23" xfId="1" applyFont="1" applyBorder="1" applyAlignment="1" applyProtection="1">
      <alignment horizontal="center" vertical="center" wrapText="1"/>
      <protection locked="0"/>
    </xf>
    <xf numFmtId="38" fontId="23" fillId="0" borderId="24" xfId="1" applyFont="1" applyBorder="1" applyAlignment="1" applyProtection="1">
      <alignment horizontal="center" vertical="center" wrapText="1"/>
      <protection locked="0"/>
    </xf>
    <xf numFmtId="0" fontId="18" fillId="0" borderId="0" xfId="3" applyFont="1" applyBorder="1" applyAlignment="1" applyProtection="1">
      <alignment horizontal="left" vertical="center" wrapText="1"/>
    </xf>
    <xf numFmtId="49" fontId="23" fillId="0" borderId="23" xfId="3" applyNumberFormat="1" applyFont="1" applyBorder="1" applyAlignment="1" applyProtection="1">
      <alignment horizontal="center" vertical="center"/>
      <protection locked="0"/>
    </xf>
    <xf numFmtId="49" fontId="23" fillId="0" borderId="24" xfId="3" applyNumberFormat="1" applyFont="1" applyBorder="1" applyAlignment="1" applyProtection="1">
      <alignment horizontal="center" vertical="center"/>
      <protection locked="0"/>
    </xf>
    <xf numFmtId="49" fontId="23" fillId="0" borderId="25" xfId="3" applyNumberFormat="1" applyFont="1" applyBorder="1" applyAlignment="1" applyProtection="1">
      <alignment horizontal="center" vertical="center"/>
      <protection locked="0"/>
    </xf>
    <xf numFmtId="0" fontId="23" fillId="0" borderId="23" xfId="3" applyFont="1" applyFill="1" applyBorder="1" applyAlignment="1" applyProtection="1">
      <alignment horizontal="center" vertical="center"/>
      <protection locked="0"/>
    </xf>
    <xf numFmtId="0" fontId="23" fillId="0" borderId="25" xfId="3" applyFont="1" applyFill="1" applyBorder="1" applyAlignment="1" applyProtection="1">
      <alignment horizontal="center" vertical="center"/>
      <protection locked="0"/>
    </xf>
    <xf numFmtId="0" fontId="23" fillId="3" borderId="2" xfId="3" applyFont="1" applyFill="1" applyBorder="1" applyAlignment="1" applyProtection="1">
      <alignment horizontal="center" vertical="center" wrapText="1"/>
    </xf>
    <xf numFmtId="0" fontId="23" fillId="0" borderId="1" xfId="3" applyFont="1" applyFill="1" applyBorder="1" applyAlignment="1" applyProtection="1">
      <alignment horizontal="center" vertical="center" wrapText="1"/>
      <protection locked="0"/>
    </xf>
    <xf numFmtId="0" fontId="23" fillId="0" borderId="2" xfId="3" applyFont="1" applyFill="1" applyBorder="1" applyAlignment="1" applyProtection="1">
      <alignment horizontal="center" vertical="center"/>
      <protection locked="0"/>
    </xf>
    <xf numFmtId="0" fontId="23" fillId="0" borderId="3" xfId="3" applyFont="1" applyFill="1" applyBorder="1" applyAlignment="1" applyProtection="1">
      <alignment horizontal="center" vertical="center"/>
      <protection locked="0"/>
    </xf>
    <xf numFmtId="0" fontId="23" fillId="0" borderId="4" xfId="3" applyFont="1" applyFill="1" applyBorder="1" applyAlignment="1" applyProtection="1">
      <alignment horizontal="center" vertical="center"/>
      <protection locked="0"/>
    </xf>
    <xf numFmtId="0" fontId="23" fillId="0" borderId="5" xfId="3" applyFont="1" applyFill="1" applyBorder="1" applyAlignment="1" applyProtection="1">
      <alignment horizontal="center" vertical="center"/>
      <protection locked="0"/>
    </xf>
    <xf numFmtId="0" fontId="23" fillId="0" borderId="6" xfId="3" applyFont="1" applyFill="1" applyBorder="1" applyAlignment="1" applyProtection="1">
      <alignment horizontal="center" vertical="center"/>
      <protection locked="0"/>
    </xf>
    <xf numFmtId="0" fontId="23" fillId="0" borderId="1" xfId="3" applyFont="1" applyFill="1" applyBorder="1" applyAlignment="1" applyProtection="1">
      <alignment horizontal="center" vertical="center"/>
      <protection locked="0"/>
    </xf>
    <xf numFmtId="0" fontId="21" fillId="3" borderId="23" xfId="3" applyFont="1" applyFill="1" applyBorder="1" applyAlignment="1" applyProtection="1">
      <alignment horizontal="center" vertical="center" wrapText="1"/>
      <protection locked="0"/>
    </xf>
    <xf numFmtId="0" fontId="21" fillId="3" borderId="25" xfId="3" applyFont="1" applyFill="1" applyBorder="1" applyAlignment="1" applyProtection="1">
      <alignment horizontal="center" vertical="center" wrapText="1"/>
      <protection locked="0"/>
    </xf>
    <xf numFmtId="0" fontId="21" fillId="0" borderId="23" xfId="3" applyFont="1" applyBorder="1" applyAlignment="1" applyProtection="1">
      <alignment horizontal="left" vertical="center" wrapText="1"/>
      <protection locked="0"/>
    </xf>
    <xf numFmtId="0" fontId="21" fillId="0" borderId="24" xfId="3" applyFont="1" applyBorder="1" applyAlignment="1" applyProtection="1">
      <alignment horizontal="left" vertical="center" wrapText="1"/>
      <protection locked="0"/>
    </xf>
    <xf numFmtId="0" fontId="21" fillId="0" borderId="25" xfId="3" applyFont="1" applyBorder="1" applyAlignment="1" applyProtection="1">
      <alignment horizontal="left" vertical="center" wrapText="1"/>
      <protection locked="0"/>
    </xf>
    <xf numFmtId="0" fontId="21" fillId="3" borderId="1" xfId="3" applyFont="1" applyFill="1" applyBorder="1" applyAlignment="1" applyProtection="1">
      <alignment horizontal="center" vertical="center"/>
      <protection locked="0"/>
    </xf>
    <xf numFmtId="0" fontId="21" fillId="3" borderId="2" xfId="3" applyFont="1" applyFill="1" applyBorder="1" applyAlignment="1" applyProtection="1">
      <alignment horizontal="center" vertical="center"/>
      <protection locked="0"/>
    </xf>
    <xf numFmtId="0" fontId="21" fillId="3" borderId="3" xfId="3" applyFont="1" applyFill="1" applyBorder="1" applyAlignment="1" applyProtection="1">
      <alignment horizontal="center" vertical="center"/>
      <protection locked="0"/>
    </xf>
    <xf numFmtId="0" fontId="21" fillId="3" borderId="4" xfId="3" applyFont="1" applyFill="1" applyBorder="1" applyAlignment="1" applyProtection="1">
      <alignment horizontal="center" vertical="center"/>
      <protection locked="0"/>
    </xf>
    <xf numFmtId="0" fontId="21" fillId="3" borderId="5" xfId="3" applyFont="1" applyFill="1" applyBorder="1" applyAlignment="1" applyProtection="1">
      <alignment horizontal="center" vertical="center"/>
      <protection locked="0"/>
    </xf>
    <xf numFmtId="0" fontId="21" fillId="3" borderId="6" xfId="3" applyFont="1" applyFill="1" applyBorder="1" applyAlignment="1" applyProtection="1">
      <alignment horizontal="center" vertical="center"/>
      <protection locked="0"/>
    </xf>
    <xf numFmtId="0" fontId="21" fillId="3" borderId="23" xfId="3" applyFont="1" applyFill="1" applyBorder="1" applyAlignment="1" applyProtection="1">
      <alignment horizontal="center" vertical="center" wrapText="1"/>
    </xf>
    <xf numFmtId="0" fontId="21" fillId="3" borderId="25" xfId="3" applyFont="1" applyFill="1" applyBorder="1" applyAlignment="1" applyProtection="1">
      <alignment horizontal="center" vertical="center" wrapText="1"/>
    </xf>
    <xf numFmtId="38" fontId="21" fillId="0" borderId="25" xfId="1" applyFont="1" applyBorder="1" applyAlignment="1" applyProtection="1">
      <alignment horizontal="center" vertical="center" wrapText="1"/>
      <protection locked="0"/>
    </xf>
    <xf numFmtId="38" fontId="21" fillId="0" borderId="7" xfId="1" applyFont="1" applyBorder="1" applyAlignment="1" applyProtection="1">
      <alignment horizontal="center" vertical="center" wrapText="1"/>
      <protection locked="0"/>
    </xf>
    <xf numFmtId="38" fontId="21" fillId="0" borderId="23" xfId="1" applyFont="1" applyBorder="1" applyAlignment="1" applyProtection="1">
      <alignment horizontal="center" vertical="center" wrapText="1"/>
      <protection locked="0"/>
    </xf>
    <xf numFmtId="0" fontId="25" fillId="3" borderId="7" xfId="3" applyFont="1" applyFill="1" applyBorder="1" applyAlignment="1" applyProtection="1">
      <alignment horizontal="center" vertical="center"/>
    </xf>
    <xf numFmtId="38" fontId="21" fillId="0" borderId="24" xfId="1" applyFont="1" applyBorder="1" applyAlignment="1" applyProtection="1">
      <alignment horizontal="center" vertical="center" wrapText="1"/>
      <protection locked="0"/>
    </xf>
    <xf numFmtId="180" fontId="21" fillId="3" borderId="23" xfId="3" applyNumberFormat="1" applyFont="1" applyFill="1" applyBorder="1" applyAlignment="1" applyProtection="1">
      <alignment horizontal="center" vertical="center"/>
    </xf>
    <xf numFmtId="180" fontId="21" fillId="3" borderId="24" xfId="3" applyNumberFormat="1" applyFont="1" applyFill="1" applyBorder="1" applyAlignment="1" applyProtection="1">
      <alignment horizontal="center" vertical="center"/>
    </xf>
    <xf numFmtId="180" fontId="21" fillId="3" borderId="25" xfId="3" applyNumberFormat="1" applyFont="1" applyFill="1" applyBorder="1" applyAlignment="1" applyProtection="1">
      <alignment horizontal="center" vertical="center"/>
    </xf>
    <xf numFmtId="180" fontId="21" fillId="0" borderId="23" xfId="3" applyNumberFormat="1" applyFont="1" applyFill="1" applyBorder="1" applyAlignment="1" applyProtection="1">
      <alignment horizontal="center" vertical="center"/>
      <protection locked="0"/>
    </xf>
    <xf numFmtId="180" fontId="21" fillId="0" borderId="24" xfId="3" applyNumberFormat="1" applyFont="1" applyFill="1" applyBorder="1" applyAlignment="1" applyProtection="1">
      <alignment horizontal="center" vertical="center"/>
      <protection locked="0"/>
    </xf>
    <xf numFmtId="180" fontId="21" fillId="0" borderId="25" xfId="3" applyNumberFormat="1" applyFont="1" applyFill="1" applyBorder="1" applyAlignment="1" applyProtection="1">
      <alignment horizontal="center" vertical="center"/>
      <protection locked="0"/>
    </xf>
    <xf numFmtId="49" fontId="21" fillId="0" borderId="23" xfId="3" applyNumberFormat="1" applyFont="1" applyBorder="1" applyAlignment="1" applyProtection="1">
      <alignment horizontal="center" vertical="center"/>
      <protection locked="0"/>
    </xf>
    <xf numFmtId="49" fontId="21" fillId="0" borderId="24" xfId="3" applyNumberFormat="1" applyFont="1" applyBorder="1" applyAlignment="1" applyProtection="1">
      <alignment horizontal="center" vertical="center"/>
      <protection locked="0"/>
    </xf>
    <xf numFmtId="49" fontId="21" fillId="0" borderId="25" xfId="3" applyNumberFormat="1" applyFont="1" applyBorder="1" applyAlignment="1" applyProtection="1">
      <alignment horizontal="center" vertical="center"/>
      <protection locked="0"/>
    </xf>
    <xf numFmtId="0" fontId="0" fillId="3" borderId="23" xfId="0" applyFill="1" applyBorder="1" applyAlignment="1" applyProtection="1">
      <alignment horizontal="center" vertical="center"/>
    </xf>
    <xf numFmtId="0" fontId="0" fillId="3" borderId="24" xfId="0" applyFill="1" applyBorder="1" applyAlignment="1" applyProtection="1">
      <alignment horizontal="center" vertical="center"/>
    </xf>
    <xf numFmtId="0" fontId="0" fillId="3" borderId="25" xfId="0" applyFill="1" applyBorder="1" applyAlignment="1" applyProtection="1">
      <alignment horizontal="center" vertical="center"/>
    </xf>
    <xf numFmtId="0" fontId="21" fillId="3" borderId="23" xfId="3" applyFont="1" applyFill="1" applyBorder="1" applyAlignment="1" applyProtection="1">
      <alignment horizontal="center" vertical="center"/>
    </xf>
    <xf numFmtId="0" fontId="21" fillId="3" borderId="24" xfId="3" applyFont="1" applyFill="1" applyBorder="1" applyAlignment="1" applyProtection="1">
      <alignment horizontal="center" vertical="center"/>
    </xf>
    <xf numFmtId="0" fontId="21" fillId="3" borderId="25" xfId="3" applyFont="1" applyFill="1" applyBorder="1" applyAlignment="1" applyProtection="1">
      <alignment horizontal="center" vertical="center"/>
    </xf>
    <xf numFmtId="0" fontId="21" fillId="0" borderId="24" xfId="3" applyFont="1" applyBorder="1" applyAlignment="1" applyProtection="1">
      <alignment horizontal="center" vertical="center"/>
      <protection locked="0"/>
    </xf>
    <xf numFmtId="0" fontId="21" fillId="0" borderId="25" xfId="3" applyFont="1" applyBorder="1" applyAlignment="1" applyProtection="1">
      <alignment horizontal="center" vertical="center"/>
      <protection locked="0"/>
    </xf>
    <xf numFmtId="0" fontId="21" fillId="3" borderId="4" xfId="3" applyFont="1" applyFill="1" applyBorder="1" applyAlignment="1" applyProtection="1">
      <alignment horizontal="center" vertical="center" wrapText="1" shrinkToFit="1"/>
      <protection locked="0"/>
    </xf>
    <xf numFmtId="0" fontId="21" fillId="3" borderId="5" xfId="3" applyFont="1" applyFill="1" applyBorder="1" applyAlignment="1" applyProtection="1">
      <alignment horizontal="center" vertical="center" wrapText="1" shrinkToFit="1"/>
      <protection locked="0"/>
    </xf>
    <xf numFmtId="0" fontId="21" fillId="3" borderId="6" xfId="3" applyFont="1" applyFill="1" applyBorder="1" applyAlignment="1" applyProtection="1">
      <alignment horizontal="center" vertical="center" wrapText="1" shrinkToFit="1"/>
      <protection locked="0"/>
    </xf>
    <xf numFmtId="0" fontId="21" fillId="0" borderId="23" xfId="3" applyFont="1" applyFill="1" applyBorder="1" applyAlignment="1" applyProtection="1">
      <alignment horizontal="left" vertical="center" wrapText="1" shrinkToFit="1"/>
      <protection locked="0"/>
    </xf>
    <xf numFmtId="0" fontId="21" fillId="0" borderId="24" xfId="3" applyFont="1" applyFill="1" applyBorder="1" applyAlignment="1" applyProtection="1">
      <alignment horizontal="left" vertical="center" wrapText="1" shrinkToFit="1"/>
      <protection locked="0"/>
    </xf>
    <xf numFmtId="0" fontId="21" fillId="0" borderId="25" xfId="3" applyFont="1" applyFill="1" applyBorder="1" applyAlignment="1" applyProtection="1">
      <alignment horizontal="left" vertical="center" wrapText="1" shrinkToFit="1"/>
      <protection locked="0"/>
    </xf>
    <xf numFmtId="0" fontId="21" fillId="3" borderId="24" xfId="3" applyFont="1" applyFill="1" applyBorder="1" applyAlignment="1" applyProtection="1">
      <alignment horizontal="left" vertical="center"/>
    </xf>
    <xf numFmtId="0" fontId="21" fillId="3" borderId="25" xfId="3" applyFont="1" applyFill="1" applyBorder="1" applyAlignment="1" applyProtection="1">
      <alignment horizontal="left" vertical="center"/>
    </xf>
    <xf numFmtId="0" fontId="21" fillId="0" borderId="23" xfId="3" applyFont="1" applyFill="1" applyBorder="1" applyAlignment="1" applyProtection="1">
      <alignment horizontal="center" vertical="center"/>
      <protection locked="0"/>
    </xf>
    <xf numFmtId="0" fontId="21" fillId="0" borderId="24" xfId="3" applyFont="1" applyFill="1" applyBorder="1" applyAlignment="1" applyProtection="1">
      <alignment horizontal="center" vertical="center"/>
      <protection locked="0"/>
    </xf>
    <xf numFmtId="0" fontId="21" fillId="0" borderId="25" xfId="3" applyFont="1" applyFill="1" applyBorder="1" applyAlignment="1" applyProtection="1">
      <alignment horizontal="center" vertical="center"/>
      <protection locked="0"/>
    </xf>
    <xf numFmtId="38" fontId="21" fillId="0" borderId="24" xfId="1" applyFont="1" applyBorder="1" applyAlignment="1" applyProtection="1">
      <alignment horizontal="right" vertical="center"/>
      <protection locked="0"/>
    </xf>
    <xf numFmtId="182" fontId="21" fillId="3" borderId="24" xfId="3" applyNumberFormat="1" applyFont="1" applyFill="1" applyBorder="1" applyAlignment="1" applyProtection="1">
      <alignment horizontal="left" vertical="center"/>
    </xf>
    <xf numFmtId="182" fontId="21" fillId="3" borderId="25" xfId="3" applyNumberFormat="1" applyFont="1" applyFill="1" applyBorder="1" applyAlignment="1" applyProtection="1">
      <alignment horizontal="left" vertical="center"/>
    </xf>
    <xf numFmtId="0" fontId="21" fillId="3" borderId="23" xfId="3" applyFont="1" applyFill="1" applyBorder="1" applyAlignment="1" applyProtection="1">
      <alignment horizontal="right" vertical="center"/>
    </xf>
    <xf numFmtId="0" fontId="21" fillId="3" borderId="24" xfId="3" applyFont="1" applyFill="1" applyBorder="1" applyAlignment="1" applyProtection="1">
      <alignment horizontal="right" vertical="center"/>
    </xf>
    <xf numFmtId="0" fontId="21" fillId="3" borderId="23" xfId="3" applyFont="1" applyFill="1" applyBorder="1" applyAlignment="1" applyProtection="1">
      <alignment horizontal="center" vertical="center"/>
      <protection locked="0"/>
    </xf>
    <xf numFmtId="0" fontId="21" fillId="3" borderId="24" xfId="3" applyFont="1" applyFill="1" applyBorder="1" applyAlignment="1" applyProtection="1">
      <alignment horizontal="center" vertical="center"/>
      <protection locked="0"/>
    </xf>
    <xf numFmtId="0" fontId="21" fillId="3" borderId="25" xfId="3" applyFont="1" applyFill="1" applyBorder="1" applyAlignment="1" applyProtection="1">
      <alignment horizontal="center" vertical="center"/>
      <protection locked="0"/>
    </xf>
    <xf numFmtId="0" fontId="21" fillId="3" borderId="23" xfId="3" applyFont="1" applyFill="1" applyBorder="1" applyAlignment="1" applyProtection="1">
      <alignment horizontal="center" vertical="center" shrinkToFit="1"/>
    </xf>
    <xf numFmtId="0" fontId="21" fillId="3" borderId="24" xfId="3" applyFont="1" applyFill="1" applyBorder="1" applyAlignment="1" applyProtection="1">
      <alignment horizontal="center" vertical="center" shrinkToFit="1"/>
    </xf>
    <xf numFmtId="0" fontId="21" fillId="3" borderId="25" xfId="3" applyFont="1" applyFill="1" applyBorder="1" applyAlignment="1" applyProtection="1">
      <alignment horizontal="center" vertical="center" shrinkToFit="1"/>
    </xf>
    <xf numFmtId="0" fontId="21" fillId="0" borderId="23" xfId="3" applyFont="1" applyBorder="1" applyAlignment="1" applyProtection="1">
      <alignment horizontal="center" vertical="center"/>
      <protection locked="0"/>
    </xf>
    <xf numFmtId="0" fontId="23" fillId="3" borderId="23" xfId="3" applyFont="1" applyFill="1" applyBorder="1" applyAlignment="1" applyProtection="1">
      <alignment horizontal="center" vertical="center"/>
      <protection locked="0"/>
    </xf>
    <xf numFmtId="0" fontId="23" fillId="3" borderId="24" xfId="3" applyFont="1" applyFill="1" applyBorder="1" applyAlignment="1" applyProtection="1">
      <alignment horizontal="center" vertical="center"/>
      <protection locked="0"/>
    </xf>
    <xf numFmtId="0" fontId="23" fillId="3" borderId="25" xfId="3" applyFont="1" applyFill="1" applyBorder="1" applyAlignment="1" applyProtection="1">
      <alignment horizontal="center" vertical="center"/>
      <protection locked="0"/>
    </xf>
    <xf numFmtId="0" fontId="23" fillId="0" borderId="23" xfId="3" applyFont="1" applyBorder="1" applyAlignment="1" applyProtection="1">
      <alignment horizontal="left" vertical="center" wrapText="1"/>
      <protection locked="0"/>
    </xf>
    <xf numFmtId="0" fontId="23" fillId="0" borderId="24" xfId="3" applyFont="1" applyBorder="1" applyAlignment="1" applyProtection="1">
      <alignment horizontal="left" vertical="center" wrapText="1"/>
      <protection locked="0"/>
    </xf>
    <xf numFmtId="0" fontId="23" fillId="0" borderId="25" xfId="3" applyFont="1" applyBorder="1" applyAlignment="1" applyProtection="1">
      <alignment horizontal="left" vertical="center" wrapText="1"/>
      <protection locked="0"/>
    </xf>
    <xf numFmtId="180" fontId="23" fillId="3" borderId="23" xfId="3" applyNumberFormat="1" applyFont="1" applyFill="1" applyBorder="1" applyAlignment="1" applyProtection="1">
      <alignment horizontal="center" vertical="center"/>
    </xf>
    <xf numFmtId="180" fontId="23" fillId="3" borderId="24" xfId="3" applyNumberFormat="1" applyFont="1" applyFill="1" applyBorder="1" applyAlignment="1" applyProtection="1">
      <alignment horizontal="center" vertical="center"/>
    </xf>
    <xf numFmtId="180" fontId="23" fillId="3" borderId="25" xfId="3" applyNumberFormat="1" applyFont="1" applyFill="1" applyBorder="1" applyAlignment="1" applyProtection="1">
      <alignment horizontal="center" vertical="center"/>
    </xf>
    <xf numFmtId="38" fontId="23" fillId="0" borderId="23" xfId="1" applyFont="1" applyBorder="1" applyAlignment="1" applyProtection="1">
      <alignment horizontal="right" vertical="center"/>
      <protection locked="0"/>
    </xf>
    <xf numFmtId="38" fontId="23" fillId="0" borderId="24" xfId="1" applyFont="1" applyBorder="1" applyAlignment="1" applyProtection="1">
      <alignment horizontal="right" vertical="center"/>
      <protection locked="0"/>
    </xf>
    <xf numFmtId="182" fontId="23" fillId="3" borderId="24" xfId="3" applyNumberFormat="1" applyFont="1" applyFill="1" applyBorder="1" applyAlignment="1" applyProtection="1">
      <alignment horizontal="left" vertical="center"/>
    </xf>
    <xf numFmtId="182" fontId="23" fillId="3" borderId="25" xfId="3" applyNumberFormat="1" applyFont="1" applyFill="1" applyBorder="1" applyAlignment="1" applyProtection="1">
      <alignment horizontal="left" vertical="center"/>
    </xf>
    <xf numFmtId="180" fontId="23" fillId="0" borderId="23" xfId="3" applyNumberFormat="1" applyFont="1" applyFill="1" applyBorder="1" applyAlignment="1" applyProtection="1">
      <alignment horizontal="center" vertical="center"/>
      <protection locked="0"/>
    </xf>
    <xf numFmtId="180" fontId="23" fillId="0" borderId="24" xfId="3" applyNumberFormat="1" applyFont="1" applyFill="1" applyBorder="1" applyAlignment="1" applyProtection="1">
      <alignment horizontal="center" vertical="center"/>
      <protection locked="0"/>
    </xf>
    <xf numFmtId="180" fontId="23" fillId="0" borderId="25" xfId="3" applyNumberFormat="1" applyFont="1" applyFill="1" applyBorder="1" applyAlignment="1" applyProtection="1">
      <alignment horizontal="center" vertical="center"/>
      <protection locked="0"/>
    </xf>
    <xf numFmtId="0" fontId="23" fillId="3" borderId="4" xfId="3" applyFont="1" applyFill="1" applyBorder="1" applyAlignment="1" applyProtection="1">
      <alignment horizontal="center" vertical="center" wrapText="1" shrinkToFit="1"/>
      <protection locked="0"/>
    </xf>
    <xf numFmtId="0" fontId="23" fillId="3" borderId="5" xfId="3" applyFont="1" applyFill="1" applyBorder="1" applyAlignment="1" applyProtection="1">
      <alignment horizontal="center" vertical="center" wrapText="1" shrinkToFit="1"/>
      <protection locked="0"/>
    </xf>
    <xf numFmtId="0" fontId="23" fillId="3" borderId="6" xfId="3" applyFont="1" applyFill="1" applyBorder="1" applyAlignment="1" applyProtection="1">
      <alignment horizontal="center" vertical="center" wrapText="1" shrinkToFit="1"/>
      <protection locked="0"/>
    </xf>
    <xf numFmtId="0" fontId="23" fillId="0" borderId="23" xfId="3" applyFont="1" applyFill="1" applyBorder="1" applyAlignment="1" applyProtection="1">
      <alignment horizontal="left" vertical="top" wrapText="1" shrinkToFit="1"/>
      <protection locked="0"/>
    </xf>
    <xf numFmtId="0" fontId="23" fillId="0" borderId="24" xfId="3" applyFont="1" applyFill="1" applyBorder="1" applyAlignment="1" applyProtection="1">
      <alignment horizontal="left" vertical="top" wrapText="1" shrinkToFit="1"/>
      <protection locked="0"/>
    </xf>
    <xf numFmtId="0" fontId="23" fillId="0" borderId="25" xfId="3" applyFont="1" applyFill="1" applyBorder="1" applyAlignment="1" applyProtection="1">
      <alignment horizontal="left" vertical="top" wrapText="1" shrinkToFit="1"/>
      <protection locked="0"/>
    </xf>
    <xf numFmtId="0" fontId="23" fillId="3" borderId="23" xfId="3" applyFont="1" applyFill="1" applyBorder="1" applyAlignment="1" applyProtection="1">
      <alignment horizontal="right" vertical="center"/>
    </xf>
    <xf numFmtId="0" fontId="23" fillId="3" borderId="24" xfId="3" applyFont="1" applyFill="1" applyBorder="1" applyAlignment="1" applyProtection="1">
      <alignment horizontal="right" vertical="center"/>
    </xf>
    <xf numFmtId="0" fontId="8" fillId="0" borderId="5" xfId="3" applyFont="1" applyBorder="1" applyAlignment="1" applyProtection="1">
      <alignment horizontal="left" vertical="center" wrapText="1"/>
    </xf>
    <xf numFmtId="178" fontId="23" fillId="3" borderId="23" xfId="3" applyNumberFormat="1" applyFont="1" applyFill="1" applyBorder="1" applyAlignment="1" applyProtection="1">
      <alignment horizontal="center" vertical="center" wrapText="1"/>
    </xf>
    <xf numFmtId="178" fontId="23" fillId="3" borderId="24" xfId="3" applyNumberFormat="1" applyFont="1" applyFill="1" applyBorder="1" applyAlignment="1" applyProtection="1">
      <alignment horizontal="center" vertical="center" wrapText="1"/>
    </xf>
    <xf numFmtId="178" fontId="23" fillId="3" borderId="25" xfId="3" applyNumberFormat="1" applyFont="1" applyFill="1" applyBorder="1" applyAlignment="1" applyProtection="1">
      <alignment horizontal="center" vertical="center" wrapText="1"/>
    </xf>
    <xf numFmtId="0" fontId="49" fillId="3" borderId="23" xfId="3" applyFont="1" applyFill="1" applyBorder="1" applyAlignment="1" applyProtection="1">
      <alignment horizontal="right" vertical="center"/>
    </xf>
    <xf numFmtId="0" fontId="49" fillId="3" borderId="24" xfId="3" applyFont="1" applyFill="1" applyBorder="1" applyAlignment="1" applyProtection="1">
      <alignment horizontal="right" vertical="center"/>
    </xf>
    <xf numFmtId="0" fontId="49" fillId="3" borderId="25" xfId="3" applyFont="1" applyFill="1" applyBorder="1" applyAlignment="1" applyProtection="1">
      <alignment horizontal="right" vertical="center"/>
    </xf>
    <xf numFmtId="0" fontId="8" fillId="0" borderId="74" xfId="3" applyFont="1" applyBorder="1" applyAlignment="1" applyProtection="1">
      <alignment horizontal="left" vertical="center" wrapText="1"/>
    </xf>
    <xf numFmtId="0" fontId="3" fillId="11" borderId="0" xfId="0" applyFont="1" applyFill="1" applyAlignment="1">
      <alignment horizontal="center" vertical="center"/>
    </xf>
    <xf numFmtId="38" fontId="21" fillId="0" borderId="1" xfId="1" applyFont="1" applyFill="1" applyBorder="1" applyAlignment="1" applyProtection="1">
      <alignment horizontal="center" vertical="center" wrapText="1"/>
      <protection locked="0"/>
    </xf>
    <xf numFmtId="38" fontId="21" fillId="0" borderId="2" xfId="1" applyFont="1" applyFill="1" applyBorder="1" applyAlignment="1" applyProtection="1">
      <alignment horizontal="center" vertical="center" wrapText="1"/>
      <protection locked="0"/>
    </xf>
    <xf numFmtId="38" fontId="21" fillId="0" borderId="4" xfId="1" applyFont="1" applyFill="1" applyBorder="1" applyAlignment="1" applyProtection="1">
      <alignment horizontal="center" vertical="center" wrapText="1"/>
      <protection locked="0"/>
    </xf>
    <xf numFmtId="38" fontId="21" fillId="0" borderId="5" xfId="1" applyFont="1" applyFill="1" applyBorder="1" applyAlignment="1" applyProtection="1">
      <alignment horizontal="center" vertical="center" wrapText="1"/>
      <protection locked="0"/>
    </xf>
    <xf numFmtId="38" fontId="21" fillId="0" borderId="1" xfId="1" applyFont="1" applyBorder="1" applyAlignment="1" applyProtection="1">
      <alignment horizontal="center" vertical="center" wrapText="1"/>
      <protection locked="0"/>
    </xf>
    <xf numFmtId="38" fontId="21" fillId="0" borderId="2" xfId="1" applyFont="1" applyBorder="1" applyAlignment="1" applyProtection="1">
      <alignment horizontal="center" vertical="center" wrapText="1"/>
      <protection locked="0"/>
    </xf>
    <xf numFmtId="38" fontId="21" fillId="0" borderId="4" xfId="1" applyFont="1" applyBorder="1" applyAlignment="1" applyProtection="1">
      <alignment horizontal="center" vertical="center" wrapText="1"/>
      <protection locked="0"/>
    </xf>
    <xf numFmtId="38" fontId="21" fillId="0" borderId="5" xfId="1" applyFont="1" applyBorder="1" applyAlignment="1" applyProtection="1">
      <alignment horizontal="center" vertical="center" wrapText="1"/>
      <protection locked="0"/>
    </xf>
    <xf numFmtId="0" fontId="30" fillId="9" borderId="3" xfId="1" applyNumberFormat="1" applyFont="1" applyFill="1" applyBorder="1" applyAlignment="1" applyProtection="1">
      <alignment horizontal="center" vertical="center" wrapText="1"/>
    </xf>
    <xf numFmtId="0" fontId="30" fillId="9" borderId="6" xfId="1" applyNumberFormat="1" applyFont="1" applyFill="1" applyBorder="1" applyAlignment="1" applyProtection="1">
      <alignment horizontal="center" vertical="center" wrapText="1"/>
    </xf>
  </cellXfs>
  <cellStyles count="7">
    <cellStyle name="パーセント" xfId="2" builtinId="5"/>
    <cellStyle name="ハイパーリンク" xfId="5" builtinId="8"/>
    <cellStyle name="桁区切り" xfId="1" builtinId="6"/>
    <cellStyle name="桁区切り 2" xfId="4"/>
    <cellStyle name="標準" xfId="0" builtinId="0"/>
    <cellStyle name="標準 2" xfId="3"/>
    <cellStyle name="標準 3" xfId="6"/>
  </cellStyles>
  <dxfs count="227">
    <dxf>
      <font>
        <b val="0"/>
        <i val="0"/>
        <strike val="0"/>
        <condense val="0"/>
        <extend val="0"/>
        <outline val="0"/>
        <shadow val="0"/>
        <u val="none"/>
        <vertAlign val="baseline"/>
        <sz val="10"/>
        <color theme="1"/>
        <name val="ＭＳ 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ＭＳ ゴシック"/>
        <scheme val="none"/>
      </font>
      <fill>
        <patternFill patternType="none">
          <fgColor indexed="64"/>
          <bgColor indexed="65"/>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10"/>
        <color auto="1"/>
        <name val="ＭＳ ゴシック"/>
        <scheme val="none"/>
      </font>
      <fill>
        <patternFill patternType="solid">
          <fgColor indexed="64"/>
          <bgColor theme="4" tint="0.79998168889431442"/>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10"/>
        <color theme="1"/>
        <name val="ＭＳ ゴシック"/>
        <scheme val="none"/>
      </font>
      <fill>
        <patternFill patternType="none">
          <fgColor indexed="64"/>
          <bgColor indexed="65"/>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10"/>
        <color theme="1"/>
        <name val="ＭＳ ゴシック"/>
        <scheme val="none"/>
      </font>
      <fill>
        <patternFill patternType="none">
          <fgColor indexed="64"/>
          <bgColor indexed="65"/>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10"/>
        <color theme="1"/>
        <name val="ＭＳ ゴシック"/>
        <scheme val="none"/>
      </font>
      <alignment horizontal="center" vertical="center" textRotation="0" indent="0" justifyLastLine="0" shrinkToFit="0" readingOrder="0"/>
      <protection locked="0" hidden="0"/>
    </dxf>
    <dxf>
      <font>
        <b val="0"/>
        <i val="0"/>
        <strike val="0"/>
        <condense val="0"/>
        <extend val="0"/>
        <outline val="0"/>
        <shadow val="0"/>
        <u val="none"/>
        <vertAlign val="baseline"/>
        <sz val="10"/>
        <color theme="1"/>
        <name val="ＭＳ ゴシック"/>
        <scheme val="none"/>
      </font>
      <alignment horizontal="center" vertical="center" textRotation="0" indent="0" justifyLastLine="0" shrinkToFit="0" readingOrder="0"/>
      <protection locked="0" hidden="0"/>
    </dxf>
    <dxf>
      <font>
        <b val="0"/>
        <i val="0"/>
        <strike val="0"/>
        <condense val="0"/>
        <extend val="0"/>
        <outline val="0"/>
        <shadow val="0"/>
        <u val="none"/>
        <vertAlign val="baseline"/>
        <sz val="10"/>
        <color theme="1"/>
        <name val="ＭＳ Ｐゴシック"/>
        <scheme val="major"/>
      </font>
      <numFmt numFmtId="196" formatCode="&quot;他&quot;\-General"/>
      <fill>
        <patternFill patternType="solid">
          <fgColor indexed="64"/>
          <bgColor theme="0" tint="-0.14999847407452621"/>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10"/>
        <color theme="1"/>
        <name val="ＭＳ Ｐゴシック"/>
        <scheme val="major"/>
      </font>
      <fill>
        <patternFill patternType="none">
          <fgColor indexed="64"/>
          <bgColor indexed="65"/>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10"/>
        <color theme="1"/>
        <name val="ＭＳ Ｐゴシック"/>
        <scheme val="major"/>
      </font>
      <fill>
        <patternFill patternType="solid">
          <fgColor indexed="64"/>
          <bgColor theme="0" tint="-0.14999847407452621"/>
        </patternFill>
      </fill>
      <alignment horizontal="center" vertical="center" textRotation="0" indent="0" justifyLastLine="0" shrinkToFit="0" readingOrder="0"/>
      <protection locked="1" hidden="0"/>
    </dxf>
    <dxf>
      <font>
        <b val="0"/>
        <i val="0"/>
        <strike val="0"/>
        <condense val="0"/>
        <extend val="0"/>
        <outline val="0"/>
        <shadow val="0"/>
        <u val="none"/>
        <vertAlign val="baseline"/>
        <sz val="10"/>
        <color theme="1"/>
        <name val="ＭＳ ゴシック"/>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style="thin">
          <color theme="0"/>
        </right>
        <top style="thin">
          <color theme="0"/>
        </top>
        <bottom style="thin">
          <color theme="0"/>
        </bottom>
      </border>
      <protection locked="1" hidden="0"/>
    </dxf>
    <dxf>
      <font>
        <b val="0"/>
        <i val="0"/>
        <strike val="0"/>
        <condense val="0"/>
        <extend val="0"/>
        <outline val="0"/>
        <shadow val="0"/>
        <u val="none"/>
        <vertAlign val="baseline"/>
        <sz val="10"/>
        <color theme="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theme="0"/>
        </right>
        <top style="thin">
          <color auto="1"/>
        </top>
        <bottom style="thin">
          <color auto="1"/>
        </bottom>
      </border>
      <protection locked="0" hidden="0"/>
    </dxf>
    <dxf>
      <font>
        <b val="0"/>
        <i val="0"/>
        <strike val="0"/>
        <condense val="0"/>
        <extend val="0"/>
        <outline val="0"/>
        <shadow val="0"/>
        <u val="none"/>
        <vertAlign val="baseline"/>
        <sz val="10"/>
        <color theme="1"/>
        <name val="ＭＳ ゴシック"/>
        <scheme val="none"/>
      </font>
      <numFmt numFmtId="6" formatCode="#,##0;[Red]\-#,##0"/>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ＭＳ ゴシック"/>
        <scheme val="none"/>
      </font>
      <numFmt numFmtId="6" formatCode="#,##0;[Red]\-#,##0"/>
      <fill>
        <patternFill patternType="solid">
          <fgColor indexed="64"/>
          <bgColor theme="4" tint="0.79998168889431442"/>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ゴシック"/>
        <scheme val="none"/>
      </font>
      <numFmt numFmtId="6" formatCode="#,##0;[Red]\-#,##0"/>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ＭＳ ゴシック"/>
        <scheme val="none"/>
      </font>
      <numFmt numFmtId="6" formatCode="#,##0;[Red]\-#,##0"/>
      <fill>
        <patternFill patternType="solid">
          <fgColor indexed="64"/>
          <bgColor theme="4" tint="0.79998168889431442"/>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ゴシック"/>
        <scheme val="none"/>
      </font>
      <numFmt numFmtId="6" formatCode="#,##0;[Red]\-#,##0"/>
      <fill>
        <patternFill patternType="solid">
          <fgColor indexed="64"/>
          <bgColor theme="0" tint="-0.14999847407452621"/>
        </patternFill>
      </fill>
      <alignment horizontal="right" vertical="center" textRotation="0" wrapText="1" indent="0" justifyLastLine="0" shrinkToFit="0" readingOrder="0"/>
      <border diagonalUp="0" diagonalDown="0" outline="0">
        <left style="thin">
          <color theme="0" tint="-0.14996795556505021"/>
        </left>
        <right/>
        <top/>
        <bottom/>
      </border>
      <protection locked="1" hidden="0"/>
    </dxf>
    <dxf>
      <font>
        <strike val="0"/>
        <outline val="0"/>
        <shadow val="0"/>
        <u val="none"/>
        <vertAlign val="baseline"/>
        <sz val="10"/>
        <color theme="1"/>
        <name val="ＭＳ ゴシック"/>
        <scheme val="none"/>
      </font>
      <protection locked="0" hidden="0"/>
    </dxf>
    <dxf>
      <font>
        <b val="0"/>
        <i val="0"/>
        <strike val="0"/>
        <condense val="0"/>
        <extend val="0"/>
        <outline val="0"/>
        <shadow val="0"/>
        <u val="none"/>
        <vertAlign val="baseline"/>
        <sz val="10"/>
        <color theme="1"/>
        <name val="ＭＳ 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top/>
        <bottom/>
      </border>
      <protection locked="1" hidden="0"/>
    </dxf>
    <dxf>
      <font>
        <strike val="0"/>
        <outline val="0"/>
        <shadow val="0"/>
        <u val="none"/>
        <vertAlign val="baseline"/>
        <sz val="10"/>
        <color theme="1"/>
        <name val="ＭＳ ゴシック"/>
        <scheme val="none"/>
      </font>
      <fill>
        <patternFill patternType="solid">
          <fgColor indexed="64"/>
          <bgColor theme="4" tint="0.79998168889431442"/>
        </patternFill>
      </fill>
      <protection locked="0" hidden="0"/>
    </dxf>
    <dxf>
      <font>
        <b val="0"/>
        <i val="0"/>
        <strike val="0"/>
        <condense val="0"/>
        <extend val="0"/>
        <outline val="0"/>
        <shadow val="0"/>
        <u val="none"/>
        <vertAlign val="baseline"/>
        <sz val="10"/>
        <color theme="1"/>
        <name val="ＭＳ 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10"/>
        <color theme="1"/>
        <name val="ＭＳ ゴシック"/>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10"/>
        <color theme="1"/>
        <name val="ＭＳ ゴシック"/>
        <scheme val="none"/>
      </font>
      <numFmt numFmtId="178" formatCode="#,##0_ "/>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10"/>
        <color theme="1"/>
        <name val="ＭＳ ゴシック"/>
        <scheme val="none"/>
      </font>
      <numFmt numFmtId="178" formatCode="#,##0_ "/>
      <fill>
        <patternFill patternType="solid">
          <fgColor indexed="64"/>
          <bgColor theme="4" tint="0.79998168889431442"/>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ＭＳ ゴシック"/>
        <scheme val="none"/>
      </font>
      <numFmt numFmtId="188" formatCode="&quot;人&quot;\-General"/>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10"/>
        <name val="ＭＳ ゴシック"/>
        <scheme val="none"/>
      </font>
      <fill>
        <patternFill patternType="solid">
          <fgColor indexed="64"/>
          <bgColor theme="0" tint="-0.14999847407452621"/>
        </patternFill>
      </fill>
      <protection locked="1" hidden="0"/>
    </dxf>
    <dxf>
      <font>
        <strike val="0"/>
        <outline val="0"/>
        <shadow val="0"/>
        <u val="none"/>
        <vertAlign val="baseline"/>
        <sz val="10"/>
        <name val="ＭＳ ゴシック"/>
        <scheme val="none"/>
      </font>
      <protection locked="0" hidden="0"/>
    </dxf>
    <dxf>
      <font>
        <b val="0"/>
        <i val="0"/>
        <strike val="0"/>
        <condense val="0"/>
        <extend val="0"/>
        <outline val="0"/>
        <shadow val="0"/>
        <u val="none"/>
        <vertAlign val="baseline"/>
        <sz val="10"/>
        <color theme="1"/>
        <name val="ＭＳ ゴシック"/>
        <scheme val="none"/>
      </font>
      <numFmt numFmtId="178" formatCode="#,##0_ "/>
      <fill>
        <patternFill patternType="solid">
          <fgColor indexed="64"/>
          <bgColor theme="0" tint="-0.14999847407452621"/>
        </patternFill>
      </fill>
      <alignment horizontal="center" vertical="center" textRotation="0" wrapText="1" indent="0" justifyLastLine="0" shrinkToFit="0" readingOrder="0"/>
      <protection locked="1" hidden="0"/>
    </dxf>
    <dxf>
      <fill>
        <patternFill>
          <bgColor rgb="FFFF0000"/>
        </patternFill>
      </fill>
    </dxf>
    <dxf>
      <fill>
        <patternFill>
          <bgColor rgb="FFFF0000"/>
        </patternFill>
      </fill>
    </dxf>
    <dxf>
      <font>
        <b val="0"/>
        <i val="0"/>
        <strike val="0"/>
        <condense val="0"/>
        <extend val="0"/>
        <outline val="0"/>
        <shadow val="0"/>
        <u val="none"/>
        <vertAlign val="baseline"/>
        <sz val="10"/>
        <color theme="1"/>
        <name val="ＭＳ ゴシック"/>
        <scheme val="none"/>
      </font>
      <numFmt numFmtId="177" formatCode="#,###"/>
      <fill>
        <patternFill patternType="solid">
          <fgColor indexed="64"/>
          <bgColor theme="4" tint="0.79998168889431442"/>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ＭＳ ゴシック"/>
        <scheme val="none"/>
      </font>
      <numFmt numFmtId="178" formatCode="#,##0_ "/>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ゴシック"/>
        <scheme val="none"/>
      </font>
      <numFmt numFmtId="178" formatCode="#,##0_ "/>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ゴシック"/>
        <scheme val="none"/>
      </font>
      <numFmt numFmtId="178" formatCode="#,##0_ "/>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ゴシック"/>
        <scheme val="none"/>
      </font>
      <numFmt numFmtId="178" formatCode="#,##0_ "/>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ゴシック"/>
        <scheme val="none"/>
      </font>
      <numFmt numFmtId="178" formatCode="#,##0_ "/>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ゴシック"/>
        <scheme val="none"/>
      </font>
      <numFmt numFmtId="178" formatCode="#,##0_ "/>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ゴシック"/>
        <scheme val="none"/>
      </font>
      <numFmt numFmtId="178" formatCode="#,##0_ "/>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ゴシック"/>
        <scheme val="none"/>
      </font>
      <numFmt numFmtId="178" formatCode="#,##0_ "/>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ゴシック"/>
        <scheme val="none"/>
      </font>
      <numFmt numFmtId="178" formatCode="#,##0_ "/>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ゴシック"/>
        <scheme val="none"/>
      </font>
      <numFmt numFmtId="178" formatCode="#,##0_ "/>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188" formatCode="&quot;人&quot;\-General"/>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ＭＳ ゴシック"/>
        <scheme val="none"/>
      </font>
      <numFmt numFmtId="178" formatCode="#,##0_ "/>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ゴシック"/>
        <scheme val="none"/>
      </font>
      <numFmt numFmtId="178" formatCode="#,##0_ "/>
      <fill>
        <patternFill patternType="solid">
          <fgColor indexed="64"/>
          <bgColor theme="0" tint="-0.14999847407452621"/>
        </patternFill>
      </fill>
      <alignment horizontal="general" vertical="distributed" textRotation="255" wrapText="1" indent="0" justifyLastLine="0" shrinkToFit="0" readingOrder="0"/>
      <protection locked="1" hidden="0"/>
    </dxf>
    <dxf>
      <font>
        <b val="0"/>
        <i val="0"/>
        <strike val="0"/>
        <condense val="0"/>
        <extend val="0"/>
        <outline val="0"/>
        <shadow val="0"/>
        <u val="none"/>
        <vertAlign val="baseline"/>
        <sz val="11"/>
        <color theme="1"/>
        <name val="ＭＳ ゴシック"/>
        <scheme val="none"/>
      </font>
      <fill>
        <patternFill patternType="solid">
          <fgColor indexed="64"/>
          <bgColor theme="0"/>
        </patternFill>
      </fill>
      <border diagonalUp="0" diagonalDown="0">
        <left/>
        <right style="thin">
          <color theme="0"/>
        </right>
        <top/>
        <bottom style="thin">
          <color theme="0"/>
        </bottom>
      </border>
      <protection locked="1" hidden="0"/>
    </dxf>
    <dxf>
      <font>
        <b val="0"/>
        <i val="0"/>
        <strike val="0"/>
        <condense val="0"/>
        <extend val="0"/>
        <outline val="0"/>
        <shadow val="0"/>
        <u val="none"/>
        <vertAlign val="baseline"/>
        <sz val="10"/>
        <color auto="1"/>
        <name val="ＭＳ ゴシック"/>
        <scheme val="none"/>
      </font>
      <numFmt numFmtId="0" formatCode="General"/>
      <fill>
        <patternFill>
          <fgColor indexed="64"/>
          <bgColor theme="0"/>
        </patternFill>
      </fill>
      <border diagonalUp="0" diagonalDown="0">
        <left/>
        <right style="thin">
          <color theme="0"/>
        </right>
        <top style="thin">
          <color auto="1"/>
        </top>
        <bottom style="thin">
          <color auto="1"/>
        </bottom>
      </border>
      <protection locked="0" hidden="0"/>
    </dxf>
    <dxf>
      <font>
        <b val="0"/>
        <i val="0"/>
        <strike val="0"/>
        <condense val="0"/>
        <extend val="0"/>
        <outline val="0"/>
        <shadow val="0"/>
        <u val="none"/>
        <vertAlign val="baseline"/>
        <sz val="10"/>
        <color theme="1"/>
        <name val="ＭＳ ゴシック"/>
        <scheme val="none"/>
      </font>
      <numFmt numFmtId="6" formatCode="#,##0;[Red]\-#,##0"/>
      <fill>
        <patternFill patternType="solid">
          <fgColor indexed="64"/>
          <bgColor theme="0" tint="-0.14999847407452621"/>
        </patternFill>
      </fill>
      <protection locked="1" hidden="0"/>
    </dxf>
    <dxf>
      <font>
        <strike val="0"/>
        <outline val="0"/>
        <shadow val="0"/>
        <u val="none"/>
        <vertAlign val="baseline"/>
        <sz val="10"/>
        <color auto="1"/>
        <name val="ＭＳ ゴシック"/>
        <scheme val="none"/>
      </font>
      <numFmt numFmtId="0" formatCode="General"/>
      <fill>
        <patternFill patternType="solid">
          <fgColor indexed="64"/>
          <bgColor theme="4" tint="0.79998168889431442"/>
        </patternFill>
      </fill>
      <protection locked="0" hidden="0"/>
    </dxf>
    <dxf>
      <font>
        <b val="0"/>
        <i val="0"/>
        <strike val="0"/>
        <condense val="0"/>
        <extend val="0"/>
        <outline val="0"/>
        <shadow val="0"/>
        <u val="none"/>
        <vertAlign val="baseline"/>
        <sz val="10"/>
        <color auto="1"/>
        <name val="ＭＳ ゴシック"/>
        <scheme val="none"/>
      </font>
      <numFmt numFmtId="6" formatCode="#,##0;[Red]\-#,##0"/>
      <fill>
        <patternFill patternType="solid">
          <fgColor indexed="64"/>
          <bgColor theme="0" tint="-0.1499984740745262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4" tint="0.79998168889431442"/>
        </patternFill>
      </fill>
      <protection locked="0" hidden="0"/>
    </dxf>
    <dxf>
      <font>
        <b val="0"/>
        <i val="0"/>
        <strike val="0"/>
        <condense val="0"/>
        <extend val="0"/>
        <outline val="0"/>
        <shadow val="0"/>
        <u val="none"/>
        <vertAlign val="baseline"/>
        <sz val="10"/>
        <color auto="1"/>
        <name val="ＭＳ ゴシック"/>
        <scheme val="none"/>
      </font>
      <numFmt numFmtId="6" formatCode="#,##0;[Red]\-#,##0"/>
      <fill>
        <patternFill patternType="solid">
          <fgColor indexed="64"/>
          <bgColor theme="0" tint="-0.14999847407452621"/>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auto="1"/>
        <name val="ＭＳ ゴシック"/>
        <scheme val="none"/>
      </font>
      <fill>
        <patternFill patternType="none">
          <fgColor indexed="64"/>
          <bgColor auto="1"/>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numFmt numFmtId="187" formatCode="&quot;産&quot;\-General"/>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name val="ＭＳ ゴシック"/>
        <scheme val="none"/>
      </font>
      <fill>
        <patternFill>
          <fgColor rgb="FF000000"/>
          <bgColor rgb="FFD9D9D9"/>
        </patternFill>
      </fill>
      <protection locked="1" hidden="0"/>
    </dxf>
    <dxf>
      <font>
        <b val="0"/>
        <i val="0"/>
        <strike val="0"/>
        <condense val="0"/>
        <extend val="0"/>
        <outline val="0"/>
        <shadow val="0"/>
        <u val="none"/>
        <vertAlign val="baseline"/>
        <sz val="10"/>
        <color auto="1"/>
        <name val="ＭＳ ゴシック"/>
        <scheme val="none"/>
      </font>
      <protection locked="1" hidden="0"/>
    </dxf>
    <dxf>
      <font>
        <strike val="0"/>
        <outline val="0"/>
        <shadow val="0"/>
        <u val="none"/>
        <vertAlign val="baseline"/>
        <name val="ＭＳ ゴシック"/>
        <scheme val="none"/>
      </font>
      <alignment horizontal="center" vertical="center" textRotation="0" wrapText="1" indent="0" justifyLastLine="0" shrinkToFit="0" readingOrder="0"/>
      <protection locked="1" hidden="0"/>
    </dxf>
    <dxf>
      <fill>
        <patternFill>
          <bgColor rgb="FFFF0000"/>
        </patternFill>
      </fill>
    </dxf>
    <dxf>
      <font>
        <b val="0"/>
        <i val="0"/>
        <strike val="0"/>
        <condense val="0"/>
        <extend val="0"/>
        <outline val="0"/>
        <shadow val="0"/>
        <u val="none"/>
        <vertAlign val="baseline"/>
        <sz val="11"/>
        <color theme="1"/>
        <name val="ＭＳ ゴシック"/>
        <scheme val="none"/>
      </font>
      <fill>
        <patternFill patternType="solid">
          <fgColor indexed="64"/>
          <bgColor theme="0"/>
        </patternFill>
      </fill>
      <border diagonalUp="0" diagonalDown="0">
        <left/>
        <right style="thin">
          <color theme="0"/>
        </right>
        <top style="thin">
          <color theme="0"/>
        </top>
        <bottom style="thin">
          <color theme="0"/>
        </bottom>
      </border>
      <protection locked="1"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patternFill>
      </fill>
      <border diagonalUp="0" diagonalDown="0">
        <left/>
        <right style="thin">
          <color theme="0"/>
        </right>
        <top style="thin">
          <color theme="0"/>
        </top>
        <bottom style="thin">
          <color theme="0"/>
        </bottom>
      </border>
      <protection locked="0" hidden="0"/>
    </dxf>
    <dxf>
      <font>
        <b val="0"/>
        <i val="0"/>
        <strike val="0"/>
        <condense val="0"/>
        <extend val="0"/>
        <outline val="0"/>
        <shadow val="0"/>
        <u val="none"/>
        <vertAlign val="baseline"/>
        <sz val="10"/>
        <color auto="1"/>
        <name val="ＭＳ ゴシック"/>
        <scheme val="none"/>
      </font>
      <numFmt numFmtId="6" formatCode="#,##0;[Red]\-#,##0"/>
      <fill>
        <patternFill patternType="solid">
          <fgColor indexed="64"/>
          <bgColor theme="0" tint="-0.1499984740745262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ＭＳ ゴシック"/>
        <scheme val="none"/>
      </font>
      <fill>
        <patternFill patternType="solid">
          <fgColor indexed="64"/>
          <bgColor theme="4" tint="0.79998168889431442"/>
        </patternFill>
      </fill>
      <protection locked="0" hidden="0"/>
    </dxf>
    <dxf>
      <font>
        <b val="0"/>
        <i val="0"/>
        <strike val="0"/>
        <condense val="0"/>
        <extend val="0"/>
        <outline val="0"/>
        <shadow val="0"/>
        <u val="none"/>
        <vertAlign val="baseline"/>
        <sz val="10"/>
        <color auto="1"/>
        <name val="ＭＳ ゴシック"/>
        <scheme val="none"/>
      </font>
      <numFmt numFmtId="6" formatCode="#,##0;[Red]\-#,##0"/>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indexed="64"/>
        </left>
        <right/>
        <top/>
        <bottom/>
      </border>
      <protection locked="1" hidden="0"/>
    </dxf>
    <dxf>
      <font>
        <b val="0"/>
        <i val="0"/>
        <strike val="0"/>
        <condense val="0"/>
        <extend val="0"/>
        <outline val="0"/>
        <shadow val="0"/>
        <u val="none"/>
        <vertAlign val="baseline"/>
        <sz val="10"/>
        <color auto="1"/>
        <name val="ＭＳ ゴシック"/>
        <scheme val="none"/>
      </font>
      <numFmt numFmtId="6" formatCode="#,##0;[Red]\-#,##0"/>
      <fill>
        <patternFill patternType="solid">
          <fgColor indexed="64"/>
          <bgColor theme="4" tint="0.79998168889431442"/>
        </patternFill>
      </fill>
      <protection locked="0" hidden="0"/>
    </dxf>
    <dxf>
      <font>
        <b val="0"/>
        <i val="0"/>
        <strike val="0"/>
        <condense val="0"/>
        <extend val="0"/>
        <outline val="0"/>
        <shadow val="0"/>
        <u val="none"/>
        <vertAlign val="baseline"/>
        <sz val="10"/>
        <color auto="1"/>
        <name val="ＭＳ ゴシック"/>
        <scheme val="none"/>
      </font>
      <numFmt numFmtId="6" formatCode="#,##0;[Red]\-#,##0"/>
      <fill>
        <patternFill patternType="solid">
          <fgColor indexed="64"/>
          <bgColor theme="0" tint="-0.14999847407452621"/>
        </patternFill>
      </fill>
      <alignment horizontal="right" vertical="center" textRotation="0" wrapText="0" indent="0" justifyLastLine="0" shrinkToFit="0" readingOrder="0"/>
      <border diagonalUp="0" diagonalDown="0">
        <left style="thin">
          <color theme="0" tint="-0.14996795556505021"/>
        </left>
        <right style="thin">
          <color auto="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numFmt numFmtId="186" formatCode="&quot;専&quot;\-General"/>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name val="ＭＳ ゴシック"/>
        <scheme val="none"/>
      </font>
      <protection locked="1" hidden="0"/>
    </dxf>
    <dxf>
      <font>
        <b val="0"/>
        <i val="0"/>
        <strike val="0"/>
        <condense val="0"/>
        <extend val="0"/>
        <outline val="0"/>
        <shadow val="0"/>
        <u val="none"/>
        <vertAlign val="baseline"/>
        <sz val="10"/>
        <color auto="1"/>
        <name val="ＭＳ ゴシック"/>
        <scheme val="none"/>
      </font>
      <protection locked="1" hidden="0"/>
    </dxf>
    <dxf>
      <font>
        <strike val="0"/>
        <outline val="0"/>
        <shadow val="0"/>
        <u val="none"/>
        <vertAlign val="baseline"/>
        <name val="ＭＳ ゴシック"/>
        <scheme val="none"/>
      </font>
      <alignment horizontal="center" vertical="center" textRotation="0" wrapText="1" indent="0" justifyLastLine="0" shrinkToFit="0" readingOrder="0"/>
      <protection locked="1" hidden="0"/>
    </dxf>
    <dxf>
      <fill>
        <patternFill>
          <bgColor rgb="FFFF0000"/>
        </patternFill>
      </fill>
    </dxf>
    <dxf>
      <font>
        <b val="0"/>
        <i val="0"/>
        <strike val="0"/>
        <condense val="0"/>
        <extend val="0"/>
        <outline val="0"/>
        <shadow val="0"/>
        <u val="none"/>
        <vertAlign val="baseline"/>
        <sz val="11"/>
        <color theme="1"/>
        <name val="ＭＳ ゴシック"/>
        <scheme val="none"/>
      </font>
      <fill>
        <patternFill patternType="solid">
          <fgColor indexed="64"/>
          <bgColor theme="0"/>
        </patternFill>
      </fill>
      <border diagonalUp="0" diagonalDown="0" outline="0">
        <left/>
        <right style="thin">
          <color theme="0"/>
        </right>
        <top/>
        <bottom style="thin">
          <color theme="0"/>
        </bottom>
      </border>
      <protection locked="1"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patternFill>
      </fill>
      <border diagonalUp="0" diagonalDown="0">
        <left/>
        <right style="thin">
          <color theme="0"/>
        </right>
        <top style="thin">
          <color auto="1"/>
        </top>
        <bottom style="thin">
          <color auto="1"/>
        </bottom>
      </border>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1" diagonalDown="0" outline="0">
        <left style="thin">
          <color indexed="64"/>
        </left>
        <right style="thin">
          <color indexed="64"/>
        </right>
        <top style="thin">
          <color indexed="64"/>
        </top>
        <bottom style="thin">
          <color indexed="64"/>
        </bottom>
        <diagonal style="thin">
          <color indexed="64"/>
        </diagonal>
      </border>
      <protection locked="1" hidden="0"/>
    </dxf>
    <dxf>
      <font>
        <strike val="0"/>
        <outline val="0"/>
        <shadow val="0"/>
        <u val="none"/>
        <vertAlign val="baseline"/>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6" formatCode="#,##0;[Red]\-#,##0"/>
      <fill>
        <patternFill patternType="solid">
          <fgColor indexed="64"/>
          <bgColor theme="0" tint="-0.14999847407452621"/>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name val="ＭＳ ゴシック"/>
        <scheme val="none"/>
      </font>
      <fill>
        <patternFill patternType="solid">
          <fgColor indexed="64"/>
          <bgColor theme="4" tint="0.79998168889431442"/>
        </patternFill>
      </fill>
      <protection locked="0" hidden="0"/>
    </dxf>
    <dxf>
      <font>
        <b val="0"/>
        <i val="0"/>
        <strike val="0"/>
        <condense val="0"/>
        <extend val="0"/>
        <outline val="0"/>
        <shadow val="0"/>
        <u val="none"/>
        <vertAlign val="baseline"/>
        <sz val="10"/>
        <color auto="1"/>
        <name val="ＭＳ ゴシック"/>
        <scheme val="none"/>
      </font>
      <numFmt numFmtId="6" formatCode="#,##0;[Red]\-#,##0"/>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name val="ＭＳ ゴシック"/>
        <scheme val="none"/>
      </font>
      <fill>
        <patternFill patternType="solid">
          <fgColor indexed="64"/>
          <bgColor theme="4" tint="0.79998168889431442"/>
        </patternFill>
      </fill>
      <protection locked="0" hidden="0"/>
    </dxf>
    <dxf>
      <font>
        <b val="0"/>
        <i val="0"/>
        <strike val="0"/>
        <condense val="0"/>
        <extend val="0"/>
        <outline val="0"/>
        <shadow val="0"/>
        <u val="none"/>
        <vertAlign val="baseline"/>
        <sz val="10"/>
        <color auto="1"/>
        <name val="ＭＳ ゴシック"/>
        <scheme val="none"/>
      </font>
      <numFmt numFmtId="6" formatCode="#,##0;[Red]\-#,##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theme="0" tint="-0.14996795556505021"/>
        </left>
        <right style="thin">
          <color auto="1"/>
        </right>
        <top style="thin">
          <color indexed="64"/>
        </top>
        <bottom style="thin">
          <color indexed="64"/>
        </bottom>
      </border>
      <protection locked="1" hidden="0"/>
    </dxf>
    <dxf>
      <font>
        <strike val="0"/>
        <outline val="0"/>
        <shadow val="0"/>
        <u val="none"/>
        <vertAlign val="baseline"/>
        <name val="ＭＳ ゴシック"/>
        <scheme val="none"/>
      </font>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top style="thin">
          <color indexed="64"/>
        </top>
        <bottom style="thin">
          <color indexed="64"/>
        </bottom>
      </border>
      <protection locked="1" hidden="0"/>
    </dxf>
    <dxf>
      <font>
        <strike val="0"/>
        <outline val="0"/>
        <shadow val="0"/>
        <u val="none"/>
        <vertAlign val="baseline"/>
        <name val="ＭＳ ゴシック"/>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strike val="0"/>
        <outline val="0"/>
        <shadow val="0"/>
        <u val="none"/>
        <vertAlign val="baseline"/>
        <name val="ＭＳ ゴシック"/>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strike val="0"/>
        <outline val="0"/>
        <shadow val="0"/>
        <u val="none"/>
        <vertAlign val="baseline"/>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0"/>
        <color theme="1"/>
        <name val="ＭＳ ゴシック"/>
        <scheme val="none"/>
      </font>
      <numFmt numFmtId="185" formatCode="&quot;委&quot;\-General"/>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name val="ＭＳ ゴシック"/>
        <scheme val="none"/>
      </font>
      <protection locked="1" hidden="0"/>
    </dxf>
    <dxf>
      <font>
        <b val="0"/>
        <i val="0"/>
        <strike val="0"/>
        <condense val="0"/>
        <extend val="0"/>
        <outline val="0"/>
        <shadow val="0"/>
        <u val="none"/>
        <vertAlign val="baseline"/>
        <sz val="10"/>
        <color auto="1"/>
        <name val="ＭＳ ゴシック"/>
        <scheme val="none"/>
      </font>
      <protection locked="1" hidden="0"/>
    </dxf>
    <dxf>
      <font>
        <strike val="0"/>
        <outline val="0"/>
        <shadow val="0"/>
        <u val="none"/>
        <vertAlign val="baseline"/>
        <name val="ＭＳ ゴシック"/>
        <scheme val="none"/>
      </font>
      <alignment horizontal="center" vertical="center" textRotation="0" wrapText="1" indent="0" justifyLastLine="0" shrinkToFit="0" readingOrder="0"/>
      <protection locked="1" hidden="0"/>
    </dxf>
    <dxf>
      <fill>
        <patternFill>
          <bgColor rgb="FFFF0000"/>
        </patternFill>
      </fill>
    </dxf>
    <dxf>
      <font>
        <b val="0"/>
        <i val="0"/>
        <strike val="0"/>
        <condense val="0"/>
        <extend val="0"/>
        <outline val="0"/>
        <shadow val="0"/>
        <u val="none"/>
        <vertAlign val="baseline"/>
        <sz val="11"/>
        <color theme="1"/>
        <name val="ＭＳ ゴシック"/>
        <scheme val="none"/>
      </font>
      <fill>
        <patternFill patternType="solid">
          <fgColor indexed="64"/>
          <bgColor theme="0"/>
        </patternFill>
      </fill>
      <border diagonalUp="0" diagonalDown="0">
        <left/>
        <right style="thin">
          <color theme="0"/>
        </right>
        <top/>
        <bottom style="thin">
          <color theme="0"/>
        </bottom>
      </border>
      <protection locked="1" hidden="0"/>
    </dxf>
    <dxf>
      <font>
        <b val="0"/>
        <i val="0"/>
        <strike val="0"/>
        <condense val="0"/>
        <extend val="0"/>
        <outline val="0"/>
        <shadow val="0"/>
        <u val="none"/>
        <vertAlign val="baseline"/>
        <sz val="10"/>
        <color auto="1"/>
        <name val="ＭＳ ゴシック"/>
        <scheme val="none"/>
      </font>
      <numFmt numFmtId="0" formatCode="General"/>
      <border diagonalUp="0" diagonalDown="0">
        <left/>
        <right style="thin">
          <color theme="0"/>
        </right>
        <top/>
        <bottom/>
      </border>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1" diagonalDown="0">
        <left style="thin">
          <color indexed="64"/>
        </left>
        <right style="thin">
          <color indexed="64"/>
        </right>
        <top style="thin">
          <color indexed="64"/>
        </top>
        <bottom style="thin">
          <color indexed="64"/>
        </bottom>
        <diagonal style="thin">
          <color indexed="64"/>
        </diagonal>
      </border>
      <protection locked="1"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fill>
        <patternFill patternType="solid">
          <fgColor indexed="64"/>
          <bgColor theme="4" tint="0.79998168889431442"/>
        </patternFill>
      </fill>
      <alignment vertical="center" wrapText="1" indent="0" justifyLastLine="0" readingOrder="0"/>
      <protection locked="0" hidden="0"/>
    </dxf>
    <dxf>
      <font>
        <b val="0"/>
        <i val="0"/>
        <strike val="0"/>
        <condense val="0"/>
        <extend val="0"/>
        <outline val="0"/>
        <shadow val="0"/>
        <u val="none"/>
        <vertAlign val="baseline"/>
        <sz val="10"/>
        <color auto="1"/>
        <name val="ＭＳ ゴシック"/>
        <scheme val="none"/>
      </font>
      <numFmt numFmtId="6" formatCode="#,##0;[Red]\-#,##0"/>
      <fill>
        <patternFill patternType="solid">
          <fgColor indexed="64"/>
          <bgColor theme="4" tint="0.79998168889431442"/>
        </patternFill>
      </fill>
      <alignment vertical="center" wrapText="1" indent="0" justifyLastLine="0" readingOrder="0"/>
      <protection locked="0" hidden="0"/>
    </dxf>
    <dxf>
      <font>
        <b val="0"/>
        <i val="0"/>
        <strike val="0"/>
        <condense val="0"/>
        <extend val="0"/>
        <outline val="0"/>
        <shadow val="0"/>
        <u val="none"/>
        <vertAlign val="baseline"/>
        <sz val="10"/>
        <color auto="1"/>
        <name val="ＭＳ ゴシック"/>
        <scheme val="none"/>
      </font>
      <numFmt numFmtId="6" formatCode="#,##0;[Red]\-#,##0"/>
      <fill>
        <patternFill patternType="solid">
          <fgColor indexed="64"/>
          <bgColor theme="0" tint="-0.14999847407452621"/>
        </patternFill>
      </fill>
      <alignment horizontal="right" vertical="center" textRotation="0" wrapText="1" indent="0" justifyLastLine="0" shrinkToFit="0" readingOrder="0"/>
      <border diagonalUp="0" diagonalDown="0">
        <left style="thin">
          <color theme="0" tint="-0.14996795556505021"/>
        </left>
        <right/>
        <top/>
        <bottom/>
      </border>
      <protection locked="1"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theme="0" tint="-0.14996795556505021"/>
        </left>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indexed="65"/>
        </patternFill>
      </fill>
      <alignment horizontal="center" vertical="center" textRotation="0" wrapText="1" indent="0" justifyLastLine="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indexed="65"/>
        </patternFill>
      </fill>
      <alignment horizontal="center" vertical="center" textRotation="0" wrapText="1" indent="0" justifyLastLine="0" shrinkToFit="1"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numFmt numFmtId="184" formatCode="&quot;機&quot;\-General"/>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name val="ＭＳ ゴシック"/>
        <scheme val="none"/>
      </font>
      <protection locked="1" hidden="0"/>
    </dxf>
    <dxf>
      <font>
        <b val="0"/>
        <i val="0"/>
        <strike val="0"/>
        <condense val="0"/>
        <extend val="0"/>
        <outline val="0"/>
        <shadow val="0"/>
        <u val="none"/>
        <vertAlign val="baseline"/>
        <sz val="10"/>
        <color auto="1"/>
        <name val="ＭＳ ゴシック"/>
        <scheme val="none"/>
      </font>
      <protection locked="0" hidden="0"/>
    </dxf>
    <dxf>
      <font>
        <strike val="0"/>
        <outline val="0"/>
        <shadow val="0"/>
        <u val="none"/>
        <vertAlign val="baseline"/>
        <name val="ＭＳ ゴシック"/>
        <scheme val="none"/>
      </font>
      <alignment horizontal="center" vertical="center" textRotation="0" wrapText="1" indent="0" justifyLastLine="0" shrinkToFit="0" readingOrder="0"/>
      <protection locked="1" hidden="0"/>
    </dxf>
    <dxf>
      <fill>
        <patternFill>
          <bgColor rgb="FFFF0000"/>
        </patternFill>
      </fill>
    </dxf>
    <dxf>
      <fill>
        <patternFill patternType="none">
          <bgColor auto="1"/>
        </patternFill>
      </fill>
    </dxf>
    <dxf>
      <font>
        <b val="0"/>
        <i val="0"/>
        <strike val="0"/>
        <condense val="0"/>
        <extend val="0"/>
        <outline val="0"/>
        <shadow val="0"/>
        <u val="none"/>
        <vertAlign val="baseline"/>
        <sz val="11"/>
        <color theme="1"/>
        <name val="ＭＳ ゴシック"/>
        <scheme val="none"/>
      </font>
      <fill>
        <patternFill patternType="solid">
          <fgColor indexed="64"/>
          <bgColor theme="0"/>
        </patternFill>
      </fill>
      <border diagonalUp="0" diagonalDown="0" outline="0">
        <left/>
        <right style="thin">
          <color theme="0"/>
        </right>
        <top style="thin">
          <color theme="0"/>
        </top>
        <bottom style="thin">
          <color theme="0"/>
        </bottom>
      </border>
      <protection locked="1" hidden="0"/>
    </dxf>
    <dxf>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1" diagonalDown="0" outline="0">
        <left style="thin">
          <color indexed="64"/>
        </left>
        <right/>
        <top style="thin">
          <color indexed="64"/>
        </top>
        <bottom style="thin">
          <color indexed="64"/>
        </bottom>
        <diagonal style="thin">
          <color indexed="64"/>
        </diagonal>
      </border>
      <protection locked="1"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ＭＳ ゴシック"/>
        <scheme val="none"/>
      </font>
      <fill>
        <patternFill patternType="solid">
          <fgColor indexed="64"/>
          <bgColor theme="4" tint="0.79998168889431442"/>
        </patternFill>
      </fill>
      <alignment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ＭＳ ゴシック"/>
        <scheme val="none"/>
      </font>
      <numFmt numFmtId="6" formatCode="#,##0;[Red]\-#,##0"/>
      <fill>
        <patternFill patternType="solid">
          <fgColor indexed="64"/>
          <bgColor theme="4" tint="0.79998168889431442"/>
        </patternFill>
      </fill>
      <alignment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righ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ＭＳ ゴシック"/>
        <scheme val="none"/>
      </font>
      <alignment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numFmt numFmtId="183" formatCode="&quot;原&quot;\-General"/>
      <fill>
        <patternFill patternType="solid">
          <fgColor indexed="64"/>
          <bgColor theme="0" tint="-0.14999847407452621"/>
        </patternFill>
      </fill>
      <alignment horizontal="center" vertical="center" textRotation="0" wrapText="1" indent="0" justifyLastLine="0" shrinkToFit="0" readingOrder="0"/>
      <protection locked="0" hidden="0"/>
    </dxf>
    <dxf>
      <font>
        <strike val="0"/>
        <outline val="0"/>
        <shadow val="0"/>
        <u val="none"/>
        <vertAlign val="baseline"/>
        <name val="ＭＳ ゴシック"/>
        <scheme val="none"/>
      </font>
      <protection locked="1" hidden="0"/>
    </dxf>
    <dxf>
      <font>
        <b val="0"/>
        <i val="0"/>
        <strike val="0"/>
        <condense val="0"/>
        <extend val="0"/>
        <outline val="0"/>
        <shadow val="0"/>
        <u val="none"/>
        <vertAlign val="baseline"/>
        <sz val="10"/>
        <color auto="1"/>
        <name val="ＭＳ ゴシック"/>
        <scheme val="none"/>
      </font>
      <protection locked="0" hidden="0"/>
    </dxf>
    <dxf>
      <font>
        <strike val="0"/>
        <outline val="0"/>
        <shadow val="0"/>
        <u val="none"/>
        <vertAlign val="baseline"/>
        <name val="ＭＳ ゴシック"/>
        <scheme val="none"/>
      </font>
      <alignment horizontal="center" vertical="center" textRotation="0" wrapText="1" indent="0" justifyLastLine="0" shrinkToFit="0" readingOrder="0"/>
      <protection locked="1" hidden="0"/>
    </dxf>
    <dxf>
      <fill>
        <patternFill>
          <bgColor rgb="FFFF0000"/>
        </patternFill>
      </fill>
    </dxf>
    <dxf>
      <font>
        <b/>
        <i val="0"/>
        <color rgb="FFFF0000"/>
      </font>
    </dxf>
    <dxf>
      <font>
        <b/>
        <i val="0"/>
        <color rgb="FFFF0000"/>
      </font>
    </dxf>
    <dxf>
      <font>
        <b/>
        <i val="0"/>
        <color rgb="FFFF0000"/>
      </font>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auto="1"/>
        <name val="ＭＳゴシック"/>
        <scheme val="none"/>
      </font>
      <numFmt numFmtId="176" formatCode="0.0%"/>
      <alignment horizontal="right" vertical="center" textRotation="0" wrapText="0" indent="0" justifyLastLine="0" shrinkToFit="0" readingOrder="0"/>
      <border diagonalUp="0" diagonalDown="0">
        <left style="thin">
          <color theme="1" tint="0.24994659260841701"/>
        </left>
        <right/>
        <top style="thin">
          <color theme="1" tint="0.24994659260841701"/>
        </top>
        <bottom style="thin">
          <color theme="1" tint="0.24994659260841701"/>
        </bottom>
      </border>
      <protection locked="0" hidden="0"/>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auto="1"/>
        <name val="ＭＳゴシック"/>
        <scheme val="none"/>
      </font>
      <alignment horizontal="right" vertical="center" textRotation="0" wrapText="0" indent="0" justifyLastLine="0" shrinkToFit="0" readingOrder="0"/>
      <border diagonalUp="0" diagonalDown="0">
        <left style="thin">
          <color theme="1" tint="0.24994659260841701"/>
        </left>
        <right style="thin">
          <color theme="1" tint="0.24994659260841701"/>
        </right>
        <top style="thin">
          <color theme="1" tint="0.24994659260841701"/>
        </top>
        <bottom style="thin">
          <color theme="1" tint="0.24994659260841701"/>
        </bottom>
      </border>
      <protection locked="0" hidden="0"/>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auto="1"/>
        <name val="ＭＳゴシック"/>
        <scheme val="none"/>
      </font>
      <alignment horizontal="center" vertical="center" textRotation="0" wrapText="0" indent="0" justifyLastLine="0" shrinkToFit="0" readingOrder="0"/>
      <border diagonalUp="0" diagonalDown="0">
        <left style="thin">
          <color theme="1" tint="0.24994659260841701"/>
        </left>
        <right style="thin">
          <color theme="1" tint="0.24994659260841701"/>
        </right>
        <top style="thin">
          <color theme="1" tint="0.24994659260841701"/>
        </top>
        <bottom style="thin">
          <color theme="1" tint="0.24994659260841701"/>
        </bottom>
      </border>
      <protection locked="0" hidden="0"/>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auto="1"/>
        <name val="ＭＳゴシック"/>
        <scheme val="none"/>
      </font>
      <alignment horizontal="center" vertical="center" textRotation="0" wrapText="0" indent="0" justifyLastLine="0" shrinkToFit="0" readingOrder="0"/>
      <border diagonalUp="0" diagonalDown="0">
        <left style="thin">
          <color theme="1" tint="0.24994659260841701"/>
        </left>
        <right style="thin">
          <color theme="1" tint="0.24994659260841701"/>
        </right>
        <top style="thin">
          <color theme="1" tint="0.24994659260841701"/>
        </top>
        <bottom style="thin">
          <color theme="1" tint="0.24994659260841701"/>
        </bottom>
      </border>
      <protection locked="0" hidden="0"/>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auto="1"/>
        <name val="ＭＳゴシック"/>
        <scheme val="none"/>
      </font>
      <alignment horizontal="center" vertical="center" textRotation="0" wrapText="0" indent="0" justifyLastLine="0" shrinkToFit="0" readingOrder="0"/>
      <border diagonalUp="0" diagonalDown="0">
        <left style="thin">
          <color theme="1" tint="0.24994659260841701"/>
        </left>
        <right style="thin">
          <color theme="1" tint="0.24994659260841701"/>
        </right>
        <top style="thin">
          <color theme="1" tint="0.24994659260841701"/>
        </top>
        <bottom style="thin">
          <color theme="1" tint="0.24994659260841701"/>
        </bottom>
      </border>
      <protection locked="0" hidden="0"/>
    </dxf>
    <dxf>
      <alignment horizontal="center" vertical="center" textRotation="0" wrapText="0" indent="0" justifyLastLine="0" shrinkToFit="0" readingOrder="0"/>
      <border diagonalUp="0" diagonalDown="0" outline="0">
        <left/>
        <right style="thin">
          <color theme="7" tint="0.39994506668294322"/>
        </right>
        <top style="thin">
          <color theme="7" tint="0.39994506668294322"/>
        </top>
        <bottom/>
      </border>
    </dxf>
    <dxf>
      <font>
        <strike val="0"/>
        <outline val="0"/>
        <shadow val="0"/>
        <u val="none"/>
        <vertAlign val="baseline"/>
        <sz val="11"/>
        <color auto="1"/>
        <name val="ＭＳゴシック"/>
        <scheme val="none"/>
      </font>
      <alignment horizontal="center" vertical="center" textRotation="0" wrapText="0" indent="0" justifyLastLine="0" shrinkToFit="0" readingOrder="0"/>
      <border diagonalUp="0" diagonalDown="0" outline="0">
        <left style="thin">
          <color theme="1" tint="0.24994659260841701"/>
        </left>
        <right style="thin">
          <color theme="1" tint="0.24994659260841701"/>
        </right>
        <top style="thin">
          <color theme="1" tint="0.24994659260841701"/>
        </top>
        <bottom style="thin">
          <color theme="1" tint="0.24994659260841701"/>
        </bottom>
      </border>
      <protection locked="0" hidden="0"/>
    </dxf>
    <dxf>
      <font>
        <b val="0"/>
        <strike val="0"/>
        <outline val="0"/>
        <shadow val="0"/>
        <u val="none"/>
        <vertAlign val="baseline"/>
        <sz val="11"/>
        <color auto="1"/>
        <name val="ＭＳ Ｐ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right style="thin">
          <color theme="1" tint="0.24994659260841701"/>
        </right>
        <top style="thin">
          <color theme="1" tint="0.24994659260841701"/>
        </top>
        <bottom style="thin">
          <color theme="1" tint="0.24994659260841701"/>
        </bottom>
      </border>
      <protection locked="0" hidden="0"/>
    </dxf>
    <dxf>
      <border>
        <top style="thin">
          <color theme="1" tint="0.24994659260841701"/>
        </top>
      </border>
    </dxf>
    <dxf>
      <border diagonalUp="0" diagonalDown="0">
        <left style="thin">
          <color theme="1" tint="0.24994659260841701"/>
        </left>
        <right style="thin">
          <color theme="1" tint="0.24994659260841701"/>
        </right>
        <top style="thin">
          <color theme="1" tint="0.24994659260841701"/>
        </top>
        <bottom style="double">
          <color theme="1" tint="0.24994659260841701"/>
        </bottom>
      </border>
    </dxf>
    <dxf>
      <font>
        <strike val="0"/>
        <outline val="0"/>
        <shadow val="0"/>
        <u val="none"/>
        <vertAlign val="baseline"/>
        <sz val="11"/>
        <color auto="1"/>
        <name val="ＭＳゴシック"/>
        <scheme val="none"/>
      </font>
      <alignment horizontal="center" vertical="center" textRotation="0" wrapText="0" indent="0" justifyLastLine="0" shrinkToFit="0" readingOrder="0"/>
      <protection locked="0" hidden="0"/>
    </dxf>
    <dxf>
      <border>
        <bottom style="thin">
          <color theme="1" tint="0.24994659260841701"/>
        </bottom>
      </border>
    </dxf>
    <dxf>
      <font>
        <b val="0"/>
        <strike val="0"/>
        <outline val="0"/>
        <shadow val="0"/>
        <u val="none"/>
        <vertAlign val="baseline"/>
        <sz val="11"/>
        <color auto="1"/>
        <name val="ＭＳ Ｐゴシック"/>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1" tint="0.24994659260841701"/>
        </left>
        <right style="thin">
          <color theme="1" tint="0.24994659260841701"/>
        </right>
        <top/>
        <bottom/>
      </border>
      <protection locked="1" hidden="0"/>
    </dxf>
    <dxf>
      <font>
        <strike val="0"/>
        <outline val="0"/>
        <shadow val="0"/>
        <u val="none"/>
        <vertAlign val="baseline"/>
        <sz val="10"/>
        <color theme="1"/>
        <name val="ＭＳ ゴシック"/>
        <scheme val="none"/>
      </font>
      <alignment horizontal="center" vertical="center" textRotation="0" wrapText="1" indent="0" justifyLastLine="0" shrinkToFit="0" readingOrder="0"/>
      <protection locked="0" hidden="0"/>
    </dxf>
    <dxf>
      <font>
        <strike val="0"/>
        <outline val="0"/>
        <shadow val="0"/>
        <u val="none"/>
        <vertAlign val="baseline"/>
        <sz val="10"/>
        <color theme="1"/>
        <name val="ＭＳ ゴシック"/>
        <scheme val="none"/>
      </font>
      <numFmt numFmtId="182" formatCode="#,##0&quot; 円&quot;;\-#,##0&quot; 円&quot;"/>
      <alignment horizontal="center" vertical="center" textRotation="0" wrapText="1" indent="0" justifyLastLine="0" shrinkToFit="0" readingOrder="0"/>
      <protection locked="0" hidden="0"/>
    </dxf>
    <dxf>
      <font>
        <strike val="0"/>
        <outline val="0"/>
        <shadow val="0"/>
        <u val="none"/>
        <vertAlign val="baseline"/>
        <sz val="10"/>
        <color theme="1"/>
        <name val="ＭＳ ゴシック"/>
        <scheme val="none"/>
      </font>
      <alignment horizontal="left" vertical="center" textRotation="0" wrapText="1" indent="0" justifyLastLine="0" shrinkToFit="0" readingOrder="0"/>
      <protection locked="0" hidden="0"/>
    </dxf>
    <dxf>
      <font>
        <strike val="0"/>
        <outline val="0"/>
        <shadow val="0"/>
        <u val="none"/>
        <vertAlign val="baseline"/>
        <sz val="10"/>
        <color theme="1"/>
        <name val="ＭＳ ゴシック"/>
        <scheme val="none"/>
      </font>
      <alignment horizontal="left" vertical="center" textRotation="0" wrapText="1" indent="0" justifyLastLine="0" shrinkToFit="0" readingOrder="0"/>
      <protection locked="0" hidden="0"/>
    </dxf>
    <dxf>
      <font>
        <strike val="0"/>
        <outline val="0"/>
        <shadow val="0"/>
        <u val="none"/>
        <vertAlign val="baseline"/>
        <sz val="10"/>
        <color theme="1"/>
        <name val="ＭＳ ゴシック"/>
        <scheme val="none"/>
      </font>
      <alignment horizontal="left" vertical="center" textRotation="0" wrapText="1" indent="0" justifyLastLine="0" shrinkToFit="0" readingOrder="0"/>
      <protection locked="0" hidden="0"/>
    </dxf>
    <dxf>
      <font>
        <strike val="0"/>
        <outline val="0"/>
        <shadow val="0"/>
        <u val="none"/>
        <vertAlign val="baseline"/>
        <sz val="10"/>
        <color theme="1"/>
        <name val="ＭＳ ゴシック"/>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strike val="0"/>
        <outline val="0"/>
        <shadow val="0"/>
        <u val="none"/>
        <vertAlign val="baseline"/>
        <sz val="10"/>
        <color theme="1"/>
        <name val="ＭＳ ゴシック"/>
        <scheme val="none"/>
      </font>
      <alignment horizontal="center" vertical="center" textRotation="0" wrapText="1" indent="0" justifyLastLine="0" shrinkToFit="0" readingOrder="0"/>
      <protection locked="0" hidden="0"/>
    </dxf>
    <dxf>
      <font>
        <strike val="0"/>
        <outline val="0"/>
        <shadow val="0"/>
        <u val="none"/>
        <vertAlign val="baseline"/>
        <sz val="11"/>
        <name val="ＭＳ Ｐゴシック"/>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0"/>
        <color theme="1"/>
        <name val="ＭＳ ゴシック"/>
        <scheme val="none"/>
      </font>
      <alignment horizontal="center" vertical="center" textRotation="0" wrapText="1" indent="0" justifyLastLine="0" shrinkToFit="0" readingOrder="0"/>
      <protection locked="0" hidden="0"/>
    </dxf>
    <dxf>
      <font>
        <strike val="0"/>
        <outline val="0"/>
        <shadow val="0"/>
        <u val="none"/>
        <vertAlign val="baseline"/>
        <sz val="10"/>
        <color theme="1"/>
        <name val="ＭＳ ゴシック"/>
        <scheme val="none"/>
      </font>
      <numFmt numFmtId="182" formatCode="#,##0&quot; 円&quot;;\-#,##0&quot; 円&quot;"/>
      <alignment horizontal="center" vertical="center" textRotation="0" wrapText="1" indent="0" justifyLastLine="0" shrinkToFit="0" readingOrder="0"/>
      <protection locked="0" hidden="0"/>
    </dxf>
    <dxf>
      <font>
        <strike val="0"/>
        <outline val="0"/>
        <shadow val="0"/>
        <u val="none"/>
        <vertAlign val="baseline"/>
        <sz val="10"/>
        <color theme="1"/>
        <name val="ＭＳ ゴシック"/>
        <scheme val="none"/>
      </font>
      <alignment horizontal="left" vertical="center" textRotation="0" wrapText="1" indent="0" justifyLastLine="0" shrinkToFit="0" readingOrder="0"/>
      <protection locked="0" hidden="0"/>
    </dxf>
    <dxf>
      <font>
        <strike val="0"/>
        <outline val="0"/>
        <shadow val="0"/>
        <u val="none"/>
        <vertAlign val="baseline"/>
        <sz val="10"/>
        <color theme="1"/>
        <name val="ＭＳ ゴシック"/>
        <scheme val="none"/>
      </font>
      <alignment horizontal="left" vertical="center" textRotation="0" wrapText="1" indent="0" justifyLastLine="0" shrinkToFit="0" readingOrder="0"/>
      <protection locked="0" hidden="0"/>
    </dxf>
    <dxf>
      <font>
        <strike val="0"/>
        <outline val="0"/>
        <shadow val="0"/>
        <u val="none"/>
        <vertAlign val="baseline"/>
        <sz val="10"/>
        <color theme="1"/>
        <name val="ＭＳ ゴシック"/>
        <scheme val="none"/>
      </font>
      <alignment horizontal="left" vertical="center" textRotation="0" wrapText="1" indent="0" justifyLastLine="0" shrinkToFit="0" readingOrder="0"/>
      <protection locked="0" hidden="0"/>
    </dxf>
    <dxf>
      <font>
        <strike val="0"/>
        <outline val="0"/>
        <shadow val="0"/>
        <u val="none"/>
        <vertAlign val="baseline"/>
        <sz val="10"/>
        <color theme="1"/>
        <name val="ＭＳ ゴシック"/>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strike val="0"/>
        <outline val="0"/>
        <shadow val="0"/>
        <u val="none"/>
        <vertAlign val="baseline"/>
        <sz val="10"/>
        <color theme="1"/>
        <name val="ＭＳ ゴシック"/>
        <scheme val="none"/>
      </font>
      <alignment horizontal="center" vertical="center" textRotation="0" wrapText="1" indent="0" justifyLastLine="0" shrinkToFit="0" readingOrder="0"/>
      <protection locked="0" hidden="0"/>
    </dxf>
    <dxf>
      <font>
        <strike val="0"/>
        <outline val="0"/>
        <shadow val="0"/>
        <u val="none"/>
        <vertAlign val="baseline"/>
        <sz val="11"/>
        <name val="ＭＳ Ｐゴシック"/>
        <scheme val="none"/>
      </font>
      <fill>
        <patternFill patternType="solid">
          <fgColor indexed="64"/>
          <bgColor theme="0" tint="-0.14999847407452621"/>
        </patternFill>
      </fill>
      <alignment horizontal="center" vertical="center" textRotation="0" wrapText="0" indent="0" justifyLastLine="0" shrinkToFit="0" readingOrder="0"/>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7" defaultTableStyle="テーブル スタイル 8" defaultPivotStyle="PivotStyleLight16">
    <tableStyle name="テーブル スタイル 1" pivot="0" count="0"/>
    <tableStyle name="テーブル スタイル 2" pivot="0" count="0"/>
    <tableStyle name="テーブル スタイル 3" pivot="0" count="2">
      <tableStyleElement type="headerRow" dxfId="226"/>
      <tableStyleElement type="firstColumn" dxfId="225"/>
    </tableStyle>
    <tableStyle name="テーブル スタイル 4" pivot="0" count="3">
      <tableStyleElement type="headerRow" dxfId="224"/>
      <tableStyleElement type="totalRow" dxfId="223"/>
      <tableStyleElement type="firstColumn" dxfId="222"/>
    </tableStyle>
    <tableStyle name="テーブル スタイル 5" pivot="0" count="3">
      <tableStyleElement type="headerRow" dxfId="221"/>
      <tableStyleElement type="totalRow" dxfId="220"/>
      <tableStyleElement type="firstColumn" dxfId="219"/>
    </tableStyle>
    <tableStyle name="テーブル スタイル 6" pivot="0" count="3">
      <tableStyleElement type="headerRow" dxfId="218"/>
      <tableStyleElement type="totalRow" dxfId="217"/>
      <tableStyleElement type="firstColumn" dxfId="216"/>
    </tableStyle>
    <tableStyle name="テーブル スタイル 8" pivot="0" count="4">
      <tableStyleElement type="wholeTable" dxfId="215"/>
      <tableStyleElement type="headerRow" dxfId="214"/>
      <tableStyleElement type="totalRow" dxfId="213"/>
      <tableStyleElement type="firstColumn" dxfId="2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9525</xdr:colOff>
      <xdr:row>5</xdr:row>
      <xdr:rowOff>200025</xdr:rowOff>
    </xdr:from>
    <xdr:to>
      <xdr:col>24</xdr:col>
      <xdr:colOff>117675</xdr:colOff>
      <xdr:row>6</xdr:row>
      <xdr:rowOff>170475</xdr:rowOff>
    </xdr:to>
    <xdr:sp macro="" textlink="">
      <xdr:nvSpPr>
        <xdr:cNvPr id="2" name="テキスト ボックス 1"/>
        <xdr:cNvSpPr txBox="1"/>
      </xdr:nvSpPr>
      <xdr:spPr>
        <a:xfrm>
          <a:off x="4143375" y="1343025"/>
          <a:ext cx="432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31</xdr:col>
      <xdr:colOff>123825</xdr:colOff>
      <xdr:row>5</xdr:row>
      <xdr:rowOff>200024</xdr:rowOff>
    </xdr:from>
    <xdr:to>
      <xdr:col>34</xdr:col>
      <xdr:colOff>108149</xdr:colOff>
      <xdr:row>6</xdr:row>
      <xdr:rowOff>180975</xdr:rowOff>
    </xdr:to>
    <xdr:sp macro="" textlink="">
      <xdr:nvSpPr>
        <xdr:cNvPr id="3" name="テキスト ボックス 2"/>
        <xdr:cNvSpPr txBox="1"/>
      </xdr:nvSpPr>
      <xdr:spPr>
        <a:xfrm>
          <a:off x="5657850" y="1343024"/>
          <a:ext cx="441524" cy="19050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2</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12</xdr:col>
      <xdr:colOff>19050</xdr:colOff>
      <xdr:row>12</xdr:row>
      <xdr:rowOff>47625</xdr:rowOff>
    </xdr:from>
    <xdr:to>
      <xdr:col>14</xdr:col>
      <xdr:colOff>127200</xdr:colOff>
      <xdr:row>12</xdr:row>
      <xdr:rowOff>227625</xdr:rowOff>
    </xdr:to>
    <xdr:sp macro="" textlink="">
      <xdr:nvSpPr>
        <xdr:cNvPr id="4" name="テキスト ボックス 3"/>
        <xdr:cNvSpPr txBox="1"/>
      </xdr:nvSpPr>
      <xdr:spPr>
        <a:xfrm>
          <a:off x="2200275" y="2943225"/>
          <a:ext cx="76537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4</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35</xdr:col>
      <xdr:colOff>47625</xdr:colOff>
      <xdr:row>14</xdr:row>
      <xdr:rowOff>47625</xdr:rowOff>
    </xdr:from>
    <xdr:to>
      <xdr:col>38</xdr:col>
      <xdr:colOff>114300</xdr:colOff>
      <xdr:row>14</xdr:row>
      <xdr:rowOff>238125</xdr:rowOff>
    </xdr:to>
    <xdr:sp macro="" textlink="">
      <xdr:nvSpPr>
        <xdr:cNvPr id="5" name="テキスト ボックス 4"/>
        <xdr:cNvSpPr txBox="1"/>
      </xdr:nvSpPr>
      <xdr:spPr>
        <a:xfrm>
          <a:off x="6191250" y="3476625"/>
          <a:ext cx="495300" cy="1905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6</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68848</xdr:colOff>
      <xdr:row>23</xdr:row>
      <xdr:rowOff>256206</xdr:rowOff>
    </xdr:from>
    <xdr:to>
      <xdr:col>1</xdr:col>
      <xdr:colOff>101600</xdr:colOff>
      <xdr:row>26</xdr:row>
      <xdr:rowOff>0</xdr:rowOff>
    </xdr:to>
    <xdr:sp macro="" textlink="">
      <xdr:nvSpPr>
        <xdr:cNvPr id="6" name="テキスト ボックス 5"/>
        <xdr:cNvSpPr txBox="1"/>
      </xdr:nvSpPr>
      <xdr:spPr>
        <a:xfrm rot="5400000">
          <a:off x="-97823" y="5960077"/>
          <a:ext cx="543894" cy="21055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lIns="36000" tIns="36000" rIns="36000" bIns="36000"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89955</xdr:colOff>
      <xdr:row>27</xdr:row>
      <xdr:rowOff>0</xdr:rowOff>
    </xdr:from>
    <xdr:to>
      <xdr:col>3</xdr:col>
      <xdr:colOff>10780</xdr:colOff>
      <xdr:row>27</xdr:row>
      <xdr:rowOff>180000</xdr:rowOff>
    </xdr:to>
    <xdr:sp macro="" textlink="">
      <xdr:nvSpPr>
        <xdr:cNvPr id="7" name="テキスト ボックス 6"/>
        <xdr:cNvSpPr txBox="1"/>
      </xdr:nvSpPr>
      <xdr:spPr>
        <a:xfrm>
          <a:off x="89955" y="6487583"/>
          <a:ext cx="439408"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89955</xdr:colOff>
      <xdr:row>29</xdr:row>
      <xdr:rowOff>184150</xdr:rowOff>
    </xdr:from>
    <xdr:to>
      <xdr:col>3</xdr:col>
      <xdr:colOff>10780</xdr:colOff>
      <xdr:row>30</xdr:row>
      <xdr:rowOff>173650</xdr:rowOff>
    </xdr:to>
    <xdr:sp macro="" textlink="">
      <xdr:nvSpPr>
        <xdr:cNvPr id="8" name="テキスト ボックス 7"/>
        <xdr:cNvSpPr txBox="1"/>
      </xdr:nvSpPr>
      <xdr:spPr>
        <a:xfrm>
          <a:off x="89955" y="7052733"/>
          <a:ext cx="439408"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2</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89955</xdr:colOff>
      <xdr:row>32</xdr:row>
      <xdr:rowOff>177800</xdr:rowOff>
    </xdr:from>
    <xdr:to>
      <xdr:col>3</xdr:col>
      <xdr:colOff>10780</xdr:colOff>
      <xdr:row>33</xdr:row>
      <xdr:rowOff>167300</xdr:rowOff>
    </xdr:to>
    <xdr:sp macro="" textlink="">
      <xdr:nvSpPr>
        <xdr:cNvPr id="9" name="テキスト ボックス 8"/>
        <xdr:cNvSpPr txBox="1"/>
      </xdr:nvSpPr>
      <xdr:spPr>
        <a:xfrm>
          <a:off x="89955" y="7617883"/>
          <a:ext cx="439408"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3</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89955</xdr:colOff>
      <xdr:row>35</xdr:row>
      <xdr:rowOff>171450</xdr:rowOff>
    </xdr:from>
    <xdr:to>
      <xdr:col>3</xdr:col>
      <xdr:colOff>10780</xdr:colOff>
      <xdr:row>36</xdr:row>
      <xdr:rowOff>160950</xdr:rowOff>
    </xdr:to>
    <xdr:sp macro="" textlink="">
      <xdr:nvSpPr>
        <xdr:cNvPr id="10" name="テキスト ボックス 9"/>
        <xdr:cNvSpPr txBox="1"/>
      </xdr:nvSpPr>
      <xdr:spPr>
        <a:xfrm>
          <a:off x="89955" y="8183033"/>
          <a:ext cx="439408"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4</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89955</xdr:colOff>
      <xdr:row>38</xdr:row>
      <xdr:rowOff>165100</xdr:rowOff>
    </xdr:from>
    <xdr:to>
      <xdr:col>3</xdr:col>
      <xdr:colOff>10780</xdr:colOff>
      <xdr:row>39</xdr:row>
      <xdr:rowOff>154600</xdr:rowOff>
    </xdr:to>
    <xdr:sp macro="" textlink="">
      <xdr:nvSpPr>
        <xdr:cNvPr id="11" name="テキスト ボックス 10"/>
        <xdr:cNvSpPr txBox="1"/>
      </xdr:nvSpPr>
      <xdr:spPr>
        <a:xfrm>
          <a:off x="89955" y="8748183"/>
          <a:ext cx="439408"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89955</xdr:colOff>
      <xdr:row>41</xdr:row>
      <xdr:rowOff>158751</xdr:rowOff>
    </xdr:from>
    <xdr:to>
      <xdr:col>3</xdr:col>
      <xdr:colOff>10780</xdr:colOff>
      <xdr:row>42</xdr:row>
      <xdr:rowOff>148251</xdr:rowOff>
    </xdr:to>
    <xdr:sp macro="" textlink="">
      <xdr:nvSpPr>
        <xdr:cNvPr id="12" name="テキスト ボックス 11"/>
        <xdr:cNvSpPr txBox="1"/>
      </xdr:nvSpPr>
      <xdr:spPr>
        <a:xfrm>
          <a:off x="89955" y="9313334"/>
          <a:ext cx="439408"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6</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60</xdr:col>
      <xdr:colOff>142875</xdr:colOff>
      <xdr:row>8</xdr:row>
      <xdr:rowOff>257175</xdr:rowOff>
    </xdr:from>
    <xdr:to>
      <xdr:col>64</xdr:col>
      <xdr:colOff>0</xdr:colOff>
      <xdr:row>9</xdr:row>
      <xdr:rowOff>247650</xdr:rowOff>
    </xdr:to>
    <xdr:sp macro="" textlink="">
      <xdr:nvSpPr>
        <xdr:cNvPr id="13" name="右矢印 12"/>
        <xdr:cNvSpPr/>
      </xdr:nvSpPr>
      <xdr:spPr>
        <a:xfrm>
          <a:off x="7877175" y="2085975"/>
          <a:ext cx="514350" cy="2571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104775</xdr:colOff>
      <xdr:row>6</xdr:row>
      <xdr:rowOff>0</xdr:rowOff>
    </xdr:from>
    <xdr:to>
      <xdr:col>44</xdr:col>
      <xdr:colOff>108150</xdr:colOff>
      <xdr:row>6</xdr:row>
      <xdr:rowOff>180000</xdr:rowOff>
    </xdr:to>
    <xdr:sp macro="" textlink="">
      <xdr:nvSpPr>
        <xdr:cNvPr id="14" name="テキスト ボックス 13"/>
        <xdr:cNvSpPr txBox="1"/>
      </xdr:nvSpPr>
      <xdr:spPr>
        <a:xfrm>
          <a:off x="7105650" y="1352550"/>
          <a:ext cx="432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3</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60</xdr:col>
      <xdr:colOff>142875</xdr:colOff>
      <xdr:row>20</xdr:row>
      <xdr:rowOff>0</xdr:rowOff>
    </xdr:from>
    <xdr:to>
      <xdr:col>64</xdr:col>
      <xdr:colOff>0</xdr:colOff>
      <xdr:row>20</xdr:row>
      <xdr:rowOff>257175</xdr:rowOff>
    </xdr:to>
    <xdr:sp macro="" textlink="">
      <xdr:nvSpPr>
        <xdr:cNvPr id="17" name="右矢印 16"/>
        <xdr:cNvSpPr/>
      </xdr:nvSpPr>
      <xdr:spPr>
        <a:xfrm>
          <a:off x="8162925" y="4714875"/>
          <a:ext cx="514350" cy="2571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ables/table1.xml><?xml version="1.0" encoding="utf-8"?>
<table xmlns="http://schemas.openxmlformats.org/spreadsheetml/2006/main" id="9" name="テーブル610" displayName="テーブル610" ref="A11:F16" totalsRowShown="0" headerRowDxfId="204" dataDxfId="203">
  <tableColumns count="6">
    <tableColumn id="1" name="申 請_x000a_年 度" dataDxfId="202"/>
    <tableColumn id="2" name="申 請 先" dataDxfId="201"/>
    <tableColumn id="3" name="助 成 事 業 名" dataDxfId="200"/>
    <tableColumn id="4" name="申 請 テ ー マ" dataDxfId="199"/>
    <tableColumn id="5" name="助成金額（円）" dataDxfId="198" dataCellStyle="桁区切り"/>
    <tableColumn id="6" name="本事業の_x000a_テーマとの関連" dataDxfId="197"/>
  </tableColumns>
  <tableStyleInfo name="テーブル スタイル 8" showFirstColumn="0" showLastColumn="0" showRowStripes="1" showColumnStripes="0"/>
</table>
</file>

<file path=xl/tables/table10.xml><?xml version="1.0" encoding="utf-8"?>
<table xmlns="http://schemas.openxmlformats.org/spreadsheetml/2006/main" id="12" name="直接人件費" displayName="直接人件費" ref="A2:I18" totalsRowCount="1" headerRowDxfId="30" dataDxfId="29" totalsRowDxfId="28" headerRowCellStyle="標準 2">
  <tableColumns count="9">
    <tableColumn id="1" name="番号" dataDxfId="27" totalsRowDxfId="26" dataCellStyle="標準 2">
      <calculatedColumnFormula>ROW()-ROW(直接人件費[[#Headers],[番号]])</calculatedColumnFormula>
    </tableColumn>
    <tableColumn id="2" name="従事者氏名" dataDxfId="25" totalsRowDxfId="24" dataCellStyle="標準 2">
      <calculatedColumnFormula>IF(AND('4-10'!$B7=""),"",'4-10'!$B7)</calculatedColumnFormula>
    </tableColumn>
    <tableColumn id="3" name="所属/役職" dataDxfId="23" totalsRowDxfId="22" dataCellStyle="標準 2"/>
    <tableColumn id="4" name="保有資格・経験" dataDxfId="21" totalsRowDxfId="20" dataCellStyle="桁区切り"/>
    <tableColumn id="5" name="従事_x000a_時間_x000a_(A)" dataDxfId="19" totalsRowDxfId="18" dataCellStyle="桁区切り">
      <calculatedColumnFormula>'4-10'!$L7</calculatedColumnFormula>
    </tableColumn>
    <tableColumn id="6" name="時間単価_x000a_(B)" totalsRowLabel="計" dataDxfId="17" totalsRowDxfId="16" dataCellStyle="桁区切り"/>
    <tableColumn id="7" name="助成事業に_x000a_要する経費" totalsRowFunction="sum" dataDxfId="15" totalsRowDxfId="14" dataCellStyle="桁区切り">
      <calculatedColumnFormula>直接人件費[[#This Row],[従事
時間
(A)]]*直接人件費[[#This Row],[時間単価
(B)]]</calculatedColumnFormula>
    </tableColumn>
    <tableColumn id="11" name="助成対象経費_x000a_(A)×(B)" totalsRowFunction="sum" dataDxfId="13" totalsRowDxfId="12" dataCellStyle="桁区切り">
      <calculatedColumnFormula>直接人件費[[#This Row],[従事
時間
(A)]]*直接人件費[[#This Row],[時間単価
(B)]]</calculatedColumnFormula>
    </tableColumn>
    <tableColumn id="8" name="列2" dataDxfId="11" totalsRowDxfId="10" dataCellStyle="標準 2">
      <calculatedColumnFormula>IF(OR(AND(直接人件費[[#This Row],[従事者氏名]]="",
                 直接人件費[[#This Row],[所属/役職]]="",
                 直接人件費[[#This Row],[保有資格・経験]]="",
         直接人件費[[#This Row],[従事
時間
(A)]]=0,
         直接人件費[[#This Row],[時間単価
(B)]]=""),
      AND(直接人件費[[#This Row],[従事者氏名]]&lt;&gt;"",
          直接人件費[[#This Row],[所属/役職]]&lt;&gt;"",
          直接人件費[[#This Row],[保有資格・経験]]&lt;&gt;"",
          直接人件費[[#This Row],[従事
時間
(A)]]&lt;&gt;0,
          直接人件費[[#This Row],[時間単価
(B)]]&lt;&gt;"")),
   "",
   "←全ての項目を入力してください")</calculatedColumnFormula>
    </tableColumn>
  </tableColumns>
  <tableStyleInfo name="テーブル スタイル 8" showFirstColumn="0" showLastColumn="0" showRowStripes="1" showColumnStripes="0"/>
</table>
</file>

<file path=xl/tables/table11.xml><?xml version="1.0" encoding="utf-8"?>
<table xmlns="http://schemas.openxmlformats.org/spreadsheetml/2006/main" id="8" name="その他" displayName="その他" ref="A20:H25" totalsRowShown="0" headerRowDxfId="9" dataDxfId="8" headerRowCellStyle="標準 2" dataCellStyle="標準 2">
  <autoFilter ref="A20:H2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番号" dataDxfId="7" dataCellStyle="標準 2">
      <calculatedColumnFormula>ROW()-ROW(その他[[#Headers],[番号]])</calculatedColumnFormula>
    </tableColumn>
    <tableColumn id="2" name="経費項目" dataDxfId="6" dataCellStyle="標準 2"/>
    <tableColumn id="3" name="内容" dataDxfId="5" dataCellStyle="標準 2"/>
    <tableColumn id="4" name="単価(A)_x000a_(税込)" dataDxfId="4" dataCellStyle="桁区切り"/>
    <tableColumn id="5" name="数量(B)" dataDxfId="3" dataCellStyle="桁区切り"/>
    <tableColumn id="6" name="助成事業に_x000a_要する経費_x000a_（税込）" dataDxfId="2" dataCellStyle="桁区切り">
      <calculatedColumnFormula>その他[[#This Row],[単価(A)
(税込)]]*その他[[#This Row],[数量(B)]]</calculatedColumnFormula>
    </tableColumn>
    <tableColumn id="7" name="備考" dataDxfId="1" dataCellStyle="標準 2"/>
    <tableColumn id="8" name=" " dataDxfId="0" dataCellStyle="標準 2">
      <calculatedColumnFormula>IF(OR(AND(その他[[#This Row],[経費項目]]="",その他[[#This Row],[内容]]="",その他[[#This Row],[単価(A)
(税込)]]="",その他[[#This Row],[数量(B)]]="",G21=""),AND(その他[[#This Row],[経費項目]]&lt;&gt;"",その他[[#This Row],[内容]]&lt;&gt;"",その他[[#This Row],[単価(A)
(税込)]]&lt;&gt;"",その他[[#This Row],[数量(B)]]&lt;&gt;"",G21&lt;&gt;"")),"","←全ての項目を入力してください")</calculatedColumnFormula>
    </tableColumn>
  </tableColumns>
  <tableStyleInfo name="テーブル スタイル 8" showFirstColumn="0" showLastColumn="0" showRowStripes="1" showColumnStripes="0"/>
</table>
</file>

<file path=xl/tables/table2.xml><?xml version="1.0" encoding="utf-8"?>
<table xmlns="http://schemas.openxmlformats.org/spreadsheetml/2006/main" id="11" name="テーブル61012" displayName="テーブル61012" ref="A19:F24" totalsRowShown="0" headerRowDxfId="196" dataDxfId="195">
  <tableColumns count="6">
    <tableColumn id="1" name="申 請_x000a_年 度" dataDxfId="194"/>
    <tableColumn id="2" name="申 請 先" dataDxfId="193"/>
    <tableColumn id="3" name="助 成 事 業 名" dataDxfId="192"/>
    <tableColumn id="4" name="申 請 テ ー マ" dataDxfId="191"/>
    <tableColumn id="5" name="助成金額（円）" dataDxfId="190" dataCellStyle="桁区切り"/>
    <tableColumn id="6" name="本事業の_x000a_テーマとの関連" dataDxfId="189"/>
  </tableColumns>
  <tableStyleInfo name="テーブル スタイル 8" showFirstColumn="0" showLastColumn="0" showRowStripes="1" showColumnStripes="0"/>
</table>
</file>

<file path=xl/tables/table3.xml><?xml version="1.0" encoding="utf-8"?>
<table xmlns="http://schemas.openxmlformats.org/spreadsheetml/2006/main" id="6" name="テーブル17" displayName="テーブル17" ref="A4:G16" totalsRowShown="0" headerRowDxfId="188" dataDxfId="186" headerRowBorderDxfId="187" tableBorderDxfId="185" totalsRowBorderDxfId="184">
  <tableColumns count="7">
    <tableColumn id="8" name="No." dataDxfId="183">
      <calculatedColumnFormula>ROW()-ROW(テーブル17[[#Headers],[No.]])</calculatedColumnFormula>
    </tableColumn>
    <tableColumn id="1" name="氏　　　名" dataDxfId="182" totalsRowDxfId="181"/>
    <tableColumn id="2" name="役　員" dataDxfId="180" totalsRowDxfId="179"/>
    <tableColumn id="3" name="株　主" dataDxfId="178" totalsRowDxfId="177"/>
    <tableColumn id="4" name="役　職　等" dataDxfId="176" totalsRowDxfId="175"/>
    <tableColumn id="5" name="持ち株数" dataDxfId="174" totalsRowDxfId="173" dataCellStyle="桁区切り"/>
    <tableColumn id="6" name="持ち株比率" dataDxfId="172" totalsRowDxfId="171" dataCellStyle="パーセント">
      <calculatedColumnFormula>IFERROR(テーブル17[[#This Row],[持ち株数]]/$F$17,"")</calculatedColumnFormula>
    </tableColumn>
  </tableColumns>
  <tableStyleInfo showFirstColumn="0" showLastColumn="0" showRowStripes="1" showColumnStripes="0"/>
</table>
</file>

<file path=xl/tables/table4.xml><?xml version="1.0" encoding="utf-8"?>
<table xmlns="http://schemas.openxmlformats.org/spreadsheetml/2006/main" id="2" name="原材料・副資材費" displayName="原材料・副資材費" ref="A4:K25" totalsRowCount="1" headerRowDxfId="166" dataDxfId="165" totalsRowDxfId="164" dataCellStyle="標準 2">
  <tableColumns count="11">
    <tableColumn id="1" name="番　号" dataDxfId="163" totalsRowDxfId="162" dataCellStyle="標準 2">
      <calculatedColumnFormula>ROW()-ROW(原材料・副資材費[[#Headers],[番　号]])</calculatedColumnFormula>
    </tableColumn>
    <tableColumn id="2" name="品　名" dataDxfId="161" totalsRowDxfId="160" dataCellStyle="標準 2"/>
    <tableColumn id="3" name="仕　様" dataDxfId="159" totalsRowDxfId="158" dataCellStyle="標準 2"/>
    <tableColumn id="4" name="用　途" dataDxfId="157" totalsRowDxfId="156" dataCellStyle="標準 2"/>
    <tableColumn id="5" name="数量_x000a_(A)" dataDxfId="155" totalsRowDxfId="154" dataCellStyle="桁区切り"/>
    <tableColumn id="10" name="単位" dataDxfId="153" totalsRowDxfId="152" dataCellStyle="桁区切り"/>
    <tableColumn id="6" name="単価(B)_x000a_（税抜）" totalsRowLabel="計" dataDxfId="151" totalsRowDxfId="150" dataCellStyle="桁区切り"/>
    <tableColumn id="7" name="助成事業に_x000a_要する経費_x000a_（税込）" totalsRowFunction="sum" dataDxfId="149" totalsRowDxfId="148" dataCellStyle="桁区切り">
      <calculatedColumnFormula>ROUNDDOWN(原材料・副資材費[[#This Row],[助成対象経費
(A)×(B)
（税抜）]]*1.08,0)</calculatedColumnFormula>
    </tableColumn>
    <tableColumn id="8" name="助成対象経費_x000a_(A)×(B)_x000a_（税抜）" totalsRowFunction="sum" dataDxfId="147" totalsRowDxfId="146" dataCellStyle="桁区切り">
      <calculatedColumnFormula>原材料・副資材費[[#This Row],[数量
(A)]]*原材料・副資材費[[#This Row],[単価(B)
（税抜）]]</calculatedColumnFormula>
    </tableColumn>
    <tableColumn id="9" name="購入企業名" dataDxfId="145" totalsRowDxfId="144" dataCellStyle="標準 2"/>
    <tableColumn id="12" name="列1" dataDxfId="143" totalsRowDxfId="142" dataCellStyle="標準 2">
      <calculatedColumnFormula>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calculatedColumnFormula>
    </tableColumn>
  </tableColumns>
  <tableStyleInfo name="テーブル スタイル 8" showFirstColumn="0" showLastColumn="0" showRowStripes="1" showColumnStripes="0"/>
</table>
</file>

<file path=xl/tables/table5.xml><?xml version="1.0" encoding="utf-8"?>
<table xmlns="http://schemas.openxmlformats.org/spreadsheetml/2006/main" id="4" name="機械装置・工具器具費" displayName="機械装置・工具器具費" ref="A4:L25" totalsRowCount="1" headerRowDxfId="139" dataDxfId="138" totalsRowDxfId="137" dataCellStyle="標準 2">
  <tableColumns count="12">
    <tableColumn id="1" name="番　号" dataDxfId="136" totalsRowDxfId="135" dataCellStyle="標準 2">
      <calculatedColumnFormula>ROW()-ROW(機械装置・工具器具費[[#Headers],[番　号]])</calculatedColumnFormula>
    </tableColumn>
    <tableColumn id="2" name="品　名" dataDxfId="134" totalsRowDxfId="133" dataCellStyle="標準 2"/>
    <tableColumn id="4" name="用　途" dataDxfId="132" totalsRowDxfId="131" dataCellStyle="標準 2"/>
    <tableColumn id="10" name="調達方法" dataDxfId="130" totalsRowDxfId="129" dataCellStyle="標準 2"/>
    <tableColumn id="11" name="設置期間" dataDxfId="128" totalsRowDxfId="127" dataCellStyle="標準 2"/>
    <tableColumn id="5" name="数量(A)" dataDxfId="126" totalsRowDxfId="125" dataCellStyle="桁区切り"/>
    <tableColumn id="13" name="単位" dataDxfId="124" totalsRowDxfId="123" dataCellStyle="桁区切り"/>
    <tableColumn id="6" name="購入単価_x000a_又は_x000a_リース料等の_x000a_合計（税抜）_x000a_(B)" totalsRowLabel="計" dataDxfId="122" totalsRowDxfId="121" dataCellStyle="桁区切り"/>
    <tableColumn id="7" name="助成事業に_x000a_要する経費_x000a_（税込）" totalsRowFunction="sum" dataDxfId="120" dataCellStyle="桁区切り">
      <calculatedColumnFormula>ROUNDDOWN(機械装置・工具器具費[[#This Row],[助成対象経費
(B)×ﾘｰｽ月数
又は
(A)×(B）
（税抜）]]*1.08,0)</calculatedColumnFormula>
    </tableColumn>
    <tableColumn id="8" name="助成対象経費_x000a_(B)×ﾘｰｽ月数_x000a_又は_x000a_(A)×(B）_x000a_（税抜）" totalsRowFunction="sum" dataDxfId="119" dataCellStyle="桁区切り">
      <calculatedColumnFormula>機械装置・工具器具費[[#This Row],[数量(A)]]*機械装置・工具器具費[[#This Row],[購入単価
又は
リース料等の
合計（税抜）
(B)]]</calculatedColumnFormula>
    </tableColumn>
    <tableColumn id="9" name="リース・_x000a_レンタル先_x000a_及び_x000a_購入企業名      " dataDxfId="118" totalsRowDxfId="117" dataCellStyle="標準 2"/>
    <tableColumn id="12" name="列1" dataDxfId="116" totalsRowDxfId="115" dataCellStyle="標準 2">
      <calculatedColumnFormula>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calculatedColumnFormula>
    </tableColumn>
  </tableColumns>
  <tableStyleInfo name="テーブル スタイル 8" showFirstColumn="0" showLastColumn="0" showRowStripes="1" showColumnStripes="0"/>
</table>
</file>

<file path=xl/tables/table6.xml><?xml version="1.0" encoding="utf-8"?>
<table xmlns="http://schemas.openxmlformats.org/spreadsheetml/2006/main" id="5" name="委託・外注費" displayName="委託・外注費" ref="A5:I26" totalsRowCount="1" headerRowDxfId="113" dataDxfId="112" totalsRowDxfId="111" dataCellStyle="標準 2">
  <tableColumns count="9">
    <tableColumn id="1" name="番　号" dataDxfId="110" totalsRowDxfId="109" dataCellStyle="標準 2">
      <calculatedColumnFormula>ROW()-ROW(委託・外注費[[#Headers],[番　号]])</calculatedColumnFormula>
    </tableColumn>
    <tableColumn id="2" name="外注内容" dataDxfId="108" totalsRowDxfId="107" dataCellStyle="標準 2"/>
    <tableColumn id="4" name="数量(A)" dataDxfId="106" totalsRowDxfId="105" dataCellStyle="桁区切り"/>
    <tableColumn id="6" name="単位" dataDxfId="104" totalsRowDxfId="103" dataCellStyle="桁区切り"/>
    <tableColumn id="10" name="単価(B)_x000a_(税抜)" totalsRowLabel="計" dataDxfId="102" totalsRowDxfId="101" dataCellStyle="桁区切り"/>
    <tableColumn id="7" name="助成事業に_x000a_要する経費_x000a_（税込）" totalsRowFunction="sum" dataDxfId="100" totalsRowDxfId="99" dataCellStyle="桁区切り">
      <calculatedColumnFormula>ROUNDDOWN(委託・外注費[[#This Row],[助成対象経費
(A)×(B）
（税抜）]]*1.08,0)</calculatedColumnFormula>
    </tableColumn>
    <tableColumn id="8" name="助成対象経費_x000a_(A)×(B）_x000a_（税抜）" totalsRowFunction="sum" dataDxfId="98" totalsRowDxfId="97" dataCellStyle="桁区切り">
      <calculatedColumnFormula>委託・外注費[[#This Row],[数量(A)]]*委託・外注費[[#This Row],[単価(B)
(税抜)]]</calculatedColumnFormula>
    </tableColumn>
    <tableColumn id="9" name="企業名      " dataDxfId="96" totalsRowDxfId="95" dataCellStyle="標準 2"/>
    <tableColumn id="12" name="列1" dataDxfId="94" totalsRowDxfId="93" dataCellStyle="標準 2">
      <calculatedColumnFormula>IF(OR(AND(委託・外注費[[#This Row],[外注内容]]="",委託・外注費[[#This Row],[数量(A)]]="",委託・外注費[[#This Row],[単位]]="",委託・外注費[[#This Row],[単価(B)
(税抜)]]="",委託・外注費[[#This Row],[企業名      ]]=""),
          AND(委託・外注費[[#This Row],[外注内容]]&lt;&gt;"",委託・外注費[[#This Row],[数量(A)]]&lt;&gt;"",委託・外注費[[#This Row],[単位]]&lt;&gt;"",委託・外注費[[#This Row],[単価(B)
(税抜)]]&lt;&gt;"",委託・外注費[[#This Row],[企業名      ]]&lt;&gt;"")),
    "",
    "←全ての項目を入力してください。")</calculatedColumnFormula>
    </tableColumn>
  </tableColumns>
  <tableStyleInfo name="テーブル スタイル 8" showFirstColumn="0" showLastColumn="0" showRowStripes="1" showColumnStripes="0"/>
</table>
</file>

<file path=xl/tables/table7.xml><?xml version="1.0" encoding="utf-8"?>
<table xmlns="http://schemas.openxmlformats.org/spreadsheetml/2006/main" id="3" name="専門家指導費" displayName="専門家指導費" ref="A4:J15" totalsRowCount="1" headerRowDxfId="91" dataDxfId="90" totalsRowDxfId="89" dataCellStyle="標準 2">
  <tableColumns count="10">
    <tableColumn id="1" name="番　号" dataDxfId="88" totalsRowDxfId="87" dataCellStyle="標準 2">
      <calculatedColumnFormula>ROW()-ROW(専門家指導費[[#Headers],[番　号]])</calculatedColumnFormula>
    </tableColumn>
    <tableColumn id="2" name="指導者名_x000a_（所属）" dataDxfId="86" totalsRowDxfId="85" dataCellStyle="標準 2"/>
    <tableColumn id="3" name="専門分野" dataDxfId="84" totalsRowDxfId="83" dataCellStyle="標準 2"/>
    <tableColumn id="9" name="資格・スキル" dataDxfId="82" totalsRowDxfId="81" dataCellStyle="標準 2"/>
    <tableColumn id="4" name="指導内容" dataDxfId="80" totalsRowDxfId="79" dataCellStyle="標準 2"/>
    <tableColumn id="10" name="指導_x000a_日数_x000a_(A)" dataDxfId="78" totalsRowDxfId="77" dataCellStyle="桁区切り"/>
    <tableColumn id="5" name="単価(B)_x000a_(税抜)" totalsRowLabel="計" dataDxfId="76" totalsRowDxfId="75" dataCellStyle="桁区切り"/>
    <tableColumn id="7" name="助成事業に_x000a_要する経費_x000a_（税込）" totalsRowFunction="sum" dataDxfId="74" totalsRowDxfId="73" dataCellStyle="桁区切り">
      <calculatedColumnFormula>ROUNDDOWN(専門家指導費[[#This Row],[助成対象経費
(A)×(B)
(税抜)]]*1.08,0)</calculatedColumnFormula>
    </tableColumn>
    <tableColumn id="8" name="助成対象経費_x000a_(A)×(B)_x000a_(税抜)" totalsRowFunction="sum" dataDxfId="72" totalsRowDxfId="71" dataCellStyle="桁区切り">
      <calculatedColumnFormula>専門家指導費[[#This Row],[指導
日数
(A)]]*専門家指導費[[#This Row],[単価(B)
(税抜)]]</calculatedColumnFormula>
    </tableColumn>
    <tableColumn id="12" name="列1" dataDxfId="70" totalsRowDxfId="69" dataCellStyle="標準 2">
      <calculatedColumnFormula>IF(OR(AND(専門家指導費[[#This Row],[指導者名
（所属）]]="",専門家指導費[[#This Row],[専門分野]]="",専門家指導費[[#This Row],[指導内容]]="",専門家指導費[[#This Row],[指導
日数
(A)]]="",専門家指導費[[#This Row],[単価(B)
(税抜)]]="",専門家指導費[[#This Row],[資格・スキル]]=""),
          AND(専門家指導費[[#This Row],[指導者名
（所属）]]&lt;&gt;"",専門家指導費[[#This Row],[専門分野]]&lt;&gt;"",専門家指導費[[#This Row],[指導内容]]&lt;&gt;"",専門家指導費[[#This Row],[指導
日数
(A)]]&lt;&gt;"",専門家指導費[[#This Row],[単価(B)
(税抜)]]&lt;&gt;"",専門家指導費[[#This Row],[資格・スキル]]&lt;&gt;"")),
    "",
    "←全ての項目を入力してください。")</calculatedColumnFormula>
    </tableColumn>
  </tableColumns>
  <tableStyleInfo name="テーブル スタイル 8" showFirstColumn="0" showLastColumn="0" showRowStripes="1" showColumnStripes="0"/>
</table>
</file>

<file path=xl/tables/table8.xml><?xml version="1.0" encoding="utf-8"?>
<table xmlns="http://schemas.openxmlformats.org/spreadsheetml/2006/main" id="13" name="産業財産権・出願導入費914" displayName="産業財産権・出願導入費914" ref="A3:I14" totalsRowCount="1" headerRowDxfId="67" dataDxfId="66" totalsRowDxfId="65" dataCellStyle="標準 2">
  <tableColumns count="9">
    <tableColumn id="1" name="番　号" dataDxfId="64" totalsRowDxfId="63" dataCellStyle="標準 2">
      <calculatedColumnFormula>ROW()-ROW(産業財産権・出願導入費914[[#Headers],[番　号]])</calculatedColumnFormula>
    </tableColumn>
    <tableColumn id="2" name="対象の技術・_x000a_製品" dataDxfId="62" totalsRowDxfId="61" dataCellStyle="標準 2"/>
    <tableColumn id="3" name="権利名" dataDxfId="60" totalsRowDxfId="59" dataCellStyle="標準 2"/>
    <tableColumn id="10" name="内容" dataDxfId="58" totalsRowDxfId="57" dataCellStyle="桁区切り"/>
    <tableColumn id="5" name="弁理士事務所_x000a_又は_x000a_権利所有企業名" dataDxfId="56" totalsRowDxfId="55" dataCellStyle="桁区切り"/>
    <tableColumn id="8" name="単価_x000a_(税抜)" totalsRowLabel="計" dataDxfId="54" totalsRowDxfId="53" dataCellStyle="桁区切り"/>
    <tableColumn id="6" name="助成事業に_x000a_要する経費_x000a_（税込）" totalsRowFunction="sum" dataDxfId="52" totalsRowDxfId="51" dataCellStyle="桁区切り">
      <calculatedColumnFormula>ROUNDDOWN(産業財産権・出願導入費914[[#This Row],[助成対象経費
(税抜)]]*1.08,0)</calculatedColumnFormula>
    </tableColumn>
    <tableColumn id="12" name="助成対象経費_x000a_(税抜)" totalsRowFunction="sum" dataDxfId="50" totalsRowDxfId="49" dataCellStyle="桁区切り">
      <calculatedColumnFormula>産業財産権・出願導入費914[[#This Row],[単価
(税抜)]]</calculatedColumnFormula>
    </tableColumn>
    <tableColumn id="4" name="列2" dataDxfId="48" totalsRowDxfId="47" dataCellStyle="標準 2">
      <calculatedColumnFormula>IF(OR(AND(産業財産権・出願導入費914[[#This Row],[対象の技術・
製品]]="",産業財産権・出願導入費914[[#This Row],[権利名]]="",産業財産権・出願導入費914[[#This Row],[内容]]="",産業財産権・出願導入費914[[#This Row],[弁理士事務所
又は
権利所有企業名]]="",産業財産権・出願導入費914[[#This Row],[単価
(税抜)]]=""),
          AND(産業財産権・出願導入費914[[#This Row],[対象の技術・
製品]]&lt;&gt;"",産業財産権・出願導入費914[[#This Row],[権利名]]&lt;&gt;"",産業財産権・出願導入費914[[#This Row],[内容]]&lt;&gt;"",産業財産権・出願導入費914[[#This Row],[弁理士事務所
又は
権利所有企業名]]&lt;&gt;"",産業財産権・出願導入費914[[#This Row],[単価
(税抜)]]&lt;&gt;"")),
    "",
    "←全ての項目を入力してください。")</calculatedColumnFormula>
    </tableColumn>
  </tableColumns>
  <tableStyleInfo name="テーブル スタイル 8" showFirstColumn="0" showLastColumn="0" showRowStripes="1" showColumnStripes="0"/>
</table>
</file>

<file path=xl/tables/table9.xml><?xml version="1.0" encoding="utf-8"?>
<table xmlns="http://schemas.openxmlformats.org/spreadsheetml/2006/main" id="10" name="テーブル10" displayName="テーブル10" ref="A6:L21" totalsRowShown="0" headerRowDxfId="46" dataDxfId="45" headerRowCellStyle="標準 2" dataCellStyle="標準 2">
  <tableColumns count="12">
    <tableColumn id="1" name="番号" dataDxfId="44" dataCellStyle="標準 2">
      <calculatedColumnFormula>ROW()-ROW(テーブル10[[#Headers],[番号]])</calculatedColumnFormula>
    </tableColumn>
    <tableColumn id="2" name="従事者氏名" dataDxfId="43" dataCellStyle="標準 2"/>
    <tableColumn id="3" name="要件定義" dataDxfId="42" dataCellStyle="標準 2"/>
    <tableColumn id="4" name="システム要件定義" dataDxfId="41" dataCellStyle="標準 2"/>
    <tableColumn id="5" name="システム方式設計" dataDxfId="40" dataCellStyle="標準 2"/>
    <tableColumn id="6" name="ソフトウエア設計" dataDxfId="39" dataCellStyle="標準 2"/>
    <tableColumn id="7" name="プログラミング" dataDxfId="38" dataCellStyle="標準 2"/>
    <tableColumn id="8" name="ソフトウエアテスト" dataDxfId="37" dataCellStyle="標準 2"/>
    <tableColumn id="9" name="システム結合" dataDxfId="36" dataCellStyle="標準 2"/>
    <tableColumn id="10" name="システムテスト" dataDxfId="35" dataCellStyle="標準 2"/>
    <tableColumn id="11" name="運用テスト" dataDxfId="34" dataCellStyle="標準 2"/>
    <tableColumn id="12" name="合計" dataDxfId="33" dataCellStyle="標準 2">
      <calculatedColumnFormula>SUM(テーブル10[[#This Row],[要件定義]:[運用テスト]])</calculatedColumnFormula>
    </tableColumn>
  </tableColumns>
  <tableStyleInfo name="テーブル スタイル 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O44"/>
  <sheetViews>
    <sheetView tabSelected="1" view="pageBreakPreview" zoomScaleNormal="100" zoomScaleSheetLayoutView="100" workbookViewId="0">
      <selection activeCell="Q3" sqref="Q3"/>
    </sheetView>
  </sheetViews>
  <sheetFormatPr defaultRowHeight="13.5"/>
  <cols>
    <col min="1" max="1" width="6.125" style="2" customWidth="1"/>
    <col min="2" max="2" width="3.125" style="2" customWidth="1"/>
    <col min="3" max="5" width="9" style="2"/>
    <col min="6" max="6" width="9.625" style="2" customWidth="1"/>
    <col min="7" max="7" width="5.5" style="2" bestFit="1" customWidth="1"/>
    <col min="8" max="10" width="3.875" style="2" customWidth="1"/>
    <col min="11" max="11" width="4.125" style="2" customWidth="1"/>
    <col min="12" max="12" width="11.25" style="2" customWidth="1"/>
    <col min="13" max="13" width="9.5" style="2" customWidth="1"/>
    <col min="14" max="14" width="6.25" style="2" customWidth="1"/>
    <col min="15" max="15" width="2.625" style="2" customWidth="1"/>
    <col min="16" max="16" width="9" style="2" customWidth="1"/>
    <col min="17" max="16384" width="9" style="2"/>
  </cols>
  <sheetData>
    <row r="1" spans="1:15" ht="30" customHeight="1">
      <c r="A1" s="163"/>
      <c r="B1" s="163"/>
      <c r="C1" s="163" t="s">
        <v>4</v>
      </c>
      <c r="D1" s="163"/>
      <c r="E1" s="163"/>
      <c r="F1" s="163"/>
      <c r="G1" s="163"/>
      <c r="H1" s="163"/>
      <c r="I1" s="163"/>
      <c r="J1" s="163"/>
      <c r="K1" s="163"/>
      <c r="L1" s="373" t="s">
        <v>5</v>
      </c>
      <c r="M1" s="373"/>
      <c r="N1" s="373"/>
      <c r="O1" s="63"/>
    </row>
    <row r="2" spans="1:15" ht="18.75" customHeight="1">
      <c r="A2" s="163"/>
      <c r="B2" s="163"/>
      <c r="C2" s="163"/>
      <c r="D2" s="163"/>
      <c r="E2" s="163"/>
      <c r="F2" s="163"/>
      <c r="G2" s="163"/>
      <c r="H2" s="163"/>
      <c r="I2" s="163"/>
      <c r="J2" s="163"/>
      <c r="K2" s="163"/>
      <c r="L2" s="258" t="s">
        <v>1</v>
      </c>
      <c r="M2" s="374"/>
      <c r="N2" s="374"/>
      <c r="O2" s="63"/>
    </row>
    <row r="3" spans="1:15" ht="18.75" customHeight="1">
      <c r="A3" s="163"/>
      <c r="B3" s="163"/>
      <c r="C3" s="163" t="s">
        <v>0</v>
      </c>
      <c r="D3" s="163"/>
      <c r="E3" s="163"/>
      <c r="F3" s="163"/>
      <c r="G3" s="163"/>
      <c r="H3" s="163"/>
      <c r="I3" s="163"/>
      <c r="J3" s="163"/>
      <c r="K3" s="163"/>
      <c r="L3" s="258" t="s">
        <v>2</v>
      </c>
      <c r="M3" s="374"/>
      <c r="N3" s="374"/>
      <c r="O3" s="63"/>
    </row>
    <row r="4" spans="1:15" ht="18.75" customHeight="1">
      <c r="A4" s="163"/>
      <c r="B4" s="163"/>
      <c r="C4" s="163"/>
      <c r="D4" s="164" t="s">
        <v>288</v>
      </c>
      <c r="E4" s="164"/>
      <c r="F4" s="163"/>
      <c r="G4" s="163"/>
      <c r="H4" s="163"/>
      <c r="I4" s="163"/>
      <c r="J4" s="163"/>
      <c r="K4" s="163"/>
      <c r="L4" s="258" t="s">
        <v>3</v>
      </c>
      <c r="M4" s="374"/>
      <c r="N4" s="374"/>
      <c r="O4" s="63"/>
    </row>
    <row r="5" spans="1:15">
      <c r="A5" s="163"/>
      <c r="B5" s="163"/>
      <c r="C5" s="163"/>
      <c r="D5" s="163"/>
      <c r="E5" s="163"/>
      <c r="F5" s="163"/>
      <c r="G5" s="163"/>
      <c r="H5" s="163"/>
      <c r="I5" s="163"/>
      <c r="J5" s="163"/>
      <c r="K5" s="163"/>
      <c r="L5" s="163"/>
      <c r="M5" s="163"/>
      <c r="N5" s="163"/>
      <c r="O5" s="62"/>
    </row>
    <row r="6" spans="1:15" ht="18.75" customHeight="1">
      <c r="A6" s="163"/>
      <c r="B6" s="163"/>
      <c r="C6" s="163"/>
      <c r="D6" s="163"/>
      <c r="E6" s="163"/>
      <c r="F6" s="163"/>
      <c r="G6" s="163"/>
      <c r="H6" s="163"/>
      <c r="I6" s="163"/>
      <c r="J6" s="163"/>
      <c r="K6" s="163"/>
      <c r="L6" s="163"/>
      <c r="M6" s="163"/>
      <c r="N6" s="163"/>
      <c r="O6" s="62"/>
    </row>
    <row r="7" spans="1:15" ht="18.75" customHeight="1">
      <c r="A7" s="163"/>
      <c r="B7" s="163"/>
      <c r="C7" s="163"/>
      <c r="D7" s="163"/>
      <c r="E7" s="163"/>
      <c r="F7" s="163"/>
      <c r="G7" s="163"/>
      <c r="H7" s="165" t="s">
        <v>6</v>
      </c>
      <c r="I7" s="165"/>
      <c r="J7" s="387">
        <f>'1-2'!G8</f>
        <v>0</v>
      </c>
      <c r="K7" s="387"/>
      <c r="L7" s="387"/>
      <c r="M7" s="387"/>
      <c r="N7" s="387"/>
      <c r="O7" s="64" t="str">
        <f>IF(J7=0,"←自動転記されるので記入不要です","")</f>
        <v>←自動転記されるので記入不要です</v>
      </c>
    </row>
    <row r="8" spans="1:15" ht="18.75" customHeight="1">
      <c r="A8" s="163"/>
      <c r="B8" s="163"/>
      <c r="C8" s="163"/>
      <c r="D8" s="163"/>
      <c r="E8" s="163"/>
      <c r="F8" s="163"/>
      <c r="G8" s="163"/>
      <c r="H8" s="163"/>
      <c r="I8" s="163"/>
      <c r="J8" s="387"/>
      <c r="K8" s="387"/>
      <c r="L8" s="387"/>
      <c r="M8" s="387"/>
      <c r="N8" s="387"/>
      <c r="O8" s="62"/>
    </row>
    <row r="9" spans="1:15" ht="18.75" customHeight="1">
      <c r="A9" s="163"/>
      <c r="B9" s="163"/>
      <c r="C9" s="163"/>
      <c r="D9" s="163"/>
      <c r="E9" s="163"/>
      <c r="F9" s="163"/>
      <c r="G9" s="163"/>
      <c r="H9" s="165" t="s">
        <v>7</v>
      </c>
      <c r="I9" s="165"/>
      <c r="J9" s="387">
        <f>'1-2'!C5</f>
        <v>0</v>
      </c>
      <c r="K9" s="387"/>
      <c r="L9" s="387"/>
      <c r="M9" s="387"/>
      <c r="N9" s="387"/>
      <c r="O9" s="64" t="str">
        <f>IF(J9=0,"←自動転記されるので記入不要です","")</f>
        <v>←自動転記されるので記入不要です</v>
      </c>
    </row>
    <row r="10" spans="1:15" ht="18.75" customHeight="1">
      <c r="A10" s="163"/>
      <c r="B10" s="163"/>
      <c r="C10" s="163"/>
      <c r="D10" s="163"/>
      <c r="E10" s="163"/>
      <c r="F10" s="163"/>
      <c r="G10" s="163"/>
      <c r="H10" s="163"/>
      <c r="I10" s="163"/>
      <c r="J10" s="387"/>
      <c r="K10" s="387"/>
      <c r="L10" s="387"/>
      <c r="M10" s="387"/>
      <c r="N10" s="387"/>
      <c r="O10" s="62"/>
    </row>
    <row r="11" spans="1:15" ht="18.75" customHeight="1">
      <c r="A11" s="163"/>
      <c r="B11" s="163"/>
      <c r="C11" s="163"/>
      <c r="D11" s="163"/>
      <c r="E11" s="163"/>
      <c r="F11" s="163"/>
      <c r="G11" s="163"/>
      <c r="H11" s="165" t="s">
        <v>8</v>
      </c>
      <c r="I11" s="165"/>
      <c r="J11" s="163" t="s">
        <v>9</v>
      </c>
      <c r="K11" s="163"/>
      <c r="L11" s="388">
        <f>'1-2'!M6</f>
        <v>0</v>
      </c>
      <c r="M11" s="388"/>
      <c r="N11" s="163"/>
      <c r="O11" s="64" t="str">
        <f>IF(L11=0,"←自動転記されるので記入不要です","")</f>
        <v>←自動転記されるので記入不要です</v>
      </c>
    </row>
    <row r="12" spans="1:15" ht="18.75" customHeight="1">
      <c r="A12" s="163"/>
      <c r="B12" s="163"/>
      <c r="C12" s="163"/>
      <c r="D12" s="163"/>
      <c r="E12" s="163"/>
      <c r="F12" s="163"/>
      <c r="G12" s="163"/>
      <c r="H12" s="163"/>
      <c r="I12" s="163"/>
      <c r="J12" s="163" t="s">
        <v>10</v>
      </c>
      <c r="K12" s="163"/>
      <c r="L12" s="388">
        <f>'1-2'!M5</f>
        <v>0</v>
      </c>
      <c r="M12" s="388"/>
      <c r="N12" s="163" t="s">
        <v>11</v>
      </c>
      <c r="O12" s="64" t="str">
        <f>IF(L12=0,"←自動転記されるので記入不要です","")</f>
        <v>←自動転記されるので記入不要です</v>
      </c>
    </row>
    <row r="13" spans="1:15">
      <c r="A13" s="163"/>
      <c r="B13" s="163"/>
      <c r="C13" s="163"/>
      <c r="D13" s="163"/>
      <c r="E13" s="163"/>
      <c r="F13" s="163"/>
      <c r="G13" s="163"/>
      <c r="H13" s="163"/>
      <c r="I13" s="163"/>
      <c r="J13" s="163"/>
      <c r="K13" s="163"/>
      <c r="L13" s="163"/>
      <c r="M13" s="163"/>
      <c r="N13" s="163"/>
      <c r="O13" s="163" t="s">
        <v>576</v>
      </c>
    </row>
    <row r="14" spans="1:15">
      <c r="A14" s="163"/>
      <c r="B14" s="163"/>
      <c r="C14" s="163"/>
      <c r="D14" s="163"/>
      <c r="E14" s="163"/>
      <c r="F14" s="163"/>
      <c r="G14" s="163"/>
      <c r="H14" s="163"/>
      <c r="I14" s="163"/>
      <c r="J14" s="163"/>
      <c r="K14" s="163"/>
      <c r="L14" s="163"/>
      <c r="M14" s="163"/>
      <c r="N14" s="163"/>
      <c r="O14" s="163"/>
    </row>
    <row r="15" spans="1:15">
      <c r="A15" s="163"/>
      <c r="B15" s="163"/>
      <c r="C15" s="163"/>
      <c r="D15" s="163"/>
      <c r="E15" s="163"/>
      <c r="F15" s="163"/>
      <c r="G15" s="163"/>
      <c r="H15" s="163"/>
      <c r="I15" s="163"/>
      <c r="J15" s="163"/>
      <c r="K15" s="163"/>
      <c r="L15" s="163"/>
      <c r="M15" s="163"/>
      <c r="N15" s="163"/>
      <c r="O15" s="163"/>
    </row>
    <row r="16" spans="1:15" ht="18" customHeight="1">
      <c r="A16" s="163"/>
      <c r="B16" s="163"/>
      <c r="C16" s="384" t="s">
        <v>514</v>
      </c>
      <c r="D16" s="384"/>
      <c r="E16" s="384"/>
      <c r="F16" s="384"/>
      <c r="G16" s="384"/>
      <c r="H16" s="384"/>
      <c r="I16" s="384"/>
      <c r="J16" s="384"/>
      <c r="K16" s="384"/>
      <c r="L16" s="384"/>
      <c r="M16" s="384"/>
      <c r="N16" s="163"/>
      <c r="O16" s="163"/>
    </row>
    <row r="17" spans="1:15" ht="13.5" customHeight="1">
      <c r="A17" s="163"/>
      <c r="B17" s="163"/>
      <c r="C17" s="163"/>
      <c r="D17" s="163"/>
      <c r="E17" s="166"/>
      <c r="F17" s="166"/>
      <c r="G17" s="166"/>
      <c r="H17" s="166"/>
      <c r="I17" s="166"/>
      <c r="J17" s="166"/>
      <c r="K17" s="166"/>
      <c r="L17" s="163"/>
      <c r="M17" s="163"/>
      <c r="N17" s="163"/>
      <c r="O17" s="163"/>
    </row>
    <row r="18" spans="1:15">
      <c r="A18" s="163"/>
      <c r="B18" s="163"/>
      <c r="C18" s="163"/>
      <c r="D18" s="163"/>
      <c r="E18" s="163"/>
      <c r="F18" s="163"/>
      <c r="G18" s="163"/>
      <c r="H18" s="163"/>
      <c r="I18" s="163"/>
      <c r="J18" s="163"/>
      <c r="K18" s="163"/>
      <c r="L18" s="163"/>
      <c r="M18" s="163"/>
      <c r="N18" s="163"/>
      <c r="O18" s="163"/>
    </row>
    <row r="19" spans="1:15">
      <c r="A19" s="163"/>
      <c r="B19" s="163" t="s">
        <v>12</v>
      </c>
      <c r="D19" s="163"/>
      <c r="E19" s="163"/>
      <c r="F19" s="163"/>
      <c r="G19" s="163"/>
      <c r="H19" s="163"/>
      <c r="I19" s="163"/>
      <c r="J19" s="163"/>
      <c r="K19" s="163"/>
      <c r="L19" s="163"/>
      <c r="M19" s="163"/>
      <c r="N19" s="163"/>
      <c r="O19" s="163"/>
    </row>
    <row r="20" spans="1:15">
      <c r="A20" s="163"/>
      <c r="B20" s="163"/>
      <c r="C20" s="163"/>
      <c r="D20" s="163"/>
      <c r="E20" s="163"/>
      <c r="F20" s="163"/>
      <c r="G20" s="163"/>
      <c r="H20" s="163"/>
      <c r="I20" s="163"/>
      <c r="J20" s="163"/>
      <c r="K20" s="163"/>
      <c r="L20" s="163"/>
      <c r="M20" s="163"/>
      <c r="N20" s="163"/>
      <c r="O20" s="163"/>
    </row>
    <row r="21" spans="1:15">
      <c r="A21" s="163"/>
      <c r="B21" s="163"/>
      <c r="C21" s="163"/>
      <c r="D21" s="163"/>
      <c r="E21" s="163"/>
      <c r="F21" s="163"/>
      <c r="G21" s="163"/>
      <c r="H21" s="163"/>
      <c r="I21" s="163"/>
      <c r="J21" s="163"/>
      <c r="K21" s="163"/>
      <c r="L21" s="163"/>
      <c r="M21" s="163"/>
      <c r="N21" s="163"/>
      <c r="O21" s="163"/>
    </row>
    <row r="22" spans="1:15">
      <c r="A22" s="163"/>
      <c r="B22" s="163"/>
      <c r="C22" s="163"/>
      <c r="D22" s="163"/>
      <c r="E22" s="163"/>
      <c r="F22" s="163"/>
      <c r="G22" s="163"/>
      <c r="H22" s="163"/>
      <c r="I22" s="163"/>
      <c r="J22" s="163"/>
      <c r="K22" s="163"/>
      <c r="L22" s="163"/>
      <c r="M22" s="163"/>
      <c r="N22" s="163"/>
      <c r="O22" s="163"/>
    </row>
    <row r="23" spans="1:15">
      <c r="A23" s="386" t="s">
        <v>13</v>
      </c>
      <c r="B23" s="386"/>
      <c r="C23" s="386"/>
      <c r="D23" s="386"/>
      <c r="E23" s="386"/>
      <c r="F23" s="386"/>
      <c r="G23" s="386"/>
      <c r="H23" s="386"/>
      <c r="I23" s="386"/>
      <c r="J23" s="386"/>
      <c r="K23" s="386"/>
      <c r="L23" s="386"/>
      <c r="M23" s="386"/>
      <c r="N23" s="386"/>
      <c r="O23" s="386"/>
    </row>
    <row r="24" spans="1:15">
      <c r="A24" s="163"/>
      <c r="B24" s="163"/>
      <c r="C24" s="163"/>
      <c r="D24" s="163"/>
      <c r="E24" s="163"/>
      <c r="F24" s="163"/>
      <c r="G24" s="163"/>
      <c r="H24" s="163"/>
      <c r="I24" s="163"/>
      <c r="J24" s="163"/>
      <c r="K24" s="163"/>
      <c r="L24" s="163"/>
      <c r="M24" s="163"/>
      <c r="N24" s="163"/>
      <c r="O24" s="163"/>
    </row>
    <row r="25" spans="1:15">
      <c r="A25" s="163"/>
      <c r="B25" s="163"/>
      <c r="C25" s="163"/>
      <c r="D25" s="163"/>
      <c r="E25" s="163"/>
      <c r="F25" s="163"/>
      <c r="G25" s="163"/>
      <c r="H25" s="163"/>
      <c r="I25" s="163"/>
      <c r="J25" s="163"/>
      <c r="K25" s="163"/>
      <c r="L25" s="163"/>
      <c r="M25" s="163"/>
      <c r="N25" s="163"/>
      <c r="O25" s="163"/>
    </row>
    <row r="26" spans="1:15" ht="18" customHeight="1">
      <c r="A26" s="163"/>
      <c r="B26" s="166">
        <v>1</v>
      </c>
      <c r="C26" s="167" t="s">
        <v>278</v>
      </c>
      <c r="D26" s="167"/>
      <c r="E26" s="168" t="s">
        <v>289</v>
      </c>
      <c r="F26" s="163"/>
      <c r="G26" s="163"/>
      <c r="H26" s="163"/>
      <c r="I26" s="163"/>
      <c r="J26" s="163"/>
      <c r="K26" s="163"/>
      <c r="L26" s="163"/>
      <c r="M26" s="163"/>
      <c r="N26" s="163"/>
      <c r="O26" s="163"/>
    </row>
    <row r="27" spans="1:15" ht="7.5" customHeight="1">
      <c r="A27" s="163"/>
      <c r="B27" s="163"/>
      <c r="C27" s="163"/>
      <c r="D27" s="163"/>
      <c r="E27" s="163"/>
      <c r="F27" s="163"/>
      <c r="G27" s="163"/>
      <c r="H27" s="163"/>
      <c r="I27" s="163"/>
      <c r="J27" s="163"/>
      <c r="K27" s="163"/>
      <c r="L27" s="163"/>
      <c r="M27" s="163"/>
      <c r="N27" s="163"/>
      <c r="O27" s="163"/>
    </row>
    <row r="28" spans="1:15">
      <c r="A28" s="163"/>
      <c r="B28" s="163"/>
      <c r="C28" s="375" t="str">
        <f>CONCATENATE('3-1'!D2,'3-1'!S2)</f>
        <v>の開発</v>
      </c>
      <c r="D28" s="376"/>
      <c r="E28" s="376"/>
      <c r="F28" s="376"/>
      <c r="G28" s="376"/>
      <c r="H28" s="376"/>
      <c r="I28" s="376"/>
      <c r="J28" s="376"/>
      <c r="K28" s="376"/>
      <c r="L28" s="376"/>
      <c r="M28" s="377"/>
      <c r="N28" s="163"/>
      <c r="O28" s="64" t="str">
        <f>IF(C28="の開発","←自動転記されるので記入不要です","")</f>
        <v>←自動転記されるので記入不要です</v>
      </c>
    </row>
    <row r="29" spans="1:15">
      <c r="A29" s="163"/>
      <c r="B29" s="163"/>
      <c r="C29" s="378"/>
      <c r="D29" s="379"/>
      <c r="E29" s="379"/>
      <c r="F29" s="379"/>
      <c r="G29" s="379"/>
      <c r="H29" s="379"/>
      <c r="I29" s="379"/>
      <c r="J29" s="379"/>
      <c r="K29" s="379"/>
      <c r="L29" s="379"/>
      <c r="M29" s="380"/>
      <c r="N29" s="163"/>
      <c r="O29" s="64"/>
    </row>
    <row r="30" spans="1:15">
      <c r="A30" s="163"/>
      <c r="B30" s="163"/>
      <c r="C30" s="381"/>
      <c r="D30" s="382"/>
      <c r="E30" s="382"/>
      <c r="F30" s="382"/>
      <c r="G30" s="382"/>
      <c r="H30" s="382"/>
      <c r="I30" s="382"/>
      <c r="J30" s="382"/>
      <c r="K30" s="382"/>
      <c r="L30" s="382"/>
      <c r="M30" s="383"/>
      <c r="N30" s="163"/>
      <c r="O30" s="62"/>
    </row>
    <row r="31" spans="1:15">
      <c r="A31" s="163"/>
      <c r="B31" s="163"/>
      <c r="C31" s="169"/>
      <c r="D31" s="169"/>
      <c r="E31" s="169"/>
      <c r="F31" s="169"/>
      <c r="G31" s="169"/>
      <c r="H31" s="169"/>
      <c r="I31" s="169"/>
      <c r="J31" s="169"/>
      <c r="K31" s="169"/>
      <c r="L31" s="169"/>
      <c r="M31" s="169"/>
      <c r="N31" s="163"/>
      <c r="O31" s="62"/>
    </row>
    <row r="32" spans="1:15">
      <c r="A32" s="163"/>
      <c r="B32" s="163"/>
      <c r="C32" s="169"/>
      <c r="D32" s="169"/>
      <c r="E32" s="169"/>
      <c r="F32" s="169"/>
      <c r="G32" s="169"/>
      <c r="H32" s="169"/>
      <c r="I32" s="169"/>
      <c r="J32" s="169"/>
      <c r="K32" s="169"/>
      <c r="L32" s="169"/>
      <c r="M32" s="169"/>
      <c r="N32" s="163"/>
      <c r="O32" s="62"/>
    </row>
    <row r="33" spans="1:15">
      <c r="A33" s="163"/>
      <c r="B33" s="163"/>
      <c r="C33" s="163"/>
      <c r="D33" s="163"/>
      <c r="E33" s="163"/>
      <c r="F33" s="163"/>
      <c r="G33" s="163"/>
      <c r="H33" s="163"/>
      <c r="I33" s="163"/>
      <c r="J33" s="163"/>
      <c r="K33" s="163"/>
      <c r="L33" s="163"/>
      <c r="M33" s="163"/>
      <c r="N33" s="163"/>
      <c r="O33" s="62"/>
    </row>
    <row r="34" spans="1:15">
      <c r="A34" s="163"/>
      <c r="B34" s="163"/>
      <c r="C34" s="163"/>
      <c r="D34" s="163"/>
      <c r="E34" s="163"/>
      <c r="F34" s="163"/>
      <c r="G34" s="163"/>
      <c r="H34" s="163"/>
      <c r="I34" s="163"/>
      <c r="J34" s="163"/>
      <c r="K34" s="163"/>
      <c r="L34" s="163"/>
      <c r="M34" s="163"/>
      <c r="N34" s="163"/>
      <c r="O34" s="62"/>
    </row>
    <row r="35" spans="1:15" ht="18.75" customHeight="1">
      <c r="A35" s="163"/>
      <c r="B35" s="166">
        <v>2</v>
      </c>
      <c r="C35" s="166" t="s">
        <v>14</v>
      </c>
      <c r="D35" s="163"/>
      <c r="E35" s="163"/>
      <c r="F35" s="163"/>
      <c r="G35" s="385">
        <f>'4-1'!AJ15</f>
        <v>0</v>
      </c>
      <c r="H35" s="385"/>
      <c r="I35" s="385"/>
      <c r="J35" s="385"/>
      <c r="K35" s="163" t="s">
        <v>15</v>
      </c>
      <c r="L35" s="163"/>
      <c r="M35" s="163"/>
      <c r="N35" s="163"/>
      <c r="O35" s="64" t="str">
        <f>IF(G35=0,"←自動転記されるので記入不要です","")</f>
        <v>←自動転記されるので記入不要です</v>
      </c>
    </row>
    <row r="36" spans="1:15" ht="14.25">
      <c r="A36" s="163"/>
      <c r="B36" s="166"/>
      <c r="C36" s="166"/>
      <c r="D36" s="163"/>
      <c r="E36" s="163"/>
      <c r="F36" s="163"/>
      <c r="G36" s="163"/>
      <c r="H36" s="163"/>
      <c r="I36" s="163"/>
      <c r="J36" s="163"/>
      <c r="K36" s="163"/>
      <c r="L36" s="163"/>
      <c r="M36" s="163"/>
      <c r="N36" s="163"/>
      <c r="O36" s="62"/>
    </row>
    <row r="37" spans="1:15">
      <c r="A37" s="163"/>
      <c r="B37" s="163"/>
      <c r="C37" s="163"/>
      <c r="D37" s="163"/>
      <c r="E37" s="163"/>
      <c r="F37" s="163"/>
      <c r="G37" s="163"/>
      <c r="H37" s="163"/>
      <c r="I37" s="163"/>
      <c r="J37" s="163"/>
      <c r="K37" s="163"/>
      <c r="L37" s="163"/>
      <c r="M37" s="163"/>
      <c r="N37" s="163"/>
      <c r="O37" s="62"/>
    </row>
    <row r="38" spans="1:15">
      <c r="A38" s="163"/>
      <c r="B38" s="163"/>
      <c r="C38" s="163"/>
      <c r="D38" s="163"/>
      <c r="E38" s="163"/>
      <c r="F38" s="163"/>
      <c r="G38" s="163"/>
      <c r="H38" s="163"/>
      <c r="I38" s="163"/>
      <c r="J38" s="163"/>
      <c r="K38" s="163"/>
      <c r="L38" s="163"/>
      <c r="M38" s="163"/>
      <c r="N38" s="163"/>
      <c r="O38" s="62"/>
    </row>
    <row r="39" spans="1:15">
      <c r="A39" s="163"/>
      <c r="B39" s="163"/>
      <c r="C39" s="163"/>
      <c r="D39" s="163"/>
      <c r="E39" s="163"/>
      <c r="F39" s="170"/>
      <c r="G39" s="170"/>
      <c r="H39" s="170"/>
      <c r="I39" s="170"/>
      <c r="J39" s="170"/>
      <c r="K39" s="170"/>
      <c r="L39" s="170"/>
      <c r="M39" s="163"/>
      <c r="N39" s="163"/>
      <c r="O39" s="62"/>
    </row>
    <row r="40" spans="1:15">
      <c r="A40" s="163"/>
      <c r="B40" s="163"/>
      <c r="C40" s="163"/>
      <c r="D40" s="163"/>
      <c r="E40" s="163"/>
      <c r="F40" s="170"/>
      <c r="G40" s="170"/>
      <c r="H40" s="170"/>
      <c r="I40" s="170"/>
      <c r="J40" s="170"/>
      <c r="K40" s="170"/>
      <c r="L40" s="170"/>
      <c r="M40" s="163"/>
      <c r="N40" s="163"/>
      <c r="O40" s="62"/>
    </row>
    <row r="41" spans="1:15">
      <c r="A41" s="163"/>
      <c r="B41" s="163"/>
      <c r="C41" s="163"/>
      <c r="D41" s="163"/>
      <c r="E41" s="163"/>
      <c r="F41" s="163"/>
      <c r="G41" s="163"/>
      <c r="H41" s="163"/>
      <c r="I41" s="163"/>
      <c r="J41" s="163"/>
      <c r="K41" s="163"/>
      <c r="L41" s="163"/>
      <c r="M41" s="163"/>
      <c r="N41" s="163"/>
      <c r="O41" s="62"/>
    </row>
    <row r="42" spans="1:15" ht="19.5" customHeight="1">
      <c r="A42" s="163"/>
      <c r="B42" s="166">
        <v>3</v>
      </c>
      <c r="C42" s="166" t="s">
        <v>16</v>
      </c>
      <c r="D42" s="163"/>
      <c r="E42" s="163"/>
      <c r="F42" s="172" t="s">
        <v>174</v>
      </c>
      <c r="G42" s="372" t="str">
        <f>IF('3-8'!C5="","",'3-8'!C5)</f>
        <v/>
      </c>
      <c r="H42" s="372"/>
      <c r="I42" s="372"/>
      <c r="J42" s="372"/>
      <c r="K42" s="171"/>
      <c r="L42" s="163"/>
      <c r="M42" s="163"/>
      <c r="N42" s="163"/>
      <c r="O42" s="64" t="str">
        <f>IF(G42="","←自動転記されるので記入不要です","")</f>
        <v>←自動転記されるので記入不要です</v>
      </c>
    </row>
    <row r="43" spans="1:15">
      <c r="A43" s="163"/>
      <c r="B43" s="163"/>
      <c r="C43" s="163"/>
      <c r="D43" s="163"/>
      <c r="E43" s="163"/>
      <c r="F43" s="163"/>
      <c r="G43" s="163"/>
      <c r="H43" s="163"/>
      <c r="I43" s="163"/>
      <c r="J43" s="163"/>
      <c r="K43" s="163"/>
      <c r="L43" s="163"/>
      <c r="M43" s="163"/>
      <c r="N43" s="163"/>
      <c r="O43" s="62"/>
    </row>
    <row r="44" spans="1:15">
      <c r="A44" s="163"/>
      <c r="B44" s="163"/>
      <c r="C44" s="163"/>
      <c r="D44" s="163"/>
      <c r="E44" s="163"/>
      <c r="F44" s="163"/>
      <c r="G44" s="163"/>
      <c r="H44" s="163"/>
      <c r="I44" s="163"/>
      <c r="J44" s="163"/>
      <c r="K44" s="163"/>
      <c r="L44" s="163"/>
      <c r="M44" s="163"/>
      <c r="N44" s="163"/>
      <c r="O44" s="62"/>
    </row>
  </sheetData>
  <sheetProtection sheet="1" objects="1" scenarios="1" selectLockedCells="1"/>
  <mergeCells count="13">
    <mergeCell ref="G42:J42"/>
    <mergeCell ref="L1:N1"/>
    <mergeCell ref="M4:N4"/>
    <mergeCell ref="M3:N3"/>
    <mergeCell ref="M2:N2"/>
    <mergeCell ref="C28:M30"/>
    <mergeCell ref="C16:M16"/>
    <mergeCell ref="G35:J35"/>
    <mergeCell ref="A23:O23"/>
    <mergeCell ref="J7:N8"/>
    <mergeCell ref="J9:N10"/>
    <mergeCell ref="L11:M11"/>
    <mergeCell ref="L12:M12"/>
  </mergeCells>
  <phoneticPr fontId="1"/>
  <conditionalFormatting sqref="C28:M30">
    <cfRule type="cellIs" dxfId="211" priority="10" operator="equal">
      <formula>"の開発"</formula>
    </cfRule>
  </conditionalFormatting>
  <conditionalFormatting sqref="J7:N8">
    <cfRule type="cellIs" dxfId="210" priority="9" operator="equal">
      <formula>0</formula>
    </cfRule>
  </conditionalFormatting>
  <conditionalFormatting sqref="J9:N10">
    <cfRule type="cellIs" dxfId="209" priority="8" operator="equal">
      <formula>0</formula>
    </cfRule>
  </conditionalFormatting>
  <conditionalFormatting sqref="L11:M11">
    <cfRule type="cellIs" dxfId="208" priority="7" operator="equal">
      <formula>0</formula>
    </cfRule>
  </conditionalFormatting>
  <conditionalFormatting sqref="L12:M12">
    <cfRule type="cellIs" dxfId="207" priority="6" operator="equal">
      <formula>0</formula>
    </cfRule>
  </conditionalFormatting>
  <conditionalFormatting sqref="G35:J35">
    <cfRule type="cellIs" dxfId="206" priority="5" operator="equal">
      <formula>0</formula>
    </cfRule>
  </conditionalFormatting>
  <conditionalFormatting sqref="G42:J42">
    <cfRule type="expression" dxfId="205" priority="1">
      <formula>$G$42=""</formula>
    </cfRule>
  </conditionalFormatting>
  <printOptions horizontalCentered="1"/>
  <pageMargins left="0.31496062992125984" right="0.31496062992125984" top="0.74803149606299213" bottom="0.74803149606299213" header="0.31496062992125984" footer="0.31496062992125984"/>
  <pageSetup paperSize="9" scale="105" fitToWidth="0" fitToHeight="0" orientation="portrait" r:id="rId1"/>
  <headerFooter>
    <oddFoote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53"/>
  <sheetViews>
    <sheetView view="pageBreakPreview" zoomScale="105" zoomScaleNormal="100" zoomScaleSheetLayoutView="105" zoomScalePageLayoutView="130" workbookViewId="0">
      <selection activeCell="C3" sqref="C3:D4"/>
    </sheetView>
  </sheetViews>
  <sheetFormatPr defaultRowHeight="13.5"/>
  <cols>
    <col min="1" max="1" width="6" customWidth="1"/>
    <col min="2" max="20" width="4.625" customWidth="1"/>
  </cols>
  <sheetData>
    <row r="1" spans="1:23" ht="21.75" customHeight="1">
      <c r="A1" s="683" t="s">
        <v>467</v>
      </c>
      <c r="B1" s="683"/>
      <c r="C1" s="683"/>
      <c r="D1" s="683"/>
      <c r="E1" s="683"/>
      <c r="F1" s="683"/>
      <c r="G1" s="683"/>
      <c r="H1" s="683"/>
      <c r="I1" s="683"/>
      <c r="J1" s="683"/>
      <c r="K1" s="683"/>
      <c r="L1" s="683"/>
      <c r="M1" s="683"/>
      <c r="N1" s="683"/>
      <c r="O1" s="683"/>
      <c r="P1" s="683"/>
      <c r="Q1" s="683"/>
      <c r="R1" s="683"/>
      <c r="S1" s="683"/>
      <c r="T1" s="683"/>
      <c r="U1" s="99"/>
    </row>
    <row r="2" spans="1:23" s="2" customFormat="1">
      <c r="A2" s="681" t="s">
        <v>466</v>
      </c>
      <c r="B2" s="681"/>
      <c r="C2" s="568" t="s">
        <v>167</v>
      </c>
      <c r="D2" s="568"/>
      <c r="E2" s="568" t="s">
        <v>163</v>
      </c>
      <c r="F2" s="568"/>
      <c r="G2" s="568" t="s">
        <v>364</v>
      </c>
      <c r="H2" s="568"/>
      <c r="I2" s="568"/>
      <c r="J2" s="568"/>
      <c r="K2" s="568"/>
      <c r="L2" s="568"/>
      <c r="M2" s="568"/>
      <c r="N2" s="568"/>
      <c r="O2" s="568"/>
      <c r="P2" s="568"/>
      <c r="Q2" s="568"/>
      <c r="R2" s="568"/>
      <c r="S2" s="568"/>
      <c r="T2" s="568"/>
    </row>
    <row r="3" spans="1:23" s="2" customFormat="1">
      <c r="A3" s="681"/>
      <c r="B3" s="681"/>
      <c r="C3" s="682"/>
      <c r="D3" s="682"/>
      <c r="E3" s="682"/>
      <c r="F3" s="682"/>
      <c r="G3" s="684"/>
      <c r="H3" s="684"/>
      <c r="I3" s="684"/>
      <c r="J3" s="684"/>
      <c r="K3" s="684"/>
      <c r="L3" s="684"/>
      <c r="M3" s="684"/>
      <c r="N3" s="684"/>
      <c r="O3" s="684"/>
      <c r="P3" s="684"/>
      <c r="Q3" s="684"/>
      <c r="R3" s="684"/>
      <c r="S3" s="684"/>
      <c r="T3" s="684"/>
    </row>
    <row r="4" spans="1:23" s="2" customFormat="1">
      <c r="A4" s="681"/>
      <c r="B4" s="681"/>
      <c r="C4" s="682"/>
      <c r="D4" s="682"/>
      <c r="E4" s="682"/>
      <c r="F4" s="682"/>
      <c r="G4" s="684"/>
      <c r="H4" s="684"/>
      <c r="I4" s="684"/>
      <c r="J4" s="684"/>
      <c r="K4" s="684"/>
      <c r="L4" s="684"/>
      <c r="M4" s="684"/>
      <c r="N4" s="684"/>
      <c r="O4" s="684"/>
      <c r="P4" s="684"/>
      <c r="Q4" s="684"/>
      <c r="R4" s="684"/>
      <c r="S4" s="684"/>
      <c r="T4" s="684"/>
    </row>
    <row r="5" spans="1:23" s="2" customFormat="1" ht="18" customHeight="1">
      <c r="A5" s="314" t="s">
        <v>482</v>
      </c>
      <c r="B5" s="315"/>
      <c r="C5" s="316"/>
      <c r="D5" s="316"/>
      <c r="E5" s="316"/>
      <c r="F5" s="316"/>
      <c r="G5" s="317"/>
      <c r="H5" s="318"/>
      <c r="I5" s="318"/>
      <c r="J5" s="318"/>
      <c r="K5" s="318"/>
      <c r="L5" s="318"/>
      <c r="M5" s="318"/>
      <c r="N5" s="318"/>
      <c r="O5" s="318"/>
      <c r="P5" s="318"/>
      <c r="Q5" s="318"/>
      <c r="R5" s="318"/>
      <c r="S5" s="319"/>
      <c r="T5" s="320"/>
    </row>
    <row r="6" spans="1:23" s="2" customFormat="1">
      <c r="A6" s="232"/>
      <c r="B6" s="681" t="s">
        <v>365</v>
      </c>
      <c r="C6" s="568" t="s">
        <v>167</v>
      </c>
      <c r="D6" s="568"/>
      <c r="E6" s="568" t="s">
        <v>163</v>
      </c>
      <c r="F6" s="568"/>
      <c r="G6" s="568" t="s">
        <v>368</v>
      </c>
      <c r="H6" s="568"/>
      <c r="I6" s="568"/>
      <c r="J6" s="568"/>
      <c r="K6" s="568"/>
      <c r="L6" s="568"/>
      <c r="M6" s="568"/>
      <c r="N6" s="568"/>
      <c r="O6" s="568"/>
      <c r="P6" s="568"/>
      <c r="Q6" s="568"/>
      <c r="R6" s="568"/>
      <c r="S6" s="568"/>
      <c r="T6" s="568"/>
    </row>
    <row r="7" spans="1:23" s="2" customFormat="1">
      <c r="A7" s="232"/>
      <c r="B7" s="681"/>
      <c r="C7" s="482"/>
      <c r="D7" s="447"/>
      <c r="E7" s="482"/>
      <c r="F7" s="447"/>
      <c r="G7" s="680"/>
      <c r="H7" s="680"/>
      <c r="I7" s="680"/>
      <c r="J7" s="680"/>
      <c r="K7" s="680"/>
      <c r="L7" s="680"/>
      <c r="M7" s="680"/>
      <c r="N7" s="680"/>
      <c r="O7" s="680"/>
      <c r="P7" s="680"/>
      <c r="Q7" s="680"/>
      <c r="R7" s="680"/>
      <c r="S7" s="680"/>
      <c r="T7" s="680"/>
    </row>
    <row r="8" spans="1:23" s="2" customFormat="1">
      <c r="A8" s="232"/>
      <c r="B8" s="681"/>
      <c r="C8" s="569"/>
      <c r="D8" s="571"/>
      <c r="E8" s="569"/>
      <c r="F8" s="571"/>
      <c r="G8" s="680"/>
      <c r="H8" s="680"/>
      <c r="I8" s="680"/>
      <c r="J8" s="680"/>
      <c r="K8" s="680"/>
      <c r="L8" s="680"/>
      <c r="M8" s="680"/>
      <c r="N8" s="680"/>
      <c r="O8" s="680"/>
      <c r="P8" s="680"/>
      <c r="Q8" s="680"/>
      <c r="R8" s="680"/>
      <c r="S8" s="680"/>
      <c r="T8" s="680"/>
    </row>
    <row r="9" spans="1:23" s="2" customFormat="1">
      <c r="A9" s="232"/>
      <c r="B9" s="681" t="s">
        <v>366</v>
      </c>
      <c r="C9" s="568" t="s">
        <v>167</v>
      </c>
      <c r="D9" s="568"/>
      <c r="E9" s="568" t="s">
        <v>163</v>
      </c>
      <c r="F9" s="568"/>
      <c r="G9" s="568" t="s">
        <v>368</v>
      </c>
      <c r="H9" s="568"/>
      <c r="I9" s="568"/>
      <c r="J9" s="568"/>
      <c r="K9" s="568"/>
      <c r="L9" s="568"/>
      <c r="M9" s="568"/>
      <c r="N9" s="568"/>
      <c r="O9" s="568"/>
      <c r="P9" s="568"/>
      <c r="Q9" s="568"/>
      <c r="R9" s="568"/>
      <c r="S9" s="568"/>
      <c r="T9" s="568"/>
    </row>
    <row r="10" spans="1:23" s="2" customFormat="1">
      <c r="A10" s="232"/>
      <c r="B10" s="681"/>
      <c r="C10" s="482"/>
      <c r="D10" s="447"/>
      <c r="E10" s="482"/>
      <c r="F10" s="447"/>
      <c r="G10" s="680"/>
      <c r="H10" s="680"/>
      <c r="I10" s="680"/>
      <c r="J10" s="680"/>
      <c r="K10" s="680"/>
      <c r="L10" s="680"/>
      <c r="M10" s="680"/>
      <c r="N10" s="680"/>
      <c r="O10" s="680"/>
      <c r="P10" s="680"/>
      <c r="Q10" s="680"/>
      <c r="R10" s="680"/>
      <c r="S10" s="680"/>
      <c r="T10" s="680"/>
    </row>
    <row r="11" spans="1:23" s="2" customFormat="1">
      <c r="A11" s="232"/>
      <c r="B11" s="681"/>
      <c r="C11" s="569"/>
      <c r="D11" s="571"/>
      <c r="E11" s="569"/>
      <c r="F11" s="571"/>
      <c r="G11" s="680"/>
      <c r="H11" s="680"/>
      <c r="I11" s="680"/>
      <c r="J11" s="680"/>
      <c r="K11" s="680"/>
      <c r="L11" s="680"/>
      <c r="M11" s="680"/>
      <c r="N11" s="680"/>
      <c r="O11" s="680"/>
      <c r="P11" s="680"/>
      <c r="Q11" s="680"/>
      <c r="R11" s="680"/>
      <c r="S11" s="680"/>
      <c r="T11" s="680"/>
    </row>
    <row r="12" spans="1:23" s="2" customFormat="1">
      <c r="A12" s="232"/>
      <c r="B12" s="681" t="s">
        <v>367</v>
      </c>
      <c r="C12" s="568" t="s">
        <v>167</v>
      </c>
      <c r="D12" s="568"/>
      <c r="E12" s="568" t="s">
        <v>163</v>
      </c>
      <c r="F12" s="568"/>
      <c r="G12" s="568" t="s">
        <v>368</v>
      </c>
      <c r="H12" s="568"/>
      <c r="I12" s="568"/>
      <c r="J12" s="568"/>
      <c r="K12" s="568"/>
      <c r="L12" s="568"/>
      <c r="M12" s="568"/>
      <c r="N12" s="568"/>
      <c r="O12" s="568"/>
      <c r="P12" s="568"/>
      <c r="Q12" s="568"/>
      <c r="R12" s="568"/>
      <c r="S12" s="568"/>
      <c r="T12" s="568"/>
    </row>
    <row r="13" spans="1:23" s="2" customFormat="1">
      <c r="A13" s="232"/>
      <c r="B13" s="681"/>
      <c r="C13" s="482"/>
      <c r="D13" s="447"/>
      <c r="E13" s="482"/>
      <c r="F13" s="447"/>
      <c r="G13" s="680"/>
      <c r="H13" s="680"/>
      <c r="I13" s="680"/>
      <c r="J13" s="680"/>
      <c r="K13" s="680"/>
      <c r="L13" s="680"/>
      <c r="M13" s="680"/>
      <c r="N13" s="680"/>
      <c r="O13" s="680"/>
      <c r="P13" s="680"/>
      <c r="Q13" s="680"/>
      <c r="R13" s="680"/>
      <c r="S13" s="680"/>
      <c r="T13" s="680"/>
    </row>
    <row r="14" spans="1:23" s="2" customFormat="1">
      <c r="A14" s="233"/>
      <c r="B14" s="681"/>
      <c r="C14" s="569"/>
      <c r="D14" s="571"/>
      <c r="E14" s="569"/>
      <c r="F14" s="571"/>
      <c r="G14" s="680"/>
      <c r="H14" s="680"/>
      <c r="I14" s="680"/>
      <c r="J14" s="680"/>
      <c r="K14" s="680"/>
      <c r="L14" s="680"/>
      <c r="M14" s="680"/>
      <c r="N14" s="680"/>
      <c r="O14" s="680"/>
      <c r="P14" s="680"/>
      <c r="Q14" s="680"/>
      <c r="R14" s="680"/>
      <c r="S14" s="680"/>
      <c r="T14" s="680"/>
    </row>
    <row r="15" spans="1:23" ht="21.75" customHeight="1">
      <c r="A15" s="159" t="s">
        <v>517</v>
      </c>
      <c r="B15" s="115"/>
      <c r="C15" s="115"/>
      <c r="D15" s="115"/>
      <c r="E15" s="115"/>
      <c r="F15" s="115"/>
      <c r="G15" s="115"/>
      <c r="H15" s="115"/>
      <c r="I15" s="115"/>
      <c r="J15" s="115"/>
      <c r="K15" s="115"/>
      <c r="L15" s="115"/>
      <c r="M15" s="115"/>
      <c r="N15" s="115"/>
      <c r="O15" s="115"/>
      <c r="P15" s="115"/>
      <c r="Q15" s="115"/>
      <c r="R15" s="115"/>
      <c r="S15" s="115"/>
      <c r="T15" s="115"/>
      <c r="U15" s="138"/>
      <c r="V15" s="138"/>
      <c r="W15" s="138"/>
    </row>
    <row r="16" spans="1:23" ht="12" customHeight="1">
      <c r="A16" s="697" t="s">
        <v>345</v>
      </c>
      <c r="B16" s="698"/>
      <c r="C16" s="698"/>
      <c r="D16" s="698"/>
      <c r="E16" s="698"/>
      <c r="F16" s="698"/>
      <c r="G16" s="699"/>
      <c r="H16" s="703" t="s">
        <v>341</v>
      </c>
      <c r="I16" s="703"/>
      <c r="J16" s="703"/>
      <c r="K16" s="703"/>
      <c r="L16" s="703"/>
      <c r="M16" s="703"/>
      <c r="N16" s="703"/>
      <c r="O16" s="703"/>
      <c r="P16" s="703"/>
      <c r="Q16" s="703"/>
      <c r="R16" s="703"/>
      <c r="S16" s="703"/>
      <c r="T16" s="703"/>
      <c r="U16" s="138"/>
      <c r="V16" s="138"/>
      <c r="W16" s="138"/>
    </row>
    <row r="17" spans="1:23" ht="12" customHeight="1">
      <c r="A17" s="700"/>
      <c r="B17" s="701"/>
      <c r="C17" s="701"/>
      <c r="D17" s="701"/>
      <c r="E17" s="701"/>
      <c r="F17" s="701"/>
      <c r="G17" s="702"/>
      <c r="H17" s="703"/>
      <c r="I17" s="703"/>
      <c r="J17" s="703"/>
      <c r="K17" s="703"/>
      <c r="L17" s="703"/>
      <c r="M17" s="703"/>
      <c r="N17" s="703"/>
      <c r="O17" s="703"/>
      <c r="P17" s="703"/>
      <c r="Q17" s="703"/>
      <c r="R17" s="703"/>
      <c r="S17" s="703"/>
      <c r="T17" s="703"/>
      <c r="U17" s="138"/>
      <c r="V17" s="138"/>
      <c r="W17" s="138"/>
    </row>
    <row r="18" spans="1:23" s="2" customFormat="1" ht="12" customHeight="1">
      <c r="A18" s="685" t="s">
        <v>399</v>
      </c>
      <c r="B18" s="688"/>
      <c r="C18" s="689"/>
      <c r="D18" s="689"/>
      <c r="E18" s="689"/>
      <c r="F18" s="689"/>
      <c r="G18" s="690"/>
      <c r="H18" s="688"/>
      <c r="I18" s="689"/>
      <c r="J18" s="689"/>
      <c r="K18" s="689"/>
      <c r="L18" s="689"/>
      <c r="M18" s="689"/>
      <c r="N18" s="689"/>
      <c r="O18" s="689"/>
      <c r="P18" s="689"/>
      <c r="Q18" s="689"/>
      <c r="R18" s="689"/>
      <c r="S18" s="689"/>
      <c r="T18" s="690"/>
      <c r="U18" s="187"/>
      <c r="V18" s="187"/>
      <c r="W18" s="187"/>
    </row>
    <row r="19" spans="1:23" s="2" customFormat="1" ht="12" customHeight="1">
      <c r="A19" s="686"/>
      <c r="B19" s="691"/>
      <c r="C19" s="692"/>
      <c r="D19" s="692"/>
      <c r="E19" s="692"/>
      <c r="F19" s="692"/>
      <c r="G19" s="693"/>
      <c r="H19" s="691"/>
      <c r="I19" s="692"/>
      <c r="J19" s="692"/>
      <c r="K19" s="692"/>
      <c r="L19" s="692"/>
      <c r="M19" s="692"/>
      <c r="N19" s="692"/>
      <c r="O19" s="692"/>
      <c r="P19" s="692"/>
      <c r="Q19" s="692"/>
      <c r="R19" s="692"/>
      <c r="S19" s="692"/>
      <c r="T19" s="693"/>
      <c r="U19" s="187"/>
      <c r="V19" s="187"/>
      <c r="W19" s="187"/>
    </row>
    <row r="20" spans="1:23" s="2" customFormat="1" ht="12" customHeight="1">
      <c r="A20" s="686"/>
      <c r="B20" s="691"/>
      <c r="C20" s="692"/>
      <c r="D20" s="692"/>
      <c r="E20" s="692"/>
      <c r="F20" s="692"/>
      <c r="G20" s="693"/>
      <c r="H20" s="691"/>
      <c r="I20" s="692"/>
      <c r="J20" s="692"/>
      <c r="K20" s="692"/>
      <c r="L20" s="692"/>
      <c r="M20" s="692"/>
      <c r="N20" s="692"/>
      <c r="O20" s="692"/>
      <c r="P20" s="692"/>
      <c r="Q20" s="692"/>
      <c r="R20" s="692"/>
      <c r="S20" s="692"/>
      <c r="T20" s="693"/>
      <c r="U20" s="187"/>
      <c r="V20" s="187"/>
      <c r="W20" s="187"/>
    </row>
    <row r="21" spans="1:23" s="2" customFormat="1" ht="12" customHeight="1">
      <c r="A21" s="686"/>
      <c r="B21" s="691"/>
      <c r="C21" s="692"/>
      <c r="D21" s="692"/>
      <c r="E21" s="692"/>
      <c r="F21" s="692"/>
      <c r="G21" s="693"/>
      <c r="H21" s="691"/>
      <c r="I21" s="692"/>
      <c r="J21" s="692"/>
      <c r="K21" s="692"/>
      <c r="L21" s="692"/>
      <c r="M21" s="692"/>
      <c r="N21" s="692"/>
      <c r="O21" s="692"/>
      <c r="P21" s="692"/>
      <c r="Q21" s="692"/>
      <c r="R21" s="692"/>
      <c r="S21" s="692"/>
      <c r="T21" s="693"/>
      <c r="U21" s="187"/>
      <c r="V21" s="187"/>
      <c r="W21" s="187"/>
    </row>
    <row r="22" spans="1:23" s="2" customFormat="1" ht="12" customHeight="1">
      <c r="A22" s="686"/>
      <c r="B22" s="691"/>
      <c r="C22" s="692"/>
      <c r="D22" s="692"/>
      <c r="E22" s="692"/>
      <c r="F22" s="692"/>
      <c r="G22" s="693"/>
      <c r="H22" s="691"/>
      <c r="I22" s="692"/>
      <c r="J22" s="692"/>
      <c r="K22" s="692"/>
      <c r="L22" s="692"/>
      <c r="M22" s="692"/>
      <c r="N22" s="692"/>
      <c r="O22" s="692"/>
      <c r="P22" s="692"/>
      <c r="Q22" s="692"/>
      <c r="R22" s="692"/>
      <c r="S22" s="692"/>
      <c r="T22" s="693"/>
      <c r="U22" s="187"/>
      <c r="V22" s="187"/>
      <c r="W22" s="187"/>
    </row>
    <row r="23" spans="1:23" s="2" customFormat="1" ht="12" customHeight="1">
      <c r="A23" s="687"/>
      <c r="B23" s="694"/>
      <c r="C23" s="695"/>
      <c r="D23" s="695"/>
      <c r="E23" s="695"/>
      <c r="F23" s="695"/>
      <c r="G23" s="696"/>
      <c r="H23" s="694"/>
      <c r="I23" s="695"/>
      <c r="J23" s="695"/>
      <c r="K23" s="695"/>
      <c r="L23" s="695"/>
      <c r="M23" s="695"/>
      <c r="N23" s="695"/>
      <c r="O23" s="695"/>
      <c r="P23" s="695"/>
      <c r="Q23" s="695"/>
      <c r="R23" s="695"/>
      <c r="S23" s="695"/>
      <c r="T23" s="696"/>
      <c r="U23" s="187"/>
      <c r="V23" s="187"/>
      <c r="W23" s="187"/>
    </row>
    <row r="24" spans="1:23" s="2" customFormat="1" ht="12" customHeight="1">
      <c r="A24" s="685" t="s">
        <v>400</v>
      </c>
      <c r="B24" s="684"/>
      <c r="C24" s="684"/>
      <c r="D24" s="684"/>
      <c r="E24" s="684"/>
      <c r="F24" s="684"/>
      <c r="G24" s="684"/>
      <c r="H24" s="684"/>
      <c r="I24" s="684"/>
      <c r="J24" s="684"/>
      <c r="K24" s="684"/>
      <c r="L24" s="684"/>
      <c r="M24" s="684"/>
      <c r="N24" s="684"/>
      <c r="O24" s="684"/>
      <c r="P24" s="684"/>
      <c r="Q24" s="684"/>
      <c r="R24" s="684"/>
      <c r="S24" s="684"/>
      <c r="T24" s="684"/>
      <c r="U24" s="187"/>
      <c r="V24" s="187"/>
      <c r="W24" s="187"/>
    </row>
    <row r="25" spans="1:23" s="2" customFormat="1" ht="12" customHeight="1">
      <c r="A25" s="686"/>
      <c r="B25" s="684"/>
      <c r="C25" s="684"/>
      <c r="D25" s="684"/>
      <c r="E25" s="684"/>
      <c r="F25" s="684"/>
      <c r="G25" s="684"/>
      <c r="H25" s="684"/>
      <c r="I25" s="684"/>
      <c r="J25" s="684"/>
      <c r="K25" s="684"/>
      <c r="L25" s="684"/>
      <c r="M25" s="684"/>
      <c r="N25" s="684"/>
      <c r="O25" s="684"/>
      <c r="P25" s="684"/>
      <c r="Q25" s="684"/>
      <c r="R25" s="684"/>
      <c r="S25" s="684"/>
      <c r="T25" s="684"/>
      <c r="U25" s="187"/>
      <c r="V25" s="187"/>
      <c r="W25" s="187"/>
    </row>
    <row r="26" spans="1:23" s="2" customFormat="1" ht="12" customHeight="1">
      <c r="A26" s="686"/>
      <c r="B26" s="684"/>
      <c r="C26" s="684"/>
      <c r="D26" s="684"/>
      <c r="E26" s="684"/>
      <c r="F26" s="684"/>
      <c r="G26" s="684"/>
      <c r="H26" s="684"/>
      <c r="I26" s="684"/>
      <c r="J26" s="684"/>
      <c r="K26" s="684"/>
      <c r="L26" s="684"/>
      <c r="M26" s="684"/>
      <c r="N26" s="684"/>
      <c r="O26" s="684"/>
      <c r="P26" s="684"/>
      <c r="Q26" s="684"/>
      <c r="R26" s="684"/>
      <c r="S26" s="684"/>
      <c r="T26" s="684"/>
      <c r="U26" s="187"/>
      <c r="V26" s="187"/>
      <c r="W26" s="187"/>
    </row>
    <row r="27" spans="1:23" s="2" customFormat="1" ht="10.5" customHeight="1">
      <c r="A27" s="686"/>
      <c r="B27" s="684"/>
      <c r="C27" s="684"/>
      <c r="D27" s="684"/>
      <c r="E27" s="684"/>
      <c r="F27" s="684"/>
      <c r="G27" s="684"/>
      <c r="H27" s="684"/>
      <c r="I27" s="684"/>
      <c r="J27" s="684"/>
      <c r="K27" s="684"/>
      <c r="L27" s="684"/>
      <c r="M27" s="684"/>
      <c r="N27" s="684"/>
      <c r="O27" s="684"/>
      <c r="P27" s="684"/>
      <c r="Q27" s="684"/>
      <c r="R27" s="684"/>
      <c r="S27" s="684"/>
      <c r="T27" s="684"/>
      <c r="U27" s="187"/>
      <c r="V27" s="187"/>
      <c r="W27" s="187"/>
    </row>
    <row r="28" spans="1:23" s="2" customFormat="1" ht="12" customHeight="1">
      <c r="A28" s="686"/>
      <c r="B28" s="684"/>
      <c r="C28" s="684"/>
      <c r="D28" s="684"/>
      <c r="E28" s="684"/>
      <c r="F28" s="684"/>
      <c r="G28" s="684"/>
      <c r="H28" s="684"/>
      <c r="I28" s="684"/>
      <c r="J28" s="684"/>
      <c r="K28" s="684"/>
      <c r="L28" s="684"/>
      <c r="M28" s="684"/>
      <c r="N28" s="684"/>
      <c r="O28" s="684"/>
      <c r="P28" s="684"/>
      <c r="Q28" s="684"/>
      <c r="R28" s="684"/>
      <c r="S28" s="684"/>
      <c r="T28" s="684"/>
      <c r="U28" s="187"/>
      <c r="V28" s="187"/>
      <c r="W28" s="187"/>
    </row>
    <row r="29" spans="1:23" s="2" customFormat="1" ht="12" customHeight="1">
      <c r="A29" s="687"/>
      <c r="B29" s="684"/>
      <c r="C29" s="684"/>
      <c r="D29" s="684"/>
      <c r="E29" s="684"/>
      <c r="F29" s="684"/>
      <c r="G29" s="684"/>
      <c r="H29" s="684"/>
      <c r="I29" s="684"/>
      <c r="J29" s="684"/>
      <c r="K29" s="684"/>
      <c r="L29" s="684"/>
      <c r="M29" s="684"/>
      <c r="N29" s="684"/>
      <c r="O29" s="684"/>
      <c r="P29" s="684"/>
      <c r="Q29" s="684"/>
      <c r="R29" s="684"/>
      <c r="S29" s="684"/>
      <c r="T29" s="684"/>
      <c r="U29" s="187"/>
      <c r="V29" s="187"/>
      <c r="W29" s="187"/>
    </row>
    <row r="30" spans="1:23" s="2" customFormat="1" ht="12" customHeight="1">
      <c r="A30" s="685" t="s">
        <v>401</v>
      </c>
      <c r="B30" s="684"/>
      <c r="C30" s="684"/>
      <c r="D30" s="684"/>
      <c r="E30" s="684"/>
      <c r="F30" s="684"/>
      <c r="G30" s="684"/>
      <c r="H30" s="684"/>
      <c r="I30" s="684"/>
      <c r="J30" s="684"/>
      <c r="K30" s="684"/>
      <c r="L30" s="684"/>
      <c r="M30" s="684"/>
      <c r="N30" s="684"/>
      <c r="O30" s="684"/>
      <c r="P30" s="684"/>
      <c r="Q30" s="684"/>
      <c r="R30" s="684"/>
      <c r="S30" s="684"/>
      <c r="T30" s="684"/>
      <c r="U30" s="187"/>
      <c r="V30" s="187"/>
      <c r="W30" s="187"/>
    </row>
    <row r="31" spans="1:23" s="2" customFormat="1" ht="12" customHeight="1">
      <c r="A31" s="686"/>
      <c r="B31" s="684"/>
      <c r="C31" s="684"/>
      <c r="D31" s="684"/>
      <c r="E31" s="684"/>
      <c r="F31" s="684"/>
      <c r="G31" s="684"/>
      <c r="H31" s="684"/>
      <c r="I31" s="684"/>
      <c r="J31" s="684"/>
      <c r="K31" s="684"/>
      <c r="L31" s="684"/>
      <c r="M31" s="684"/>
      <c r="N31" s="684"/>
      <c r="O31" s="684"/>
      <c r="P31" s="684"/>
      <c r="Q31" s="684"/>
      <c r="R31" s="684"/>
      <c r="S31" s="684"/>
      <c r="T31" s="684"/>
      <c r="U31" s="187"/>
      <c r="V31" s="187"/>
      <c r="W31" s="187"/>
    </row>
    <row r="32" spans="1:23" s="2" customFormat="1" ht="12" customHeight="1">
      <c r="A32" s="686"/>
      <c r="B32" s="684"/>
      <c r="C32" s="684"/>
      <c r="D32" s="684"/>
      <c r="E32" s="684"/>
      <c r="F32" s="684"/>
      <c r="G32" s="684"/>
      <c r="H32" s="684"/>
      <c r="I32" s="684"/>
      <c r="J32" s="684"/>
      <c r="K32" s="684"/>
      <c r="L32" s="684"/>
      <c r="M32" s="684"/>
      <c r="N32" s="684"/>
      <c r="O32" s="684"/>
      <c r="P32" s="684"/>
      <c r="Q32" s="684"/>
      <c r="R32" s="684"/>
      <c r="S32" s="684"/>
      <c r="T32" s="684"/>
      <c r="U32" s="187"/>
      <c r="V32" s="187"/>
      <c r="W32" s="187"/>
    </row>
    <row r="33" spans="1:23" s="2" customFormat="1" ht="10.5" customHeight="1">
      <c r="A33" s="686"/>
      <c r="B33" s="684"/>
      <c r="C33" s="684"/>
      <c r="D33" s="684"/>
      <c r="E33" s="684"/>
      <c r="F33" s="684"/>
      <c r="G33" s="684"/>
      <c r="H33" s="684"/>
      <c r="I33" s="684"/>
      <c r="J33" s="684"/>
      <c r="K33" s="684"/>
      <c r="L33" s="684"/>
      <c r="M33" s="684"/>
      <c r="N33" s="684"/>
      <c r="O33" s="684"/>
      <c r="P33" s="684"/>
      <c r="Q33" s="684"/>
      <c r="R33" s="684"/>
      <c r="S33" s="684"/>
      <c r="T33" s="684"/>
      <c r="U33" s="187"/>
      <c r="V33" s="187"/>
      <c r="W33" s="187"/>
    </row>
    <row r="34" spans="1:23" s="2" customFormat="1" ht="12" customHeight="1">
      <c r="A34" s="686"/>
      <c r="B34" s="684"/>
      <c r="C34" s="684"/>
      <c r="D34" s="684"/>
      <c r="E34" s="684"/>
      <c r="F34" s="684"/>
      <c r="G34" s="684"/>
      <c r="H34" s="684"/>
      <c r="I34" s="684"/>
      <c r="J34" s="684"/>
      <c r="K34" s="684"/>
      <c r="L34" s="684"/>
      <c r="M34" s="684"/>
      <c r="N34" s="684"/>
      <c r="O34" s="684"/>
      <c r="P34" s="684"/>
      <c r="Q34" s="684"/>
      <c r="R34" s="684"/>
      <c r="S34" s="684"/>
      <c r="T34" s="684"/>
      <c r="U34" s="187"/>
      <c r="V34" s="187"/>
      <c r="W34" s="187"/>
    </row>
    <row r="35" spans="1:23" s="2" customFormat="1" ht="12" customHeight="1">
      <c r="A35" s="687"/>
      <c r="B35" s="684"/>
      <c r="C35" s="684"/>
      <c r="D35" s="684"/>
      <c r="E35" s="684"/>
      <c r="F35" s="684"/>
      <c r="G35" s="684"/>
      <c r="H35" s="684"/>
      <c r="I35" s="684"/>
      <c r="J35" s="684"/>
      <c r="K35" s="684"/>
      <c r="L35" s="684"/>
      <c r="M35" s="684"/>
      <c r="N35" s="684"/>
      <c r="O35" s="684"/>
      <c r="P35" s="684"/>
      <c r="Q35" s="684"/>
      <c r="R35" s="684"/>
      <c r="S35" s="684"/>
      <c r="T35" s="684"/>
      <c r="U35" s="187"/>
      <c r="V35" s="187"/>
      <c r="W35" s="187"/>
    </row>
    <row r="36" spans="1:23" s="2" customFormat="1" ht="12" customHeight="1">
      <c r="A36" s="685" t="s">
        <v>402</v>
      </c>
      <c r="B36" s="684"/>
      <c r="C36" s="684"/>
      <c r="D36" s="684"/>
      <c r="E36" s="684"/>
      <c r="F36" s="684"/>
      <c r="G36" s="684"/>
      <c r="H36" s="684"/>
      <c r="I36" s="684"/>
      <c r="J36" s="684"/>
      <c r="K36" s="684"/>
      <c r="L36" s="684"/>
      <c r="M36" s="684"/>
      <c r="N36" s="684"/>
      <c r="O36" s="684"/>
      <c r="P36" s="684"/>
      <c r="Q36" s="684"/>
      <c r="R36" s="684"/>
      <c r="S36" s="684"/>
      <c r="T36" s="684"/>
      <c r="U36" s="187"/>
      <c r="V36" s="187"/>
      <c r="W36" s="187"/>
    </row>
    <row r="37" spans="1:23" s="2" customFormat="1" ht="12" customHeight="1">
      <c r="A37" s="686"/>
      <c r="B37" s="684"/>
      <c r="C37" s="684"/>
      <c r="D37" s="684"/>
      <c r="E37" s="684"/>
      <c r="F37" s="684"/>
      <c r="G37" s="684"/>
      <c r="H37" s="684"/>
      <c r="I37" s="684"/>
      <c r="J37" s="684"/>
      <c r="K37" s="684"/>
      <c r="L37" s="684"/>
      <c r="M37" s="684"/>
      <c r="N37" s="684"/>
      <c r="O37" s="684"/>
      <c r="P37" s="684"/>
      <c r="Q37" s="684"/>
      <c r="R37" s="684"/>
      <c r="S37" s="684"/>
      <c r="T37" s="684"/>
      <c r="U37" s="187"/>
      <c r="V37" s="187"/>
      <c r="W37" s="187"/>
    </row>
    <row r="38" spans="1:23" s="2" customFormat="1" ht="12" customHeight="1">
      <c r="A38" s="686"/>
      <c r="B38" s="684"/>
      <c r="C38" s="684"/>
      <c r="D38" s="684"/>
      <c r="E38" s="684"/>
      <c r="F38" s="684"/>
      <c r="G38" s="684"/>
      <c r="H38" s="684"/>
      <c r="I38" s="684"/>
      <c r="J38" s="684"/>
      <c r="K38" s="684"/>
      <c r="L38" s="684"/>
      <c r="M38" s="684"/>
      <c r="N38" s="684"/>
      <c r="O38" s="684"/>
      <c r="P38" s="684"/>
      <c r="Q38" s="684"/>
      <c r="R38" s="684"/>
      <c r="S38" s="684"/>
      <c r="T38" s="684"/>
      <c r="U38" s="187"/>
      <c r="V38" s="187"/>
      <c r="W38" s="187"/>
    </row>
    <row r="39" spans="1:23" s="2" customFormat="1" ht="10.5" customHeight="1">
      <c r="A39" s="686"/>
      <c r="B39" s="684"/>
      <c r="C39" s="684"/>
      <c r="D39" s="684"/>
      <c r="E39" s="684"/>
      <c r="F39" s="684"/>
      <c r="G39" s="684"/>
      <c r="H39" s="684"/>
      <c r="I39" s="684"/>
      <c r="J39" s="684"/>
      <c r="K39" s="684"/>
      <c r="L39" s="684"/>
      <c r="M39" s="684"/>
      <c r="N39" s="684"/>
      <c r="O39" s="684"/>
      <c r="P39" s="684"/>
      <c r="Q39" s="684"/>
      <c r="R39" s="684"/>
      <c r="S39" s="684"/>
      <c r="T39" s="684"/>
      <c r="U39" s="187"/>
      <c r="V39" s="187"/>
      <c r="W39" s="187"/>
    </row>
    <row r="40" spans="1:23" s="2" customFormat="1" ht="12" customHeight="1">
      <c r="A40" s="686"/>
      <c r="B40" s="684"/>
      <c r="C40" s="684"/>
      <c r="D40" s="684"/>
      <c r="E40" s="684"/>
      <c r="F40" s="684"/>
      <c r="G40" s="684"/>
      <c r="H40" s="684"/>
      <c r="I40" s="684"/>
      <c r="J40" s="684"/>
      <c r="K40" s="684"/>
      <c r="L40" s="684"/>
      <c r="M40" s="684"/>
      <c r="N40" s="684"/>
      <c r="O40" s="684"/>
      <c r="P40" s="684"/>
      <c r="Q40" s="684"/>
      <c r="R40" s="684"/>
      <c r="S40" s="684"/>
      <c r="T40" s="684"/>
      <c r="U40" s="187"/>
      <c r="V40" s="187"/>
      <c r="W40" s="187"/>
    </row>
    <row r="41" spans="1:23" s="2" customFormat="1" ht="12" customHeight="1">
      <c r="A41" s="687"/>
      <c r="B41" s="684"/>
      <c r="C41" s="684"/>
      <c r="D41" s="684"/>
      <c r="E41" s="684"/>
      <c r="F41" s="684"/>
      <c r="G41" s="684"/>
      <c r="H41" s="684"/>
      <c r="I41" s="684"/>
      <c r="J41" s="684"/>
      <c r="K41" s="684"/>
      <c r="L41" s="684"/>
      <c r="M41" s="684"/>
      <c r="N41" s="684"/>
      <c r="O41" s="684"/>
      <c r="P41" s="684"/>
      <c r="Q41" s="684"/>
      <c r="R41" s="684"/>
      <c r="S41" s="684"/>
      <c r="T41" s="684"/>
      <c r="U41" s="187"/>
      <c r="V41" s="187"/>
      <c r="W41" s="187"/>
    </row>
    <row r="42" spans="1:23" s="2" customFormat="1" ht="12" customHeight="1">
      <c r="A42" s="685" t="s">
        <v>403</v>
      </c>
      <c r="B42" s="688"/>
      <c r="C42" s="689"/>
      <c r="D42" s="689"/>
      <c r="E42" s="689"/>
      <c r="F42" s="689"/>
      <c r="G42" s="690"/>
      <c r="H42" s="688"/>
      <c r="I42" s="689"/>
      <c r="J42" s="689"/>
      <c r="K42" s="689"/>
      <c r="L42" s="689"/>
      <c r="M42" s="689"/>
      <c r="N42" s="689"/>
      <c r="O42" s="689"/>
      <c r="P42" s="689"/>
      <c r="Q42" s="689"/>
      <c r="R42" s="689"/>
      <c r="S42" s="689"/>
      <c r="T42" s="690"/>
      <c r="U42" s="187"/>
      <c r="V42" s="187"/>
      <c r="W42" s="187"/>
    </row>
    <row r="43" spans="1:23" s="2" customFormat="1" ht="12" customHeight="1">
      <c r="A43" s="686"/>
      <c r="B43" s="691"/>
      <c r="C43" s="692"/>
      <c r="D43" s="692"/>
      <c r="E43" s="692"/>
      <c r="F43" s="692"/>
      <c r="G43" s="693"/>
      <c r="H43" s="691"/>
      <c r="I43" s="692"/>
      <c r="J43" s="692"/>
      <c r="K43" s="692"/>
      <c r="L43" s="692"/>
      <c r="M43" s="692"/>
      <c r="N43" s="692"/>
      <c r="O43" s="692"/>
      <c r="P43" s="692"/>
      <c r="Q43" s="692"/>
      <c r="R43" s="692"/>
      <c r="S43" s="692"/>
      <c r="T43" s="693"/>
      <c r="U43" s="187"/>
      <c r="V43" s="187"/>
      <c r="W43" s="187"/>
    </row>
    <row r="44" spans="1:23" s="2" customFormat="1" ht="12" customHeight="1">
      <c r="A44" s="686"/>
      <c r="B44" s="691"/>
      <c r="C44" s="692"/>
      <c r="D44" s="692"/>
      <c r="E44" s="692"/>
      <c r="F44" s="692"/>
      <c r="G44" s="693"/>
      <c r="H44" s="691"/>
      <c r="I44" s="692"/>
      <c r="J44" s="692"/>
      <c r="K44" s="692"/>
      <c r="L44" s="692"/>
      <c r="M44" s="692"/>
      <c r="N44" s="692"/>
      <c r="O44" s="692"/>
      <c r="P44" s="692"/>
      <c r="Q44" s="692"/>
      <c r="R44" s="692"/>
      <c r="S44" s="692"/>
      <c r="T44" s="693"/>
      <c r="U44" s="187"/>
      <c r="V44" s="187"/>
      <c r="W44" s="187"/>
    </row>
    <row r="45" spans="1:23" s="2" customFormat="1" ht="12" customHeight="1">
      <c r="A45" s="686"/>
      <c r="B45" s="691"/>
      <c r="C45" s="692"/>
      <c r="D45" s="692"/>
      <c r="E45" s="692"/>
      <c r="F45" s="692"/>
      <c r="G45" s="693"/>
      <c r="H45" s="691"/>
      <c r="I45" s="692"/>
      <c r="J45" s="692"/>
      <c r="K45" s="692"/>
      <c r="L45" s="692"/>
      <c r="M45" s="692"/>
      <c r="N45" s="692"/>
      <c r="O45" s="692"/>
      <c r="P45" s="692"/>
      <c r="Q45" s="692"/>
      <c r="R45" s="692"/>
      <c r="S45" s="692"/>
      <c r="T45" s="693"/>
      <c r="U45" s="187"/>
      <c r="V45" s="187"/>
      <c r="W45" s="187"/>
    </row>
    <row r="46" spans="1:23" s="2" customFormat="1" ht="12" customHeight="1">
      <c r="A46" s="686"/>
      <c r="B46" s="691"/>
      <c r="C46" s="692"/>
      <c r="D46" s="692"/>
      <c r="E46" s="692"/>
      <c r="F46" s="692"/>
      <c r="G46" s="693"/>
      <c r="H46" s="691"/>
      <c r="I46" s="692"/>
      <c r="J46" s="692"/>
      <c r="K46" s="692"/>
      <c r="L46" s="692"/>
      <c r="M46" s="692"/>
      <c r="N46" s="692"/>
      <c r="O46" s="692"/>
      <c r="P46" s="692"/>
      <c r="Q46" s="692"/>
      <c r="R46" s="692"/>
      <c r="S46" s="692"/>
      <c r="T46" s="693"/>
      <c r="U46" s="187"/>
      <c r="V46" s="187"/>
      <c r="W46" s="187"/>
    </row>
    <row r="47" spans="1:23" s="2" customFormat="1" ht="12" customHeight="1">
      <c r="A47" s="687"/>
      <c r="B47" s="694"/>
      <c r="C47" s="695"/>
      <c r="D47" s="695"/>
      <c r="E47" s="695"/>
      <c r="F47" s="695"/>
      <c r="G47" s="696"/>
      <c r="H47" s="694"/>
      <c r="I47" s="695"/>
      <c r="J47" s="695"/>
      <c r="K47" s="695"/>
      <c r="L47" s="695"/>
      <c r="M47" s="695"/>
      <c r="N47" s="695"/>
      <c r="O47" s="695"/>
      <c r="P47" s="695"/>
      <c r="Q47" s="695"/>
      <c r="R47" s="695"/>
      <c r="S47" s="695"/>
      <c r="T47" s="696"/>
      <c r="U47" s="187"/>
      <c r="V47" s="187"/>
      <c r="W47" s="187"/>
    </row>
    <row r="48" spans="1:23" s="2" customFormat="1" ht="12" customHeight="1">
      <c r="A48" s="685" t="s">
        <v>404</v>
      </c>
      <c r="B48" s="684"/>
      <c r="C48" s="684"/>
      <c r="D48" s="684"/>
      <c r="E48" s="684"/>
      <c r="F48" s="684"/>
      <c r="G48" s="684"/>
      <c r="H48" s="684"/>
      <c r="I48" s="684"/>
      <c r="J48" s="684"/>
      <c r="K48" s="684"/>
      <c r="L48" s="684"/>
      <c r="M48" s="684"/>
      <c r="N48" s="684"/>
      <c r="O48" s="684"/>
      <c r="P48" s="684"/>
      <c r="Q48" s="684"/>
      <c r="R48" s="684"/>
      <c r="S48" s="684"/>
      <c r="T48" s="684"/>
    </row>
    <row r="49" spans="1:20" s="2" customFormat="1" ht="12" customHeight="1">
      <c r="A49" s="686"/>
      <c r="B49" s="684"/>
      <c r="C49" s="684"/>
      <c r="D49" s="684"/>
      <c r="E49" s="684"/>
      <c r="F49" s="684"/>
      <c r="G49" s="684"/>
      <c r="H49" s="684"/>
      <c r="I49" s="684"/>
      <c r="J49" s="684"/>
      <c r="K49" s="684"/>
      <c r="L49" s="684"/>
      <c r="M49" s="684"/>
      <c r="N49" s="684"/>
      <c r="O49" s="684"/>
      <c r="P49" s="684"/>
      <c r="Q49" s="684"/>
      <c r="R49" s="684"/>
      <c r="S49" s="684"/>
      <c r="T49" s="684"/>
    </row>
    <row r="50" spans="1:20" s="2" customFormat="1" ht="12" customHeight="1">
      <c r="A50" s="686"/>
      <c r="B50" s="684"/>
      <c r="C50" s="684"/>
      <c r="D50" s="684"/>
      <c r="E50" s="684"/>
      <c r="F50" s="684"/>
      <c r="G50" s="684"/>
      <c r="H50" s="684"/>
      <c r="I50" s="684"/>
      <c r="J50" s="684"/>
      <c r="K50" s="684"/>
      <c r="L50" s="684"/>
      <c r="M50" s="684"/>
      <c r="N50" s="684"/>
      <c r="O50" s="684"/>
      <c r="P50" s="684"/>
      <c r="Q50" s="684"/>
      <c r="R50" s="684"/>
      <c r="S50" s="684"/>
      <c r="T50" s="684"/>
    </row>
    <row r="51" spans="1:20" s="2" customFormat="1" ht="12" customHeight="1">
      <c r="A51" s="686"/>
      <c r="B51" s="684"/>
      <c r="C51" s="684"/>
      <c r="D51" s="684"/>
      <c r="E51" s="684"/>
      <c r="F51" s="684"/>
      <c r="G51" s="684"/>
      <c r="H51" s="684"/>
      <c r="I51" s="684"/>
      <c r="J51" s="684"/>
      <c r="K51" s="684"/>
      <c r="L51" s="684"/>
      <c r="M51" s="684"/>
      <c r="N51" s="684"/>
      <c r="O51" s="684"/>
      <c r="P51" s="684"/>
      <c r="Q51" s="684"/>
      <c r="R51" s="684"/>
      <c r="S51" s="684"/>
      <c r="T51" s="684"/>
    </row>
    <row r="52" spans="1:20" s="2" customFormat="1" ht="12" customHeight="1">
      <c r="A52" s="686"/>
      <c r="B52" s="684"/>
      <c r="C52" s="684"/>
      <c r="D52" s="684"/>
      <c r="E52" s="684"/>
      <c r="F52" s="684"/>
      <c r="G52" s="684"/>
      <c r="H52" s="684"/>
      <c r="I52" s="684"/>
      <c r="J52" s="684"/>
      <c r="K52" s="684"/>
      <c r="L52" s="684"/>
      <c r="M52" s="684"/>
      <c r="N52" s="684"/>
      <c r="O52" s="684"/>
      <c r="P52" s="684"/>
      <c r="Q52" s="684"/>
      <c r="R52" s="684"/>
      <c r="S52" s="684"/>
      <c r="T52" s="684"/>
    </row>
    <row r="53" spans="1:20" s="2" customFormat="1" ht="12" customHeight="1">
      <c r="A53" s="687"/>
      <c r="B53" s="684"/>
      <c r="C53" s="684"/>
      <c r="D53" s="684"/>
      <c r="E53" s="684"/>
      <c r="F53" s="684"/>
      <c r="G53" s="684"/>
      <c r="H53" s="684"/>
      <c r="I53" s="684"/>
      <c r="J53" s="684"/>
      <c r="K53" s="684"/>
      <c r="L53" s="684"/>
      <c r="M53" s="684"/>
      <c r="N53" s="684"/>
      <c r="O53" s="684"/>
      <c r="P53" s="684"/>
      <c r="Q53" s="684"/>
      <c r="R53" s="684"/>
      <c r="S53" s="684"/>
      <c r="T53" s="684"/>
    </row>
  </sheetData>
  <sheetProtection sheet="1" objects="1" scenarios="1" formatCells="0" formatRows="0" insertRows="0" deleteRows="0" selectLockedCells="1"/>
  <mergeCells count="49">
    <mergeCell ref="B30:G35"/>
    <mergeCell ref="H30:T35"/>
    <mergeCell ref="A16:G17"/>
    <mergeCell ref="H16:T17"/>
    <mergeCell ref="A18:A23"/>
    <mergeCell ref="B18:G23"/>
    <mergeCell ref="H18:T23"/>
    <mergeCell ref="A1:T1"/>
    <mergeCell ref="G2:T2"/>
    <mergeCell ref="G3:T4"/>
    <mergeCell ref="A48:A53"/>
    <mergeCell ref="B48:G53"/>
    <mergeCell ref="H48:T53"/>
    <mergeCell ref="A36:A41"/>
    <mergeCell ref="B36:G41"/>
    <mergeCell ref="H36:T41"/>
    <mergeCell ref="A42:A47"/>
    <mergeCell ref="B42:G47"/>
    <mergeCell ref="H42:T47"/>
    <mergeCell ref="A24:A29"/>
    <mergeCell ref="B24:G29"/>
    <mergeCell ref="H24:T29"/>
    <mergeCell ref="A30:A35"/>
    <mergeCell ref="G6:T6"/>
    <mergeCell ref="G7:T8"/>
    <mergeCell ref="A2:B4"/>
    <mergeCell ref="C2:D2"/>
    <mergeCell ref="E2:F2"/>
    <mergeCell ref="C3:D4"/>
    <mergeCell ref="E3:F4"/>
    <mergeCell ref="B6:B8"/>
    <mergeCell ref="C6:D6"/>
    <mergeCell ref="E6:F6"/>
    <mergeCell ref="C7:D8"/>
    <mergeCell ref="E7:F8"/>
    <mergeCell ref="G12:T12"/>
    <mergeCell ref="G13:T14"/>
    <mergeCell ref="B9:B11"/>
    <mergeCell ref="C9:D9"/>
    <mergeCell ref="E9:F9"/>
    <mergeCell ref="C10:D11"/>
    <mergeCell ref="E10:F11"/>
    <mergeCell ref="G9:T9"/>
    <mergeCell ref="G10:T11"/>
    <mergeCell ref="B12:B14"/>
    <mergeCell ref="C12:D12"/>
    <mergeCell ref="E12:F12"/>
    <mergeCell ref="C13:D14"/>
    <mergeCell ref="E13:F14"/>
  </mergeCells>
  <phoneticPr fontId="1"/>
  <dataValidations count="3">
    <dataValidation allowBlank="1" showInputMessage="1" showErrorMessage="1" prompt="　８．（３）機能１～３、（４）性能１～３の内容に合わせてそれぞれ記入してください_x000a_" sqref="B18:G23"/>
    <dataValidation imeMode="halfAlpha" allowBlank="1" showInputMessage="1" showErrorMessage="1" prompt="ソフトウェア開発の場合は、「１式」とすること。 最終試作の数量が１の場合は、複数製作の理由は記入不要_x000a_" sqref="C3:D4"/>
    <dataValidation imeMode="halfAlpha" allowBlank="1" showInputMessage="1" showErrorMessage="1" sqref="C13:D14 C7:D8 C10:D11"/>
  </dataValidations>
  <printOptions horizontalCentered="1"/>
  <pageMargins left="0.31496062992125984" right="0.31496062992125984" top="0.74803149606299213" bottom="0.74803149606299213" header="0.31496062992125984" footer="0.31496062992125984"/>
  <pageSetup paperSize="9" fitToWidth="0" fitToHeight="0" orientation="portrait" r:id="rId1"/>
  <headerFoot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2"/>
  <sheetViews>
    <sheetView view="pageBreakPreview" zoomScaleNormal="100" zoomScaleSheetLayoutView="100" zoomScalePageLayoutView="85" workbookViewId="0">
      <selection activeCell="A2" sqref="A2:R14"/>
    </sheetView>
  </sheetViews>
  <sheetFormatPr defaultRowHeight="13.5"/>
  <cols>
    <col min="1" max="11" width="4.625" customWidth="1"/>
    <col min="12" max="12" width="11.25" customWidth="1"/>
    <col min="13" max="13" width="9.5" customWidth="1"/>
    <col min="14" max="14" width="6.25" customWidth="1"/>
    <col min="15" max="16" width="4.625" customWidth="1"/>
    <col min="17" max="17" width="7.75" customWidth="1"/>
    <col min="18" max="18" width="4.625" customWidth="1"/>
  </cols>
  <sheetData>
    <row r="1" spans="1:23" s="2" customFormat="1" ht="21.75" customHeight="1">
      <c r="A1" s="704" t="s">
        <v>492</v>
      </c>
      <c r="B1" s="704"/>
      <c r="C1" s="704"/>
      <c r="D1" s="704"/>
      <c r="E1" s="704"/>
      <c r="F1" s="704"/>
      <c r="G1" s="704"/>
      <c r="H1" s="704"/>
      <c r="I1" s="704"/>
      <c r="J1" s="704"/>
      <c r="K1" s="704"/>
      <c r="L1" s="704"/>
      <c r="M1" s="704"/>
      <c r="N1" s="704"/>
      <c r="O1" s="704"/>
      <c r="P1" s="704"/>
      <c r="Q1" s="704"/>
      <c r="R1" s="704"/>
    </row>
    <row r="2" spans="1:23" ht="23.25" customHeight="1">
      <c r="A2" s="706"/>
      <c r="B2" s="707"/>
      <c r="C2" s="707"/>
      <c r="D2" s="707"/>
      <c r="E2" s="707"/>
      <c r="F2" s="707"/>
      <c r="G2" s="707"/>
      <c r="H2" s="707"/>
      <c r="I2" s="707"/>
      <c r="J2" s="707"/>
      <c r="K2" s="707"/>
      <c r="L2" s="707"/>
      <c r="M2" s="707"/>
      <c r="N2" s="707"/>
      <c r="O2" s="707"/>
      <c r="P2" s="707"/>
      <c r="Q2" s="707"/>
      <c r="R2" s="708"/>
      <c r="S2" s="138"/>
      <c r="T2" s="138"/>
      <c r="U2" s="138"/>
    </row>
    <row r="3" spans="1:23" s="2" customFormat="1" ht="15" customHeight="1">
      <c r="A3" s="709"/>
      <c r="B3" s="710"/>
      <c r="C3" s="710"/>
      <c r="D3" s="710"/>
      <c r="E3" s="710"/>
      <c r="F3" s="710"/>
      <c r="G3" s="710"/>
      <c r="H3" s="710"/>
      <c r="I3" s="710"/>
      <c r="J3" s="710"/>
      <c r="K3" s="710"/>
      <c r="L3" s="710"/>
      <c r="M3" s="710"/>
      <c r="N3" s="710"/>
      <c r="O3" s="710"/>
      <c r="P3" s="710"/>
      <c r="Q3" s="710"/>
      <c r="R3" s="711"/>
      <c r="S3" s="705"/>
      <c r="T3" s="705"/>
      <c r="U3" s="705"/>
      <c r="V3" s="705"/>
      <c r="W3" s="705"/>
    </row>
    <row r="4" spans="1:23" s="2" customFormat="1" ht="15" customHeight="1">
      <c r="A4" s="709"/>
      <c r="B4" s="710"/>
      <c r="C4" s="710"/>
      <c r="D4" s="710"/>
      <c r="E4" s="710"/>
      <c r="F4" s="710"/>
      <c r="G4" s="710"/>
      <c r="H4" s="710"/>
      <c r="I4" s="710"/>
      <c r="J4" s="710"/>
      <c r="K4" s="710"/>
      <c r="L4" s="710"/>
      <c r="M4" s="710"/>
      <c r="N4" s="710"/>
      <c r="O4" s="710"/>
      <c r="P4" s="710"/>
      <c r="Q4" s="710"/>
      <c r="R4" s="711"/>
      <c r="S4" s="705"/>
      <c r="T4" s="705"/>
      <c r="U4" s="705"/>
      <c r="V4" s="705"/>
      <c r="W4" s="705"/>
    </row>
    <row r="5" spans="1:23" s="2" customFormat="1" ht="15" customHeight="1">
      <c r="A5" s="709"/>
      <c r="B5" s="710"/>
      <c r="C5" s="710"/>
      <c r="D5" s="710"/>
      <c r="E5" s="710"/>
      <c r="F5" s="710"/>
      <c r="G5" s="710"/>
      <c r="H5" s="710"/>
      <c r="I5" s="710"/>
      <c r="J5" s="710"/>
      <c r="K5" s="710"/>
      <c r="L5" s="710"/>
      <c r="M5" s="710"/>
      <c r="N5" s="710"/>
      <c r="O5" s="710"/>
      <c r="P5" s="710"/>
      <c r="Q5" s="710"/>
      <c r="R5" s="711"/>
      <c r="S5" s="255"/>
      <c r="T5" s="255"/>
      <c r="U5" s="255"/>
      <c r="V5" s="195"/>
      <c r="W5" s="195"/>
    </row>
    <row r="6" spans="1:23" s="2" customFormat="1" ht="15" customHeight="1">
      <c r="A6" s="709"/>
      <c r="B6" s="710"/>
      <c r="C6" s="710"/>
      <c r="D6" s="710"/>
      <c r="E6" s="710"/>
      <c r="F6" s="710"/>
      <c r="G6" s="710"/>
      <c r="H6" s="710"/>
      <c r="I6" s="710"/>
      <c r="J6" s="710"/>
      <c r="K6" s="710"/>
      <c r="L6" s="710"/>
      <c r="M6" s="710"/>
      <c r="N6" s="710"/>
      <c r="O6" s="710"/>
      <c r="P6" s="710"/>
      <c r="Q6" s="710"/>
      <c r="R6" s="711"/>
      <c r="S6" s="256"/>
      <c r="T6" s="255"/>
      <c r="U6" s="255"/>
      <c r="V6" s="195"/>
      <c r="W6" s="195"/>
    </row>
    <row r="7" spans="1:23" s="2" customFormat="1" ht="15" customHeight="1">
      <c r="A7" s="709"/>
      <c r="B7" s="710"/>
      <c r="C7" s="710"/>
      <c r="D7" s="710"/>
      <c r="E7" s="710"/>
      <c r="F7" s="710"/>
      <c r="G7" s="710"/>
      <c r="H7" s="710"/>
      <c r="I7" s="710"/>
      <c r="J7" s="710"/>
      <c r="K7" s="710"/>
      <c r="L7" s="710"/>
      <c r="M7" s="710"/>
      <c r="N7" s="710"/>
      <c r="O7" s="710"/>
      <c r="P7" s="710"/>
      <c r="Q7" s="710"/>
      <c r="R7" s="711"/>
      <c r="S7" s="255"/>
      <c r="T7" s="255"/>
      <c r="U7" s="255"/>
      <c r="V7" s="195"/>
      <c r="W7" s="195"/>
    </row>
    <row r="8" spans="1:23" s="2" customFormat="1" ht="15" customHeight="1">
      <c r="A8" s="709"/>
      <c r="B8" s="710"/>
      <c r="C8" s="710"/>
      <c r="D8" s="710"/>
      <c r="E8" s="710"/>
      <c r="F8" s="710"/>
      <c r="G8" s="710"/>
      <c r="H8" s="710"/>
      <c r="I8" s="710"/>
      <c r="J8" s="710"/>
      <c r="K8" s="710"/>
      <c r="L8" s="710"/>
      <c r="M8" s="710"/>
      <c r="N8" s="710"/>
      <c r="O8" s="710"/>
      <c r="P8" s="710"/>
      <c r="Q8" s="710"/>
      <c r="R8" s="711"/>
      <c r="S8" s="705"/>
      <c r="T8" s="705"/>
      <c r="U8" s="705"/>
      <c r="V8" s="705"/>
      <c r="W8" s="705"/>
    </row>
    <row r="9" spans="1:23" s="2" customFormat="1" ht="15" customHeight="1">
      <c r="A9" s="709"/>
      <c r="B9" s="710"/>
      <c r="C9" s="710"/>
      <c r="D9" s="710"/>
      <c r="E9" s="710"/>
      <c r="F9" s="710"/>
      <c r="G9" s="710"/>
      <c r="H9" s="710"/>
      <c r="I9" s="710"/>
      <c r="J9" s="710"/>
      <c r="K9" s="710"/>
      <c r="L9" s="710"/>
      <c r="M9" s="710"/>
      <c r="N9" s="710"/>
      <c r="O9" s="710"/>
      <c r="P9" s="710"/>
      <c r="Q9" s="710"/>
      <c r="R9" s="711"/>
      <c r="S9" s="705"/>
      <c r="T9" s="705"/>
      <c r="U9" s="705"/>
      <c r="V9" s="705"/>
      <c r="W9" s="705"/>
    </row>
    <row r="10" spans="1:23" s="2" customFormat="1" ht="15" customHeight="1">
      <c r="A10" s="709"/>
      <c r="B10" s="710"/>
      <c r="C10" s="710"/>
      <c r="D10" s="710"/>
      <c r="E10" s="710"/>
      <c r="F10" s="710"/>
      <c r="G10" s="710"/>
      <c r="H10" s="710"/>
      <c r="I10" s="710"/>
      <c r="J10" s="710"/>
      <c r="K10" s="710"/>
      <c r="L10" s="710"/>
      <c r="M10" s="710"/>
      <c r="N10" s="710"/>
      <c r="O10" s="710"/>
      <c r="P10" s="710"/>
      <c r="Q10" s="710"/>
      <c r="R10" s="711"/>
      <c r="S10" s="705"/>
      <c r="T10" s="705"/>
      <c r="U10" s="705"/>
      <c r="V10" s="705"/>
      <c r="W10" s="705"/>
    </row>
    <row r="11" spans="1:23" s="2" customFormat="1" ht="15" customHeight="1">
      <c r="A11" s="709"/>
      <c r="B11" s="710"/>
      <c r="C11" s="710"/>
      <c r="D11" s="710"/>
      <c r="E11" s="710"/>
      <c r="F11" s="710"/>
      <c r="G11" s="710"/>
      <c r="H11" s="710"/>
      <c r="I11" s="710"/>
      <c r="J11" s="710"/>
      <c r="K11" s="710"/>
      <c r="L11" s="710"/>
      <c r="M11" s="710"/>
      <c r="N11" s="710"/>
      <c r="O11" s="710"/>
      <c r="P11" s="710"/>
      <c r="Q11" s="710"/>
      <c r="R11" s="711"/>
      <c r="S11" s="705"/>
      <c r="T11" s="705"/>
      <c r="U11" s="705"/>
      <c r="V11" s="705"/>
      <c r="W11" s="705"/>
    </row>
    <row r="12" spans="1:23" s="2" customFormat="1" ht="15" customHeight="1">
      <c r="A12" s="709"/>
      <c r="B12" s="710"/>
      <c r="C12" s="710"/>
      <c r="D12" s="710"/>
      <c r="E12" s="710"/>
      <c r="F12" s="710"/>
      <c r="G12" s="710"/>
      <c r="H12" s="710"/>
      <c r="I12" s="710"/>
      <c r="J12" s="710"/>
      <c r="K12" s="710"/>
      <c r="L12" s="710"/>
      <c r="M12" s="710"/>
      <c r="N12" s="710"/>
      <c r="O12" s="710"/>
      <c r="P12" s="710"/>
      <c r="Q12" s="710"/>
      <c r="R12" s="711"/>
      <c r="S12" s="705"/>
      <c r="T12" s="705"/>
      <c r="U12" s="705"/>
      <c r="V12" s="705"/>
      <c r="W12" s="705"/>
    </row>
    <row r="13" spans="1:23" s="2" customFormat="1" ht="15" customHeight="1">
      <c r="A13" s="709"/>
      <c r="B13" s="710"/>
      <c r="C13" s="710"/>
      <c r="D13" s="710"/>
      <c r="E13" s="710"/>
      <c r="F13" s="710"/>
      <c r="G13" s="710"/>
      <c r="H13" s="710"/>
      <c r="I13" s="710"/>
      <c r="J13" s="710"/>
      <c r="K13" s="710"/>
      <c r="L13" s="710"/>
      <c r="M13" s="710"/>
      <c r="N13" s="710"/>
      <c r="O13" s="710"/>
      <c r="P13" s="710"/>
      <c r="Q13" s="710"/>
      <c r="R13" s="711"/>
      <c r="S13" s="187"/>
      <c r="T13" s="187"/>
      <c r="U13" s="187"/>
    </row>
    <row r="14" spans="1:23" s="2" customFormat="1" ht="15" customHeight="1">
      <c r="A14" s="712"/>
      <c r="B14" s="713"/>
      <c r="C14" s="713"/>
      <c r="D14" s="713"/>
      <c r="E14" s="713"/>
      <c r="F14" s="713"/>
      <c r="G14" s="713"/>
      <c r="H14" s="713"/>
      <c r="I14" s="713"/>
      <c r="J14" s="713"/>
      <c r="K14" s="713"/>
      <c r="L14" s="713"/>
      <c r="M14" s="713"/>
      <c r="N14" s="713"/>
      <c r="O14" s="713"/>
      <c r="P14" s="713"/>
      <c r="Q14" s="713"/>
      <c r="R14" s="714"/>
      <c r="S14" s="187"/>
      <c r="T14" s="187"/>
      <c r="U14" s="187"/>
    </row>
    <row r="15" spans="1:23" ht="21.75" customHeight="1">
      <c r="A15" s="704" t="s">
        <v>494</v>
      </c>
      <c r="B15" s="704"/>
      <c r="C15" s="704"/>
      <c r="D15" s="704"/>
      <c r="E15" s="704"/>
      <c r="F15" s="704"/>
      <c r="G15" s="704"/>
      <c r="H15" s="704"/>
      <c r="I15" s="704"/>
      <c r="J15" s="704"/>
      <c r="K15" s="704"/>
      <c r="L15" s="704"/>
      <c r="M15" s="704"/>
      <c r="N15" s="704"/>
      <c r="O15" s="704"/>
      <c r="P15" s="704"/>
      <c r="Q15" s="704"/>
      <c r="R15" s="704"/>
    </row>
    <row r="16" spans="1:23" ht="23.25" customHeight="1">
      <c r="A16" s="732" t="s">
        <v>493</v>
      </c>
      <c r="B16" s="733"/>
      <c r="C16" s="733"/>
      <c r="D16" s="733"/>
      <c r="E16" s="733"/>
      <c r="F16" s="733"/>
      <c r="G16" s="733"/>
      <c r="H16" s="733"/>
      <c r="I16" s="733"/>
      <c r="J16" s="733"/>
      <c r="K16" s="733"/>
      <c r="L16" s="733"/>
      <c r="M16" s="733"/>
      <c r="N16" s="733"/>
      <c r="O16" s="733"/>
      <c r="P16" s="733"/>
      <c r="Q16" s="733"/>
      <c r="R16" s="734"/>
    </row>
    <row r="17" spans="1:20" s="2" customFormat="1" ht="30" customHeight="1">
      <c r="A17" s="548"/>
      <c r="B17" s="549"/>
      <c r="C17" s="549"/>
      <c r="D17" s="549"/>
      <c r="E17" s="549"/>
      <c r="F17" s="549"/>
      <c r="G17" s="549"/>
      <c r="H17" s="549"/>
      <c r="I17" s="549"/>
      <c r="J17" s="549"/>
      <c r="K17" s="549"/>
      <c r="L17" s="549"/>
      <c r="M17" s="549"/>
      <c r="N17" s="549"/>
      <c r="O17" s="549"/>
      <c r="P17" s="549"/>
      <c r="Q17" s="549"/>
      <c r="R17" s="550"/>
      <c r="S17" s="725"/>
      <c r="T17" s="725"/>
    </row>
    <row r="18" spans="1:20" s="2" customFormat="1" ht="30" customHeight="1">
      <c r="A18" s="551"/>
      <c r="B18" s="552"/>
      <c r="C18" s="552"/>
      <c r="D18" s="552"/>
      <c r="E18" s="552"/>
      <c r="F18" s="552"/>
      <c r="G18" s="552"/>
      <c r="H18" s="552"/>
      <c r="I18" s="552"/>
      <c r="J18" s="552"/>
      <c r="K18" s="552"/>
      <c r="L18" s="552"/>
      <c r="M18" s="552"/>
      <c r="N18" s="552"/>
      <c r="O18" s="552"/>
      <c r="P18" s="552"/>
      <c r="Q18" s="552"/>
      <c r="R18" s="553"/>
      <c r="S18" s="725"/>
      <c r="T18" s="725"/>
    </row>
    <row r="19" spans="1:20" s="2" customFormat="1" ht="30" customHeight="1">
      <c r="A19" s="551"/>
      <c r="B19" s="552"/>
      <c r="C19" s="552"/>
      <c r="D19" s="552"/>
      <c r="E19" s="552"/>
      <c r="F19" s="552"/>
      <c r="G19" s="552"/>
      <c r="H19" s="552"/>
      <c r="I19" s="552"/>
      <c r="J19" s="552"/>
      <c r="K19" s="552"/>
      <c r="L19" s="552"/>
      <c r="M19" s="552"/>
      <c r="N19" s="552"/>
      <c r="O19" s="552"/>
      <c r="P19" s="552"/>
      <c r="Q19" s="552"/>
      <c r="R19" s="553"/>
    </row>
    <row r="20" spans="1:20" s="2" customFormat="1" ht="30" customHeight="1">
      <c r="A20" s="551"/>
      <c r="B20" s="552"/>
      <c r="C20" s="552"/>
      <c r="D20" s="552"/>
      <c r="E20" s="552"/>
      <c r="F20" s="552"/>
      <c r="G20" s="552"/>
      <c r="H20" s="552"/>
      <c r="I20" s="552"/>
      <c r="J20" s="552"/>
      <c r="K20" s="552"/>
      <c r="L20" s="552"/>
      <c r="M20" s="552"/>
      <c r="N20" s="552"/>
      <c r="O20" s="552"/>
      <c r="P20" s="552"/>
      <c r="Q20" s="552"/>
      <c r="R20" s="553"/>
    </row>
    <row r="21" spans="1:20" s="2" customFormat="1" ht="30" customHeight="1">
      <c r="A21" s="551"/>
      <c r="B21" s="552"/>
      <c r="C21" s="552"/>
      <c r="D21" s="552"/>
      <c r="E21" s="552"/>
      <c r="F21" s="552"/>
      <c r="G21" s="552"/>
      <c r="H21" s="552"/>
      <c r="I21" s="552"/>
      <c r="J21" s="552"/>
      <c r="K21" s="552"/>
      <c r="L21" s="552"/>
      <c r="M21" s="552"/>
      <c r="N21" s="552"/>
      <c r="O21" s="552"/>
      <c r="P21" s="552"/>
      <c r="Q21" s="552"/>
      <c r="R21" s="553"/>
    </row>
    <row r="22" spans="1:20" s="2" customFormat="1" ht="30" customHeight="1">
      <c r="A22" s="551"/>
      <c r="B22" s="552"/>
      <c r="C22" s="552"/>
      <c r="D22" s="552"/>
      <c r="E22" s="552"/>
      <c r="F22" s="552"/>
      <c r="G22" s="552"/>
      <c r="H22" s="552"/>
      <c r="I22" s="552"/>
      <c r="J22" s="552"/>
      <c r="K22" s="552"/>
      <c r="L22" s="552"/>
      <c r="M22" s="552"/>
      <c r="N22" s="552"/>
      <c r="O22" s="552"/>
      <c r="P22" s="552"/>
      <c r="Q22" s="552"/>
      <c r="R22" s="553"/>
    </row>
    <row r="23" spans="1:20" s="2" customFormat="1" ht="30" customHeight="1">
      <c r="A23" s="551"/>
      <c r="B23" s="552"/>
      <c r="C23" s="552"/>
      <c r="D23" s="552"/>
      <c r="E23" s="552"/>
      <c r="F23" s="552"/>
      <c r="G23" s="552"/>
      <c r="H23" s="552"/>
      <c r="I23" s="552"/>
      <c r="J23" s="552"/>
      <c r="K23" s="552"/>
      <c r="L23" s="552"/>
      <c r="M23" s="552"/>
      <c r="N23" s="552"/>
      <c r="O23" s="552"/>
      <c r="P23" s="552"/>
      <c r="Q23" s="552"/>
      <c r="R23" s="553"/>
    </row>
    <row r="24" spans="1:20" s="2" customFormat="1" ht="30" customHeight="1">
      <c r="A24" s="551"/>
      <c r="B24" s="552"/>
      <c r="C24" s="552"/>
      <c r="D24" s="552"/>
      <c r="E24" s="552"/>
      <c r="F24" s="552"/>
      <c r="G24" s="552"/>
      <c r="H24" s="552"/>
      <c r="I24" s="552"/>
      <c r="J24" s="552"/>
      <c r="K24" s="552"/>
      <c r="L24" s="552"/>
      <c r="M24" s="552"/>
      <c r="N24" s="552"/>
      <c r="O24" s="552"/>
      <c r="P24" s="552"/>
      <c r="Q24" s="552"/>
      <c r="R24" s="553"/>
    </row>
    <row r="25" spans="1:20" s="2" customFormat="1" ht="30" customHeight="1">
      <c r="A25" s="551"/>
      <c r="B25" s="552"/>
      <c r="C25" s="552"/>
      <c r="D25" s="552"/>
      <c r="E25" s="552"/>
      <c r="F25" s="552"/>
      <c r="G25" s="552"/>
      <c r="H25" s="552"/>
      <c r="I25" s="552"/>
      <c r="J25" s="552"/>
      <c r="K25" s="552"/>
      <c r="L25" s="552"/>
      <c r="M25" s="552"/>
      <c r="N25" s="552"/>
      <c r="O25" s="552"/>
      <c r="P25" s="552"/>
      <c r="Q25" s="552"/>
      <c r="R25" s="553"/>
    </row>
    <row r="26" spans="1:20" s="2" customFormat="1" ht="30" customHeight="1">
      <c r="A26" s="551"/>
      <c r="B26" s="552"/>
      <c r="C26" s="552"/>
      <c r="D26" s="552"/>
      <c r="E26" s="552"/>
      <c r="F26" s="552"/>
      <c r="G26" s="552"/>
      <c r="H26" s="552"/>
      <c r="I26" s="552"/>
      <c r="J26" s="552"/>
      <c r="K26" s="552"/>
      <c r="L26" s="552"/>
      <c r="M26" s="552"/>
      <c r="N26" s="552"/>
      <c r="O26" s="552"/>
      <c r="P26" s="552"/>
      <c r="Q26" s="552"/>
      <c r="R26" s="553"/>
    </row>
    <row r="27" spans="1:20" s="2" customFormat="1" ht="30" customHeight="1">
      <c r="A27" s="554"/>
      <c r="B27" s="555"/>
      <c r="C27" s="555"/>
      <c r="D27" s="555"/>
      <c r="E27" s="555"/>
      <c r="F27" s="555"/>
      <c r="G27" s="555"/>
      <c r="H27" s="555"/>
      <c r="I27" s="555"/>
      <c r="J27" s="555"/>
      <c r="K27" s="555"/>
      <c r="L27" s="555"/>
      <c r="M27" s="555"/>
      <c r="N27" s="555"/>
      <c r="O27" s="555"/>
      <c r="P27" s="555"/>
      <c r="Q27" s="555"/>
      <c r="R27" s="556"/>
    </row>
    <row r="28" spans="1:20" ht="23.25" customHeight="1">
      <c r="A28" s="726" t="s">
        <v>469</v>
      </c>
      <c r="B28" s="727"/>
      <c r="C28" s="727"/>
      <c r="D28" s="727"/>
      <c r="E28" s="727"/>
      <c r="F28" s="727"/>
      <c r="G28" s="727"/>
      <c r="H28" s="727"/>
      <c r="I28" s="727"/>
      <c r="J28" s="727"/>
      <c r="K28" s="727"/>
      <c r="L28" s="727"/>
      <c r="M28" s="727"/>
      <c r="N28" s="727"/>
      <c r="O28" s="727"/>
      <c r="P28" s="727"/>
      <c r="Q28" s="727"/>
      <c r="R28" s="728"/>
    </row>
    <row r="29" spans="1:20" s="2" customFormat="1" ht="23.25" customHeight="1">
      <c r="A29" s="729" t="s">
        <v>27</v>
      </c>
      <c r="B29" s="730"/>
      <c r="C29" s="731"/>
      <c r="D29" s="483"/>
      <c r="E29" s="484"/>
      <c r="F29" s="484"/>
      <c r="G29" s="484"/>
      <c r="H29" s="484"/>
      <c r="I29" s="485"/>
      <c r="J29" s="721" t="s">
        <v>48</v>
      </c>
      <c r="K29" s="716"/>
      <c r="L29" s="717"/>
      <c r="M29" s="483"/>
      <c r="N29" s="484"/>
      <c r="O29" s="484"/>
      <c r="P29" s="484"/>
      <c r="Q29" s="484"/>
      <c r="R29" s="485"/>
    </row>
    <row r="30" spans="1:20" s="2" customFormat="1" ht="23.25" customHeight="1">
      <c r="A30" s="681" t="s">
        <v>49</v>
      </c>
      <c r="B30" s="681"/>
      <c r="C30" s="681"/>
      <c r="D30" s="483"/>
      <c r="E30" s="484"/>
      <c r="F30" s="484"/>
      <c r="G30" s="484"/>
      <c r="H30" s="484"/>
      <c r="I30" s="485"/>
      <c r="J30" s="721" t="s">
        <v>50</v>
      </c>
      <c r="K30" s="716"/>
      <c r="L30" s="717"/>
      <c r="M30" s="483"/>
      <c r="N30" s="484"/>
      <c r="O30" s="484"/>
      <c r="P30" s="484"/>
      <c r="Q30" s="484"/>
      <c r="R30" s="485"/>
    </row>
    <row r="31" spans="1:20" s="2" customFormat="1" ht="112.5" customHeight="1">
      <c r="A31" s="722" t="s">
        <v>51</v>
      </c>
      <c r="B31" s="681"/>
      <c r="C31" s="681"/>
      <c r="D31" s="718"/>
      <c r="E31" s="723"/>
      <c r="F31" s="723"/>
      <c r="G31" s="723"/>
      <c r="H31" s="723"/>
      <c r="I31" s="723"/>
      <c r="J31" s="723"/>
      <c r="K31" s="723"/>
      <c r="L31" s="723"/>
      <c r="M31" s="723"/>
      <c r="N31" s="723"/>
      <c r="O31" s="723"/>
      <c r="P31" s="723"/>
      <c r="Q31" s="723"/>
      <c r="R31" s="724"/>
    </row>
    <row r="32" spans="1:20" s="2" customFormat="1" ht="112.5" customHeight="1">
      <c r="A32" s="715" t="s">
        <v>52</v>
      </c>
      <c r="B32" s="716"/>
      <c r="C32" s="717"/>
      <c r="D32" s="718"/>
      <c r="E32" s="719"/>
      <c r="F32" s="719"/>
      <c r="G32" s="719"/>
      <c r="H32" s="719"/>
      <c r="I32" s="719"/>
      <c r="J32" s="719"/>
      <c r="K32" s="719"/>
      <c r="L32" s="719"/>
      <c r="M32" s="719"/>
      <c r="N32" s="719"/>
      <c r="O32" s="719"/>
      <c r="P32" s="719"/>
      <c r="Q32" s="719"/>
      <c r="R32" s="720"/>
    </row>
  </sheetData>
  <sheetProtection sheet="1" scenarios="1" formatCells="0" formatRows="0" insertRows="0" deleteRows="0" selectLockedCells="1"/>
  <mergeCells count="21">
    <mergeCell ref="A29:C29"/>
    <mergeCell ref="D29:I29"/>
    <mergeCell ref="J29:L29"/>
    <mergeCell ref="M29:R29"/>
    <mergeCell ref="A16:R16"/>
    <mergeCell ref="A1:R1"/>
    <mergeCell ref="S3:W4"/>
    <mergeCell ref="S8:W12"/>
    <mergeCell ref="A2:R14"/>
    <mergeCell ref="A32:C32"/>
    <mergeCell ref="D32:R32"/>
    <mergeCell ref="A30:C30"/>
    <mergeCell ref="D30:I30"/>
    <mergeCell ref="J30:L30"/>
    <mergeCell ref="M30:R30"/>
    <mergeCell ref="A31:C31"/>
    <mergeCell ref="D31:R31"/>
    <mergeCell ref="A15:R15"/>
    <mergeCell ref="A17:R27"/>
    <mergeCell ref="S17:T18"/>
    <mergeCell ref="A28:R28"/>
  </mergeCells>
  <phoneticPr fontId="1"/>
  <dataValidations count="3">
    <dataValidation allowBlank="1" showInputMessage="1" showErrorMessage="1" promptTitle="研究開発の社内外体制図、担当者の役割分担等を記入してください" prompt="①主に以下の点について説明すること_x000a_（ア）研究開発の実施体制（開発従事者、経理担当者等、社内の人員配置）_x000a_（イ）他企業との連携体制、役割分担等_x000a_（ウ）本研究開発における代表者のかかわり方_x000a_②図を添付した場合、PDFへ変換した後、図が正しく表示されているかを必ず確認してください_x000a_" sqref="A17:R27 A1:R1"/>
    <dataValidation allowBlank="1" showInputMessage="1" showErrorMessage="1" prompt="　所属部署がない場合は「なし」と記入してください" sqref="D30:I30"/>
    <dataValidation allowBlank="1" showInputMessage="1" showErrorMessage="1" promptTitle="本研究開発の基礎となる研究開発の実績を記入してください" prompt="　（ア）期間（いつからいつまでの間に行ったか）_x000a_　（イ）内容（どのような研究を行ったか）_x000a_　（ウ）成果_x000a_　（エ）技術導入、研究協力の状況_x000a_　（技術導入については、当該技術の所有権者等について記入すること。また大学や公設の試験研究機関等からの技術協力がある場合には、その内容についても記入）" sqref="A2:R14"/>
  </dataValidations>
  <printOptions horizontalCentered="1"/>
  <pageMargins left="0.31496062992125984" right="0.31496062992125984" top="0.74803149606299213" bottom="0.74803149606299213" header="0.31496062992125984" footer="0.31496062992125984"/>
  <pageSetup paperSize="9" scale="90" fitToWidth="0" fitToHeight="0" orientation="portrait" r:id="rId1"/>
  <headerFooter>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9"/>
  <sheetViews>
    <sheetView view="pageBreakPreview" zoomScale="80" zoomScaleNormal="100" zoomScaleSheetLayoutView="80" workbookViewId="0">
      <pane ySplit="10" topLeftCell="A11" activePane="bottomLeft" state="frozen"/>
      <selection activeCell="A6" sqref="A6:T19"/>
      <selection pane="bottomLeft" activeCell="C5" sqref="C5:K7"/>
    </sheetView>
  </sheetViews>
  <sheetFormatPr defaultRowHeight="13.5"/>
  <cols>
    <col min="1" max="1" width="9.25" customWidth="1"/>
    <col min="2" max="2" width="18.375" customWidth="1"/>
    <col min="3" max="3" width="27.625" customWidth="1"/>
    <col min="4" max="4" width="18.375" customWidth="1"/>
    <col min="5" max="11" width="6.25" customWidth="1"/>
    <col min="12" max="12" width="2.625" customWidth="1"/>
  </cols>
  <sheetData>
    <row r="1" spans="1:19" ht="30" customHeight="1">
      <c r="A1" s="266" t="s">
        <v>497</v>
      </c>
      <c r="B1" s="171"/>
      <c r="C1" s="171"/>
      <c r="D1" s="171"/>
      <c r="E1" s="171"/>
      <c r="F1" s="171"/>
      <c r="G1" s="171"/>
      <c r="H1" s="171"/>
      <c r="I1" s="171"/>
      <c r="J1" s="171"/>
      <c r="K1" s="171"/>
    </row>
    <row r="2" spans="1:19" s="2" customFormat="1" ht="15" customHeight="1">
      <c r="A2" s="568" t="s">
        <v>484</v>
      </c>
      <c r="B2" s="568"/>
      <c r="C2" s="738" t="s">
        <v>512</v>
      </c>
      <c r="D2" s="739"/>
      <c r="E2" s="739"/>
      <c r="F2" s="739"/>
      <c r="G2" s="739"/>
      <c r="H2" s="739"/>
      <c r="I2" s="739"/>
      <c r="J2" s="739"/>
      <c r="K2" s="739"/>
    </row>
    <row r="3" spans="1:19" s="2" customFormat="1" ht="15" customHeight="1">
      <c r="A3" s="568"/>
      <c r="B3" s="568"/>
      <c r="C3" s="739"/>
      <c r="D3" s="739"/>
      <c r="E3" s="739"/>
      <c r="F3" s="739"/>
      <c r="G3" s="739"/>
      <c r="H3" s="739"/>
      <c r="I3" s="739"/>
      <c r="J3" s="739"/>
      <c r="K3" s="739"/>
      <c r="L3" s="259"/>
      <c r="M3" s="239"/>
      <c r="N3" s="239"/>
      <c r="O3" s="239"/>
    </row>
    <row r="4" spans="1:19" s="2" customFormat="1" ht="15" customHeight="1" thickBot="1">
      <c r="A4" s="737"/>
      <c r="B4" s="737"/>
      <c r="C4" s="740"/>
      <c r="D4" s="740"/>
      <c r="E4" s="740"/>
      <c r="F4" s="740"/>
      <c r="G4" s="740"/>
      <c r="H4" s="740"/>
      <c r="I4" s="740"/>
      <c r="J4" s="740"/>
      <c r="K4" s="740"/>
      <c r="L4" s="259"/>
      <c r="M4" s="239"/>
      <c r="N4" s="239"/>
      <c r="O4" s="239"/>
    </row>
    <row r="5" spans="1:19" s="2" customFormat="1" ht="19.7" customHeight="1">
      <c r="A5" s="741" t="s">
        <v>483</v>
      </c>
      <c r="B5" s="742"/>
      <c r="C5" s="746"/>
      <c r="D5" s="746"/>
      <c r="E5" s="746"/>
      <c r="F5" s="746"/>
      <c r="G5" s="746"/>
      <c r="H5" s="746"/>
      <c r="I5" s="746"/>
      <c r="J5" s="746"/>
      <c r="K5" s="747"/>
      <c r="L5" s="735" t="str">
        <f>IF(C5="","←記入してください","")</f>
        <v>←記入してください</v>
      </c>
      <c r="M5" s="736"/>
      <c r="N5" s="736"/>
      <c r="O5" s="736"/>
    </row>
    <row r="6" spans="1:19" s="2" customFormat="1" ht="19.7" customHeight="1">
      <c r="A6" s="743"/>
      <c r="B6" s="568"/>
      <c r="C6" s="748"/>
      <c r="D6" s="748"/>
      <c r="E6" s="748"/>
      <c r="F6" s="748"/>
      <c r="G6" s="748"/>
      <c r="H6" s="748"/>
      <c r="I6" s="748"/>
      <c r="J6" s="748"/>
      <c r="K6" s="749"/>
      <c r="L6" s="735"/>
      <c r="M6" s="736"/>
      <c r="N6" s="736"/>
      <c r="O6" s="736"/>
    </row>
    <row r="7" spans="1:19" s="2" customFormat="1" ht="19.7" customHeight="1" thickBot="1">
      <c r="A7" s="744"/>
      <c r="B7" s="745"/>
      <c r="C7" s="750"/>
      <c r="D7" s="750"/>
      <c r="E7" s="750"/>
      <c r="F7" s="750"/>
      <c r="G7" s="750"/>
      <c r="H7" s="750"/>
      <c r="I7" s="750"/>
      <c r="J7" s="750"/>
      <c r="K7" s="751"/>
      <c r="L7" s="234"/>
      <c r="M7" s="234"/>
      <c r="N7" s="234"/>
      <c r="O7" s="234"/>
    </row>
    <row r="8" spans="1:19" s="2" customFormat="1" ht="15" customHeight="1">
      <c r="A8" s="171"/>
      <c r="B8" s="171"/>
      <c r="C8" s="171"/>
      <c r="D8" s="171"/>
      <c r="E8" s="171"/>
      <c r="F8" s="171"/>
      <c r="G8" s="171"/>
      <c r="H8" s="171"/>
      <c r="I8" s="171"/>
      <c r="J8" s="171"/>
      <c r="K8" s="171"/>
      <c r="L8" s="234"/>
      <c r="M8" s="234"/>
      <c r="N8" s="234"/>
      <c r="O8" s="234"/>
    </row>
    <row r="9" spans="1:19" ht="18.75" customHeight="1">
      <c r="A9" s="753" t="s">
        <v>38</v>
      </c>
      <c r="B9" s="755" t="s">
        <v>377</v>
      </c>
      <c r="C9" s="756" t="s">
        <v>331</v>
      </c>
      <c r="D9" s="757" t="s">
        <v>281</v>
      </c>
      <c r="E9" s="752" t="s">
        <v>53</v>
      </c>
      <c r="F9" s="752"/>
      <c r="G9" s="752"/>
      <c r="H9" s="752"/>
      <c r="I9" s="752" t="s">
        <v>54</v>
      </c>
      <c r="J9" s="752"/>
      <c r="K9" s="752"/>
    </row>
    <row r="10" spans="1:19" ht="56.25" customHeight="1">
      <c r="A10" s="754"/>
      <c r="B10" s="755"/>
      <c r="C10" s="756"/>
      <c r="D10" s="758"/>
      <c r="E10" s="321" t="s">
        <v>55</v>
      </c>
      <c r="F10" s="321" t="s">
        <v>56</v>
      </c>
      <c r="G10" s="321" t="s">
        <v>57</v>
      </c>
      <c r="H10" s="321" t="s">
        <v>58</v>
      </c>
      <c r="I10" s="322" t="s">
        <v>411</v>
      </c>
      <c r="J10" s="322" t="s">
        <v>412</v>
      </c>
      <c r="K10" s="323" t="s">
        <v>413</v>
      </c>
    </row>
    <row r="11" spans="1:19" s="2" customFormat="1" ht="77.45" customHeight="1">
      <c r="A11" s="296">
        <v>1</v>
      </c>
      <c r="B11" s="290"/>
      <c r="C11" s="292"/>
      <c r="D11" s="290"/>
      <c r="E11" s="288"/>
      <c r="F11" s="288"/>
      <c r="G11" s="288"/>
      <c r="H11" s="288"/>
      <c r="I11" s="288"/>
      <c r="J11" s="288"/>
      <c r="K11" s="235"/>
    </row>
    <row r="12" spans="1:19" s="2" customFormat="1" ht="77.45" customHeight="1">
      <c r="A12" s="296">
        <v>2</v>
      </c>
      <c r="B12" s="290"/>
      <c r="C12" s="292"/>
      <c r="D12" s="290"/>
      <c r="E12" s="288"/>
      <c r="F12" s="288"/>
      <c r="G12" s="288"/>
      <c r="H12" s="288"/>
      <c r="I12" s="288"/>
      <c r="J12" s="288"/>
      <c r="K12" s="235"/>
      <c r="N12" s="188"/>
      <c r="O12" s="188"/>
      <c r="P12" s="188"/>
      <c r="Q12" s="188"/>
      <c r="R12" s="188"/>
      <c r="S12" s="188"/>
    </row>
    <row r="13" spans="1:19" s="2" customFormat="1" ht="77.45" customHeight="1">
      <c r="A13" s="296">
        <v>3</v>
      </c>
      <c r="B13" s="290"/>
      <c r="C13" s="292"/>
      <c r="D13" s="290"/>
      <c r="E13" s="288"/>
      <c r="F13" s="288"/>
      <c r="G13" s="288"/>
      <c r="H13" s="288"/>
      <c r="I13" s="288"/>
      <c r="J13" s="288"/>
      <c r="K13" s="235"/>
      <c r="N13" s="449"/>
      <c r="O13" s="449"/>
      <c r="P13" s="449"/>
      <c r="Q13" s="449"/>
      <c r="R13" s="449"/>
      <c r="S13" s="188"/>
    </row>
    <row r="14" spans="1:19" s="2" customFormat="1" ht="77.45" customHeight="1">
      <c r="A14" s="296">
        <v>4</v>
      </c>
      <c r="B14" s="290"/>
      <c r="C14" s="292"/>
      <c r="D14" s="290"/>
      <c r="E14" s="288"/>
      <c r="F14" s="288"/>
      <c r="G14" s="288"/>
      <c r="H14" s="288"/>
      <c r="I14" s="288"/>
      <c r="J14" s="288"/>
      <c r="K14" s="235"/>
      <c r="N14" s="449"/>
      <c r="O14" s="449"/>
      <c r="P14" s="449"/>
      <c r="Q14" s="449"/>
      <c r="R14" s="449"/>
      <c r="S14" s="188"/>
    </row>
    <row r="15" spans="1:19" s="2" customFormat="1" ht="77.45" customHeight="1">
      <c r="A15" s="296">
        <v>5</v>
      </c>
      <c r="B15" s="290"/>
      <c r="C15" s="292"/>
      <c r="D15" s="290"/>
      <c r="E15" s="288"/>
      <c r="F15" s="288"/>
      <c r="G15" s="288"/>
      <c r="H15" s="288"/>
      <c r="I15" s="288"/>
      <c r="J15" s="288"/>
      <c r="K15" s="235"/>
      <c r="N15" s="449"/>
      <c r="O15" s="449"/>
      <c r="P15" s="449"/>
      <c r="Q15" s="449"/>
      <c r="R15" s="449"/>
      <c r="S15" s="188"/>
    </row>
    <row r="16" spans="1:19" s="2" customFormat="1" ht="77.45" customHeight="1">
      <c r="A16" s="296">
        <v>6</v>
      </c>
      <c r="B16" s="290"/>
      <c r="C16" s="292"/>
      <c r="D16" s="290"/>
      <c r="E16" s="288"/>
      <c r="F16" s="288"/>
      <c r="G16" s="290"/>
      <c r="H16" s="288"/>
      <c r="I16" s="288"/>
      <c r="J16" s="288"/>
      <c r="K16" s="235"/>
      <c r="N16" s="449"/>
      <c r="O16" s="449"/>
      <c r="P16" s="449"/>
      <c r="Q16" s="449"/>
      <c r="R16" s="449"/>
      <c r="S16" s="188"/>
    </row>
    <row r="17" spans="1:19" s="2" customFormat="1" ht="77.45" customHeight="1">
      <c r="A17" s="297">
        <v>7</v>
      </c>
      <c r="B17" s="290"/>
      <c r="C17" s="292"/>
      <c r="D17" s="290"/>
      <c r="E17" s="288"/>
      <c r="F17" s="288"/>
      <c r="G17" s="288"/>
      <c r="H17" s="288"/>
      <c r="I17" s="288"/>
      <c r="J17" s="288"/>
      <c r="K17" s="235"/>
      <c r="N17" s="160"/>
      <c r="O17" s="160"/>
      <c r="P17" s="160"/>
      <c r="Q17" s="160"/>
      <c r="R17" s="160"/>
      <c r="S17" s="188"/>
    </row>
    <row r="18" spans="1:19" s="2" customFormat="1" ht="77.45" customHeight="1">
      <c r="A18" s="297">
        <v>8</v>
      </c>
      <c r="B18" s="290"/>
      <c r="C18" s="292"/>
      <c r="D18" s="290"/>
      <c r="E18" s="288"/>
      <c r="F18" s="288"/>
      <c r="G18" s="288"/>
      <c r="H18" s="288"/>
      <c r="I18" s="288"/>
      <c r="J18" s="288"/>
      <c r="K18" s="235"/>
      <c r="N18" s="160"/>
      <c r="O18" s="160"/>
      <c r="P18" s="160"/>
      <c r="Q18" s="160"/>
      <c r="R18" s="160"/>
      <c r="S18" s="188"/>
    </row>
    <row r="19" spans="1:19" s="2" customFormat="1" ht="77.45" customHeight="1">
      <c r="A19" s="296">
        <v>9</v>
      </c>
      <c r="B19" s="290"/>
      <c r="C19" s="292"/>
      <c r="D19" s="290"/>
      <c r="E19" s="288"/>
      <c r="F19" s="288"/>
      <c r="G19" s="288"/>
      <c r="H19" s="288"/>
      <c r="I19" s="288"/>
      <c r="J19" s="288"/>
      <c r="K19" s="235"/>
      <c r="N19" s="449"/>
      <c r="O19" s="449"/>
      <c r="P19" s="449"/>
      <c r="Q19" s="449"/>
      <c r="R19" s="449"/>
      <c r="S19" s="188"/>
    </row>
    <row r="20" spans="1:19" s="2" customFormat="1" ht="77.45" customHeight="1">
      <c r="A20" s="298">
        <v>10</v>
      </c>
      <c r="B20" s="291"/>
      <c r="C20" s="245"/>
      <c r="D20" s="291"/>
      <c r="E20" s="289"/>
      <c r="F20" s="289"/>
      <c r="G20" s="289"/>
      <c r="H20" s="289"/>
      <c r="I20" s="289"/>
      <c r="J20" s="289"/>
      <c r="K20" s="293"/>
    </row>
    <row r="21" spans="1:19" ht="12" customHeight="1"/>
    <row r="22" spans="1:19" ht="12" customHeight="1"/>
    <row r="23" spans="1:19" ht="12" customHeight="1"/>
    <row r="24" spans="1:19" ht="12" customHeight="1"/>
    <row r="25" spans="1:19" ht="12" customHeight="1"/>
    <row r="26" spans="1:19" ht="12" customHeight="1"/>
    <row r="27" spans="1:19" ht="12" customHeight="1"/>
    <row r="28" spans="1:19" ht="12" customHeight="1"/>
    <row r="29" spans="1:19" ht="12" customHeight="1"/>
  </sheetData>
  <sheetProtection sheet="1" objects="1" scenarios="1" formatCells="0" formatRows="0" insertRows="0" deleteRows="0" selectLockedCells="1"/>
  <mergeCells count="16">
    <mergeCell ref="I9:K9"/>
    <mergeCell ref="A9:A10"/>
    <mergeCell ref="B9:B10"/>
    <mergeCell ref="C9:C10"/>
    <mergeCell ref="D9:D10"/>
    <mergeCell ref="E9:H9"/>
    <mergeCell ref="L5:O6"/>
    <mergeCell ref="A2:B4"/>
    <mergeCell ref="C2:K4"/>
    <mergeCell ref="A5:B7"/>
    <mergeCell ref="C5:K7"/>
    <mergeCell ref="N15:R15"/>
    <mergeCell ref="N16:R16"/>
    <mergeCell ref="N19:R19"/>
    <mergeCell ref="N13:R13"/>
    <mergeCell ref="N14:R14"/>
  </mergeCells>
  <phoneticPr fontId="1"/>
  <dataValidations count="3">
    <dataValidation allowBlank="1" showInputMessage="1" showErrorMessage="1" promptTitle="18.資金支出明細以降の各経費にある番号を記入してください" prompt="作業項目に対応して取引が発生する経費の番号を全て記入すること_x000a_　　原材料・副資材費　：　原-1、原-2、原-3 ・・・_x000a_　　機械装置・工具器具費　：　機-1、機-2、機-3 ・・・_x000a_　　委託・外注費　：　委-1、委-2、委-3 ・・・_x000a_　　産業財産権出願・導入費　：　産-1、産-2、産-3 ・・・_x000a_　　専門家指導費　：　専-1、専-2、専-3 ・・・_x000a_　　直接人件費　：　人-1、人-2、人-3　・・・" sqref="D11"/>
    <dataValidation type="date" allowBlank="1" showInputMessage="1" showErrorMessage="1" promptTitle="事業終了予定日を記入してください" prompt="①事業終了予定日は2019年４月１日から2020年12月31日の間で設定してください（入力はyyyy/mm/ddで記入すること）_x000a_②事業終了予定日は、開発そのものだけでなく支払等の処理が全て終わる日付を記入" sqref="C5:K7">
      <formula1>43556</formula1>
      <formula2>44196</formula2>
    </dataValidation>
    <dataValidation allowBlank="1" showInputMessage="1" showErrorMessage="1" prompt="　本事業の全体像が分かるよう、経費が発生しない作業も記入してください" sqref="B11"/>
  </dataValidations>
  <printOptions horizontalCentered="1"/>
  <pageMargins left="0.31496062992125984" right="0.31496062992125984" top="0.74803149606299213" bottom="0.74803149606299213" header="0.31496062992125984" footer="0.31496062992125984"/>
  <pageSetup paperSize="9" scale="80" fitToWidth="0" fitToHeight="0" orientation="portrait" r:id="rId1"/>
  <headerFooter>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22"/>
  <sheetViews>
    <sheetView view="pageBreakPreview" zoomScale="85" zoomScaleNormal="100" zoomScaleSheetLayoutView="85" zoomScalePageLayoutView="55" workbookViewId="0">
      <selection activeCell="E3" sqref="E3:R3"/>
    </sheetView>
  </sheetViews>
  <sheetFormatPr defaultRowHeight="13.5"/>
  <cols>
    <col min="1" max="11" width="5" customWidth="1"/>
    <col min="12" max="12" width="11.25" customWidth="1"/>
    <col min="13" max="18" width="7.5" customWidth="1"/>
  </cols>
  <sheetData>
    <row r="1" spans="1:18" ht="21.75" customHeight="1">
      <c r="A1" s="759" t="s">
        <v>498</v>
      </c>
      <c r="B1" s="759"/>
      <c r="C1" s="759"/>
      <c r="D1" s="759"/>
      <c r="E1" s="759"/>
      <c r="F1" s="759"/>
      <c r="G1" s="759"/>
      <c r="H1" s="759"/>
      <c r="I1" s="759"/>
      <c r="J1" s="759"/>
      <c r="K1" s="759"/>
      <c r="L1" s="759"/>
      <c r="M1" s="759"/>
      <c r="N1" s="759"/>
      <c r="O1" s="759"/>
      <c r="P1" s="759"/>
      <c r="Q1" s="759"/>
      <c r="R1" s="759"/>
    </row>
    <row r="2" spans="1:18" ht="27" customHeight="1">
      <c r="A2" s="781" t="s">
        <v>380</v>
      </c>
      <c r="B2" s="782"/>
      <c r="C2" s="782"/>
      <c r="D2" s="782"/>
      <c r="E2" s="782"/>
      <c r="F2" s="782"/>
      <c r="G2" s="782"/>
      <c r="H2" s="782"/>
      <c r="I2" s="782"/>
      <c r="J2" s="782"/>
      <c r="K2" s="782"/>
      <c r="L2" s="782"/>
      <c r="M2" s="782"/>
      <c r="N2" s="782"/>
      <c r="O2" s="782"/>
      <c r="P2" s="782"/>
      <c r="Q2" s="782"/>
      <c r="R2" s="783"/>
    </row>
    <row r="3" spans="1:18" s="2" customFormat="1" ht="78.75" customHeight="1">
      <c r="A3" s="784" t="s">
        <v>407</v>
      </c>
      <c r="B3" s="784"/>
      <c r="C3" s="784"/>
      <c r="D3" s="784"/>
      <c r="E3" s="785"/>
      <c r="F3" s="786"/>
      <c r="G3" s="786"/>
      <c r="H3" s="786"/>
      <c r="I3" s="786"/>
      <c r="J3" s="786"/>
      <c r="K3" s="786"/>
      <c r="L3" s="786"/>
      <c r="M3" s="786"/>
      <c r="N3" s="786"/>
      <c r="O3" s="786"/>
      <c r="P3" s="786"/>
      <c r="Q3" s="786"/>
      <c r="R3" s="787"/>
    </row>
    <row r="4" spans="1:18" s="2" customFormat="1" ht="180" customHeight="1">
      <c r="A4" s="778" t="s">
        <v>408</v>
      </c>
      <c r="B4" s="779"/>
      <c r="C4" s="779"/>
      <c r="D4" s="780"/>
      <c r="E4" s="785"/>
      <c r="F4" s="786"/>
      <c r="G4" s="786"/>
      <c r="H4" s="786"/>
      <c r="I4" s="786"/>
      <c r="J4" s="786"/>
      <c r="K4" s="786"/>
      <c r="L4" s="786"/>
      <c r="M4" s="786"/>
      <c r="N4" s="786"/>
      <c r="O4" s="786"/>
      <c r="P4" s="786"/>
      <c r="Q4" s="786"/>
      <c r="R4" s="787"/>
    </row>
    <row r="5" spans="1:18" s="2" customFormat="1" ht="24.95" customHeight="1">
      <c r="A5" s="761" t="s">
        <v>381</v>
      </c>
      <c r="B5" s="761"/>
      <c r="C5" s="761"/>
      <c r="D5" s="761"/>
      <c r="E5" s="761"/>
      <c r="F5" s="761"/>
      <c r="G5" s="761"/>
      <c r="H5" s="761"/>
      <c r="I5" s="761"/>
      <c r="J5" s="761"/>
      <c r="K5" s="761"/>
      <c r="L5" s="761"/>
      <c r="M5" s="765"/>
      <c r="N5" s="765"/>
      <c r="O5" s="765"/>
      <c r="P5" s="765"/>
      <c r="Q5" s="765"/>
      <c r="R5" s="765"/>
    </row>
    <row r="6" spans="1:18" s="2" customFormat="1" ht="24.95" customHeight="1">
      <c r="A6" s="761"/>
      <c r="B6" s="761"/>
      <c r="C6" s="761"/>
      <c r="D6" s="761"/>
      <c r="E6" s="761"/>
      <c r="F6" s="761"/>
      <c r="G6" s="761"/>
      <c r="H6" s="761"/>
      <c r="I6" s="761"/>
      <c r="J6" s="761"/>
      <c r="K6" s="761"/>
      <c r="L6" s="761"/>
      <c r="M6" s="765"/>
      <c r="N6" s="765"/>
      <c r="O6" s="765"/>
      <c r="P6" s="765"/>
      <c r="Q6" s="765"/>
      <c r="R6" s="765"/>
    </row>
    <row r="7" spans="1:18" s="2" customFormat="1" ht="24.95" customHeight="1">
      <c r="A7" s="761" t="s">
        <v>382</v>
      </c>
      <c r="B7" s="761"/>
      <c r="C7" s="761"/>
      <c r="D7" s="761"/>
      <c r="E7" s="761"/>
      <c r="F7" s="761"/>
      <c r="G7" s="761"/>
      <c r="H7" s="761"/>
      <c r="I7" s="761"/>
      <c r="J7" s="761"/>
      <c r="K7" s="761"/>
      <c r="L7" s="761"/>
      <c r="M7" s="482"/>
      <c r="N7" s="446"/>
      <c r="O7" s="446"/>
      <c r="P7" s="446"/>
      <c r="Q7" s="446"/>
      <c r="R7" s="447"/>
    </row>
    <row r="8" spans="1:18" s="2" customFormat="1" ht="24.95" customHeight="1">
      <c r="A8" s="761"/>
      <c r="B8" s="761"/>
      <c r="C8" s="761"/>
      <c r="D8" s="761"/>
      <c r="E8" s="761"/>
      <c r="F8" s="761"/>
      <c r="G8" s="761"/>
      <c r="H8" s="761"/>
      <c r="I8" s="761"/>
      <c r="J8" s="761"/>
      <c r="K8" s="761"/>
      <c r="L8" s="761"/>
      <c r="M8" s="569" t="s">
        <v>294</v>
      </c>
      <c r="N8" s="570"/>
      <c r="O8" s="570"/>
      <c r="P8" s="570"/>
      <c r="Q8" s="570"/>
      <c r="R8" s="571"/>
    </row>
    <row r="9" spans="1:18" s="2" customFormat="1" ht="50.1" customHeight="1">
      <c r="A9" s="772" t="s">
        <v>383</v>
      </c>
      <c r="B9" s="773"/>
      <c r="C9" s="773"/>
      <c r="D9" s="773"/>
      <c r="E9" s="773"/>
      <c r="F9" s="773"/>
      <c r="G9" s="773"/>
      <c r="H9" s="773"/>
      <c r="I9" s="773"/>
      <c r="J9" s="773"/>
      <c r="K9" s="773"/>
      <c r="L9" s="774"/>
      <c r="M9" s="775"/>
      <c r="N9" s="776"/>
      <c r="O9" s="776"/>
      <c r="P9" s="776"/>
      <c r="Q9" s="776"/>
      <c r="R9" s="777"/>
    </row>
    <row r="10" spans="1:18" s="2" customFormat="1" ht="24.95" customHeight="1">
      <c r="A10" s="761" t="s">
        <v>384</v>
      </c>
      <c r="B10" s="761"/>
      <c r="C10" s="761"/>
      <c r="D10" s="761"/>
      <c r="E10" s="761"/>
      <c r="F10" s="761"/>
      <c r="G10" s="761"/>
      <c r="H10" s="761"/>
      <c r="I10" s="761"/>
      <c r="J10" s="761"/>
      <c r="K10" s="761"/>
      <c r="L10" s="761"/>
      <c r="M10" s="482"/>
      <c r="N10" s="446"/>
      <c r="O10" s="446"/>
      <c r="P10" s="446"/>
      <c r="Q10" s="446"/>
      <c r="R10" s="447"/>
    </row>
    <row r="11" spans="1:18" s="2" customFormat="1" ht="24.95" customHeight="1">
      <c r="A11" s="761"/>
      <c r="B11" s="761"/>
      <c r="C11" s="761"/>
      <c r="D11" s="761"/>
      <c r="E11" s="761"/>
      <c r="F11" s="761"/>
      <c r="G11" s="761"/>
      <c r="H11" s="761"/>
      <c r="I11" s="761"/>
      <c r="J11" s="761"/>
      <c r="K11" s="761"/>
      <c r="L11" s="761"/>
      <c r="M11" s="569" t="s">
        <v>294</v>
      </c>
      <c r="N11" s="570"/>
      <c r="O11" s="570"/>
      <c r="P11" s="570"/>
      <c r="Q11" s="570"/>
      <c r="R11" s="571"/>
    </row>
    <row r="12" spans="1:18" s="2" customFormat="1" ht="24.95" customHeight="1">
      <c r="A12" s="761" t="s">
        <v>385</v>
      </c>
      <c r="B12" s="761"/>
      <c r="C12" s="761"/>
      <c r="D12" s="761"/>
      <c r="E12" s="761"/>
      <c r="F12" s="761"/>
      <c r="G12" s="761"/>
      <c r="H12" s="761"/>
      <c r="I12" s="761"/>
      <c r="J12" s="761"/>
      <c r="K12" s="761"/>
      <c r="L12" s="761"/>
      <c r="M12" s="682"/>
      <c r="N12" s="682"/>
      <c r="O12" s="682"/>
      <c r="P12" s="682"/>
      <c r="Q12" s="682"/>
      <c r="R12" s="682"/>
    </row>
    <row r="13" spans="1:18" s="2" customFormat="1" ht="24.95" customHeight="1">
      <c r="A13" s="761"/>
      <c r="B13" s="761"/>
      <c r="C13" s="761"/>
      <c r="D13" s="761"/>
      <c r="E13" s="761"/>
      <c r="F13" s="761"/>
      <c r="G13" s="761"/>
      <c r="H13" s="761"/>
      <c r="I13" s="761"/>
      <c r="J13" s="761"/>
      <c r="K13" s="761"/>
      <c r="L13" s="761"/>
      <c r="M13" s="682"/>
      <c r="N13" s="682"/>
      <c r="O13" s="682"/>
      <c r="P13" s="682"/>
      <c r="Q13" s="682"/>
      <c r="R13" s="682"/>
    </row>
    <row r="14" spans="1:18" ht="21.95" customHeight="1">
      <c r="A14" s="766" t="s">
        <v>386</v>
      </c>
      <c r="B14" s="767"/>
      <c r="C14" s="767"/>
      <c r="D14" s="767"/>
      <c r="E14" s="767"/>
      <c r="F14" s="767"/>
      <c r="G14" s="767"/>
      <c r="H14" s="767"/>
      <c r="I14" s="767"/>
      <c r="J14" s="767"/>
      <c r="K14" s="767"/>
      <c r="L14" s="767"/>
      <c r="M14" s="767"/>
      <c r="N14" s="767"/>
      <c r="O14" s="767"/>
      <c r="P14" s="767"/>
      <c r="Q14" s="767"/>
      <c r="R14" s="768"/>
    </row>
    <row r="15" spans="1:18" ht="21.95" customHeight="1">
      <c r="A15" s="769"/>
      <c r="B15" s="770"/>
      <c r="C15" s="770"/>
      <c r="D15" s="770"/>
      <c r="E15" s="770"/>
      <c r="F15" s="770"/>
      <c r="G15" s="770"/>
      <c r="H15" s="770"/>
      <c r="I15" s="770"/>
      <c r="J15" s="770"/>
      <c r="K15" s="770"/>
      <c r="L15" s="770"/>
      <c r="M15" s="770"/>
      <c r="N15" s="770"/>
      <c r="O15" s="770"/>
      <c r="P15" s="770"/>
      <c r="Q15" s="770"/>
      <c r="R15" s="771"/>
    </row>
    <row r="16" spans="1:18" s="2" customFormat="1" ht="129.94999999999999" customHeight="1">
      <c r="A16" s="762"/>
      <c r="B16" s="763"/>
      <c r="C16" s="763"/>
      <c r="D16" s="763"/>
      <c r="E16" s="763"/>
      <c r="F16" s="763"/>
      <c r="G16" s="763"/>
      <c r="H16" s="763"/>
      <c r="I16" s="763"/>
      <c r="J16" s="763"/>
      <c r="K16" s="763"/>
      <c r="L16" s="763"/>
      <c r="M16" s="763"/>
      <c r="N16" s="763"/>
      <c r="O16" s="763"/>
      <c r="P16" s="763"/>
      <c r="Q16" s="763"/>
      <c r="R16" s="764"/>
    </row>
    <row r="17" spans="1:18" ht="22.5" customHeight="1">
      <c r="A17" s="759" t="s">
        <v>538</v>
      </c>
      <c r="B17" s="759"/>
      <c r="C17" s="759"/>
      <c r="D17" s="759"/>
      <c r="E17" s="759"/>
      <c r="F17" s="759"/>
      <c r="G17" s="759"/>
      <c r="H17" s="759"/>
      <c r="I17" s="759"/>
      <c r="J17" s="759"/>
      <c r="K17" s="759"/>
      <c r="L17" s="759"/>
      <c r="M17" s="759"/>
      <c r="N17" s="759"/>
      <c r="O17" s="759"/>
      <c r="P17" s="759"/>
      <c r="Q17" s="759"/>
      <c r="R17" s="759"/>
    </row>
    <row r="18" spans="1:18" ht="249.95" customHeight="1">
      <c r="A18" s="760"/>
      <c r="B18" s="719"/>
      <c r="C18" s="719"/>
      <c r="D18" s="719"/>
      <c r="E18" s="719"/>
      <c r="F18" s="719"/>
      <c r="G18" s="719"/>
      <c r="H18" s="719"/>
      <c r="I18" s="719"/>
      <c r="J18" s="719"/>
      <c r="K18" s="719"/>
      <c r="L18" s="719"/>
      <c r="M18" s="719"/>
      <c r="N18" s="719"/>
      <c r="O18" s="719"/>
      <c r="P18" s="719"/>
      <c r="Q18" s="719"/>
      <c r="R18" s="720"/>
    </row>
    <row r="19" spans="1:18" ht="12" customHeight="1">
      <c r="A19" s="140"/>
      <c r="B19" s="140"/>
      <c r="C19" s="140"/>
      <c r="D19" s="140"/>
      <c r="E19" s="140"/>
      <c r="F19" s="140"/>
      <c r="G19" s="140"/>
      <c r="H19" s="140"/>
      <c r="I19" s="140"/>
      <c r="J19" s="140"/>
      <c r="K19" s="140"/>
      <c r="L19" s="140"/>
      <c r="M19" s="140"/>
      <c r="N19" s="140"/>
      <c r="O19" s="140"/>
      <c r="P19" s="140"/>
      <c r="Q19" s="140"/>
      <c r="R19" s="140"/>
    </row>
    <row r="20" spans="1:18" ht="12" customHeight="1">
      <c r="A20" s="140"/>
      <c r="B20" s="140"/>
      <c r="C20" s="140"/>
      <c r="D20" s="140"/>
      <c r="E20" s="140"/>
      <c r="F20" s="140"/>
      <c r="G20" s="140"/>
      <c r="H20" s="140"/>
      <c r="I20" s="140"/>
      <c r="J20" s="140"/>
      <c r="K20" s="140"/>
      <c r="L20" s="140"/>
      <c r="M20" s="140"/>
      <c r="N20" s="140"/>
      <c r="O20" s="140"/>
      <c r="P20" s="140"/>
      <c r="Q20" s="140"/>
      <c r="R20" s="140"/>
    </row>
    <row r="21" spans="1:18" ht="12" customHeight="1">
      <c r="A21" s="140"/>
      <c r="B21" s="140"/>
      <c r="C21" s="140"/>
      <c r="D21" s="140"/>
      <c r="E21" s="140"/>
      <c r="F21" s="140"/>
      <c r="G21" s="140"/>
      <c r="H21" s="140"/>
      <c r="I21" s="140"/>
      <c r="J21" s="140"/>
      <c r="K21" s="140"/>
      <c r="L21" s="140"/>
      <c r="M21" s="140"/>
      <c r="N21" s="140"/>
      <c r="O21" s="140"/>
      <c r="P21" s="140"/>
      <c r="Q21" s="140"/>
      <c r="R21" s="140"/>
    </row>
    <row r="22" spans="1:18">
      <c r="A22" s="140"/>
      <c r="B22" s="140"/>
      <c r="C22" s="140"/>
      <c r="D22" s="140"/>
      <c r="E22" s="140"/>
      <c r="F22" s="140"/>
      <c r="G22" s="140"/>
      <c r="H22" s="140"/>
      <c r="I22" s="140"/>
      <c r="J22" s="140"/>
      <c r="K22" s="140"/>
      <c r="L22" s="140"/>
      <c r="M22" s="140"/>
      <c r="N22" s="140"/>
      <c r="O22" s="140"/>
      <c r="P22" s="140"/>
      <c r="Q22" s="140"/>
      <c r="R22" s="140"/>
    </row>
  </sheetData>
  <sheetProtection sheet="1" objects="1" scenarios="1" formatCells="0" formatRows="0" insertRows="0" deleteRows="0" selectLockedCells="1"/>
  <mergeCells count="22">
    <mergeCell ref="A4:D4"/>
    <mergeCell ref="A1:R1"/>
    <mergeCell ref="A2:R2"/>
    <mergeCell ref="A3:D3"/>
    <mergeCell ref="E3:R3"/>
    <mergeCell ref="E4:R4"/>
    <mergeCell ref="A5:L6"/>
    <mergeCell ref="M5:R6"/>
    <mergeCell ref="A12:L13"/>
    <mergeCell ref="M12:R13"/>
    <mergeCell ref="A14:R15"/>
    <mergeCell ref="A7:L8"/>
    <mergeCell ref="M7:R7"/>
    <mergeCell ref="M8:R8"/>
    <mergeCell ref="A9:L9"/>
    <mergeCell ref="M9:R9"/>
    <mergeCell ref="A17:R17"/>
    <mergeCell ref="A18:R18"/>
    <mergeCell ref="A10:L11"/>
    <mergeCell ref="M10:R10"/>
    <mergeCell ref="M11:R11"/>
    <mergeCell ref="A16:R16"/>
  </mergeCells>
  <phoneticPr fontId="1"/>
  <dataValidations count="5">
    <dataValidation type="list" allowBlank="1" showInputMessage="1" showErrorMessage="1" sqref="M12:R13">
      <formula1>"特許権を出願予定,実用新案権を出願予定,商標権を出願予定,意匠権を出願予定,予定なし"</formula1>
    </dataValidation>
    <dataValidation type="list" allowBlank="1" showInputMessage="1" showErrorMessage="1" promptTitle="プルダウンより選択してください" prompt="　出願公開前の出願明細書は、記入及び提出書類として添付不要です。" sqref="M7:R7 M10:R10">
      <formula1>"特許権,実用新案権,意匠権,商標権"</formula1>
    </dataValidation>
    <dataValidation type="list" allowBlank="1" showInputMessage="1" showErrorMessage="1" sqref="M9:R9 M5:R6">
      <formula1>"はい,いいえ"</formula1>
    </dataValidation>
    <dataValidation allowBlank="1" showInputMessage="1" showErrorMessage="1" prompt="先行技術調査や産業財産権に関して、東京都知的財産総合センターで相談可能です_x000a_（相談窓口　ＴＥＬ：０３－３８３２－３６５６）_x000a_" sqref="E4:R4"/>
    <dataValidation allowBlank="1" showInputMessage="1" showErrorMessage="1" prompt="主に以下の点について説明してください_x000a_（ア）本研究開発の成果物に対する安全性対策_x000a_（イ）本研究開発を含む従来の企業活動における法令遵守への取り組み_x000a_その他必要に応じ各自で説明項目を追加して下さい_x000a_" sqref="A16:R16"/>
  </dataValidations>
  <printOptions horizontalCentered="1"/>
  <pageMargins left="0.31496062992125984" right="0.31496062992125984" top="0.74803149606299213" bottom="0.74803149606299213" header="0.31496062992125984" footer="0.31496062992125984"/>
  <pageSetup paperSize="9" scale="80" fitToWidth="0" fitToHeight="0" orientation="portrait" r:id="rId1"/>
  <headerFooter>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D49"/>
  <sheetViews>
    <sheetView view="pageBreakPreview" zoomScale="90" zoomScaleNormal="130" zoomScaleSheetLayoutView="90" zoomScalePageLayoutView="55" workbookViewId="0">
      <selection activeCell="M21" sqref="M21:W21"/>
    </sheetView>
  </sheetViews>
  <sheetFormatPr defaultColWidth="2.125" defaultRowHeight="13.5"/>
  <cols>
    <col min="1" max="1" width="2.25" style="6" customWidth="1"/>
    <col min="2" max="2" width="2.5" style="6" customWidth="1"/>
    <col min="3" max="5" width="2.125" style="6"/>
    <col min="6" max="12" width="2.5" style="6" customWidth="1"/>
    <col min="13" max="13" width="6.5" style="6" bestFit="1" customWidth="1"/>
    <col min="14" max="25" width="2.125" style="6"/>
    <col min="26" max="45" width="2.125" style="6" customWidth="1"/>
    <col min="46" max="59" width="2.125" style="6" hidden="1" customWidth="1"/>
    <col min="60" max="60" width="2.125" style="6" customWidth="1"/>
    <col min="61" max="61" width="2.25" style="6" customWidth="1"/>
    <col min="62" max="70" width="2.125" style="6"/>
    <col min="71" max="71" width="3.375" style="6" customWidth="1"/>
    <col min="72" max="16384" width="2.125" style="6"/>
  </cols>
  <sheetData>
    <row r="1" spans="1:82" s="4" customFormat="1" ht="30" customHeight="1">
      <c r="A1" s="299" t="s">
        <v>499</v>
      </c>
      <c r="B1" s="3"/>
      <c r="J1" s="5"/>
      <c r="K1" s="5"/>
      <c r="L1" s="5"/>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4" t="s">
        <v>297</v>
      </c>
      <c r="AU1" s="6" t="s">
        <v>298</v>
      </c>
      <c r="AV1" s="6" t="s">
        <v>299</v>
      </c>
      <c r="AW1" s="6" t="s">
        <v>300</v>
      </c>
      <c r="AX1" s="6" t="s">
        <v>301</v>
      </c>
      <c r="AY1" s="6" t="s">
        <v>302</v>
      </c>
      <c r="AZ1" s="6" t="s">
        <v>303</v>
      </c>
      <c r="BA1" s="6" t="s">
        <v>304</v>
      </c>
      <c r="BB1" s="6" t="s">
        <v>305</v>
      </c>
      <c r="BC1" s="6" t="s">
        <v>306</v>
      </c>
      <c r="BD1" s="6" t="s">
        <v>285</v>
      </c>
      <c r="BE1" s="4" t="s">
        <v>307</v>
      </c>
    </row>
    <row r="2" spans="1:82" s="4" customFormat="1" ht="15" customHeight="1">
      <c r="B2" s="67" t="s">
        <v>308</v>
      </c>
      <c r="C2" s="93"/>
      <c r="D2" s="93"/>
      <c r="E2" s="93"/>
      <c r="F2" s="94"/>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row>
    <row r="3" spans="1:82" ht="15" customHeight="1">
      <c r="A3" s="7"/>
      <c r="B3" s="7"/>
      <c r="C3" s="7"/>
      <c r="D3" s="7"/>
      <c r="E3" s="7"/>
      <c r="F3" s="8"/>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row>
    <row r="4" spans="1:82" ht="15" customHeight="1">
      <c r="A4" s="300" t="s">
        <v>309</v>
      </c>
      <c r="C4" s="9"/>
      <c r="D4" s="4"/>
      <c r="E4" s="4"/>
      <c r="F4" s="4"/>
      <c r="G4" s="4"/>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10"/>
      <c r="AO4" s="10"/>
      <c r="AP4" s="10"/>
      <c r="AQ4" s="10"/>
      <c r="AR4" s="10"/>
      <c r="AS4" s="10"/>
    </row>
    <row r="5" spans="1:82" ht="15" customHeight="1">
      <c r="B5" s="11"/>
      <c r="C5" s="11"/>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5" t="s">
        <v>59</v>
      </c>
      <c r="AO5" s="9"/>
      <c r="AP5" s="9"/>
      <c r="AQ5" s="9"/>
      <c r="AR5" s="9"/>
      <c r="BN5" s="6" t="s">
        <v>448</v>
      </c>
    </row>
    <row r="6" spans="1:82" ht="16.5" customHeight="1">
      <c r="A6" s="801" t="s">
        <v>60</v>
      </c>
      <c r="B6" s="801"/>
      <c r="C6" s="801"/>
      <c r="D6" s="801"/>
      <c r="E6" s="801"/>
      <c r="F6" s="801"/>
      <c r="G6" s="801"/>
      <c r="H6" s="801"/>
      <c r="I6" s="801"/>
      <c r="J6" s="801"/>
      <c r="K6" s="801"/>
      <c r="L6" s="801"/>
      <c r="M6" s="801"/>
      <c r="N6" s="801"/>
      <c r="O6" s="801"/>
      <c r="P6" s="802" t="s">
        <v>350</v>
      </c>
      <c r="Q6" s="803"/>
      <c r="R6" s="803"/>
      <c r="S6" s="803"/>
      <c r="T6" s="803"/>
      <c r="U6" s="803"/>
      <c r="V6" s="803"/>
      <c r="W6" s="803"/>
      <c r="X6" s="803"/>
      <c r="Y6" s="804"/>
      <c r="Z6" s="805" t="s">
        <v>61</v>
      </c>
      <c r="AA6" s="805"/>
      <c r="AB6" s="805"/>
      <c r="AC6" s="805"/>
      <c r="AD6" s="805"/>
      <c r="AE6" s="805"/>
      <c r="AF6" s="805"/>
      <c r="AG6" s="805"/>
      <c r="AH6" s="805"/>
      <c r="AI6" s="805"/>
      <c r="AJ6" s="805" t="s">
        <v>62</v>
      </c>
      <c r="AK6" s="805"/>
      <c r="AL6" s="805"/>
      <c r="AM6" s="805"/>
      <c r="AN6" s="805"/>
      <c r="AO6" s="805"/>
      <c r="AP6" s="805"/>
      <c r="AQ6" s="805"/>
      <c r="AR6" s="805"/>
      <c r="AS6" s="805"/>
      <c r="BN6" s="6" t="s">
        <v>449</v>
      </c>
    </row>
    <row r="7" spans="1:82" ht="16.5" customHeight="1">
      <c r="A7" s="801"/>
      <c r="B7" s="801"/>
      <c r="C7" s="801"/>
      <c r="D7" s="801"/>
      <c r="E7" s="801"/>
      <c r="F7" s="801"/>
      <c r="G7" s="801"/>
      <c r="H7" s="801"/>
      <c r="I7" s="801"/>
      <c r="J7" s="801"/>
      <c r="K7" s="801"/>
      <c r="L7" s="801"/>
      <c r="M7" s="801"/>
      <c r="N7" s="801"/>
      <c r="O7" s="801"/>
      <c r="P7" s="806" t="s">
        <v>63</v>
      </c>
      <c r="Q7" s="807"/>
      <c r="R7" s="807"/>
      <c r="S7" s="807"/>
      <c r="T7" s="807"/>
      <c r="U7" s="807"/>
      <c r="V7" s="807"/>
      <c r="W7" s="807"/>
      <c r="X7" s="807"/>
      <c r="Y7" s="808"/>
      <c r="Z7" s="809" t="s">
        <v>310</v>
      </c>
      <c r="AA7" s="810"/>
      <c r="AB7" s="810"/>
      <c r="AC7" s="810"/>
      <c r="AD7" s="810"/>
      <c r="AE7" s="810"/>
      <c r="AF7" s="810"/>
      <c r="AG7" s="810"/>
      <c r="AH7" s="810"/>
      <c r="AI7" s="811"/>
      <c r="AJ7" s="809" t="s">
        <v>311</v>
      </c>
      <c r="AK7" s="810"/>
      <c r="AL7" s="810"/>
      <c r="AM7" s="810"/>
      <c r="AN7" s="810"/>
      <c r="AO7" s="810"/>
      <c r="AP7" s="810"/>
      <c r="AQ7" s="810"/>
      <c r="AR7" s="810"/>
      <c r="AS7" s="811"/>
      <c r="BN7" s="6" t="s">
        <v>450</v>
      </c>
    </row>
    <row r="8" spans="1:82" s="96" customFormat="1" ht="21" customHeight="1">
      <c r="A8" s="822" t="s">
        <v>64</v>
      </c>
      <c r="B8" s="823"/>
      <c r="C8" s="828" t="s">
        <v>312</v>
      </c>
      <c r="D8" s="829"/>
      <c r="E8" s="829"/>
      <c r="F8" s="829"/>
      <c r="G8" s="829"/>
      <c r="H8" s="829"/>
      <c r="I8" s="829"/>
      <c r="J8" s="829"/>
      <c r="K8" s="829"/>
      <c r="L8" s="829"/>
      <c r="M8" s="829"/>
      <c r="N8" s="829"/>
      <c r="O8" s="830"/>
      <c r="P8" s="831">
        <f>'4-2'!H25</f>
        <v>0</v>
      </c>
      <c r="Q8" s="832"/>
      <c r="R8" s="832"/>
      <c r="S8" s="832"/>
      <c r="T8" s="832"/>
      <c r="U8" s="832"/>
      <c r="V8" s="832"/>
      <c r="W8" s="832"/>
      <c r="X8" s="832"/>
      <c r="Y8" s="833"/>
      <c r="Z8" s="793">
        <f>'4-2'!I25</f>
        <v>0</v>
      </c>
      <c r="AA8" s="793"/>
      <c r="AB8" s="793"/>
      <c r="AC8" s="793"/>
      <c r="AD8" s="793"/>
      <c r="AE8" s="793"/>
      <c r="AF8" s="793"/>
      <c r="AG8" s="793"/>
      <c r="AH8" s="793"/>
      <c r="AI8" s="793"/>
      <c r="AJ8" s="792">
        <f>ROUNDDOWN($Z8/2,-3)</f>
        <v>0</v>
      </c>
      <c r="AK8" s="792"/>
      <c r="AL8" s="792"/>
      <c r="AM8" s="792"/>
      <c r="AN8" s="792"/>
      <c r="AO8" s="792"/>
      <c r="AP8" s="792"/>
      <c r="AQ8" s="792"/>
      <c r="AR8" s="792"/>
      <c r="AS8" s="792"/>
      <c r="AT8" s="96" t="s">
        <v>313</v>
      </c>
      <c r="AU8" s="96" t="s">
        <v>298</v>
      </c>
      <c r="AV8" s="96" t="s">
        <v>314</v>
      </c>
      <c r="BN8" s="96" t="s">
        <v>451</v>
      </c>
    </row>
    <row r="9" spans="1:82" s="96" customFormat="1" ht="21" customHeight="1" thickBot="1">
      <c r="A9" s="824"/>
      <c r="B9" s="825"/>
      <c r="C9" s="812" t="s">
        <v>414</v>
      </c>
      <c r="D9" s="813"/>
      <c r="E9" s="813"/>
      <c r="F9" s="813"/>
      <c r="G9" s="813"/>
      <c r="H9" s="813"/>
      <c r="I9" s="813"/>
      <c r="J9" s="813"/>
      <c r="K9" s="813"/>
      <c r="L9" s="813"/>
      <c r="M9" s="813"/>
      <c r="N9" s="813"/>
      <c r="O9" s="815"/>
      <c r="P9" s="793">
        <f>'4-3'!I25</f>
        <v>0</v>
      </c>
      <c r="Q9" s="793"/>
      <c r="R9" s="793"/>
      <c r="S9" s="793"/>
      <c r="T9" s="793"/>
      <c r="U9" s="793"/>
      <c r="V9" s="793"/>
      <c r="W9" s="793"/>
      <c r="X9" s="793"/>
      <c r="Y9" s="793"/>
      <c r="Z9" s="793">
        <f>'4-3'!J25</f>
        <v>0</v>
      </c>
      <c r="AA9" s="793"/>
      <c r="AB9" s="793"/>
      <c r="AC9" s="793"/>
      <c r="AD9" s="793"/>
      <c r="AE9" s="793"/>
      <c r="AF9" s="793"/>
      <c r="AG9" s="793"/>
      <c r="AH9" s="793"/>
      <c r="AI9" s="793"/>
      <c r="AJ9" s="792">
        <f>ROUNDDOWN($Z9/2,-3)</f>
        <v>0</v>
      </c>
      <c r="AK9" s="792"/>
      <c r="AL9" s="792"/>
      <c r="AM9" s="792"/>
      <c r="AN9" s="792"/>
      <c r="AO9" s="792"/>
      <c r="AP9" s="792"/>
      <c r="AQ9" s="792"/>
      <c r="AR9" s="792"/>
      <c r="AS9" s="792"/>
      <c r="AT9" s="96" t="s">
        <v>313</v>
      </c>
      <c r="AU9" s="96" t="s">
        <v>299</v>
      </c>
      <c r="AV9" s="96" t="s">
        <v>314</v>
      </c>
      <c r="BN9" s="96" t="s">
        <v>121</v>
      </c>
    </row>
    <row r="10" spans="1:82" s="96" customFormat="1" ht="21" customHeight="1" thickBot="1">
      <c r="A10" s="824"/>
      <c r="B10" s="825"/>
      <c r="C10" s="819" t="s">
        <v>65</v>
      </c>
      <c r="D10" s="820"/>
      <c r="E10" s="820"/>
      <c r="F10" s="820"/>
      <c r="G10" s="820"/>
      <c r="H10" s="820"/>
      <c r="I10" s="820"/>
      <c r="J10" s="820"/>
      <c r="K10" s="820"/>
      <c r="L10" s="820"/>
      <c r="M10" s="820"/>
      <c r="N10" s="820"/>
      <c r="O10" s="821"/>
      <c r="P10" s="793">
        <f>'4-5'!F26</f>
        <v>0</v>
      </c>
      <c r="Q10" s="793"/>
      <c r="R10" s="793"/>
      <c r="S10" s="793"/>
      <c r="T10" s="793"/>
      <c r="U10" s="793"/>
      <c r="V10" s="793"/>
      <c r="W10" s="793"/>
      <c r="X10" s="793"/>
      <c r="Y10" s="793"/>
      <c r="Z10" s="793">
        <f>'4-5'!G26</f>
        <v>0</v>
      </c>
      <c r="AA10" s="793"/>
      <c r="AB10" s="793"/>
      <c r="AC10" s="793"/>
      <c r="AD10" s="793"/>
      <c r="AE10" s="793"/>
      <c r="AF10" s="793"/>
      <c r="AG10" s="793"/>
      <c r="AH10" s="793"/>
      <c r="AI10" s="793"/>
      <c r="AJ10" s="792">
        <f>ROUNDDOWN($Z10/2,-3)</f>
        <v>0</v>
      </c>
      <c r="AK10" s="792"/>
      <c r="AL10" s="792"/>
      <c r="AM10" s="792"/>
      <c r="AN10" s="792"/>
      <c r="AO10" s="792"/>
      <c r="AP10" s="792"/>
      <c r="AQ10" s="792"/>
      <c r="AR10" s="792"/>
      <c r="AS10" s="792"/>
      <c r="AT10" s="96" t="s">
        <v>313</v>
      </c>
      <c r="AU10" s="96" t="s">
        <v>300</v>
      </c>
      <c r="AV10" s="96" t="s">
        <v>314</v>
      </c>
      <c r="BN10" s="788">
        <f>SUM(AJ8:AJ13)</f>
        <v>0</v>
      </c>
      <c r="BO10" s="789"/>
      <c r="BP10" s="789"/>
      <c r="BQ10" s="789"/>
      <c r="BR10" s="789"/>
      <c r="BS10" s="789"/>
      <c r="BT10" s="790"/>
      <c r="BU10" s="96" t="s">
        <v>15</v>
      </c>
    </row>
    <row r="11" spans="1:82" s="96" customFormat="1" ht="21" customHeight="1">
      <c r="A11" s="824"/>
      <c r="B11" s="825"/>
      <c r="C11" s="814" t="s">
        <v>66</v>
      </c>
      <c r="D11" s="814"/>
      <c r="E11" s="814"/>
      <c r="F11" s="814"/>
      <c r="G11" s="814"/>
      <c r="H11" s="814"/>
      <c r="I11" s="814"/>
      <c r="J11" s="814"/>
      <c r="K11" s="814"/>
      <c r="L11" s="814"/>
      <c r="M11" s="814"/>
      <c r="N11" s="814"/>
      <c r="O11" s="814"/>
      <c r="P11" s="793">
        <f>'4-7'!H15</f>
        <v>0</v>
      </c>
      <c r="Q11" s="793"/>
      <c r="R11" s="793"/>
      <c r="S11" s="793"/>
      <c r="T11" s="793"/>
      <c r="U11" s="793"/>
      <c r="V11" s="793"/>
      <c r="W11" s="793"/>
      <c r="X11" s="793"/>
      <c r="Y11" s="793"/>
      <c r="Z11" s="793">
        <f>'4-7'!I15</f>
        <v>0</v>
      </c>
      <c r="AA11" s="793"/>
      <c r="AB11" s="793"/>
      <c r="AC11" s="793"/>
      <c r="AD11" s="793"/>
      <c r="AE11" s="793"/>
      <c r="AF11" s="793"/>
      <c r="AG11" s="793"/>
      <c r="AH11" s="793"/>
      <c r="AI11" s="793"/>
      <c r="AJ11" s="792">
        <f>ROUNDDOWN($Z11/2,-3)</f>
        <v>0</v>
      </c>
      <c r="AK11" s="792"/>
      <c r="AL11" s="792"/>
      <c r="AM11" s="792"/>
      <c r="AN11" s="792"/>
      <c r="AO11" s="792"/>
      <c r="AP11" s="792"/>
      <c r="AQ11" s="792"/>
      <c r="AR11" s="792"/>
      <c r="AS11" s="792"/>
      <c r="AT11" s="96" t="s">
        <v>313</v>
      </c>
      <c r="AU11" s="96" t="s">
        <v>301</v>
      </c>
      <c r="AV11" s="96" t="s">
        <v>314</v>
      </c>
      <c r="BJ11" s="196"/>
      <c r="BK11" s="196"/>
      <c r="BL11" s="196"/>
      <c r="BM11" s="196"/>
      <c r="BN11" s="791" t="str">
        <f>(IF(BN10&gt;15000000,"交付上限額1500万円を超えています。最右列「助成金交付申請額」の自動計算式を削除して1500万円に収まるよう修正してください。",""))</f>
        <v/>
      </c>
      <c r="BO11" s="791"/>
      <c r="BP11" s="791"/>
      <c r="BQ11" s="791"/>
      <c r="BR11" s="791"/>
      <c r="BS11" s="791"/>
      <c r="BT11" s="791"/>
      <c r="BU11" s="791"/>
      <c r="BV11" s="791"/>
      <c r="BW11" s="791"/>
      <c r="BX11" s="791"/>
      <c r="BY11" s="791"/>
      <c r="BZ11" s="791"/>
      <c r="CA11" s="791"/>
      <c r="CB11" s="791"/>
      <c r="CC11" s="791"/>
      <c r="CD11" s="791"/>
    </row>
    <row r="12" spans="1:82" s="96" customFormat="1" ht="21" customHeight="1">
      <c r="A12" s="824"/>
      <c r="B12" s="825"/>
      <c r="C12" s="814" t="s">
        <v>315</v>
      </c>
      <c r="D12" s="814"/>
      <c r="E12" s="814"/>
      <c r="F12" s="814"/>
      <c r="G12" s="814"/>
      <c r="H12" s="814"/>
      <c r="I12" s="814"/>
      <c r="J12" s="814"/>
      <c r="K12" s="814"/>
      <c r="L12" s="814"/>
      <c r="M12" s="814"/>
      <c r="N12" s="814"/>
      <c r="O12" s="814"/>
      <c r="P12" s="793">
        <f>'4-9'!G14</f>
        <v>0</v>
      </c>
      <c r="Q12" s="793"/>
      <c r="R12" s="793"/>
      <c r="S12" s="793"/>
      <c r="T12" s="793"/>
      <c r="U12" s="793"/>
      <c r="V12" s="793"/>
      <c r="W12" s="793"/>
      <c r="X12" s="793"/>
      <c r="Y12" s="793"/>
      <c r="Z12" s="793">
        <f>'4-9'!H14</f>
        <v>0</v>
      </c>
      <c r="AA12" s="793"/>
      <c r="AB12" s="793"/>
      <c r="AC12" s="793"/>
      <c r="AD12" s="793"/>
      <c r="AE12" s="793"/>
      <c r="AF12" s="793"/>
      <c r="AG12" s="793"/>
      <c r="AH12" s="793"/>
      <c r="AI12" s="793"/>
      <c r="AJ12" s="792">
        <f>ROUNDDOWN($Z12/2,-3)</f>
        <v>0</v>
      </c>
      <c r="AK12" s="792"/>
      <c r="AL12" s="792"/>
      <c r="AM12" s="792"/>
      <c r="AN12" s="792"/>
      <c r="AO12" s="792"/>
      <c r="AP12" s="792"/>
      <c r="AQ12" s="792"/>
      <c r="AR12" s="792"/>
      <c r="AS12" s="792"/>
      <c r="AT12" s="96" t="s">
        <v>313</v>
      </c>
      <c r="AU12" s="96" t="s">
        <v>302</v>
      </c>
      <c r="AV12" s="96" t="s">
        <v>314</v>
      </c>
      <c r="BJ12" s="196"/>
      <c r="BK12" s="196"/>
      <c r="BL12" s="196"/>
      <c r="BM12" s="196"/>
      <c r="BN12" s="791"/>
      <c r="BO12" s="791"/>
      <c r="BP12" s="791"/>
      <c r="BQ12" s="791"/>
      <c r="BR12" s="791"/>
      <c r="BS12" s="791"/>
      <c r="BT12" s="791"/>
      <c r="BU12" s="791"/>
      <c r="BV12" s="791"/>
      <c r="BW12" s="791"/>
      <c r="BX12" s="791"/>
      <c r="BY12" s="791"/>
      <c r="BZ12" s="791"/>
      <c r="CA12" s="791"/>
      <c r="CB12" s="791"/>
      <c r="CC12" s="791"/>
      <c r="CD12" s="791"/>
    </row>
    <row r="13" spans="1:82" s="96" customFormat="1" ht="21" customHeight="1">
      <c r="A13" s="824"/>
      <c r="B13" s="825"/>
      <c r="C13" s="812" t="s">
        <v>316</v>
      </c>
      <c r="D13" s="813"/>
      <c r="E13" s="813"/>
      <c r="F13" s="813"/>
      <c r="G13" s="813"/>
      <c r="H13" s="813"/>
      <c r="I13" s="813"/>
      <c r="J13" s="813"/>
      <c r="K13" s="813"/>
      <c r="L13" s="813"/>
      <c r="M13" s="813"/>
      <c r="N13" s="305"/>
      <c r="O13" s="306"/>
      <c r="P13" s="793">
        <f>'4-11'!G18</f>
        <v>0</v>
      </c>
      <c r="Q13" s="793"/>
      <c r="R13" s="793"/>
      <c r="S13" s="793"/>
      <c r="T13" s="793"/>
      <c r="U13" s="793"/>
      <c r="V13" s="793"/>
      <c r="W13" s="793"/>
      <c r="X13" s="793"/>
      <c r="Y13" s="793"/>
      <c r="Z13" s="793">
        <f>'4-11'!H18</f>
        <v>0</v>
      </c>
      <c r="AA13" s="793"/>
      <c r="AB13" s="793"/>
      <c r="AC13" s="793"/>
      <c r="AD13" s="793"/>
      <c r="AE13" s="793"/>
      <c r="AF13" s="793"/>
      <c r="AG13" s="793"/>
      <c r="AH13" s="793"/>
      <c r="AI13" s="793"/>
      <c r="AJ13" s="792">
        <f>MIN(ROUNDDOWN($Z13/2,-3),5000000)</f>
        <v>0</v>
      </c>
      <c r="AK13" s="792"/>
      <c r="AL13" s="792"/>
      <c r="AM13" s="792"/>
      <c r="AN13" s="792"/>
      <c r="AO13" s="792"/>
      <c r="AP13" s="792"/>
      <c r="AQ13" s="792"/>
      <c r="AR13" s="792"/>
      <c r="AS13" s="792"/>
      <c r="AT13" s="96" t="s">
        <v>313</v>
      </c>
      <c r="AU13" s="96" t="s">
        <v>303</v>
      </c>
      <c r="AV13" s="96" t="s">
        <v>314</v>
      </c>
      <c r="BI13" s="197"/>
      <c r="BJ13" s="196"/>
      <c r="BK13" s="196"/>
      <c r="BL13" s="196"/>
      <c r="BM13" s="196"/>
      <c r="BN13" s="791"/>
      <c r="BO13" s="791"/>
      <c r="BP13" s="791"/>
      <c r="BQ13" s="791"/>
      <c r="BR13" s="791"/>
      <c r="BS13" s="791"/>
      <c r="BT13" s="791"/>
      <c r="BU13" s="791"/>
      <c r="BV13" s="791"/>
      <c r="BW13" s="791"/>
      <c r="BX13" s="791"/>
      <c r="BY13" s="791"/>
      <c r="BZ13" s="791"/>
      <c r="CA13" s="791"/>
      <c r="CB13" s="791"/>
      <c r="CC13" s="791"/>
      <c r="CD13" s="791"/>
    </row>
    <row r="14" spans="1:82" s="96" customFormat="1" ht="21" customHeight="1">
      <c r="A14" s="824"/>
      <c r="B14" s="825"/>
      <c r="C14" s="307" t="s">
        <v>317</v>
      </c>
      <c r="D14" s="305"/>
      <c r="E14" s="305"/>
      <c r="F14" s="305"/>
      <c r="G14" s="305"/>
      <c r="H14" s="305"/>
      <c r="I14" s="305"/>
      <c r="J14" s="305"/>
      <c r="K14" s="305"/>
      <c r="L14" s="305"/>
      <c r="M14" s="305"/>
      <c r="N14" s="305"/>
      <c r="O14" s="306"/>
      <c r="P14" s="793">
        <f>'4-11'!F26</f>
        <v>0</v>
      </c>
      <c r="Q14" s="793"/>
      <c r="R14" s="793"/>
      <c r="S14" s="793"/>
      <c r="T14" s="793"/>
      <c r="U14" s="793"/>
      <c r="V14" s="793"/>
      <c r="W14" s="793"/>
      <c r="X14" s="793"/>
      <c r="Y14" s="793"/>
      <c r="Z14" s="794"/>
      <c r="AA14" s="794"/>
      <c r="AB14" s="794"/>
      <c r="AC14" s="794"/>
      <c r="AD14" s="794"/>
      <c r="AE14" s="794"/>
      <c r="AF14" s="794"/>
      <c r="AG14" s="794"/>
      <c r="AH14" s="794"/>
      <c r="AI14" s="794"/>
      <c r="AJ14" s="795"/>
      <c r="AK14" s="795"/>
      <c r="AL14" s="795"/>
      <c r="AM14" s="795"/>
      <c r="AN14" s="795"/>
      <c r="AO14" s="795"/>
      <c r="AP14" s="795"/>
      <c r="AQ14" s="795"/>
      <c r="AR14" s="795"/>
      <c r="AS14" s="795"/>
      <c r="AT14" s="96" t="s">
        <v>313</v>
      </c>
      <c r="AU14" s="96" t="s">
        <v>304</v>
      </c>
      <c r="AV14" s="96" t="s">
        <v>314</v>
      </c>
      <c r="BI14" s="197"/>
      <c r="BJ14" s="196"/>
      <c r="BK14" s="196"/>
      <c r="BL14" s="196"/>
      <c r="BM14" s="196"/>
      <c r="BZ14" s="196"/>
      <c r="CA14" s="196"/>
      <c r="CB14" s="196"/>
      <c r="CC14" s="196"/>
      <c r="CD14" s="196"/>
    </row>
    <row r="15" spans="1:82" s="96" customFormat="1" ht="22.5" customHeight="1">
      <c r="A15" s="826"/>
      <c r="B15" s="827"/>
      <c r="C15" s="818" t="s">
        <v>318</v>
      </c>
      <c r="D15" s="818"/>
      <c r="E15" s="818"/>
      <c r="F15" s="818"/>
      <c r="G15" s="818"/>
      <c r="H15" s="818"/>
      <c r="I15" s="818"/>
      <c r="J15" s="818"/>
      <c r="K15" s="818"/>
      <c r="L15" s="818"/>
      <c r="M15" s="818"/>
      <c r="N15" s="818"/>
      <c r="O15" s="818"/>
      <c r="P15" s="796">
        <f>ROUND(SUM(P8:P14),0)</f>
        <v>0</v>
      </c>
      <c r="Q15" s="796"/>
      <c r="R15" s="796"/>
      <c r="S15" s="796"/>
      <c r="T15" s="796"/>
      <c r="U15" s="796"/>
      <c r="V15" s="796"/>
      <c r="W15" s="796"/>
      <c r="X15" s="796"/>
      <c r="Y15" s="796"/>
      <c r="Z15" s="797">
        <f>SUM(Z8:Z13)</f>
        <v>0</v>
      </c>
      <c r="AA15" s="797"/>
      <c r="AB15" s="797"/>
      <c r="AC15" s="797"/>
      <c r="AD15" s="797"/>
      <c r="AE15" s="797"/>
      <c r="AF15" s="797"/>
      <c r="AG15" s="797"/>
      <c r="AH15" s="797"/>
      <c r="AI15" s="797"/>
      <c r="AJ15" s="798">
        <f>IF(SUM(AJ8:AJ13)&gt;=15000000,15000000,SUM(AJ8:AJ13))</f>
        <v>0</v>
      </c>
      <c r="AK15" s="798"/>
      <c r="AL15" s="798"/>
      <c r="AM15" s="798"/>
      <c r="AN15" s="798"/>
      <c r="AO15" s="798"/>
      <c r="AP15" s="798"/>
      <c r="AQ15" s="798"/>
      <c r="AR15" s="798"/>
      <c r="AS15" s="798"/>
      <c r="AT15" s="96" t="s">
        <v>313</v>
      </c>
      <c r="AU15" s="96" t="s">
        <v>305</v>
      </c>
      <c r="AV15" s="96" t="s">
        <v>285</v>
      </c>
      <c r="AW15" s="96" t="s">
        <v>314</v>
      </c>
      <c r="BH15" s="198"/>
      <c r="BJ15" s="199"/>
      <c r="BK15" s="199"/>
      <c r="BL15" s="199"/>
      <c r="BM15" s="199"/>
    </row>
    <row r="16" spans="1:82" ht="15" customHeight="1">
      <c r="D16" s="12"/>
      <c r="K16" s="9"/>
      <c r="L16" s="9"/>
      <c r="M16" s="9"/>
      <c r="N16" s="9"/>
      <c r="O16" s="9"/>
      <c r="P16" s="51"/>
      <c r="Q16" s="51"/>
      <c r="R16" s="51"/>
      <c r="S16" s="51"/>
      <c r="T16" s="51"/>
      <c r="U16" s="51"/>
      <c r="V16" s="51"/>
      <c r="W16" s="51"/>
      <c r="X16" s="17"/>
      <c r="Y16" s="17"/>
      <c r="Z16" s="9"/>
      <c r="AA16" s="9"/>
      <c r="AB16" s="9"/>
      <c r="AC16" s="9"/>
      <c r="AD16" s="9"/>
      <c r="AE16" s="9"/>
      <c r="AF16" s="9"/>
      <c r="AG16" s="9"/>
      <c r="AH16" s="9"/>
      <c r="AI16" s="9"/>
      <c r="AJ16" s="36"/>
      <c r="AK16" s="36"/>
      <c r="AL16" s="36"/>
      <c r="AM16" s="36"/>
      <c r="AN16" s="36"/>
      <c r="AO16" s="36"/>
      <c r="AP16" s="36"/>
      <c r="AQ16" s="9"/>
      <c r="AR16" s="9"/>
      <c r="BJ16" s="161"/>
      <c r="BK16" s="161"/>
      <c r="BL16" s="161"/>
      <c r="BM16" s="161"/>
    </row>
    <row r="17" spans="1:80" ht="15" customHeight="1">
      <c r="D17" s="12"/>
      <c r="K17" s="9"/>
      <c r="L17" s="9"/>
      <c r="M17" s="9"/>
      <c r="N17" s="9"/>
      <c r="O17" s="9"/>
      <c r="P17" s="9"/>
      <c r="Q17" s="9"/>
      <c r="R17" s="9"/>
      <c r="S17" s="9"/>
      <c r="T17" s="9"/>
      <c r="U17" s="9"/>
      <c r="V17" s="9"/>
      <c r="W17" s="9"/>
      <c r="X17" s="52"/>
      <c r="Y17" s="52"/>
      <c r="Z17" s="52"/>
      <c r="AA17" s="52"/>
      <c r="AB17" s="52"/>
      <c r="AC17" s="52"/>
      <c r="AD17" s="52"/>
      <c r="AE17" s="52"/>
      <c r="AF17" s="52"/>
      <c r="AG17" s="9"/>
      <c r="AH17" s="9"/>
      <c r="AI17" s="9"/>
      <c r="AJ17" s="37"/>
      <c r="AK17" s="37"/>
      <c r="AL17" s="37"/>
      <c r="AM17" s="37"/>
      <c r="AN17" s="37"/>
      <c r="AO17" s="37"/>
      <c r="AP17" s="37"/>
      <c r="AQ17" s="9"/>
      <c r="AR17" s="9"/>
    </row>
    <row r="18" spans="1:80" ht="15" customHeight="1">
      <c r="A18" s="300" t="s">
        <v>319</v>
      </c>
      <c r="D18" s="12"/>
      <c r="K18" s="9"/>
      <c r="L18" s="9"/>
      <c r="M18" s="9"/>
      <c r="N18" s="9"/>
      <c r="O18" s="9"/>
      <c r="P18" s="9"/>
      <c r="Q18" s="9"/>
      <c r="R18" s="9"/>
      <c r="S18" s="9"/>
      <c r="T18" s="9"/>
      <c r="U18" s="9"/>
      <c r="V18" s="9"/>
      <c r="W18" s="9"/>
      <c r="X18" s="13"/>
      <c r="Y18" s="13"/>
      <c r="Z18" s="9"/>
      <c r="AA18" s="9"/>
      <c r="AB18" s="9"/>
      <c r="AC18" s="9"/>
      <c r="AD18" s="9"/>
      <c r="AE18" s="9"/>
      <c r="AF18" s="9"/>
      <c r="AG18" s="9"/>
      <c r="AH18" s="9"/>
      <c r="AI18" s="9"/>
      <c r="AJ18" s="9"/>
      <c r="AK18" s="9"/>
      <c r="AL18" s="9"/>
      <c r="AM18" s="9"/>
      <c r="AN18" s="9"/>
      <c r="AO18" s="9"/>
      <c r="AP18" s="9"/>
      <c r="AQ18" s="9"/>
      <c r="AR18" s="9"/>
    </row>
    <row r="19" spans="1:80" s="4" customFormat="1" ht="15" customHeight="1">
      <c r="C19" s="5"/>
      <c r="I19" s="14"/>
      <c r="J19" s="5"/>
      <c r="K19" s="5"/>
      <c r="L19" s="5"/>
      <c r="M19" s="42"/>
      <c r="N19" s="5"/>
      <c r="O19" s="5"/>
      <c r="P19" s="5"/>
      <c r="Q19" s="5"/>
      <c r="R19" s="5"/>
      <c r="S19" s="5"/>
      <c r="T19" s="5"/>
      <c r="U19" s="5"/>
      <c r="V19" s="5"/>
      <c r="W19" s="5"/>
      <c r="X19" s="5"/>
      <c r="Y19" s="5"/>
      <c r="Z19" s="5"/>
      <c r="AA19" s="5"/>
      <c r="AB19" s="5"/>
      <c r="AC19" s="5"/>
      <c r="AD19" s="5"/>
      <c r="AE19" s="5"/>
      <c r="AF19" s="5"/>
      <c r="AG19" s="5"/>
      <c r="AH19" s="5"/>
      <c r="AI19" s="5"/>
      <c r="AJ19" s="5"/>
      <c r="AK19" s="5"/>
      <c r="AL19" s="5"/>
      <c r="AM19" s="800" t="s">
        <v>67</v>
      </c>
      <c r="AN19" s="800"/>
      <c r="AO19" s="800"/>
      <c r="AP19" s="800"/>
      <c r="AQ19" s="800"/>
      <c r="AR19" s="800"/>
      <c r="AS19" s="800"/>
    </row>
    <row r="20" spans="1:80" ht="18.95" customHeight="1" thickBot="1">
      <c r="A20" s="816" t="s">
        <v>320</v>
      </c>
      <c r="B20" s="816"/>
      <c r="C20" s="816"/>
      <c r="D20" s="816"/>
      <c r="E20" s="816"/>
      <c r="F20" s="816"/>
      <c r="G20" s="816"/>
      <c r="H20" s="816"/>
      <c r="I20" s="816"/>
      <c r="J20" s="816"/>
      <c r="K20" s="816"/>
      <c r="L20" s="816"/>
      <c r="M20" s="816" t="s">
        <v>68</v>
      </c>
      <c r="N20" s="816"/>
      <c r="O20" s="816"/>
      <c r="P20" s="816"/>
      <c r="Q20" s="816"/>
      <c r="R20" s="816"/>
      <c r="S20" s="816"/>
      <c r="T20" s="816"/>
      <c r="U20" s="816"/>
      <c r="V20" s="816"/>
      <c r="W20" s="816"/>
      <c r="X20" s="817" t="s">
        <v>69</v>
      </c>
      <c r="Y20" s="817"/>
      <c r="Z20" s="817"/>
      <c r="AA20" s="817"/>
      <c r="AB20" s="817"/>
      <c r="AC20" s="817"/>
      <c r="AD20" s="817"/>
      <c r="AE20" s="817"/>
      <c r="AF20" s="817"/>
      <c r="AG20" s="817"/>
      <c r="AH20" s="817"/>
      <c r="AI20" s="817"/>
      <c r="AJ20" s="817"/>
      <c r="AK20" s="816" t="s">
        <v>70</v>
      </c>
      <c r="AL20" s="816"/>
      <c r="AM20" s="816"/>
      <c r="AN20" s="816"/>
      <c r="AO20" s="816"/>
      <c r="AP20" s="816"/>
      <c r="AQ20" s="816"/>
      <c r="AR20" s="816"/>
      <c r="AS20" s="816"/>
      <c r="BN20" s="96" t="s">
        <v>417</v>
      </c>
      <c r="BO20" s="196"/>
      <c r="BP20" s="196"/>
      <c r="BQ20" s="196"/>
      <c r="BR20" s="196"/>
      <c r="BS20" s="196"/>
      <c r="BT20" s="196"/>
      <c r="BU20" s="196"/>
      <c r="BV20" s="196"/>
      <c r="BW20" s="196"/>
      <c r="BX20" s="196"/>
      <c r="BY20" s="196"/>
    </row>
    <row r="21" spans="1:80" s="96" customFormat="1" ht="21" customHeight="1" thickBot="1">
      <c r="A21" s="834" t="s">
        <v>71</v>
      </c>
      <c r="B21" s="834"/>
      <c r="C21" s="841" t="s">
        <v>321</v>
      </c>
      <c r="D21" s="841"/>
      <c r="E21" s="841"/>
      <c r="F21" s="841"/>
      <c r="G21" s="841"/>
      <c r="H21" s="841"/>
      <c r="I21" s="841"/>
      <c r="J21" s="841"/>
      <c r="K21" s="841"/>
      <c r="L21" s="841"/>
      <c r="M21" s="846"/>
      <c r="N21" s="846"/>
      <c r="O21" s="846"/>
      <c r="P21" s="846"/>
      <c r="Q21" s="846"/>
      <c r="R21" s="846"/>
      <c r="S21" s="846"/>
      <c r="T21" s="846"/>
      <c r="U21" s="846"/>
      <c r="V21" s="846"/>
      <c r="W21" s="846"/>
      <c r="X21" s="837"/>
      <c r="Y21" s="837"/>
      <c r="Z21" s="837"/>
      <c r="AA21" s="837"/>
      <c r="AB21" s="837"/>
      <c r="AC21" s="837"/>
      <c r="AD21" s="837"/>
      <c r="AE21" s="837"/>
      <c r="AF21" s="837"/>
      <c r="AG21" s="837"/>
      <c r="AH21" s="837"/>
      <c r="AI21" s="837"/>
      <c r="AJ21" s="837"/>
      <c r="AK21" s="847"/>
      <c r="AL21" s="847"/>
      <c r="AM21" s="847"/>
      <c r="AN21" s="847"/>
      <c r="AO21" s="847"/>
      <c r="AP21" s="847"/>
      <c r="AQ21" s="847"/>
      <c r="AR21" s="847"/>
      <c r="AS21" s="847"/>
      <c r="AT21" s="96" t="s">
        <v>313</v>
      </c>
      <c r="AU21" s="96" t="s">
        <v>322</v>
      </c>
      <c r="AV21" s="96" t="s">
        <v>314</v>
      </c>
      <c r="BH21" s="200"/>
      <c r="BN21" s="788">
        <f>P15</f>
        <v>0</v>
      </c>
      <c r="BO21" s="789"/>
      <c r="BP21" s="789"/>
      <c r="BQ21" s="789"/>
      <c r="BR21" s="789"/>
      <c r="BS21" s="789"/>
      <c r="BT21" s="790"/>
      <c r="BU21" s="96" t="s">
        <v>418</v>
      </c>
    </row>
    <row r="22" spans="1:80" s="96" customFormat="1" ht="21" customHeight="1" thickBot="1">
      <c r="A22" s="834"/>
      <c r="B22" s="834"/>
      <c r="C22" s="841" t="s">
        <v>323</v>
      </c>
      <c r="D22" s="841"/>
      <c r="E22" s="841"/>
      <c r="F22" s="841"/>
      <c r="G22" s="841"/>
      <c r="H22" s="841"/>
      <c r="I22" s="841"/>
      <c r="J22" s="841"/>
      <c r="K22" s="841"/>
      <c r="L22" s="841"/>
      <c r="M22" s="842"/>
      <c r="N22" s="843"/>
      <c r="O22" s="843"/>
      <c r="P22" s="843"/>
      <c r="Q22" s="843"/>
      <c r="R22" s="843"/>
      <c r="S22" s="843"/>
      <c r="T22" s="843"/>
      <c r="U22" s="843"/>
      <c r="V22" s="843"/>
      <c r="W22" s="844"/>
      <c r="X22" s="845"/>
      <c r="Y22" s="845"/>
      <c r="Z22" s="845"/>
      <c r="AA22" s="845"/>
      <c r="AB22" s="845"/>
      <c r="AC22" s="845"/>
      <c r="AD22" s="845"/>
      <c r="AE22" s="845"/>
      <c r="AF22" s="845"/>
      <c r="AG22" s="845"/>
      <c r="AH22" s="845"/>
      <c r="AI22" s="845"/>
      <c r="AJ22" s="845"/>
      <c r="AK22" s="799"/>
      <c r="AL22" s="799"/>
      <c r="AM22" s="799"/>
      <c r="AN22" s="799"/>
      <c r="AO22" s="799"/>
      <c r="AP22" s="799"/>
      <c r="AQ22" s="799"/>
      <c r="AR22" s="799"/>
      <c r="AS22" s="799"/>
      <c r="AT22" s="96" t="s">
        <v>313</v>
      </c>
      <c r="AU22" s="96" t="s">
        <v>324</v>
      </c>
      <c r="AV22" s="96" t="s">
        <v>314</v>
      </c>
      <c r="BN22" s="96" t="s">
        <v>419</v>
      </c>
      <c r="BO22" s="161"/>
      <c r="BP22" s="161"/>
      <c r="BQ22" s="161"/>
      <c r="BR22" s="161"/>
      <c r="BS22" s="161"/>
      <c r="BT22" s="6"/>
      <c r="BU22" s="6"/>
      <c r="BV22" s="6"/>
      <c r="BW22" s="6"/>
      <c r="BX22" s="6"/>
      <c r="BY22" s="6"/>
    </row>
    <row r="23" spans="1:80" s="96" customFormat="1" ht="21" customHeight="1" thickBot="1">
      <c r="A23" s="834"/>
      <c r="B23" s="834"/>
      <c r="C23" s="841" t="s">
        <v>325</v>
      </c>
      <c r="D23" s="841"/>
      <c r="E23" s="841"/>
      <c r="F23" s="841"/>
      <c r="G23" s="841"/>
      <c r="H23" s="841"/>
      <c r="I23" s="841"/>
      <c r="J23" s="841"/>
      <c r="K23" s="841"/>
      <c r="L23" s="841"/>
      <c r="M23" s="842"/>
      <c r="N23" s="843"/>
      <c r="O23" s="843"/>
      <c r="P23" s="843"/>
      <c r="Q23" s="843"/>
      <c r="R23" s="843"/>
      <c r="S23" s="843"/>
      <c r="T23" s="843"/>
      <c r="U23" s="843"/>
      <c r="V23" s="843"/>
      <c r="W23" s="844"/>
      <c r="X23" s="845"/>
      <c r="Y23" s="845"/>
      <c r="Z23" s="845"/>
      <c r="AA23" s="845"/>
      <c r="AB23" s="845"/>
      <c r="AC23" s="845"/>
      <c r="AD23" s="845"/>
      <c r="AE23" s="845"/>
      <c r="AF23" s="845"/>
      <c r="AG23" s="845"/>
      <c r="AH23" s="845"/>
      <c r="AI23" s="845"/>
      <c r="AJ23" s="845"/>
      <c r="AK23" s="799"/>
      <c r="AL23" s="799"/>
      <c r="AM23" s="799"/>
      <c r="AN23" s="799"/>
      <c r="AO23" s="799"/>
      <c r="AP23" s="799"/>
      <c r="AQ23" s="799"/>
      <c r="AR23" s="799"/>
      <c r="AS23" s="799"/>
      <c r="AT23" s="96" t="s">
        <v>313</v>
      </c>
      <c r="AU23" s="96" t="s">
        <v>326</v>
      </c>
      <c r="AV23" s="96" t="s">
        <v>314</v>
      </c>
      <c r="BN23" s="788">
        <f>M26</f>
        <v>0</v>
      </c>
      <c r="BO23" s="789"/>
      <c r="BP23" s="789"/>
      <c r="BQ23" s="789"/>
      <c r="BR23" s="789"/>
      <c r="BS23" s="789"/>
      <c r="BT23" s="790"/>
      <c r="BU23" s="96" t="s">
        <v>418</v>
      </c>
    </row>
    <row r="24" spans="1:80" s="96" customFormat="1" ht="21" customHeight="1">
      <c r="A24" s="834"/>
      <c r="B24" s="834"/>
      <c r="C24" s="857" t="s">
        <v>327</v>
      </c>
      <c r="D24" s="841"/>
      <c r="E24" s="841"/>
      <c r="F24" s="858"/>
      <c r="G24" s="858"/>
      <c r="H24" s="858"/>
      <c r="I24" s="858"/>
      <c r="J24" s="858"/>
      <c r="K24" s="858"/>
      <c r="L24" s="858"/>
      <c r="M24" s="842"/>
      <c r="N24" s="843"/>
      <c r="O24" s="843"/>
      <c r="P24" s="843"/>
      <c r="Q24" s="843"/>
      <c r="R24" s="843"/>
      <c r="S24" s="843"/>
      <c r="T24" s="843"/>
      <c r="U24" s="843"/>
      <c r="V24" s="843"/>
      <c r="W24" s="844"/>
      <c r="X24" s="845"/>
      <c r="Y24" s="845"/>
      <c r="Z24" s="845"/>
      <c r="AA24" s="845"/>
      <c r="AB24" s="845"/>
      <c r="AC24" s="845"/>
      <c r="AD24" s="845"/>
      <c r="AE24" s="845"/>
      <c r="AF24" s="845"/>
      <c r="AG24" s="845"/>
      <c r="AH24" s="845"/>
      <c r="AI24" s="845"/>
      <c r="AJ24" s="845"/>
      <c r="AK24" s="847"/>
      <c r="AL24" s="847"/>
      <c r="AM24" s="847"/>
      <c r="AN24" s="847"/>
      <c r="AO24" s="847"/>
      <c r="AP24" s="847"/>
      <c r="AQ24" s="847"/>
      <c r="AR24" s="847"/>
      <c r="AS24" s="847"/>
      <c r="AT24" s="96" t="s">
        <v>313</v>
      </c>
      <c r="AU24" s="96" t="s">
        <v>328</v>
      </c>
      <c r="AV24" s="96" t="s">
        <v>314</v>
      </c>
      <c r="BN24" s="791" t="str">
        <f>IF(P15&lt;&gt;M26,"「助成事業に要する経費」の合計と「資金調達金額」の合計とが不一致です。一致するよう修正してください。","")</f>
        <v/>
      </c>
      <c r="BO24" s="791"/>
      <c r="BP24" s="791"/>
      <c r="BQ24" s="791"/>
      <c r="BR24" s="791"/>
      <c r="BS24" s="791"/>
      <c r="BT24" s="791"/>
      <c r="BU24" s="791"/>
      <c r="BV24" s="791"/>
      <c r="BW24" s="791"/>
      <c r="BX24" s="791"/>
      <c r="BY24" s="791"/>
      <c r="BZ24" s="791"/>
      <c r="CA24" s="791"/>
      <c r="CB24" s="791"/>
    </row>
    <row r="25" spans="1:80" s="96" customFormat="1" ht="21" customHeight="1">
      <c r="A25" s="834"/>
      <c r="B25" s="834"/>
      <c r="C25" s="841"/>
      <c r="D25" s="841"/>
      <c r="E25" s="841"/>
      <c r="F25" s="858"/>
      <c r="G25" s="858"/>
      <c r="H25" s="858"/>
      <c r="I25" s="858"/>
      <c r="J25" s="858"/>
      <c r="K25" s="858"/>
      <c r="L25" s="858"/>
      <c r="M25" s="842"/>
      <c r="N25" s="843"/>
      <c r="O25" s="843"/>
      <c r="P25" s="843"/>
      <c r="Q25" s="843"/>
      <c r="R25" s="843"/>
      <c r="S25" s="843"/>
      <c r="T25" s="843"/>
      <c r="U25" s="843"/>
      <c r="V25" s="843"/>
      <c r="W25" s="844"/>
      <c r="X25" s="845"/>
      <c r="Y25" s="845"/>
      <c r="Z25" s="845"/>
      <c r="AA25" s="845"/>
      <c r="AB25" s="845"/>
      <c r="AC25" s="845"/>
      <c r="AD25" s="845"/>
      <c r="AE25" s="845"/>
      <c r="AF25" s="845"/>
      <c r="AG25" s="845"/>
      <c r="AH25" s="845"/>
      <c r="AI25" s="845"/>
      <c r="AJ25" s="845"/>
      <c r="AK25" s="847"/>
      <c r="AL25" s="847"/>
      <c r="AM25" s="847"/>
      <c r="AN25" s="847"/>
      <c r="AO25" s="847"/>
      <c r="AP25" s="847"/>
      <c r="AQ25" s="847"/>
      <c r="AR25" s="847"/>
      <c r="AS25" s="847"/>
      <c r="AT25" s="96" t="s">
        <v>313</v>
      </c>
      <c r="AU25" s="96" t="s">
        <v>328</v>
      </c>
      <c r="AV25" s="96" t="s">
        <v>314</v>
      </c>
      <c r="BN25" s="791"/>
      <c r="BO25" s="791"/>
      <c r="BP25" s="791"/>
      <c r="BQ25" s="791"/>
      <c r="BR25" s="791"/>
      <c r="BS25" s="791"/>
      <c r="BT25" s="791"/>
      <c r="BU25" s="791"/>
      <c r="BV25" s="791"/>
      <c r="BW25" s="791"/>
      <c r="BX25" s="791"/>
      <c r="BY25" s="791"/>
      <c r="BZ25" s="791"/>
      <c r="CA25" s="791"/>
      <c r="CB25" s="791"/>
    </row>
    <row r="26" spans="1:80" s="96" customFormat="1" ht="21" customHeight="1">
      <c r="A26" s="834"/>
      <c r="B26" s="834"/>
      <c r="C26" s="835" t="s">
        <v>330</v>
      </c>
      <c r="D26" s="835"/>
      <c r="E26" s="835"/>
      <c r="F26" s="835"/>
      <c r="G26" s="835"/>
      <c r="H26" s="835"/>
      <c r="I26" s="835"/>
      <c r="J26" s="835"/>
      <c r="K26" s="835"/>
      <c r="L26" s="835"/>
      <c r="M26" s="836">
        <f>SUM(M21:W25)</f>
        <v>0</v>
      </c>
      <c r="N26" s="836"/>
      <c r="O26" s="836"/>
      <c r="P26" s="836"/>
      <c r="Q26" s="836"/>
      <c r="R26" s="836"/>
      <c r="S26" s="836"/>
      <c r="T26" s="836"/>
      <c r="U26" s="836"/>
      <c r="V26" s="836"/>
      <c r="W26" s="836"/>
      <c r="X26" s="837"/>
      <c r="Y26" s="837"/>
      <c r="Z26" s="837"/>
      <c r="AA26" s="837"/>
      <c r="AB26" s="837"/>
      <c r="AC26" s="837"/>
      <c r="AD26" s="837"/>
      <c r="AE26" s="837"/>
      <c r="AF26" s="837"/>
      <c r="AG26" s="837"/>
      <c r="AH26" s="837"/>
      <c r="AI26" s="837"/>
      <c r="AJ26" s="837"/>
      <c r="AK26" s="838"/>
      <c r="AL26" s="839"/>
      <c r="AM26" s="839"/>
      <c r="AN26" s="839"/>
      <c r="AO26" s="839"/>
      <c r="AP26" s="839"/>
      <c r="AQ26" s="839"/>
      <c r="AR26" s="839"/>
      <c r="AS26" s="840"/>
      <c r="AT26" s="96" t="s">
        <v>313</v>
      </c>
      <c r="AU26" s="96" t="s">
        <v>329</v>
      </c>
      <c r="AV26" s="96" t="s">
        <v>285</v>
      </c>
      <c r="AW26" s="96" t="s">
        <v>314</v>
      </c>
      <c r="BN26" s="791"/>
      <c r="BO26" s="791"/>
      <c r="BP26" s="791"/>
      <c r="BQ26" s="791"/>
      <c r="BR26" s="791"/>
      <c r="BS26" s="791"/>
      <c r="BT26" s="791"/>
      <c r="BU26" s="791"/>
      <c r="BV26" s="791"/>
      <c r="BW26" s="791"/>
      <c r="BX26" s="791"/>
      <c r="BY26" s="791"/>
      <c r="BZ26" s="791"/>
      <c r="CA26" s="791"/>
      <c r="CB26" s="791"/>
    </row>
    <row r="27" spans="1:80" ht="15" customHeight="1">
      <c r="A27" s="848"/>
      <c r="B27" s="848"/>
      <c r="C27" s="15"/>
      <c r="D27" s="15"/>
      <c r="E27" s="15"/>
      <c r="F27" s="15"/>
      <c r="G27" s="15"/>
      <c r="H27" s="15"/>
      <c r="I27" s="15"/>
      <c r="J27" s="15"/>
      <c r="K27" s="15"/>
      <c r="L27" s="15"/>
      <c r="M27" s="16"/>
      <c r="N27" s="16"/>
      <c r="O27" s="16"/>
      <c r="P27" s="16"/>
      <c r="Q27" s="16"/>
      <c r="R27" s="16"/>
      <c r="S27" s="16"/>
      <c r="T27" s="16"/>
      <c r="U27" s="16"/>
      <c r="V27" s="17"/>
      <c r="W27" s="17"/>
      <c r="X27" s="15"/>
      <c r="Y27" s="15"/>
      <c r="Z27" s="15"/>
      <c r="AA27" s="15"/>
      <c r="AB27" s="15"/>
      <c r="AC27" s="15"/>
      <c r="AD27" s="15"/>
      <c r="AE27" s="15"/>
      <c r="AF27" s="15"/>
      <c r="AG27" s="15"/>
      <c r="AH27" s="15"/>
      <c r="AI27" s="15"/>
      <c r="AJ27" s="15"/>
      <c r="AK27" s="15"/>
      <c r="AL27" s="15"/>
      <c r="AM27" s="15"/>
      <c r="AN27" s="15"/>
      <c r="AO27" s="15"/>
      <c r="AP27" s="15"/>
      <c r="AQ27" s="15"/>
      <c r="AR27" s="15"/>
      <c r="AS27" s="15"/>
    </row>
    <row r="28" spans="1:80" ht="15" customHeight="1">
      <c r="A28" s="849"/>
      <c r="B28" s="851"/>
      <c r="C28" s="260"/>
      <c r="D28" s="260"/>
      <c r="E28" s="856" t="s">
        <v>486</v>
      </c>
      <c r="F28" s="856"/>
      <c r="G28" s="856"/>
      <c r="H28" s="856"/>
      <c r="I28" s="856"/>
      <c r="J28" s="856"/>
      <c r="K28" s="856"/>
      <c r="L28" s="856"/>
      <c r="M28" s="856"/>
      <c r="N28" s="856"/>
      <c r="O28" s="856"/>
      <c r="P28" s="856"/>
      <c r="Q28" s="856"/>
      <c r="R28" s="856"/>
      <c r="S28" s="856"/>
      <c r="T28" s="856"/>
      <c r="U28" s="856"/>
      <c r="V28" s="856"/>
      <c r="W28" s="856"/>
      <c r="X28" s="856"/>
      <c r="Y28" s="856"/>
      <c r="Z28" s="856"/>
      <c r="AA28" s="856"/>
      <c r="AB28" s="856"/>
      <c r="AC28" s="856"/>
      <c r="AD28" s="856"/>
      <c r="AE28" s="856"/>
      <c r="AF28" s="856"/>
      <c r="AG28" s="856"/>
      <c r="AH28" s="856"/>
      <c r="AI28" s="856"/>
      <c r="AJ28" s="856"/>
      <c r="AK28" s="856"/>
      <c r="AL28" s="856"/>
      <c r="AM28" s="856"/>
      <c r="AN28" s="856"/>
      <c r="AO28" s="856"/>
      <c r="AP28" s="856"/>
      <c r="AQ28" s="856"/>
      <c r="AR28" s="856"/>
      <c r="AS28" s="856"/>
    </row>
    <row r="29" spans="1:80" ht="15" customHeight="1">
      <c r="A29" s="294"/>
      <c r="B29" s="294"/>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row>
    <row r="30" spans="1:80" ht="15" customHeight="1">
      <c r="A30" s="7"/>
      <c r="B30" s="18"/>
      <c r="C30" s="19"/>
      <c r="D30" s="19"/>
      <c r="E30" s="856" t="s">
        <v>513</v>
      </c>
      <c r="F30" s="856"/>
      <c r="G30" s="856"/>
      <c r="H30" s="856"/>
      <c r="I30" s="856"/>
      <c r="J30" s="856"/>
      <c r="K30" s="856"/>
      <c r="L30" s="856"/>
      <c r="M30" s="856"/>
      <c r="N30" s="856"/>
      <c r="O30" s="856"/>
      <c r="P30" s="856"/>
      <c r="Q30" s="856"/>
      <c r="R30" s="856"/>
      <c r="S30" s="856"/>
      <c r="T30" s="856"/>
      <c r="U30" s="856"/>
      <c r="V30" s="856"/>
      <c r="W30" s="856"/>
      <c r="X30" s="856"/>
      <c r="Y30" s="856"/>
      <c r="Z30" s="856"/>
      <c r="AA30" s="856"/>
      <c r="AB30" s="856"/>
      <c r="AC30" s="856"/>
      <c r="AD30" s="856"/>
      <c r="AE30" s="856"/>
      <c r="AF30" s="856"/>
      <c r="AG30" s="856"/>
      <c r="AH30" s="856"/>
      <c r="AI30" s="856"/>
      <c r="AJ30" s="856"/>
      <c r="AK30" s="856"/>
      <c r="AL30" s="856"/>
      <c r="AM30" s="856"/>
      <c r="AN30" s="856"/>
      <c r="AO30" s="856"/>
      <c r="AP30" s="856"/>
      <c r="AQ30" s="856"/>
      <c r="AR30" s="856"/>
      <c r="AS30" s="856"/>
    </row>
    <row r="31" spans="1:80" ht="15" customHeight="1">
      <c r="A31" s="849"/>
      <c r="B31" s="849"/>
      <c r="C31" s="260"/>
      <c r="D31" s="260"/>
      <c r="E31" s="856"/>
      <c r="F31" s="856"/>
      <c r="G31" s="856"/>
      <c r="H31" s="856"/>
      <c r="I31" s="856"/>
      <c r="J31" s="856"/>
      <c r="K31" s="856"/>
      <c r="L31" s="856"/>
      <c r="M31" s="856"/>
      <c r="N31" s="856"/>
      <c r="O31" s="856"/>
      <c r="P31" s="856"/>
      <c r="Q31" s="856"/>
      <c r="R31" s="856"/>
      <c r="S31" s="856"/>
      <c r="T31" s="856"/>
      <c r="U31" s="856"/>
      <c r="V31" s="856"/>
      <c r="W31" s="856"/>
      <c r="X31" s="856"/>
      <c r="Y31" s="856"/>
      <c r="Z31" s="856"/>
      <c r="AA31" s="856"/>
      <c r="AB31" s="856"/>
      <c r="AC31" s="856"/>
      <c r="AD31" s="856"/>
      <c r="AE31" s="856"/>
      <c r="AF31" s="856"/>
      <c r="AG31" s="856"/>
      <c r="AH31" s="856"/>
      <c r="AI31" s="856"/>
      <c r="AJ31" s="856"/>
      <c r="AK31" s="856"/>
      <c r="AL31" s="856"/>
      <c r="AM31" s="856"/>
      <c r="AN31" s="856"/>
      <c r="AO31" s="856"/>
      <c r="AP31" s="856"/>
      <c r="AQ31" s="856"/>
      <c r="AR31" s="856"/>
      <c r="AS31" s="856"/>
    </row>
    <row r="32" spans="1:80" ht="15" customHeight="1">
      <c r="A32" s="7"/>
      <c r="B32" s="18"/>
      <c r="C32" s="260"/>
      <c r="D32" s="260"/>
      <c r="E32" s="856"/>
      <c r="F32" s="856"/>
      <c r="G32" s="856"/>
      <c r="H32" s="856"/>
      <c r="I32" s="856"/>
      <c r="J32" s="856"/>
      <c r="K32" s="856"/>
      <c r="L32" s="856"/>
      <c r="M32" s="856"/>
      <c r="N32" s="856"/>
      <c r="O32" s="856"/>
      <c r="P32" s="856"/>
      <c r="Q32" s="856"/>
      <c r="R32" s="856"/>
      <c r="S32" s="856"/>
      <c r="T32" s="856"/>
      <c r="U32" s="856"/>
      <c r="V32" s="856"/>
      <c r="W32" s="856"/>
      <c r="X32" s="856"/>
      <c r="Y32" s="856"/>
      <c r="Z32" s="856"/>
      <c r="AA32" s="856"/>
      <c r="AB32" s="856"/>
      <c r="AC32" s="856"/>
      <c r="AD32" s="856"/>
      <c r="AE32" s="856"/>
      <c r="AF32" s="856"/>
      <c r="AG32" s="856"/>
      <c r="AH32" s="856"/>
      <c r="AI32" s="856"/>
      <c r="AJ32" s="856"/>
      <c r="AK32" s="856"/>
      <c r="AL32" s="856"/>
      <c r="AM32" s="856"/>
      <c r="AN32" s="856"/>
      <c r="AO32" s="856"/>
      <c r="AP32" s="856"/>
      <c r="AQ32" s="856"/>
      <c r="AR32" s="856"/>
      <c r="AS32" s="856"/>
    </row>
    <row r="33" spans="1:45" ht="15" customHeight="1">
      <c r="A33" s="849"/>
      <c r="B33" s="849"/>
      <c r="C33" s="21"/>
      <c r="D33" s="21"/>
      <c r="E33" s="852" t="s">
        <v>487</v>
      </c>
      <c r="F33" s="852"/>
      <c r="G33" s="852"/>
      <c r="H33" s="852"/>
      <c r="I33" s="852"/>
      <c r="J33" s="852"/>
      <c r="K33" s="852"/>
      <c r="L33" s="852"/>
      <c r="M33" s="852"/>
      <c r="N33" s="852"/>
      <c r="O33" s="852"/>
      <c r="P33" s="852"/>
      <c r="Q33" s="852"/>
      <c r="R33" s="852"/>
      <c r="S33" s="852"/>
      <c r="T33" s="852"/>
      <c r="U33" s="852"/>
      <c r="V33" s="852"/>
      <c r="W33" s="852"/>
      <c r="X33" s="852"/>
      <c r="Y33" s="852"/>
      <c r="Z33" s="852"/>
      <c r="AA33" s="852"/>
      <c r="AB33" s="852"/>
      <c r="AC33" s="852"/>
      <c r="AD33" s="852"/>
      <c r="AE33" s="852"/>
      <c r="AF33" s="852"/>
      <c r="AG33" s="852"/>
      <c r="AH33" s="852"/>
      <c r="AI33" s="852"/>
      <c r="AJ33" s="852"/>
      <c r="AK33" s="852"/>
      <c r="AL33" s="852"/>
      <c r="AM33" s="852"/>
      <c r="AN33" s="852"/>
      <c r="AO33" s="852"/>
      <c r="AP33" s="852"/>
      <c r="AQ33" s="852"/>
      <c r="AR33" s="852"/>
      <c r="AS33" s="852"/>
    </row>
    <row r="34" spans="1:45" ht="15" customHeight="1">
      <c r="A34" s="18"/>
      <c r="B34" s="7"/>
      <c r="C34" s="260"/>
      <c r="D34" s="260"/>
      <c r="E34" s="852"/>
      <c r="F34" s="852"/>
      <c r="G34" s="852"/>
      <c r="H34" s="852"/>
      <c r="I34" s="852"/>
      <c r="J34" s="852"/>
      <c r="K34" s="852"/>
      <c r="L34" s="852"/>
      <c r="M34" s="852"/>
      <c r="N34" s="852"/>
      <c r="O34" s="852"/>
      <c r="P34" s="852"/>
      <c r="Q34" s="852"/>
      <c r="R34" s="852"/>
      <c r="S34" s="852"/>
      <c r="T34" s="852"/>
      <c r="U34" s="852"/>
      <c r="V34" s="852"/>
      <c r="W34" s="852"/>
      <c r="X34" s="852"/>
      <c r="Y34" s="852"/>
      <c r="Z34" s="852"/>
      <c r="AA34" s="852"/>
      <c r="AB34" s="852"/>
      <c r="AC34" s="852"/>
      <c r="AD34" s="852"/>
      <c r="AE34" s="852"/>
      <c r="AF34" s="852"/>
      <c r="AG34" s="852"/>
      <c r="AH34" s="852"/>
      <c r="AI34" s="852"/>
      <c r="AJ34" s="852"/>
      <c r="AK34" s="852"/>
      <c r="AL34" s="852"/>
      <c r="AM34" s="852"/>
      <c r="AN34" s="852"/>
      <c r="AO34" s="852"/>
      <c r="AP34" s="852"/>
      <c r="AQ34" s="852"/>
      <c r="AR34" s="852"/>
      <c r="AS34" s="852"/>
    </row>
    <row r="35" spans="1:45" ht="15" customHeight="1">
      <c r="A35" s="7"/>
      <c r="B35" s="18"/>
      <c r="C35" s="260"/>
      <c r="D35" s="260"/>
      <c r="E35" s="852"/>
      <c r="F35" s="852"/>
      <c r="G35" s="852"/>
      <c r="H35" s="852"/>
      <c r="I35" s="852"/>
      <c r="J35" s="852"/>
      <c r="K35" s="852"/>
      <c r="L35" s="852"/>
      <c r="M35" s="852"/>
      <c r="N35" s="852"/>
      <c r="O35" s="852"/>
      <c r="P35" s="852"/>
      <c r="Q35" s="852"/>
      <c r="R35" s="852"/>
      <c r="S35" s="852"/>
      <c r="T35" s="852"/>
      <c r="U35" s="852"/>
      <c r="V35" s="852"/>
      <c r="W35" s="852"/>
      <c r="X35" s="852"/>
      <c r="Y35" s="852"/>
      <c r="Z35" s="852"/>
      <c r="AA35" s="852"/>
      <c r="AB35" s="852"/>
      <c r="AC35" s="852"/>
      <c r="AD35" s="852"/>
      <c r="AE35" s="852"/>
      <c r="AF35" s="852"/>
      <c r="AG35" s="852"/>
      <c r="AH35" s="852"/>
      <c r="AI35" s="852"/>
      <c r="AJ35" s="852"/>
      <c r="AK35" s="852"/>
      <c r="AL35" s="852"/>
      <c r="AM35" s="852"/>
      <c r="AN35" s="852"/>
      <c r="AO35" s="852"/>
      <c r="AP35" s="852"/>
      <c r="AQ35" s="852"/>
      <c r="AR35" s="852"/>
      <c r="AS35" s="852"/>
    </row>
    <row r="36" spans="1:45" ht="15" customHeight="1">
      <c r="A36" s="850"/>
      <c r="B36" s="850"/>
      <c r="C36" s="21"/>
      <c r="D36" s="21"/>
      <c r="E36" s="852" t="s">
        <v>488</v>
      </c>
      <c r="F36" s="852"/>
      <c r="G36" s="852"/>
      <c r="H36" s="852"/>
      <c r="I36" s="852"/>
      <c r="J36" s="852"/>
      <c r="K36" s="852"/>
      <c r="L36" s="852"/>
      <c r="M36" s="852"/>
      <c r="N36" s="852"/>
      <c r="O36" s="852"/>
      <c r="P36" s="852"/>
      <c r="Q36" s="852"/>
      <c r="R36" s="852"/>
      <c r="S36" s="852"/>
      <c r="T36" s="852"/>
      <c r="U36" s="852"/>
      <c r="V36" s="852"/>
      <c r="W36" s="852"/>
      <c r="X36" s="852"/>
      <c r="Y36" s="852"/>
      <c r="Z36" s="852"/>
      <c r="AA36" s="852"/>
      <c r="AB36" s="852"/>
      <c r="AC36" s="852"/>
      <c r="AD36" s="852"/>
      <c r="AE36" s="852"/>
      <c r="AF36" s="852"/>
      <c r="AG36" s="852"/>
      <c r="AH36" s="852"/>
      <c r="AI36" s="852"/>
      <c r="AJ36" s="852"/>
      <c r="AK36" s="852"/>
      <c r="AL36" s="852"/>
      <c r="AM36" s="852"/>
      <c r="AN36" s="852"/>
      <c r="AO36" s="852"/>
      <c r="AP36" s="852"/>
      <c r="AQ36" s="852"/>
      <c r="AR36" s="852"/>
      <c r="AS36" s="852"/>
    </row>
    <row r="37" spans="1:45" ht="15" customHeight="1">
      <c r="A37" s="18"/>
      <c r="B37" s="7"/>
      <c r="C37" s="260"/>
      <c r="D37" s="260"/>
      <c r="E37" s="852"/>
      <c r="F37" s="852"/>
      <c r="G37" s="852"/>
      <c r="H37" s="852"/>
      <c r="I37" s="852"/>
      <c r="J37" s="852"/>
      <c r="K37" s="852"/>
      <c r="L37" s="852"/>
      <c r="M37" s="852"/>
      <c r="N37" s="852"/>
      <c r="O37" s="852"/>
      <c r="P37" s="852"/>
      <c r="Q37" s="852"/>
      <c r="R37" s="852"/>
      <c r="S37" s="852"/>
      <c r="T37" s="852"/>
      <c r="U37" s="852"/>
      <c r="V37" s="852"/>
      <c r="W37" s="852"/>
      <c r="X37" s="852"/>
      <c r="Y37" s="852"/>
      <c r="Z37" s="852"/>
      <c r="AA37" s="852"/>
      <c r="AB37" s="852"/>
      <c r="AC37" s="852"/>
      <c r="AD37" s="852"/>
      <c r="AE37" s="852"/>
      <c r="AF37" s="852"/>
      <c r="AG37" s="852"/>
      <c r="AH37" s="852"/>
      <c r="AI37" s="852"/>
      <c r="AJ37" s="852"/>
      <c r="AK37" s="852"/>
      <c r="AL37" s="852"/>
      <c r="AM37" s="852"/>
      <c r="AN37" s="852"/>
      <c r="AO37" s="852"/>
      <c r="AP37" s="852"/>
      <c r="AQ37" s="852"/>
      <c r="AR37" s="852"/>
      <c r="AS37" s="852"/>
    </row>
    <row r="38" spans="1:45" ht="15" customHeight="1">
      <c r="A38" s="7"/>
      <c r="B38" s="18"/>
      <c r="C38" s="260"/>
      <c r="D38" s="260"/>
      <c r="E38" s="852"/>
      <c r="F38" s="852"/>
      <c r="G38" s="852"/>
      <c r="H38" s="852"/>
      <c r="I38" s="852"/>
      <c r="J38" s="852"/>
      <c r="K38" s="852"/>
      <c r="L38" s="852"/>
      <c r="M38" s="852"/>
      <c r="N38" s="852"/>
      <c r="O38" s="852"/>
      <c r="P38" s="852"/>
      <c r="Q38" s="852"/>
      <c r="R38" s="852"/>
      <c r="S38" s="852"/>
      <c r="T38" s="852"/>
      <c r="U38" s="852"/>
      <c r="V38" s="852"/>
      <c r="W38" s="852"/>
      <c r="X38" s="852"/>
      <c r="Y38" s="852"/>
      <c r="Z38" s="852"/>
      <c r="AA38" s="852"/>
      <c r="AB38" s="852"/>
      <c r="AC38" s="852"/>
      <c r="AD38" s="852"/>
      <c r="AE38" s="852"/>
      <c r="AF38" s="852"/>
      <c r="AG38" s="852"/>
      <c r="AH38" s="852"/>
      <c r="AI38" s="852"/>
      <c r="AJ38" s="852"/>
      <c r="AK38" s="852"/>
      <c r="AL38" s="852"/>
      <c r="AM38" s="852"/>
      <c r="AN38" s="852"/>
      <c r="AO38" s="852"/>
      <c r="AP38" s="852"/>
      <c r="AQ38" s="852"/>
      <c r="AR38" s="852"/>
      <c r="AS38" s="852"/>
    </row>
    <row r="39" spans="1:45" ht="15" customHeight="1">
      <c r="A39" s="849"/>
      <c r="B39" s="849"/>
      <c r="C39" s="22"/>
      <c r="D39" s="22"/>
      <c r="E39" s="853" t="s">
        <v>518</v>
      </c>
      <c r="F39" s="854"/>
      <c r="G39" s="854"/>
      <c r="H39" s="854"/>
      <c r="I39" s="854"/>
      <c r="J39" s="854"/>
      <c r="K39" s="854"/>
      <c r="L39" s="854"/>
      <c r="M39" s="854"/>
      <c r="N39" s="854"/>
      <c r="O39" s="854"/>
      <c r="P39" s="854"/>
      <c r="Q39" s="854"/>
      <c r="R39" s="854"/>
      <c r="S39" s="854"/>
      <c r="T39" s="854"/>
      <c r="U39" s="854"/>
      <c r="V39" s="854"/>
      <c r="W39" s="854"/>
      <c r="X39" s="854"/>
      <c r="Y39" s="854"/>
      <c r="Z39" s="854"/>
      <c r="AA39" s="854"/>
      <c r="AB39" s="854"/>
      <c r="AC39" s="854"/>
      <c r="AD39" s="854"/>
      <c r="AE39" s="854"/>
      <c r="AF39" s="854"/>
      <c r="AG39" s="854"/>
      <c r="AH39" s="854"/>
      <c r="AI39" s="854"/>
      <c r="AJ39" s="854"/>
      <c r="AK39" s="854"/>
      <c r="AL39" s="854"/>
      <c r="AM39" s="854"/>
      <c r="AN39" s="854"/>
      <c r="AO39" s="854"/>
      <c r="AP39" s="854"/>
      <c r="AQ39" s="854"/>
      <c r="AR39" s="854"/>
      <c r="AS39" s="854"/>
    </row>
    <row r="40" spans="1:45" s="23" customFormat="1" ht="15" customHeight="1">
      <c r="C40" s="260"/>
      <c r="D40" s="260"/>
      <c r="E40" s="854"/>
      <c r="F40" s="854"/>
      <c r="G40" s="854"/>
      <c r="H40" s="854"/>
      <c r="I40" s="854"/>
      <c r="J40" s="854"/>
      <c r="K40" s="854"/>
      <c r="L40" s="854"/>
      <c r="M40" s="854"/>
      <c r="N40" s="854"/>
      <c r="O40" s="854"/>
      <c r="P40" s="854"/>
      <c r="Q40" s="854"/>
      <c r="R40" s="854"/>
      <c r="S40" s="854"/>
      <c r="T40" s="854"/>
      <c r="U40" s="854"/>
      <c r="V40" s="854"/>
      <c r="W40" s="854"/>
      <c r="X40" s="854"/>
      <c r="Y40" s="854"/>
      <c r="Z40" s="854"/>
      <c r="AA40" s="854"/>
      <c r="AB40" s="854"/>
      <c r="AC40" s="854"/>
      <c r="AD40" s="854"/>
      <c r="AE40" s="854"/>
      <c r="AF40" s="854"/>
      <c r="AG40" s="854"/>
      <c r="AH40" s="854"/>
      <c r="AI40" s="854"/>
      <c r="AJ40" s="854"/>
      <c r="AK40" s="854"/>
      <c r="AL40" s="854"/>
      <c r="AM40" s="854"/>
      <c r="AN40" s="854"/>
      <c r="AO40" s="854"/>
      <c r="AP40" s="854"/>
      <c r="AQ40" s="854"/>
      <c r="AR40" s="854"/>
      <c r="AS40" s="854"/>
    </row>
    <row r="41" spans="1:45" ht="15" customHeight="1">
      <c r="A41" s="24"/>
      <c r="B41" s="25"/>
      <c r="C41" s="260"/>
      <c r="D41" s="260"/>
      <c r="E41" s="854"/>
      <c r="F41" s="854"/>
      <c r="G41" s="854"/>
      <c r="H41" s="854"/>
      <c r="I41" s="854"/>
      <c r="J41" s="854"/>
      <c r="K41" s="854"/>
      <c r="L41" s="854"/>
      <c r="M41" s="854"/>
      <c r="N41" s="854"/>
      <c r="O41" s="854"/>
      <c r="P41" s="854"/>
      <c r="Q41" s="854"/>
      <c r="R41" s="854"/>
      <c r="S41" s="854"/>
      <c r="T41" s="854"/>
      <c r="U41" s="854"/>
      <c r="V41" s="854"/>
      <c r="W41" s="854"/>
      <c r="X41" s="854"/>
      <c r="Y41" s="854"/>
      <c r="Z41" s="854"/>
      <c r="AA41" s="854"/>
      <c r="AB41" s="854"/>
      <c r="AC41" s="854"/>
      <c r="AD41" s="854"/>
      <c r="AE41" s="854"/>
      <c r="AF41" s="854"/>
      <c r="AG41" s="854"/>
      <c r="AH41" s="854"/>
      <c r="AI41" s="854"/>
      <c r="AJ41" s="854"/>
      <c r="AK41" s="854"/>
      <c r="AL41" s="854"/>
      <c r="AM41" s="854"/>
      <c r="AN41" s="854"/>
      <c r="AO41" s="854"/>
      <c r="AP41" s="854"/>
      <c r="AQ41" s="854"/>
      <c r="AR41" s="854"/>
      <c r="AS41" s="854"/>
    </row>
    <row r="42" spans="1:45" ht="15" customHeight="1">
      <c r="A42" s="848"/>
      <c r="B42" s="848"/>
      <c r="C42" s="102"/>
      <c r="D42" s="102"/>
      <c r="E42" s="855" t="s">
        <v>489</v>
      </c>
      <c r="F42" s="855"/>
      <c r="G42" s="855"/>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855"/>
      <c r="AL42" s="855"/>
      <c r="AM42" s="855"/>
      <c r="AN42" s="855"/>
      <c r="AO42" s="855"/>
      <c r="AP42" s="855"/>
      <c r="AQ42" s="855"/>
      <c r="AR42" s="855"/>
      <c r="AS42" s="855"/>
    </row>
    <row r="43" spans="1:45" ht="15" customHeight="1">
      <c r="A43" s="25"/>
      <c r="B43" s="25"/>
      <c r="C43" s="102"/>
      <c r="D43" s="102"/>
      <c r="E43" s="855"/>
      <c r="F43" s="855"/>
      <c r="G43" s="855"/>
      <c r="H43" s="855"/>
      <c r="I43" s="855"/>
      <c r="J43" s="855"/>
      <c r="K43" s="855"/>
      <c r="L43" s="855"/>
      <c r="M43" s="855"/>
      <c r="N43" s="855"/>
      <c r="O43" s="855"/>
      <c r="P43" s="855"/>
      <c r="Q43" s="855"/>
      <c r="R43" s="855"/>
      <c r="S43" s="855"/>
      <c r="T43" s="855"/>
      <c r="U43" s="855"/>
      <c r="V43" s="855"/>
      <c r="W43" s="855"/>
      <c r="X43" s="855"/>
      <c r="Y43" s="855"/>
      <c r="Z43" s="855"/>
      <c r="AA43" s="855"/>
      <c r="AB43" s="855"/>
      <c r="AC43" s="855"/>
      <c r="AD43" s="855"/>
      <c r="AE43" s="855"/>
      <c r="AF43" s="855"/>
      <c r="AG43" s="855"/>
      <c r="AH43" s="855"/>
      <c r="AI43" s="855"/>
      <c r="AJ43" s="855"/>
      <c r="AK43" s="855"/>
      <c r="AL43" s="855"/>
      <c r="AM43" s="855"/>
      <c r="AN43" s="855"/>
      <c r="AO43" s="855"/>
      <c r="AP43" s="855"/>
      <c r="AQ43" s="855"/>
      <c r="AR43" s="855"/>
      <c r="AS43" s="855"/>
    </row>
    <row r="44" spans="1:45" ht="15" customHeight="1">
      <c r="A44" s="24"/>
      <c r="B44" s="25"/>
      <c r="C44" s="102"/>
      <c r="D44" s="102"/>
      <c r="E44" s="855"/>
      <c r="F44" s="855"/>
      <c r="G44" s="855"/>
      <c r="H44" s="855"/>
      <c r="I44" s="855"/>
      <c r="J44" s="855"/>
      <c r="K44" s="855"/>
      <c r="L44" s="855"/>
      <c r="M44" s="855"/>
      <c r="N44" s="855"/>
      <c r="O44" s="855"/>
      <c r="P44" s="855"/>
      <c r="Q44" s="855"/>
      <c r="R44" s="855"/>
      <c r="S44" s="855"/>
      <c r="T44" s="855"/>
      <c r="U44" s="855"/>
      <c r="V44" s="855"/>
      <c r="W44" s="855"/>
      <c r="X44" s="855"/>
      <c r="Y44" s="855"/>
      <c r="Z44" s="855"/>
      <c r="AA44" s="855"/>
      <c r="AB44" s="855"/>
      <c r="AC44" s="855"/>
      <c r="AD44" s="855"/>
      <c r="AE44" s="855"/>
      <c r="AF44" s="855"/>
      <c r="AG44" s="855"/>
      <c r="AH44" s="855"/>
      <c r="AI44" s="855"/>
      <c r="AJ44" s="855"/>
      <c r="AK44" s="855"/>
      <c r="AL44" s="855"/>
      <c r="AM44" s="855"/>
      <c r="AN44" s="855"/>
      <c r="AO44" s="855"/>
      <c r="AP44" s="855"/>
      <c r="AQ44" s="855"/>
      <c r="AR44" s="855"/>
      <c r="AS44" s="855"/>
    </row>
    <row r="45" spans="1:45" ht="15" customHeight="1"/>
    <row r="46" spans="1:4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row>
    <row r="47" spans="1:4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row>
    <row r="48" spans="1:4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row>
    <row r="49" spans="1:4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row>
  </sheetData>
  <sheetProtection sheet="1" objects="1" scenarios="1" formatCells="0" formatRows="0" insertRows="0" deleteRows="0" selectLockedCells="1"/>
  <mergeCells count="88">
    <mergeCell ref="C24:E25"/>
    <mergeCell ref="F24:L24"/>
    <mergeCell ref="M24:W24"/>
    <mergeCell ref="X24:AJ24"/>
    <mergeCell ref="AK24:AS24"/>
    <mergeCell ref="F25:L25"/>
    <mergeCell ref="M25:W25"/>
    <mergeCell ref="X25:AJ25"/>
    <mergeCell ref="AK25:AS25"/>
    <mergeCell ref="E36:AS38"/>
    <mergeCell ref="E39:AS41"/>
    <mergeCell ref="E42:AS44"/>
    <mergeCell ref="E30:AS32"/>
    <mergeCell ref="E28:AS28"/>
    <mergeCell ref="E33:AS35"/>
    <mergeCell ref="A27:B27"/>
    <mergeCell ref="A39:B39"/>
    <mergeCell ref="A42:B42"/>
    <mergeCell ref="A31:B31"/>
    <mergeCell ref="A33:B33"/>
    <mergeCell ref="A36:B36"/>
    <mergeCell ref="A28:B28"/>
    <mergeCell ref="A21:B26"/>
    <mergeCell ref="C26:L26"/>
    <mergeCell ref="M26:W26"/>
    <mergeCell ref="X26:AJ26"/>
    <mergeCell ref="AK26:AS26"/>
    <mergeCell ref="C23:L23"/>
    <mergeCell ref="M23:W23"/>
    <mergeCell ref="X23:AJ23"/>
    <mergeCell ref="C22:L22"/>
    <mergeCell ref="M22:W22"/>
    <mergeCell ref="X22:AJ22"/>
    <mergeCell ref="AK22:AS22"/>
    <mergeCell ref="C21:L21"/>
    <mergeCell ref="M21:W21"/>
    <mergeCell ref="X21:AJ21"/>
    <mergeCell ref="AK21:AS21"/>
    <mergeCell ref="A20:L20"/>
    <mergeCell ref="M20:W20"/>
    <mergeCell ref="X20:AJ20"/>
    <mergeCell ref="AK20:AS20"/>
    <mergeCell ref="AJ8:AS8"/>
    <mergeCell ref="P9:Y9"/>
    <mergeCell ref="Z9:AI9"/>
    <mergeCell ref="AJ9:AS9"/>
    <mergeCell ref="C15:O15"/>
    <mergeCell ref="Z10:AI10"/>
    <mergeCell ref="C10:O10"/>
    <mergeCell ref="P10:Y10"/>
    <mergeCell ref="AJ11:AS11"/>
    <mergeCell ref="A8:B15"/>
    <mergeCell ref="C8:O8"/>
    <mergeCell ref="P8:Y8"/>
    <mergeCell ref="C13:M13"/>
    <mergeCell ref="P13:Y13"/>
    <mergeCell ref="Z13:AI13"/>
    <mergeCell ref="AJ13:AS13"/>
    <mergeCell ref="Z8:AI8"/>
    <mergeCell ref="C11:O11"/>
    <mergeCell ref="P11:Y11"/>
    <mergeCell ref="Z11:AI11"/>
    <mergeCell ref="C12:O12"/>
    <mergeCell ref="P12:Y12"/>
    <mergeCell ref="Z12:AI12"/>
    <mergeCell ref="C9:O9"/>
    <mergeCell ref="A6:O7"/>
    <mergeCell ref="P6:Y6"/>
    <mergeCell ref="Z6:AI6"/>
    <mergeCell ref="AJ6:AS6"/>
    <mergeCell ref="P7:Y7"/>
    <mergeCell ref="Z7:AI7"/>
    <mergeCell ref="AJ7:AS7"/>
    <mergeCell ref="BN21:BT21"/>
    <mergeCell ref="BN23:BT23"/>
    <mergeCell ref="BN24:CB26"/>
    <mergeCell ref="AJ10:AS10"/>
    <mergeCell ref="P14:Y14"/>
    <mergeCell ref="Z14:AI14"/>
    <mergeCell ref="AJ14:AS14"/>
    <mergeCell ref="P15:Y15"/>
    <mergeCell ref="Z15:AI15"/>
    <mergeCell ref="AJ15:AS15"/>
    <mergeCell ref="BN10:BT10"/>
    <mergeCell ref="AK23:AS23"/>
    <mergeCell ref="AM19:AS19"/>
    <mergeCell ref="AJ12:AS12"/>
    <mergeCell ref="BN11:CD13"/>
  </mergeCells>
  <phoneticPr fontId="1"/>
  <dataValidations count="2">
    <dataValidation type="list" imeMode="hiragana" allowBlank="1" showInputMessage="1" showErrorMessage="1" sqref="AK21:AS25">
      <formula1>"調達済,内諾済,折衝中,相談前"</formula1>
    </dataValidation>
    <dataValidation allowBlank="1" showInputMessage="1" showErrorMessage="1" promptTitle="資金調達金額を記入してください" prompt="　助成事業に要する経費の合計金額と同額にしてください" sqref="M21:W25"/>
  </dataValidations>
  <printOptions horizontalCentered="1"/>
  <pageMargins left="0.31496062992125984" right="0.31496062992125984" top="0.74803149606299213" bottom="0.74803149606299213" header="0.31496062992125984" footer="0.31496062992125984"/>
  <pageSetup paperSize="9" scale="94" fitToWidth="0" fitToHeight="0" orientation="portrait" r:id="rId1"/>
  <headerFooter>
    <oddFooter>&amp;A</oddFooter>
  </headerFooter>
  <colBreaks count="1" manualBreakCount="1">
    <brk id="73" max="4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F0"/>
  </sheetPr>
  <dimension ref="A1:AB32"/>
  <sheetViews>
    <sheetView view="pageBreakPreview" zoomScale="90" zoomScaleNormal="130" zoomScaleSheetLayoutView="90" zoomScalePageLayoutView="115" workbookViewId="0">
      <selection activeCell="B5" sqref="B5"/>
    </sheetView>
  </sheetViews>
  <sheetFormatPr defaultColWidth="2.125" defaultRowHeight="12"/>
  <cols>
    <col min="1" max="1" width="6.5" style="33" customWidth="1"/>
    <col min="2" max="2" width="13.75" style="33" customWidth="1"/>
    <col min="3" max="3" width="10.625" style="33" customWidth="1"/>
    <col min="4" max="4" width="10.75" style="33" customWidth="1"/>
    <col min="5" max="5" width="6.25" style="33" customWidth="1"/>
    <col min="6" max="6" width="4.375" style="33" customWidth="1"/>
    <col min="7" max="7" width="11.875" style="33" customWidth="1"/>
    <col min="8" max="9" width="13.125" style="33" customWidth="1"/>
    <col min="10" max="10" width="13.5" style="33" customWidth="1"/>
    <col min="11" max="11" width="2.5" style="32" customWidth="1"/>
    <col min="12" max="12" width="11.25" style="32" customWidth="1"/>
    <col min="13" max="13" width="9.5" style="32" customWidth="1"/>
    <col min="14" max="14" width="6.25" style="32" customWidth="1"/>
    <col min="15" max="213" width="2.125" style="32" customWidth="1"/>
    <col min="214" max="16384" width="2.125" style="32"/>
  </cols>
  <sheetData>
    <row r="1" spans="1:28" ht="30" customHeight="1">
      <c r="A1" s="862" t="s">
        <v>500</v>
      </c>
      <c r="B1" s="862"/>
      <c r="C1" s="862"/>
      <c r="D1" s="862"/>
      <c r="E1" s="862"/>
      <c r="F1" s="862"/>
      <c r="G1" s="862"/>
      <c r="H1" s="862"/>
      <c r="I1" s="862"/>
    </row>
    <row r="2" spans="1:28" ht="15" customHeight="1">
      <c r="A2" s="861" t="s">
        <v>138</v>
      </c>
      <c r="B2" s="861"/>
      <c r="C2" s="861"/>
      <c r="D2" s="861"/>
      <c r="E2" s="861"/>
      <c r="F2" s="861"/>
      <c r="G2" s="861"/>
      <c r="H2" s="861"/>
      <c r="I2" s="861"/>
    </row>
    <row r="3" spans="1:28" ht="15" customHeight="1">
      <c r="A3" s="102"/>
      <c r="B3" s="859" t="s">
        <v>346</v>
      </c>
      <c r="C3" s="860"/>
      <c r="D3" s="860"/>
      <c r="E3" s="860"/>
      <c r="F3" s="860"/>
      <c r="G3" s="860"/>
      <c r="H3" s="860"/>
      <c r="I3" s="860"/>
      <c r="J3" s="105" t="s">
        <v>72</v>
      </c>
    </row>
    <row r="4" spans="1:28" ht="67.5" customHeight="1">
      <c r="A4" s="72" t="s">
        <v>137</v>
      </c>
      <c r="B4" s="72" t="s">
        <v>73</v>
      </c>
      <c r="C4" s="72" t="s">
        <v>74</v>
      </c>
      <c r="D4" s="72" t="s">
        <v>126</v>
      </c>
      <c r="E4" s="72" t="s">
        <v>75</v>
      </c>
      <c r="F4" s="73" t="s">
        <v>162</v>
      </c>
      <c r="G4" s="72" t="s">
        <v>76</v>
      </c>
      <c r="H4" s="72" t="s">
        <v>77</v>
      </c>
      <c r="I4" s="72" t="s">
        <v>430</v>
      </c>
      <c r="J4" s="72" t="s">
        <v>78</v>
      </c>
      <c r="K4" s="87" t="s">
        <v>161</v>
      </c>
      <c r="L4" s="86"/>
    </row>
    <row r="5" spans="1:28" s="27" customFormat="1" ht="39.950000000000003" customHeight="1">
      <c r="A5" s="106">
        <f>ROW()-ROW(原材料・副資材費[[#Headers],[番　号]])</f>
        <v>1</v>
      </c>
      <c r="B5" s="130"/>
      <c r="C5" s="130"/>
      <c r="D5" s="130"/>
      <c r="E5" s="237"/>
      <c r="F5" s="109"/>
      <c r="G5" s="108"/>
      <c r="H5" s="131">
        <f>ROUNDDOWN(原材料・副資材費[[#This Row],[助成対象経費
(A)×(B)
（税抜）]]*1.08,0)</f>
        <v>0</v>
      </c>
      <c r="I5" s="131">
        <f>原材料・副資材費[[#This Row],[数量
(A)]]*原材料・副資材費[[#This Row],[単価(B)
（税抜）]]</f>
        <v>0</v>
      </c>
      <c r="J5" s="130"/>
      <c r="K5"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c r="L5" s="142"/>
      <c r="M5" s="39"/>
      <c r="N5" s="39"/>
      <c r="O5" s="39"/>
      <c r="P5" s="39"/>
      <c r="Q5" s="39"/>
      <c r="R5" s="39"/>
      <c r="S5" s="39"/>
      <c r="T5" s="39"/>
      <c r="U5" s="39"/>
      <c r="V5" s="39"/>
      <c r="W5" s="39"/>
      <c r="X5" s="39"/>
      <c r="Y5" s="39"/>
      <c r="Z5" s="39"/>
      <c r="AA5" s="39"/>
      <c r="AB5" s="39"/>
    </row>
    <row r="6" spans="1:28" s="27" customFormat="1" ht="39.950000000000003" customHeight="1">
      <c r="A6" s="106">
        <f>ROW()-ROW(原材料・副資材費[[#Headers],[番　号]])</f>
        <v>2</v>
      </c>
      <c r="B6" s="130"/>
      <c r="C6" s="130"/>
      <c r="D6" s="130"/>
      <c r="E6" s="237"/>
      <c r="F6" s="109"/>
      <c r="G6" s="108"/>
      <c r="H6" s="131">
        <f>ROUNDDOWN(原材料・副資材費[[#This Row],[助成対象経費
(A)×(B)
（税抜）]]*1.08,0)</f>
        <v>0</v>
      </c>
      <c r="I6" s="131">
        <f>原材料・副資材費[[#This Row],[数量
(A)]]*原材料・副資材費[[#This Row],[単価(B)
（税抜）]]</f>
        <v>0</v>
      </c>
      <c r="J6" s="130"/>
      <c r="K6"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c r="L6" s="143"/>
      <c r="M6" s="48"/>
      <c r="N6" s="48"/>
    </row>
    <row r="7" spans="1:28" s="27" customFormat="1" ht="39.950000000000003" customHeight="1">
      <c r="A7" s="106">
        <f>ROW()-ROW(原材料・副資材費[[#Headers],[番　号]])</f>
        <v>3</v>
      </c>
      <c r="B7" s="130"/>
      <c r="C7" s="130"/>
      <c r="D7" s="130"/>
      <c r="E7" s="237"/>
      <c r="F7" s="109"/>
      <c r="G7" s="108"/>
      <c r="H7" s="131">
        <f>ROUNDDOWN(原材料・副資材費[[#This Row],[助成対象経費
(A)×(B)
（税抜）]]*1.08,0)</f>
        <v>0</v>
      </c>
      <c r="I7" s="131">
        <f>原材料・副資材費[[#This Row],[数量
(A)]]*原材料・副資材費[[#This Row],[単価(B)
（税抜）]]</f>
        <v>0</v>
      </c>
      <c r="J7" s="130"/>
      <c r="K7"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c r="L7" s="143"/>
    </row>
    <row r="8" spans="1:28" s="27" customFormat="1" ht="39.950000000000003" customHeight="1">
      <c r="A8" s="106">
        <f>ROW()-ROW(原材料・副資材費[[#Headers],[番　号]])</f>
        <v>4</v>
      </c>
      <c r="B8" s="130"/>
      <c r="C8" s="130"/>
      <c r="D8" s="130"/>
      <c r="E8" s="237"/>
      <c r="F8" s="109"/>
      <c r="G8" s="108"/>
      <c r="H8" s="131">
        <f>ROUNDDOWN(原材料・副資材費[[#This Row],[助成対象経費
(A)×(B)
（税抜）]]*1.08,0)</f>
        <v>0</v>
      </c>
      <c r="I8" s="131">
        <f>原材料・副資材費[[#This Row],[数量
(A)]]*原材料・副資材費[[#This Row],[単価(B)
（税抜）]]</f>
        <v>0</v>
      </c>
      <c r="J8" s="130"/>
      <c r="K8"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9" spans="1:28" s="27" customFormat="1" ht="39.950000000000003" customHeight="1">
      <c r="A9" s="106">
        <f>ROW()-ROW(原材料・副資材費[[#Headers],[番　号]])</f>
        <v>5</v>
      </c>
      <c r="B9" s="130"/>
      <c r="C9" s="130"/>
      <c r="D9" s="130"/>
      <c r="E9" s="237"/>
      <c r="F9" s="109"/>
      <c r="G9" s="108"/>
      <c r="H9" s="131">
        <f>ROUNDDOWN(原材料・副資材費[[#This Row],[助成対象経費
(A)×(B)
（税抜）]]*1.08,0)</f>
        <v>0</v>
      </c>
      <c r="I9" s="131">
        <f>原材料・副資材費[[#This Row],[数量
(A)]]*原材料・副資材費[[#This Row],[単価(B)
（税抜）]]</f>
        <v>0</v>
      </c>
      <c r="J9" s="130"/>
      <c r="K9"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0" spans="1:28" s="27" customFormat="1" ht="39.950000000000003" customHeight="1">
      <c r="A10" s="106">
        <f>ROW()-ROW(原材料・副資材費[[#Headers],[番　号]])</f>
        <v>6</v>
      </c>
      <c r="B10" s="130"/>
      <c r="C10" s="130"/>
      <c r="D10" s="130"/>
      <c r="E10" s="237"/>
      <c r="F10" s="109"/>
      <c r="G10" s="108"/>
      <c r="H10" s="131">
        <f>ROUNDDOWN(原材料・副資材費[[#This Row],[助成対象経費
(A)×(B)
（税抜）]]*1.08,0)</f>
        <v>0</v>
      </c>
      <c r="I10" s="131">
        <f>原材料・副資材費[[#This Row],[数量
(A)]]*原材料・副資材費[[#This Row],[単価(B)
（税抜）]]</f>
        <v>0</v>
      </c>
      <c r="J10" s="130"/>
      <c r="K10"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1" spans="1:28" s="27" customFormat="1" ht="39.950000000000003" customHeight="1">
      <c r="A11" s="106">
        <f>ROW()-ROW(原材料・副資材費[[#Headers],[番　号]])</f>
        <v>7</v>
      </c>
      <c r="B11" s="130"/>
      <c r="C11" s="130"/>
      <c r="D11" s="130"/>
      <c r="E11" s="237"/>
      <c r="F11" s="109"/>
      <c r="G11" s="108"/>
      <c r="H11" s="131">
        <f>ROUNDDOWN(原材料・副資材費[[#This Row],[助成対象経費
(A)×(B)
（税抜）]]*1.08,0)</f>
        <v>0</v>
      </c>
      <c r="I11" s="131">
        <f>原材料・副資材費[[#This Row],[数量
(A)]]*原材料・副資材費[[#This Row],[単価(B)
（税抜）]]</f>
        <v>0</v>
      </c>
      <c r="J11" s="130"/>
      <c r="K11"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2" spans="1:28" s="27" customFormat="1" ht="39.950000000000003" customHeight="1">
      <c r="A12" s="106">
        <f>ROW()-ROW(原材料・副資材費[[#Headers],[番　号]])</f>
        <v>8</v>
      </c>
      <c r="B12" s="130"/>
      <c r="C12" s="130"/>
      <c r="D12" s="130"/>
      <c r="E12" s="237"/>
      <c r="F12" s="109"/>
      <c r="G12" s="108"/>
      <c r="H12" s="131">
        <f>ROUNDDOWN(原材料・副資材費[[#This Row],[助成対象経費
(A)×(B)
（税抜）]]*1.08,0)</f>
        <v>0</v>
      </c>
      <c r="I12" s="131">
        <f>原材料・副資材費[[#This Row],[数量
(A)]]*原材料・副資材費[[#This Row],[単価(B)
（税抜）]]</f>
        <v>0</v>
      </c>
      <c r="J12" s="130"/>
      <c r="K12"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3" spans="1:28" s="27" customFormat="1" ht="39.950000000000003" customHeight="1">
      <c r="A13" s="154">
        <f>ROW()-ROW(原材料・副資材費[[#Headers],[番　号]])</f>
        <v>9</v>
      </c>
      <c r="B13" s="130"/>
      <c r="C13" s="130"/>
      <c r="D13" s="130"/>
      <c r="E13" s="237"/>
      <c r="F13" s="109"/>
      <c r="G13" s="108"/>
      <c r="H13" s="155">
        <f>ROUNDDOWN(原材料・副資材費[[#This Row],[助成対象経費
(A)×(B)
（税抜）]]*1.08,0)</f>
        <v>0</v>
      </c>
      <c r="I13" s="131">
        <f>原材料・副資材費[[#This Row],[数量
(A)]]*原材料・副資材費[[#This Row],[単価(B)
（税抜）]]</f>
        <v>0</v>
      </c>
      <c r="J13" s="130"/>
      <c r="K13"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4" spans="1:28" s="27" customFormat="1" ht="39.950000000000003" customHeight="1">
      <c r="A14" s="154">
        <f>ROW()-ROW(原材料・副資材費[[#Headers],[番　号]])</f>
        <v>10</v>
      </c>
      <c r="B14" s="130"/>
      <c r="C14" s="130"/>
      <c r="D14" s="130"/>
      <c r="E14" s="237"/>
      <c r="F14" s="109"/>
      <c r="G14" s="108"/>
      <c r="H14" s="155">
        <f>ROUNDDOWN(原材料・副資材費[[#This Row],[助成対象経費
(A)×(B)
（税抜）]]*1.08,0)</f>
        <v>0</v>
      </c>
      <c r="I14" s="131">
        <f>原材料・副資材費[[#This Row],[数量
(A)]]*原材料・副資材費[[#This Row],[単価(B)
（税抜）]]</f>
        <v>0</v>
      </c>
      <c r="J14" s="130"/>
      <c r="K14"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5" spans="1:28" s="27" customFormat="1" ht="39.950000000000003" customHeight="1">
      <c r="A15" s="154">
        <f>ROW()-ROW(原材料・副資材費[[#Headers],[番　号]])</f>
        <v>11</v>
      </c>
      <c r="B15" s="130"/>
      <c r="C15" s="130"/>
      <c r="D15" s="130"/>
      <c r="E15" s="237"/>
      <c r="F15" s="109"/>
      <c r="G15" s="108"/>
      <c r="H15" s="155">
        <f>ROUNDDOWN(原材料・副資材費[[#This Row],[助成対象経費
(A)×(B)
（税抜）]]*1.08,0)</f>
        <v>0</v>
      </c>
      <c r="I15" s="131">
        <f>原材料・副資材費[[#This Row],[数量
(A)]]*原材料・副資材費[[#This Row],[単価(B)
（税抜）]]</f>
        <v>0</v>
      </c>
      <c r="J15" s="130"/>
      <c r="K15"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6" spans="1:28" s="27" customFormat="1" ht="39.950000000000003" customHeight="1">
      <c r="A16" s="154">
        <f>ROW()-ROW(原材料・副資材費[[#Headers],[番　号]])</f>
        <v>12</v>
      </c>
      <c r="B16" s="130"/>
      <c r="C16" s="130"/>
      <c r="D16" s="130"/>
      <c r="E16" s="237"/>
      <c r="F16" s="109"/>
      <c r="G16" s="108"/>
      <c r="H16" s="155">
        <f>ROUNDDOWN(原材料・副資材費[[#This Row],[助成対象経費
(A)×(B)
（税抜）]]*1.08,0)</f>
        <v>0</v>
      </c>
      <c r="I16" s="131">
        <f>原材料・副資材費[[#This Row],[数量
(A)]]*原材料・副資材費[[#This Row],[単価(B)
（税抜）]]</f>
        <v>0</v>
      </c>
      <c r="J16" s="130"/>
      <c r="K16"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7" spans="1:11" s="27" customFormat="1" ht="39.950000000000003" customHeight="1">
      <c r="A17" s="154">
        <f>ROW()-ROW(原材料・副資材費[[#Headers],[番　号]])</f>
        <v>13</v>
      </c>
      <c r="B17" s="130"/>
      <c r="C17" s="130"/>
      <c r="D17" s="130"/>
      <c r="E17" s="237"/>
      <c r="F17" s="109"/>
      <c r="G17" s="108"/>
      <c r="H17" s="155">
        <f>ROUNDDOWN(原材料・副資材費[[#This Row],[助成対象経費
(A)×(B)
（税抜）]]*1.08,0)</f>
        <v>0</v>
      </c>
      <c r="I17" s="131">
        <f>原材料・副資材費[[#This Row],[数量
(A)]]*原材料・副資材費[[#This Row],[単価(B)
（税抜）]]</f>
        <v>0</v>
      </c>
      <c r="J17" s="130"/>
      <c r="K17"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8" spans="1:11" s="27" customFormat="1" ht="39.950000000000003" customHeight="1">
      <c r="A18" s="154">
        <f>ROW()-ROW(原材料・副資材費[[#Headers],[番　号]])</f>
        <v>14</v>
      </c>
      <c r="B18" s="130"/>
      <c r="C18" s="130"/>
      <c r="D18" s="130"/>
      <c r="E18" s="237"/>
      <c r="F18" s="109"/>
      <c r="G18" s="108"/>
      <c r="H18" s="155">
        <f>ROUNDDOWN(原材料・副資材費[[#This Row],[助成対象経費
(A)×(B)
（税抜）]]*1.08,0)</f>
        <v>0</v>
      </c>
      <c r="I18" s="131">
        <f>原材料・副資材費[[#This Row],[数量
(A)]]*原材料・副資材費[[#This Row],[単価(B)
（税抜）]]</f>
        <v>0</v>
      </c>
      <c r="J18" s="130"/>
      <c r="K18"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9" spans="1:11" s="27" customFormat="1" ht="39.950000000000003" customHeight="1">
      <c r="A19" s="154">
        <f>ROW()-ROW(原材料・副資材費[[#Headers],[番　号]])</f>
        <v>15</v>
      </c>
      <c r="B19" s="130"/>
      <c r="C19" s="130"/>
      <c r="D19" s="130"/>
      <c r="E19" s="237"/>
      <c r="F19" s="109"/>
      <c r="G19" s="108"/>
      <c r="H19" s="155">
        <f>ROUNDDOWN(原材料・副資材費[[#This Row],[助成対象経費
(A)×(B)
（税抜）]]*1.08,0)</f>
        <v>0</v>
      </c>
      <c r="I19" s="131">
        <f>原材料・副資材費[[#This Row],[数量
(A)]]*原材料・副資材費[[#This Row],[単価(B)
（税抜）]]</f>
        <v>0</v>
      </c>
      <c r="J19" s="130"/>
      <c r="K19"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20" spans="1:11" s="27" customFormat="1" ht="39.950000000000003" customHeight="1">
      <c r="A20" s="154">
        <f>ROW()-ROW(原材料・副資材費[[#Headers],[番　号]])</f>
        <v>16</v>
      </c>
      <c r="B20" s="130"/>
      <c r="C20" s="130"/>
      <c r="D20" s="130"/>
      <c r="E20" s="237"/>
      <c r="F20" s="109"/>
      <c r="G20" s="108"/>
      <c r="H20" s="155">
        <f>ROUNDDOWN(原材料・副資材費[[#This Row],[助成対象経費
(A)×(B)
（税抜）]]*1.08,0)</f>
        <v>0</v>
      </c>
      <c r="I20" s="131">
        <f>原材料・副資材費[[#This Row],[数量
(A)]]*原材料・副資材費[[#This Row],[単価(B)
（税抜）]]</f>
        <v>0</v>
      </c>
      <c r="J20" s="130"/>
      <c r="K20"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21" spans="1:11" s="27" customFormat="1" ht="39.950000000000003" customHeight="1">
      <c r="A21" s="154">
        <f>ROW()-ROW(原材料・副資材費[[#Headers],[番　号]])</f>
        <v>17</v>
      </c>
      <c r="B21" s="130"/>
      <c r="C21" s="130"/>
      <c r="D21" s="130"/>
      <c r="E21" s="237"/>
      <c r="F21" s="109"/>
      <c r="G21" s="108"/>
      <c r="H21" s="155">
        <f>ROUNDDOWN(原材料・副資材費[[#This Row],[助成対象経費
(A)×(B)
（税抜）]]*1.08,0)</f>
        <v>0</v>
      </c>
      <c r="I21" s="131">
        <f>原材料・副資材費[[#This Row],[数量
(A)]]*原材料・副資材費[[#This Row],[単価(B)
（税抜）]]</f>
        <v>0</v>
      </c>
      <c r="J21" s="130"/>
      <c r="K21"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22" spans="1:11" s="27" customFormat="1" ht="39.950000000000003" customHeight="1">
      <c r="A22" s="154">
        <f>ROW()-ROW(原材料・副資材費[[#Headers],[番　号]])</f>
        <v>18</v>
      </c>
      <c r="B22" s="130"/>
      <c r="C22" s="130"/>
      <c r="D22" s="130"/>
      <c r="E22" s="237"/>
      <c r="F22" s="109"/>
      <c r="G22" s="108"/>
      <c r="H22" s="155">
        <f>ROUNDDOWN(原材料・副資材費[[#This Row],[助成対象経費
(A)×(B)
（税抜）]]*1.08,0)</f>
        <v>0</v>
      </c>
      <c r="I22" s="131">
        <f>原材料・副資材費[[#This Row],[数量
(A)]]*原材料・副資材費[[#This Row],[単価(B)
（税抜）]]</f>
        <v>0</v>
      </c>
      <c r="J22" s="130"/>
      <c r="K22"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23" spans="1:11" s="27" customFormat="1" ht="39.950000000000003" customHeight="1">
      <c r="A23" s="154">
        <f>ROW()-ROW(原材料・副資材費[[#Headers],[番　号]])</f>
        <v>19</v>
      </c>
      <c r="B23" s="130"/>
      <c r="C23" s="130"/>
      <c r="D23" s="130"/>
      <c r="E23" s="237"/>
      <c r="F23" s="109"/>
      <c r="G23" s="108"/>
      <c r="H23" s="155">
        <f>ROUNDDOWN(原材料・副資材費[[#This Row],[助成対象経費
(A)×(B)
（税抜）]]*1.08,0)</f>
        <v>0</v>
      </c>
      <c r="I23" s="131">
        <f>原材料・副資材費[[#This Row],[数量
(A)]]*原材料・副資材費[[#This Row],[単価(B)
（税抜）]]</f>
        <v>0</v>
      </c>
      <c r="J23" s="130"/>
      <c r="K23"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24" spans="1:11" s="27" customFormat="1" ht="39.950000000000003" customHeight="1">
      <c r="A24" s="154">
        <f>ROW()-ROW(原材料・副資材費[[#Headers],[番　号]])</f>
        <v>20</v>
      </c>
      <c r="B24" s="130"/>
      <c r="C24" s="130"/>
      <c r="D24" s="130"/>
      <c r="E24" s="237"/>
      <c r="F24" s="109"/>
      <c r="G24" s="108"/>
      <c r="H24" s="155">
        <f>ROUNDDOWN(原材料・副資材費[[#This Row],[助成対象経費
(A)×(B)
（税抜）]]*1.08,0)</f>
        <v>0</v>
      </c>
      <c r="I24" s="131">
        <f>原材料・副資材費[[#This Row],[数量
(A)]]*原材料・副資材費[[#This Row],[単価(B)
（税抜）]]</f>
        <v>0</v>
      </c>
      <c r="J24" s="130"/>
      <c r="K24"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25" spans="1:11" s="27" customFormat="1" ht="26.25" customHeight="1">
      <c r="A25" s="368"/>
      <c r="B25" s="347"/>
      <c r="C25" s="347"/>
      <c r="D25" s="347"/>
      <c r="E25" s="347"/>
      <c r="F25" s="347"/>
      <c r="G25" s="369" t="s">
        <v>285</v>
      </c>
      <c r="H25" s="344">
        <f>SUBTOTAL(109,原材料・副資材費[助成事業に
要する経費
（税込）])</f>
        <v>0</v>
      </c>
      <c r="I25" s="344">
        <f>SUBTOTAL(109,原材料・副資材費[助成対象経費
(A)×(B)
（税抜）])</f>
        <v>0</v>
      </c>
      <c r="J25" s="345"/>
      <c r="K25" s="356"/>
    </row>
    <row r="26" spans="1:11" ht="27" customHeight="1"/>
    <row r="27" spans="1:11" ht="27" customHeight="1"/>
    <row r="28" spans="1:11" ht="27" customHeight="1"/>
    <row r="29" spans="1:11" ht="27" customHeight="1"/>
    <row r="30" spans="1:11" ht="27" customHeight="1"/>
    <row r="31" spans="1:11" ht="27" customHeight="1"/>
    <row r="32" spans="1:11" ht="27" customHeight="1"/>
  </sheetData>
  <sheetProtection sheet="1" objects="1" scenarios="1" formatCells="0" formatRows="0" insertRows="0" deleteRows="0" selectLockedCells="1"/>
  <mergeCells count="3">
    <mergeCell ref="B3:I3"/>
    <mergeCell ref="A2:I2"/>
    <mergeCell ref="A1:I1"/>
  </mergeCells>
  <phoneticPr fontId="14"/>
  <conditionalFormatting sqref="J5:J24 B5:G24">
    <cfRule type="expression" dxfId="167" priority="7">
      <formula>AND(OR($B5&lt;&gt;"",$C5&lt;&gt;"",$D5&lt;&gt;"",$E5&lt;&gt;"",$F5&lt;&gt;"",$G5&lt;&gt;""),B5="")</formula>
    </cfRule>
  </conditionalFormatting>
  <dataValidations xWindow="644" yWindow="616" count="7">
    <dataValidation type="custom" allowBlank="1" showInputMessage="1" showErrorMessage="1" sqref="K5:K24">
      <formula1>ISERROR(FIND(CHAR(10),K5))</formula1>
    </dataValidation>
    <dataValidation allowBlank="1" showInputMessage="1" showErrorMessage="1" promptTitle="品名を記載してください" prompt="　金型製作に係る費用は機械装置・工具器具費に計上してください_x000a_" sqref="B5:B24"/>
    <dataValidation imeMode="halfAlpha" allowBlank="1" showInputMessage="1" showErrorMessage="1" sqref="G5:G24"/>
    <dataValidation allowBlank="1" showInputMessage="1" showErrorMessage="1" prompt="大きさ、材質、規格等を記入してください" sqref="C5:C24"/>
    <dataValidation allowBlank="1" showInputMessage="1" showErrorMessage="1" prompt="例１：○○部に組込_x000a_例２：試験用_x000a_" sqref="D5:D24"/>
    <dataValidation allowBlank="1" showInputMessage="1" showErrorMessage="1" promptTitle="購入企業名を記載してください" prompt="未定等不明確の場合は、 申請時点の候補先を記入してください_x000a_" sqref="J5:J24"/>
    <dataValidation imeMode="halfAlpha" allowBlank="1" showInputMessage="1" showErrorMessage="1" prompt="10. 開発する予定数量に対応させること_x000a_" sqref="E5:E24"/>
  </dataValidations>
  <printOptions horizontalCentered="1"/>
  <pageMargins left="0.31496062992125984" right="0.31496062992125984" top="0.74803149606299213" bottom="0.74803149606299213" header="0.31496062992125984" footer="0.31496062992125984"/>
  <pageSetup paperSize="9" scale="85" fitToHeight="0" orientation="portrait" r:id="rId1"/>
  <headerFooter>
    <oddFooter>&amp;A</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U31"/>
  <sheetViews>
    <sheetView view="pageBreakPreview" zoomScale="90" zoomScaleNormal="75" zoomScaleSheetLayoutView="90" workbookViewId="0">
      <selection activeCell="B5" sqref="B5"/>
    </sheetView>
  </sheetViews>
  <sheetFormatPr defaultColWidth="2.125" defaultRowHeight="12"/>
  <cols>
    <col min="1" max="1" width="6.5" style="32" customWidth="1"/>
    <col min="2" max="2" width="14.625" style="33" customWidth="1"/>
    <col min="3" max="3" width="16.25" style="33" customWidth="1"/>
    <col min="4" max="4" width="6.125" style="33" customWidth="1"/>
    <col min="5" max="5" width="5.125" style="33" customWidth="1"/>
    <col min="6" max="6" width="6.25" style="33" customWidth="1"/>
    <col min="7" max="7" width="5" style="33" bestFit="1" customWidth="1"/>
    <col min="8" max="10" width="11.875" style="33" customWidth="1"/>
    <col min="11" max="11" width="12.5" style="33" customWidth="1"/>
    <col min="12" max="12" width="2.5" style="32" customWidth="1"/>
    <col min="13" max="13" width="9.5" style="32" customWidth="1"/>
    <col min="14" max="14" width="6.25" style="32" customWidth="1"/>
    <col min="15" max="214" width="2.125" style="32" customWidth="1"/>
    <col min="215" max="16384" width="2.125" style="32"/>
  </cols>
  <sheetData>
    <row r="1" spans="1:47" ht="30" customHeight="1">
      <c r="A1" s="35" t="s">
        <v>139</v>
      </c>
      <c r="B1" s="102"/>
      <c r="C1" s="103"/>
      <c r="D1" s="102"/>
      <c r="E1" s="102"/>
      <c r="F1" s="104"/>
      <c r="G1" s="104"/>
      <c r="H1" s="101"/>
      <c r="I1" s="104"/>
    </row>
    <row r="2" spans="1:47" ht="15" customHeight="1">
      <c r="A2" s="859" t="s">
        <v>339</v>
      </c>
      <c r="B2" s="859"/>
      <c r="C2" s="859"/>
      <c r="D2" s="859"/>
      <c r="E2" s="859"/>
      <c r="F2" s="859"/>
      <c r="G2" s="859"/>
      <c r="H2" s="859"/>
      <c r="I2" s="859"/>
      <c r="J2" s="859"/>
    </row>
    <row r="3" spans="1:47" ht="15" customHeight="1">
      <c r="A3" s="859" t="s">
        <v>340</v>
      </c>
      <c r="B3" s="859"/>
      <c r="C3" s="859"/>
      <c r="D3" s="859"/>
      <c r="E3" s="859"/>
      <c r="F3" s="859"/>
      <c r="G3" s="859"/>
      <c r="H3" s="859"/>
      <c r="I3" s="859"/>
      <c r="J3" s="129"/>
      <c r="K3" s="111" t="s">
        <v>72</v>
      </c>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row>
    <row r="4" spans="1:47" ht="67.5" customHeight="1">
      <c r="A4" s="72" t="s">
        <v>137</v>
      </c>
      <c r="B4" s="74" t="s">
        <v>127</v>
      </c>
      <c r="C4" s="74" t="s">
        <v>128</v>
      </c>
      <c r="D4" s="128" t="s">
        <v>122</v>
      </c>
      <c r="E4" s="112" t="s">
        <v>123</v>
      </c>
      <c r="F4" s="113" t="s">
        <v>124</v>
      </c>
      <c r="G4" s="114" t="s">
        <v>163</v>
      </c>
      <c r="H4" s="74" t="s">
        <v>431</v>
      </c>
      <c r="I4" s="74" t="s">
        <v>125</v>
      </c>
      <c r="J4" s="74" t="s">
        <v>354</v>
      </c>
      <c r="K4" s="74" t="s">
        <v>79</v>
      </c>
      <c r="L4" s="92" t="s">
        <v>120</v>
      </c>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row>
    <row r="5" spans="1:47" s="27" customFormat="1" ht="39.950000000000003" customHeight="1">
      <c r="A5" s="75">
        <f>ROW()-ROW(機械装置・工具器具費[[#Headers],[番　号]])</f>
        <v>1</v>
      </c>
      <c r="B5" s="110"/>
      <c r="C5" s="110"/>
      <c r="D5" s="119"/>
      <c r="E5" s="110"/>
      <c r="F5" s="177"/>
      <c r="G5" s="107"/>
      <c r="H5" s="177"/>
      <c r="I5" s="132">
        <f>ROUNDDOWN(機械装置・工具器具費[[#This Row],[助成対象経費
(B)×ﾘｰｽ月数
又は
(A)×(B）
（税抜）]]*1.08,0)</f>
        <v>0</v>
      </c>
      <c r="J5" s="131">
        <f>機械装置・工具器具費[[#This Row],[数量(A)]]*機械装置・工具器具費[[#This Row],[購入単価
又は
リース料等の
合計（税抜）
(B)]]</f>
        <v>0</v>
      </c>
      <c r="K5" s="110"/>
      <c r="L5" s="88"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c r="M5" s="39"/>
      <c r="N5" s="39"/>
      <c r="O5" s="39"/>
      <c r="P5" s="39"/>
      <c r="Q5" s="39"/>
      <c r="R5" s="39"/>
      <c r="S5" s="39"/>
      <c r="T5" s="39"/>
      <c r="U5" s="39"/>
      <c r="V5" s="39"/>
      <c r="W5" s="39"/>
      <c r="X5" s="39"/>
      <c r="Y5" s="39"/>
      <c r="Z5" s="39"/>
      <c r="AA5" s="39"/>
      <c r="AB5" s="39"/>
      <c r="AC5" s="39"/>
    </row>
    <row r="6" spans="1:47" s="27" customFormat="1" ht="39.950000000000003" customHeight="1">
      <c r="A6" s="75">
        <f>ROW()-ROW(機械装置・工具器具費[[#Headers],[番　号]])</f>
        <v>2</v>
      </c>
      <c r="B6" s="110"/>
      <c r="C6" s="110"/>
      <c r="D6" s="119"/>
      <c r="E6" s="110"/>
      <c r="F6" s="177"/>
      <c r="G6" s="107"/>
      <c r="H6" s="177"/>
      <c r="I6" s="132">
        <f>ROUNDDOWN(機械装置・工具器具費[[#This Row],[助成対象経費
(B)×ﾘｰｽ月数
又は
(A)×(B）
（税抜）]]*1.08,0)</f>
        <v>0</v>
      </c>
      <c r="J6" s="131">
        <f>機械装置・工具器具費[[#This Row],[数量(A)]]*機械装置・工具器具費[[#This Row],[購入単価
又は
リース料等の
合計（税抜）
(B)]]</f>
        <v>0</v>
      </c>
      <c r="K6" s="110"/>
      <c r="L6" s="88"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c r="N6" s="48"/>
      <c r="O6" s="48"/>
    </row>
    <row r="7" spans="1:47" s="27" customFormat="1" ht="39.950000000000003" customHeight="1">
      <c r="A7" s="75">
        <f>ROW()-ROW(機械装置・工具器具費[[#Headers],[番　号]])</f>
        <v>3</v>
      </c>
      <c r="B7" s="110"/>
      <c r="C7" s="110"/>
      <c r="D7" s="119"/>
      <c r="E7" s="110"/>
      <c r="F7" s="177"/>
      <c r="G7" s="107"/>
      <c r="H7" s="177"/>
      <c r="I7" s="132">
        <f>ROUNDDOWN(機械装置・工具器具費[[#This Row],[助成対象経費
(B)×ﾘｰｽ月数
又は
(A)×(B）
（税抜）]]*1.08,0)</f>
        <v>0</v>
      </c>
      <c r="J7" s="131">
        <f>機械装置・工具器具費[[#This Row],[数量(A)]]*機械装置・工具器具費[[#This Row],[購入単価
又は
リース料等の
合計（税抜）
(B)]]</f>
        <v>0</v>
      </c>
      <c r="K7" s="110"/>
      <c r="L7" s="88"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8" spans="1:47" s="27" customFormat="1" ht="39.950000000000003" customHeight="1">
      <c r="A8" s="75">
        <f>ROW()-ROW(機械装置・工具器具費[[#Headers],[番　号]])</f>
        <v>4</v>
      </c>
      <c r="B8" s="110"/>
      <c r="C8" s="110"/>
      <c r="D8" s="119"/>
      <c r="E8" s="110"/>
      <c r="F8" s="177"/>
      <c r="G8" s="107"/>
      <c r="H8" s="177"/>
      <c r="I8" s="132">
        <f>ROUNDDOWN(機械装置・工具器具費[[#This Row],[助成対象経費
(B)×ﾘｰｽ月数
又は
(A)×(B）
（税抜）]]*1.08,0)</f>
        <v>0</v>
      </c>
      <c r="J8" s="131">
        <f>機械装置・工具器具費[[#This Row],[数量(A)]]*機械装置・工具器具費[[#This Row],[購入単価
又は
リース料等の
合計（税抜）
(B)]]</f>
        <v>0</v>
      </c>
      <c r="K8" s="110"/>
      <c r="L8" s="88"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9" spans="1:47" s="27" customFormat="1" ht="39.950000000000003" customHeight="1">
      <c r="A9" s="75">
        <f>ROW()-ROW(機械装置・工具器具費[[#Headers],[番　号]])</f>
        <v>5</v>
      </c>
      <c r="B9" s="110"/>
      <c r="C9" s="110"/>
      <c r="D9" s="119"/>
      <c r="E9" s="110"/>
      <c r="F9" s="177"/>
      <c r="G9" s="107"/>
      <c r="H9" s="177"/>
      <c r="I9" s="132">
        <f>ROUNDDOWN(機械装置・工具器具費[[#This Row],[助成対象経費
(B)×ﾘｰｽ月数
又は
(A)×(B）
（税抜）]]*1.08,0)</f>
        <v>0</v>
      </c>
      <c r="J9" s="131">
        <f>機械装置・工具器具費[[#This Row],[数量(A)]]*機械装置・工具器具費[[#This Row],[購入単価
又は
リース料等の
合計（税抜）
(B)]]</f>
        <v>0</v>
      </c>
      <c r="K9" s="110"/>
      <c r="L9" s="88"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10" spans="1:47" s="27" customFormat="1" ht="39.950000000000003" customHeight="1">
      <c r="A10" s="75">
        <f>ROW()-ROW(機械装置・工具器具費[[#Headers],[番　号]])</f>
        <v>6</v>
      </c>
      <c r="B10" s="110"/>
      <c r="C10" s="110"/>
      <c r="D10" s="119"/>
      <c r="E10" s="110"/>
      <c r="F10" s="177"/>
      <c r="G10" s="107"/>
      <c r="H10" s="177"/>
      <c r="I10" s="132">
        <f>ROUNDDOWN(機械装置・工具器具費[[#This Row],[助成対象経費
(B)×ﾘｰｽ月数
又は
(A)×(B）
（税抜）]]*1.08,0)</f>
        <v>0</v>
      </c>
      <c r="J10" s="131">
        <f>機械装置・工具器具費[[#This Row],[数量(A)]]*機械装置・工具器具費[[#This Row],[購入単価
又は
リース料等の
合計（税抜）
(B)]]</f>
        <v>0</v>
      </c>
      <c r="K10" s="110"/>
      <c r="L10" s="88"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11" spans="1:47" s="27" customFormat="1" ht="39.950000000000003" customHeight="1">
      <c r="A11" s="76">
        <f>ROW()-ROW(機械装置・工具器具費[[#Headers],[番　号]])</f>
        <v>7</v>
      </c>
      <c r="B11" s="110"/>
      <c r="C11" s="110"/>
      <c r="D11" s="119"/>
      <c r="E11" s="110"/>
      <c r="F11" s="177"/>
      <c r="G11" s="107"/>
      <c r="H11" s="177"/>
      <c r="I11" s="131">
        <f>ROUNDDOWN(機械装置・工具器具費[[#This Row],[助成対象経費
(B)×ﾘｰｽ月数
又は
(A)×(B）
（税抜）]]*1.08,0)</f>
        <v>0</v>
      </c>
      <c r="J11" s="131">
        <f>機械装置・工具器具費[[#This Row],[数量(A)]]*機械装置・工具器具費[[#This Row],[購入単価
又は
リース料等の
合計（税抜）
(B)]]</f>
        <v>0</v>
      </c>
      <c r="K11" s="110"/>
      <c r="L11" s="88"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12" spans="1:47" s="27" customFormat="1" ht="39.950000000000003" customHeight="1">
      <c r="A12" s="75">
        <f>ROW()-ROW(機械装置・工具器具費[[#Headers],[番　号]])</f>
        <v>8</v>
      </c>
      <c r="B12" s="110"/>
      <c r="C12" s="110"/>
      <c r="D12" s="119"/>
      <c r="E12" s="110"/>
      <c r="F12" s="177"/>
      <c r="G12" s="107"/>
      <c r="H12" s="177"/>
      <c r="I12" s="132">
        <f>ROUNDDOWN(機械装置・工具器具費[[#This Row],[助成対象経費
(B)×ﾘｰｽ月数
又は
(A)×(B）
（税抜）]]*1.08,0)</f>
        <v>0</v>
      </c>
      <c r="J12" s="132">
        <f>機械装置・工具器具費[[#This Row],[数量(A)]]*機械装置・工具器具費[[#This Row],[購入単価
又は
リース料等の
合計（税抜）
(B)]]</f>
        <v>0</v>
      </c>
      <c r="K12" s="110"/>
      <c r="L12" s="88"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13" spans="1:47" s="27" customFormat="1" ht="39.950000000000003" customHeight="1">
      <c r="A13" s="75">
        <f>ROW()-ROW(機械装置・工具器具費[[#Headers],[番　号]])</f>
        <v>9</v>
      </c>
      <c r="B13" s="110"/>
      <c r="C13" s="110"/>
      <c r="D13" s="119"/>
      <c r="E13" s="110"/>
      <c r="F13" s="177"/>
      <c r="G13" s="107"/>
      <c r="H13" s="177"/>
      <c r="I13" s="132">
        <f>ROUNDDOWN(機械装置・工具器具費[[#This Row],[助成対象経費
(B)×ﾘｰｽ月数
又は
(A)×(B）
（税抜）]]*1.08,0)</f>
        <v>0</v>
      </c>
      <c r="J13" s="132">
        <f>機械装置・工具器具費[[#This Row],[数量(A)]]*機械装置・工具器具費[[#This Row],[購入単価
又は
リース料等の
合計（税抜）
(B)]]</f>
        <v>0</v>
      </c>
      <c r="K13" s="110"/>
      <c r="L13" s="88"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14" spans="1:47" s="27" customFormat="1" ht="39.950000000000003" customHeight="1">
      <c r="A14" s="75">
        <f>ROW()-ROW(機械装置・工具器具費[[#Headers],[番　号]])</f>
        <v>10</v>
      </c>
      <c r="B14" s="110"/>
      <c r="C14" s="110"/>
      <c r="D14" s="119"/>
      <c r="E14" s="110"/>
      <c r="F14" s="177"/>
      <c r="G14" s="107"/>
      <c r="H14" s="177"/>
      <c r="I14" s="132">
        <f>ROUNDDOWN(機械装置・工具器具費[[#This Row],[助成対象経費
(B)×ﾘｰｽ月数
又は
(A)×(B）
（税抜）]]*1.08,0)</f>
        <v>0</v>
      </c>
      <c r="J14" s="132">
        <f>機械装置・工具器具費[[#This Row],[数量(A)]]*機械装置・工具器具費[[#This Row],[購入単価
又は
リース料等の
合計（税抜）
(B)]]</f>
        <v>0</v>
      </c>
      <c r="K14" s="110"/>
      <c r="L14" s="88"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15" spans="1:47" s="27" customFormat="1" ht="39.950000000000003" customHeight="1">
      <c r="A15" s="75">
        <f>ROW()-ROW(機械装置・工具器具費[[#Headers],[番　号]])</f>
        <v>11</v>
      </c>
      <c r="B15" s="110"/>
      <c r="C15" s="110"/>
      <c r="D15" s="119"/>
      <c r="E15" s="110"/>
      <c r="F15" s="177"/>
      <c r="G15" s="107"/>
      <c r="H15" s="177"/>
      <c r="I15" s="132">
        <f>ROUNDDOWN(機械装置・工具器具費[[#This Row],[助成対象経費
(B)×ﾘｰｽ月数
又は
(A)×(B）
（税抜）]]*1.08,0)</f>
        <v>0</v>
      </c>
      <c r="J15" s="132">
        <f>機械装置・工具器具費[[#This Row],[数量(A)]]*機械装置・工具器具費[[#This Row],[購入単価
又は
リース料等の
合計（税抜）
(B)]]</f>
        <v>0</v>
      </c>
      <c r="K15" s="110"/>
      <c r="L15" s="88"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16" spans="1:47" s="27" customFormat="1" ht="39.950000000000003" customHeight="1">
      <c r="A16" s="75">
        <f>ROW()-ROW(機械装置・工具器具費[[#Headers],[番　号]])</f>
        <v>12</v>
      </c>
      <c r="B16" s="110"/>
      <c r="C16" s="110"/>
      <c r="D16" s="119"/>
      <c r="E16" s="110"/>
      <c r="F16" s="177"/>
      <c r="G16" s="107"/>
      <c r="H16" s="177"/>
      <c r="I16" s="132">
        <f>ROUNDDOWN(機械装置・工具器具費[[#This Row],[助成対象経費
(B)×ﾘｰｽ月数
又は
(A)×(B）
（税抜）]]*1.08,0)</f>
        <v>0</v>
      </c>
      <c r="J16" s="132">
        <f>機械装置・工具器具費[[#This Row],[数量(A)]]*機械装置・工具器具費[[#This Row],[購入単価
又は
リース料等の
合計（税抜）
(B)]]</f>
        <v>0</v>
      </c>
      <c r="K16" s="110"/>
      <c r="L16" s="88"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17" spans="1:12" s="27" customFormat="1" ht="39.950000000000003" customHeight="1">
      <c r="A17" s="75">
        <f>ROW()-ROW(機械装置・工具器具費[[#Headers],[番　号]])</f>
        <v>13</v>
      </c>
      <c r="B17" s="110"/>
      <c r="C17" s="110"/>
      <c r="D17" s="119"/>
      <c r="E17" s="110"/>
      <c r="F17" s="177"/>
      <c r="G17" s="107"/>
      <c r="H17" s="177"/>
      <c r="I17" s="132">
        <f>ROUNDDOWN(機械装置・工具器具費[[#This Row],[助成対象経費
(B)×ﾘｰｽ月数
又は
(A)×(B）
（税抜）]]*1.08,0)</f>
        <v>0</v>
      </c>
      <c r="J17" s="132">
        <f>機械装置・工具器具費[[#This Row],[数量(A)]]*機械装置・工具器具費[[#This Row],[購入単価
又は
リース料等の
合計（税抜）
(B)]]</f>
        <v>0</v>
      </c>
      <c r="K17" s="110"/>
      <c r="L17" s="88"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18" spans="1:12" s="27" customFormat="1" ht="39.950000000000003" customHeight="1">
      <c r="A18" s="75">
        <f>ROW()-ROW(機械装置・工具器具費[[#Headers],[番　号]])</f>
        <v>14</v>
      </c>
      <c r="B18" s="110"/>
      <c r="C18" s="110"/>
      <c r="D18" s="119"/>
      <c r="E18" s="110"/>
      <c r="F18" s="177"/>
      <c r="G18" s="107"/>
      <c r="H18" s="177"/>
      <c r="I18" s="132">
        <f>ROUNDDOWN(機械装置・工具器具費[[#This Row],[助成対象経費
(B)×ﾘｰｽ月数
又は
(A)×(B）
（税抜）]]*1.08,0)</f>
        <v>0</v>
      </c>
      <c r="J18" s="132">
        <f>機械装置・工具器具費[[#This Row],[数量(A)]]*機械装置・工具器具費[[#This Row],[購入単価
又は
リース料等の
合計（税抜）
(B)]]</f>
        <v>0</v>
      </c>
      <c r="K18" s="110"/>
      <c r="L18" s="88"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19" spans="1:12" s="27" customFormat="1" ht="39.950000000000003" customHeight="1">
      <c r="A19" s="75">
        <f>ROW()-ROW(機械装置・工具器具費[[#Headers],[番　号]])</f>
        <v>15</v>
      </c>
      <c r="B19" s="110"/>
      <c r="C19" s="110"/>
      <c r="D19" s="119"/>
      <c r="E19" s="110"/>
      <c r="F19" s="177"/>
      <c r="G19" s="107"/>
      <c r="H19" s="177"/>
      <c r="I19" s="132">
        <f>ROUNDDOWN(機械装置・工具器具費[[#This Row],[助成対象経費
(B)×ﾘｰｽ月数
又は
(A)×(B）
（税抜）]]*1.08,0)</f>
        <v>0</v>
      </c>
      <c r="J19" s="132">
        <f>機械装置・工具器具費[[#This Row],[数量(A)]]*機械装置・工具器具費[[#This Row],[購入単価
又は
リース料等の
合計（税抜）
(B)]]</f>
        <v>0</v>
      </c>
      <c r="K19" s="110"/>
      <c r="L19" s="88"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20" spans="1:12" s="27" customFormat="1" ht="39.950000000000003" customHeight="1">
      <c r="A20" s="75">
        <f>ROW()-ROW(機械装置・工具器具費[[#Headers],[番　号]])</f>
        <v>16</v>
      </c>
      <c r="B20" s="110"/>
      <c r="C20" s="110"/>
      <c r="D20" s="119"/>
      <c r="E20" s="110"/>
      <c r="F20" s="177"/>
      <c r="G20" s="107"/>
      <c r="H20" s="177"/>
      <c r="I20" s="132">
        <f>ROUNDDOWN(機械装置・工具器具費[[#This Row],[助成対象経費
(B)×ﾘｰｽ月数
又は
(A)×(B）
（税抜）]]*1.08,0)</f>
        <v>0</v>
      </c>
      <c r="J20" s="132">
        <f>機械装置・工具器具費[[#This Row],[数量(A)]]*機械装置・工具器具費[[#This Row],[購入単価
又は
リース料等の
合計（税抜）
(B)]]</f>
        <v>0</v>
      </c>
      <c r="K20" s="110"/>
      <c r="L20" s="88"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21" spans="1:12" s="27" customFormat="1" ht="39.950000000000003" customHeight="1">
      <c r="A21" s="75">
        <f>ROW()-ROW(機械装置・工具器具費[[#Headers],[番　号]])</f>
        <v>17</v>
      </c>
      <c r="B21" s="110"/>
      <c r="C21" s="110"/>
      <c r="D21" s="119"/>
      <c r="E21" s="110"/>
      <c r="F21" s="177"/>
      <c r="G21" s="107"/>
      <c r="H21" s="177"/>
      <c r="I21" s="132">
        <f>ROUNDDOWN(機械装置・工具器具費[[#This Row],[助成対象経費
(B)×ﾘｰｽ月数
又は
(A)×(B）
（税抜）]]*1.08,0)</f>
        <v>0</v>
      </c>
      <c r="J21" s="132">
        <f>機械装置・工具器具費[[#This Row],[数量(A)]]*機械装置・工具器具費[[#This Row],[購入単価
又は
リース料等の
合計（税抜）
(B)]]</f>
        <v>0</v>
      </c>
      <c r="K21" s="110"/>
      <c r="L21" s="88"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22" spans="1:12" s="27" customFormat="1" ht="39.950000000000003" customHeight="1">
      <c r="A22" s="75">
        <f>ROW()-ROW(機械装置・工具器具費[[#Headers],[番　号]])</f>
        <v>18</v>
      </c>
      <c r="B22" s="110"/>
      <c r="C22" s="110"/>
      <c r="D22" s="119"/>
      <c r="E22" s="110"/>
      <c r="F22" s="177"/>
      <c r="G22" s="107"/>
      <c r="H22" s="177"/>
      <c r="I22" s="132">
        <f>ROUNDDOWN(機械装置・工具器具費[[#This Row],[助成対象経費
(B)×ﾘｰｽ月数
又は
(A)×(B）
（税抜）]]*1.08,0)</f>
        <v>0</v>
      </c>
      <c r="J22" s="132">
        <f>機械装置・工具器具費[[#This Row],[数量(A)]]*機械装置・工具器具費[[#This Row],[購入単価
又は
リース料等の
合計（税抜）
(B)]]</f>
        <v>0</v>
      </c>
      <c r="K22" s="110"/>
      <c r="L22" s="88"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23" spans="1:12" s="27" customFormat="1" ht="39.950000000000003" customHeight="1">
      <c r="A23" s="75">
        <f>ROW()-ROW(機械装置・工具器具費[[#Headers],[番　号]])</f>
        <v>19</v>
      </c>
      <c r="B23" s="110"/>
      <c r="C23" s="110"/>
      <c r="D23" s="119"/>
      <c r="E23" s="110"/>
      <c r="F23" s="177"/>
      <c r="G23" s="107"/>
      <c r="H23" s="177"/>
      <c r="I23" s="132">
        <f>ROUNDDOWN(機械装置・工具器具費[[#This Row],[助成対象経費
(B)×ﾘｰｽ月数
又は
(A)×(B）
（税抜）]]*1.08,0)</f>
        <v>0</v>
      </c>
      <c r="J23" s="132">
        <f>機械装置・工具器具費[[#This Row],[数量(A)]]*機械装置・工具器具費[[#This Row],[購入単価
又は
リース料等の
合計（税抜）
(B)]]</f>
        <v>0</v>
      </c>
      <c r="K23" s="110"/>
      <c r="L23" s="88"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24" spans="1:12" s="27" customFormat="1" ht="39.950000000000003" customHeight="1">
      <c r="A24" s="75">
        <f>ROW()-ROW(機械装置・工具器具費[[#Headers],[番　号]])</f>
        <v>20</v>
      </c>
      <c r="B24" s="110"/>
      <c r="C24" s="110"/>
      <c r="D24" s="119"/>
      <c r="E24" s="110"/>
      <c r="F24" s="177"/>
      <c r="G24" s="107"/>
      <c r="H24" s="177"/>
      <c r="I24" s="132">
        <f>ROUNDDOWN(機械装置・工具器具費[[#This Row],[助成対象経費
(B)×ﾘｰｽ月数
又は
(A)×(B）
（税抜）]]*1.08,0)</f>
        <v>0</v>
      </c>
      <c r="J24" s="132">
        <f>機械装置・工具器具費[[#This Row],[数量(A)]]*機械装置・工具器具費[[#This Row],[購入単価
又は
リース料等の
合計（税抜）
(B)]]</f>
        <v>0</v>
      </c>
      <c r="K24" s="110"/>
      <c r="L24" s="88"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25" spans="1:12" s="27" customFormat="1" ht="27" customHeight="1">
      <c r="A25" s="346"/>
      <c r="B25" s="347"/>
      <c r="C25" s="347"/>
      <c r="D25" s="347"/>
      <c r="E25" s="347"/>
      <c r="F25" s="347"/>
      <c r="G25" s="348"/>
      <c r="H25" s="349" t="s">
        <v>286</v>
      </c>
      <c r="I25" s="344">
        <f>SUBTOTAL(109,機械装置・工具器具費[助成事業に
要する経費
（税込）])</f>
        <v>0</v>
      </c>
      <c r="J25" s="344">
        <f>SUBTOTAL(109,機械装置・工具器具費[助成対象経費
(B)×ﾘｰｽ月数
又は
(A)×(B）
（税抜）])</f>
        <v>0</v>
      </c>
      <c r="K25" s="350"/>
      <c r="L25" s="351"/>
    </row>
    <row r="26" spans="1:12" ht="27" customHeight="1"/>
    <row r="27" spans="1:12" ht="27" customHeight="1"/>
    <row r="28" spans="1:12" ht="27" customHeight="1"/>
    <row r="29" spans="1:12" ht="27" customHeight="1"/>
    <row r="30" spans="1:12" ht="27" customHeight="1"/>
    <row r="31" spans="1:12" ht="27" customHeight="1"/>
  </sheetData>
  <sheetProtection sheet="1" objects="1" scenarios="1" formatCells="0" formatRows="0" insertRows="0" deleteRows="0" selectLockedCells="1"/>
  <dataConsolidate/>
  <mergeCells count="2">
    <mergeCell ref="A2:J2"/>
    <mergeCell ref="A3:I3"/>
  </mergeCells>
  <phoneticPr fontId="1"/>
  <conditionalFormatting sqref="E5:E24">
    <cfRule type="expression" dxfId="141" priority="1">
      <formula>$D5="購入"</formula>
    </cfRule>
  </conditionalFormatting>
  <conditionalFormatting sqref="K5:K24 B5:H24">
    <cfRule type="expression" dxfId="140" priority="11">
      <formula>AND(OR($B5&lt;&gt;"",$C5&lt;&gt;"",$D5&lt;&gt;"",$E5&lt;&gt;"",$F5&lt;&gt;"",$G5&lt;&gt;"",$H5&lt;&gt;""),B5="")</formula>
    </cfRule>
  </conditionalFormatting>
  <dataValidations xWindow="360" yWindow="463" count="8">
    <dataValidation type="custom" allowBlank="1" showInputMessage="1" showErrorMessage="1" sqref="L5:L24">
      <formula1>ISERROR(FIND(CHAR(10),L5))</formula1>
    </dataValidation>
    <dataValidation allowBlank="1" showInputMessage="1" showErrorMessage="1" promptTitle="品名を記載してください" prompt="　量産目的の費用、保守費用は計上できません" sqref="B5:B24"/>
    <dataValidation imeMode="halfAlpha" allowBlank="1" showInputMessage="1" showErrorMessage="1" promptTitle="数量を記載してください" prompt="　本助成事業に必要な最低限の数量を記載してください" sqref="F5:F24"/>
    <dataValidation type="list" allowBlank="1" showInputMessage="1" showErrorMessage="1" sqref="D5:D24">
      <formula1>"購入,ﾚﾝﾀﾙ,ﾘｰｽ"</formula1>
    </dataValidation>
    <dataValidation allowBlank="1" showInputMessage="1" showErrorMessage="1" prompt="例：○○加工_x000a_" sqref="C5:C24"/>
    <dataValidation type="whole" imeMode="halfAlpha" allowBlank="1" showInputMessage="1" showErrorMessage="1" prompt="①購入時は記入不要_x000a_②数字のみ記入_x000a_" sqref="E5:E24">
      <formula1>1</formula1>
      <formula2>21</formula2>
    </dataValidation>
    <dataValidation allowBlank="1" showInputMessage="1" showErrorMessage="1" promptTitle="リースレンタル先または購入企業名を記載してください" prompt="未定等不明確の場合は、 申請時点の候補先を記入してください_x000a_" sqref="K5:K24"/>
    <dataValidation imeMode="halfAlpha" allowBlank="1" showInputMessage="1" showErrorMessage="1" promptTitle="購入単価又はリース料等の合計（税抜）を記載してください" prompt="　100万円以上の購入品は次ページの購入計画書の記入が必要です" sqref="H5:H24"/>
  </dataValidations>
  <printOptions horizontalCentered="1"/>
  <pageMargins left="0.31496062992125984" right="0.31496062992125984" top="0.74803149606299213" bottom="0.74803149606299213" header="0.31496062992125984" footer="0.31496062992125984"/>
  <pageSetup paperSize="9" scale="84" fitToWidth="0" fitToHeight="0" orientation="portrait" r:id="rId1"/>
  <headerFooter>
    <oddFooter>&amp;A</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sheetPr>
  <dimension ref="A1:CF36"/>
  <sheetViews>
    <sheetView view="pageBreakPreview" zoomScale="85" zoomScaleNormal="130" zoomScaleSheetLayoutView="85" workbookViewId="0">
      <selection activeCell="M4" sqref="M4:AC4"/>
    </sheetView>
  </sheetViews>
  <sheetFormatPr defaultColWidth="2.125" defaultRowHeight="12"/>
  <cols>
    <col min="1" max="11" width="2.125" style="27" customWidth="1"/>
    <col min="12" max="12" width="9" style="27" customWidth="1"/>
    <col min="13" max="13" width="9.5" style="27" customWidth="1"/>
    <col min="14" max="14" width="6.25" style="27" customWidth="1"/>
    <col min="15" max="46" width="2.125" style="27" customWidth="1"/>
    <col min="47" max="47" width="2.125" style="27" hidden="1" customWidth="1"/>
    <col min="48" max="48" width="3.375" style="27" hidden="1" customWidth="1"/>
    <col min="49" max="51" width="2.125" style="27" hidden="1" customWidth="1"/>
    <col min="52" max="256" width="2.125" style="27" customWidth="1"/>
    <col min="257" max="16384" width="2.125" style="27"/>
  </cols>
  <sheetData>
    <row r="1" spans="1:84" s="32" customFormat="1" ht="30" customHeight="1">
      <c r="A1" s="301" t="s">
        <v>80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row>
    <row r="2" spans="1:84" s="32" customFormat="1" ht="40.5" customHeight="1">
      <c r="A2" s="20"/>
      <c r="B2" s="914" t="s">
        <v>519</v>
      </c>
      <c r="C2" s="914"/>
      <c r="D2" s="914"/>
      <c r="E2" s="914"/>
      <c r="F2" s="914"/>
      <c r="G2" s="914"/>
      <c r="H2" s="914"/>
      <c r="I2" s="914"/>
      <c r="J2" s="914"/>
      <c r="K2" s="914"/>
      <c r="L2" s="914"/>
      <c r="M2" s="914"/>
      <c r="N2" s="914"/>
      <c r="O2" s="914"/>
      <c r="P2" s="914"/>
      <c r="Q2" s="914"/>
      <c r="R2" s="914"/>
      <c r="S2" s="914"/>
      <c r="T2" s="914"/>
      <c r="U2" s="914"/>
      <c r="V2" s="914"/>
      <c r="W2" s="914"/>
      <c r="X2" s="914"/>
      <c r="Y2" s="914"/>
      <c r="Z2" s="914"/>
      <c r="AA2" s="914"/>
      <c r="AB2" s="914"/>
      <c r="AC2" s="914"/>
      <c r="AD2" s="914"/>
      <c r="AE2" s="914"/>
      <c r="AF2" s="914"/>
      <c r="AG2" s="914"/>
      <c r="AH2" s="914"/>
      <c r="AI2" s="914"/>
      <c r="AJ2" s="914"/>
      <c r="AK2" s="914"/>
      <c r="AL2" s="914"/>
      <c r="AM2" s="914"/>
      <c r="AN2" s="914"/>
      <c r="AO2" s="914"/>
      <c r="AP2" s="914"/>
      <c r="AQ2" s="914"/>
      <c r="AR2" s="914"/>
      <c r="AS2" s="914"/>
      <c r="AT2" s="201"/>
    </row>
    <row r="3" spans="1:84" s="32" customFormat="1" ht="13.5" customHeight="1" thickBot="1">
      <c r="A3" s="69"/>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3"/>
    </row>
    <row r="4" spans="1:84" ht="24" customHeight="1">
      <c r="A4" s="902" t="s">
        <v>355</v>
      </c>
      <c r="B4" s="871"/>
      <c r="C4" s="871"/>
      <c r="D4" s="918" t="s">
        <v>604</v>
      </c>
      <c r="E4" s="872"/>
      <c r="F4" s="872"/>
      <c r="G4" s="919"/>
      <c r="H4" s="871" t="s">
        <v>356</v>
      </c>
      <c r="I4" s="871"/>
      <c r="J4" s="871"/>
      <c r="K4" s="871"/>
      <c r="L4" s="903"/>
      <c r="M4" s="918"/>
      <c r="N4" s="872"/>
      <c r="O4" s="872"/>
      <c r="P4" s="872"/>
      <c r="Q4" s="872"/>
      <c r="R4" s="872"/>
      <c r="S4" s="872"/>
      <c r="T4" s="872"/>
      <c r="U4" s="872"/>
      <c r="V4" s="872"/>
      <c r="W4" s="872"/>
      <c r="X4" s="872"/>
      <c r="Y4" s="872"/>
      <c r="Z4" s="872"/>
      <c r="AA4" s="872"/>
      <c r="AB4" s="872"/>
      <c r="AC4" s="919"/>
      <c r="AD4" s="920" t="s">
        <v>283</v>
      </c>
      <c r="AE4" s="876"/>
      <c r="AF4" s="876"/>
      <c r="AG4" s="876"/>
      <c r="AH4" s="921"/>
      <c r="AI4" s="922"/>
      <c r="AJ4" s="922"/>
      <c r="AK4" s="922"/>
      <c r="AL4" s="922"/>
      <c r="AM4" s="922"/>
      <c r="AN4" s="922"/>
      <c r="AO4" s="922"/>
      <c r="AP4" s="922"/>
      <c r="AQ4" s="922"/>
      <c r="AR4" s="922"/>
      <c r="AS4" s="922"/>
      <c r="AT4" s="923"/>
      <c r="BC4" s="334" t="s">
        <v>596</v>
      </c>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6"/>
    </row>
    <row r="5" spans="1:84" ht="24" customHeight="1">
      <c r="A5" s="902" t="s">
        <v>287</v>
      </c>
      <c r="B5" s="871"/>
      <c r="C5" s="871"/>
      <c r="D5" s="871"/>
      <c r="E5" s="871"/>
      <c r="F5" s="871"/>
      <c r="G5" s="871"/>
      <c r="H5" s="871"/>
      <c r="I5" s="871"/>
      <c r="J5" s="871"/>
      <c r="K5" s="871"/>
      <c r="L5" s="903"/>
      <c r="M5" s="918"/>
      <c r="N5" s="872"/>
      <c r="O5" s="872"/>
      <c r="P5" s="872"/>
      <c r="Q5" s="872"/>
      <c r="R5" s="872"/>
      <c r="S5" s="872"/>
      <c r="T5" s="872"/>
      <c r="U5" s="872"/>
      <c r="V5" s="872"/>
      <c r="W5" s="872"/>
      <c r="X5" s="872"/>
      <c r="Y5" s="872"/>
      <c r="Z5" s="872"/>
      <c r="AA5" s="872"/>
      <c r="AB5" s="872"/>
      <c r="AC5" s="919"/>
      <c r="AD5" s="882"/>
      <c r="AE5" s="882"/>
      <c r="AF5" s="882"/>
      <c r="AG5" s="882"/>
      <c r="AH5" s="924"/>
      <c r="AI5" s="925"/>
      <c r="AJ5" s="925"/>
      <c r="AK5" s="925"/>
      <c r="AL5" s="925"/>
      <c r="AM5" s="925"/>
      <c r="AN5" s="925"/>
      <c r="AO5" s="925"/>
      <c r="AP5" s="925"/>
      <c r="AQ5" s="925"/>
      <c r="AR5" s="925"/>
      <c r="AS5" s="925"/>
      <c r="AT5" s="926"/>
      <c r="BC5" s="337" t="s">
        <v>593</v>
      </c>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338"/>
    </row>
    <row r="6" spans="1:84" ht="24" customHeight="1">
      <c r="A6" s="875" t="s">
        <v>81</v>
      </c>
      <c r="B6" s="876"/>
      <c r="C6" s="876"/>
      <c r="D6" s="876"/>
      <c r="E6" s="876"/>
      <c r="F6" s="876"/>
      <c r="G6" s="876"/>
      <c r="H6" s="876"/>
      <c r="I6" s="876"/>
      <c r="J6" s="876"/>
      <c r="K6" s="876"/>
      <c r="L6" s="877"/>
      <c r="M6" s="884" t="s">
        <v>82</v>
      </c>
      <c r="N6" s="884"/>
      <c r="O6" s="884"/>
      <c r="P6" s="884"/>
      <c r="Q6" s="885"/>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7"/>
      <c r="BC6" s="337" t="s">
        <v>594</v>
      </c>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338"/>
    </row>
    <row r="7" spans="1:84" ht="24" customHeight="1">
      <c r="A7" s="878"/>
      <c r="B7" s="879"/>
      <c r="C7" s="879"/>
      <c r="D7" s="879"/>
      <c r="E7" s="879"/>
      <c r="F7" s="879"/>
      <c r="G7" s="879"/>
      <c r="H7" s="879"/>
      <c r="I7" s="879"/>
      <c r="J7" s="879"/>
      <c r="K7" s="879"/>
      <c r="L7" s="880"/>
      <c r="M7" s="884" t="s">
        <v>83</v>
      </c>
      <c r="N7" s="884"/>
      <c r="O7" s="884"/>
      <c r="P7" s="884"/>
      <c r="Q7" s="885"/>
      <c r="R7" s="886"/>
      <c r="S7" s="886"/>
      <c r="T7" s="886"/>
      <c r="U7" s="886"/>
      <c r="V7" s="886"/>
      <c r="W7" s="886"/>
      <c r="X7" s="886"/>
      <c r="Y7" s="886"/>
      <c r="Z7" s="886"/>
      <c r="AA7" s="886"/>
      <c r="AB7" s="886"/>
      <c r="AC7" s="887"/>
      <c r="AD7" s="884" t="s">
        <v>84</v>
      </c>
      <c r="AE7" s="884"/>
      <c r="AF7" s="884"/>
      <c r="AG7" s="884"/>
      <c r="AH7" s="915"/>
      <c r="AI7" s="916"/>
      <c r="AJ7" s="916"/>
      <c r="AK7" s="916"/>
      <c r="AL7" s="916"/>
      <c r="AM7" s="916"/>
      <c r="AN7" s="916"/>
      <c r="AO7" s="916"/>
      <c r="AP7" s="916"/>
      <c r="AQ7" s="916"/>
      <c r="AR7" s="916"/>
      <c r="AS7" s="916"/>
      <c r="AT7" s="917"/>
      <c r="BC7" s="337" t="s">
        <v>595</v>
      </c>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338"/>
    </row>
    <row r="8" spans="1:84" ht="24" customHeight="1">
      <c r="A8" s="878"/>
      <c r="B8" s="879"/>
      <c r="C8" s="879"/>
      <c r="D8" s="879"/>
      <c r="E8" s="879"/>
      <c r="F8" s="879"/>
      <c r="G8" s="879"/>
      <c r="H8" s="879"/>
      <c r="I8" s="879"/>
      <c r="J8" s="879"/>
      <c r="K8" s="879"/>
      <c r="L8" s="880"/>
      <c r="M8" s="884" t="s">
        <v>85</v>
      </c>
      <c r="N8" s="884"/>
      <c r="O8" s="884"/>
      <c r="P8" s="884"/>
      <c r="Q8" s="885"/>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7"/>
      <c r="BC8" s="337" t="s">
        <v>607</v>
      </c>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338"/>
    </row>
    <row r="9" spans="1:84" ht="24" customHeight="1" thickBot="1">
      <c r="A9" s="881"/>
      <c r="B9" s="882"/>
      <c r="C9" s="882"/>
      <c r="D9" s="882"/>
      <c r="E9" s="882"/>
      <c r="F9" s="882"/>
      <c r="G9" s="882"/>
      <c r="H9" s="882"/>
      <c r="I9" s="882"/>
      <c r="J9" s="882"/>
      <c r="K9" s="882"/>
      <c r="L9" s="883"/>
      <c r="M9" s="869" t="s">
        <v>86</v>
      </c>
      <c r="N9" s="869"/>
      <c r="O9" s="869"/>
      <c r="P9" s="869"/>
      <c r="Q9" s="885"/>
      <c r="R9" s="886"/>
      <c r="S9" s="886"/>
      <c r="T9" s="886"/>
      <c r="U9" s="886"/>
      <c r="V9" s="886"/>
      <c r="W9" s="886"/>
      <c r="X9" s="886"/>
      <c r="Y9" s="886"/>
      <c r="Z9" s="886"/>
      <c r="AA9" s="886"/>
      <c r="AB9" s="886"/>
      <c r="AC9" s="887"/>
      <c r="AD9" s="901" t="s">
        <v>87</v>
      </c>
      <c r="AE9" s="901"/>
      <c r="AF9" s="901"/>
      <c r="AG9" s="901"/>
      <c r="AH9" s="885"/>
      <c r="AI9" s="886"/>
      <c r="AJ9" s="886"/>
      <c r="AK9" s="886"/>
      <c r="AL9" s="886"/>
      <c r="AM9" s="886"/>
      <c r="AN9" s="886"/>
      <c r="AO9" s="886"/>
      <c r="AP9" s="886"/>
      <c r="AQ9" s="886"/>
      <c r="AR9" s="886"/>
      <c r="AS9" s="886"/>
      <c r="AT9" s="887"/>
      <c r="BC9" s="339" t="s">
        <v>600</v>
      </c>
      <c r="BD9" s="340"/>
      <c r="BE9" s="340"/>
      <c r="BF9" s="340"/>
      <c r="BG9" s="340"/>
      <c r="BH9" s="340"/>
      <c r="BI9" s="340"/>
      <c r="BJ9" s="340"/>
      <c r="BK9" s="340"/>
      <c r="BL9" s="340"/>
      <c r="BM9" s="340"/>
      <c r="BN9" s="340"/>
      <c r="BO9" s="340"/>
      <c r="BP9" s="340"/>
      <c r="BQ9" s="340"/>
      <c r="BR9" s="340"/>
      <c r="BS9" s="340"/>
      <c r="BT9" s="340"/>
      <c r="BU9" s="340"/>
      <c r="BV9" s="340"/>
      <c r="BW9" s="340"/>
      <c r="BX9" s="340"/>
      <c r="BY9" s="340"/>
      <c r="BZ9" s="340"/>
      <c r="CA9" s="340"/>
      <c r="CB9" s="341"/>
      <c r="CC9" s="341"/>
      <c r="CD9" s="340"/>
      <c r="CE9" s="340"/>
      <c r="CF9" s="341"/>
    </row>
    <row r="10" spans="1:84" ht="24" customHeight="1">
      <c r="A10" s="869" t="s">
        <v>88</v>
      </c>
      <c r="B10" s="869"/>
      <c r="C10" s="869"/>
      <c r="D10" s="869"/>
      <c r="E10" s="869"/>
      <c r="F10" s="869"/>
      <c r="G10" s="869"/>
      <c r="H10" s="869"/>
      <c r="I10" s="869"/>
      <c r="J10" s="869"/>
      <c r="K10" s="869"/>
      <c r="L10" s="869"/>
      <c r="M10" s="891" t="s">
        <v>392</v>
      </c>
      <c r="N10" s="892"/>
      <c r="O10" s="892"/>
      <c r="P10" s="892"/>
      <c r="Q10" s="870"/>
      <c r="R10" s="870"/>
      <c r="S10" s="870"/>
      <c r="T10" s="870"/>
      <c r="U10" s="871" t="s">
        <v>140</v>
      </c>
      <c r="V10" s="871"/>
      <c r="W10" s="871"/>
      <c r="X10" s="872"/>
      <c r="Y10" s="872"/>
      <c r="Z10" s="872"/>
      <c r="AA10" s="829" t="s">
        <v>141</v>
      </c>
      <c r="AB10" s="829"/>
      <c r="AC10" s="830"/>
      <c r="AD10" s="902" t="s">
        <v>444</v>
      </c>
      <c r="AE10" s="871"/>
      <c r="AF10" s="871"/>
      <c r="AG10" s="903"/>
      <c r="AH10" s="904"/>
      <c r="AI10" s="905"/>
      <c r="AJ10" s="905"/>
      <c r="AK10" s="905"/>
      <c r="AL10" s="905"/>
      <c r="AM10" s="905"/>
      <c r="AN10" s="905"/>
      <c r="AO10" s="906" t="s">
        <v>445</v>
      </c>
      <c r="AP10" s="906"/>
      <c r="AQ10" s="906"/>
      <c r="AR10" s="906"/>
      <c r="AS10" s="906"/>
      <c r="AT10" s="907"/>
    </row>
    <row r="11" spans="1:84" ht="64.5" customHeight="1">
      <c r="A11" s="888" t="s">
        <v>282</v>
      </c>
      <c r="B11" s="889"/>
      <c r="C11" s="889"/>
      <c r="D11" s="889"/>
      <c r="E11" s="889"/>
      <c r="F11" s="889"/>
      <c r="G11" s="889"/>
      <c r="H11" s="889"/>
      <c r="I11" s="889"/>
      <c r="J11" s="889"/>
      <c r="K11" s="889"/>
      <c r="L11" s="890"/>
      <c r="M11" s="897"/>
      <c r="N11" s="898"/>
      <c r="O11" s="898"/>
      <c r="P11" s="898"/>
      <c r="Q11" s="898"/>
      <c r="R11" s="898"/>
      <c r="S11" s="898"/>
      <c r="T11" s="898"/>
      <c r="U11" s="898"/>
      <c r="V11" s="898"/>
      <c r="W11" s="898"/>
      <c r="X11" s="898"/>
      <c r="Y11" s="898"/>
      <c r="Z11" s="898"/>
      <c r="AA11" s="898"/>
      <c r="AB11" s="898"/>
      <c r="AC11" s="898"/>
      <c r="AD11" s="898"/>
      <c r="AE11" s="898"/>
      <c r="AF11" s="898"/>
      <c r="AG11" s="898"/>
      <c r="AH11" s="898"/>
      <c r="AI11" s="898"/>
      <c r="AJ11" s="898"/>
      <c r="AK11" s="898"/>
      <c r="AL11" s="898"/>
      <c r="AM11" s="898"/>
      <c r="AN11" s="898"/>
      <c r="AO11" s="898"/>
      <c r="AP11" s="898"/>
      <c r="AQ11" s="898"/>
      <c r="AR11" s="898"/>
      <c r="AS11" s="898"/>
      <c r="AT11" s="899"/>
    </row>
    <row r="12" spans="1:84" ht="30" customHeight="1">
      <c r="A12" s="863" t="s">
        <v>142</v>
      </c>
      <c r="B12" s="864"/>
      <c r="C12" s="864"/>
      <c r="D12" s="864"/>
      <c r="E12" s="864"/>
      <c r="F12" s="864"/>
      <c r="G12" s="864"/>
      <c r="H12" s="864"/>
      <c r="I12" s="864"/>
      <c r="J12" s="864"/>
      <c r="K12" s="864"/>
      <c r="L12" s="865"/>
      <c r="M12" s="900" t="s">
        <v>143</v>
      </c>
      <c r="N12" s="900"/>
      <c r="O12" s="900"/>
      <c r="P12" s="900"/>
      <c r="Q12" s="908"/>
      <c r="R12" s="909"/>
      <c r="S12" s="909"/>
      <c r="T12" s="909"/>
      <c r="U12" s="909"/>
      <c r="V12" s="909"/>
      <c r="W12" s="909"/>
      <c r="X12" s="910" t="s">
        <v>445</v>
      </c>
      <c r="Y12" s="910"/>
      <c r="Z12" s="910"/>
      <c r="AA12" s="910"/>
      <c r="AB12" s="910"/>
      <c r="AC12" s="911"/>
      <c r="AD12" s="900" t="s">
        <v>144</v>
      </c>
      <c r="AE12" s="900"/>
      <c r="AF12" s="900"/>
      <c r="AG12" s="900"/>
      <c r="AH12" s="912"/>
      <c r="AI12" s="913"/>
      <c r="AJ12" s="913"/>
      <c r="AK12" s="913"/>
      <c r="AL12" s="913"/>
      <c r="AM12" s="913"/>
      <c r="AN12" s="913"/>
      <c r="AO12" s="910" t="s">
        <v>445</v>
      </c>
      <c r="AP12" s="910"/>
      <c r="AQ12" s="910"/>
      <c r="AR12" s="910"/>
      <c r="AS12" s="910"/>
      <c r="AT12" s="911"/>
    </row>
    <row r="13" spans="1:84" ht="30" customHeight="1">
      <c r="A13" s="866"/>
      <c r="B13" s="867"/>
      <c r="C13" s="867"/>
      <c r="D13" s="867"/>
      <c r="E13" s="867"/>
      <c r="F13" s="867"/>
      <c r="G13" s="867"/>
      <c r="H13" s="867"/>
      <c r="I13" s="867"/>
      <c r="J13" s="867"/>
      <c r="K13" s="867"/>
      <c r="L13" s="868"/>
      <c r="M13" s="893" t="s">
        <v>347</v>
      </c>
      <c r="N13" s="889"/>
      <c r="O13" s="889"/>
      <c r="P13" s="890"/>
      <c r="Q13" s="894"/>
      <c r="R13" s="895"/>
      <c r="S13" s="895"/>
      <c r="T13" s="895"/>
      <c r="U13" s="895"/>
      <c r="V13" s="895"/>
      <c r="W13" s="895"/>
      <c r="X13" s="895"/>
      <c r="Y13" s="895"/>
      <c r="Z13" s="895"/>
      <c r="AA13" s="895"/>
      <c r="AB13" s="895"/>
      <c r="AC13" s="895"/>
      <c r="AD13" s="895"/>
      <c r="AE13" s="895"/>
      <c r="AF13" s="895"/>
      <c r="AG13" s="895"/>
      <c r="AH13" s="895"/>
      <c r="AI13" s="895"/>
      <c r="AJ13" s="895"/>
      <c r="AK13" s="895"/>
      <c r="AL13" s="895"/>
      <c r="AM13" s="895"/>
      <c r="AN13" s="895"/>
      <c r="AO13" s="895"/>
      <c r="AP13" s="895"/>
      <c r="AQ13" s="895"/>
      <c r="AR13" s="895"/>
      <c r="AS13" s="895"/>
      <c r="AT13" s="896"/>
    </row>
    <row r="14" spans="1:84" ht="18.75"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row>
    <row r="15" spans="1:84" ht="24" customHeight="1">
      <c r="A15" s="902" t="s">
        <v>355</v>
      </c>
      <c r="B15" s="871"/>
      <c r="C15" s="871"/>
      <c r="D15" s="918" t="s">
        <v>604</v>
      </c>
      <c r="E15" s="872"/>
      <c r="F15" s="872"/>
      <c r="G15" s="919"/>
      <c r="H15" s="871" t="s">
        <v>356</v>
      </c>
      <c r="I15" s="871"/>
      <c r="J15" s="871"/>
      <c r="K15" s="871"/>
      <c r="L15" s="903"/>
      <c r="M15" s="918"/>
      <c r="N15" s="872"/>
      <c r="O15" s="872"/>
      <c r="P15" s="872"/>
      <c r="Q15" s="872"/>
      <c r="R15" s="872"/>
      <c r="S15" s="872"/>
      <c r="T15" s="872"/>
      <c r="U15" s="872"/>
      <c r="V15" s="872"/>
      <c r="W15" s="872"/>
      <c r="X15" s="872"/>
      <c r="Y15" s="872"/>
      <c r="Z15" s="872"/>
      <c r="AA15" s="872"/>
      <c r="AB15" s="872"/>
      <c r="AC15" s="919"/>
      <c r="AD15" s="920" t="s">
        <v>283</v>
      </c>
      <c r="AE15" s="876"/>
      <c r="AF15" s="876"/>
      <c r="AG15" s="876"/>
      <c r="AH15" s="927"/>
      <c r="AI15" s="922"/>
      <c r="AJ15" s="922"/>
      <c r="AK15" s="922"/>
      <c r="AL15" s="922"/>
      <c r="AM15" s="922"/>
      <c r="AN15" s="922"/>
      <c r="AO15" s="922"/>
      <c r="AP15" s="922"/>
      <c r="AQ15" s="922"/>
      <c r="AR15" s="922"/>
      <c r="AS15" s="922"/>
      <c r="AT15" s="923"/>
    </row>
    <row r="16" spans="1:84" ht="24" customHeight="1">
      <c r="A16" s="902" t="s">
        <v>287</v>
      </c>
      <c r="B16" s="871"/>
      <c r="C16" s="871"/>
      <c r="D16" s="871"/>
      <c r="E16" s="871"/>
      <c r="F16" s="871"/>
      <c r="G16" s="871"/>
      <c r="H16" s="871"/>
      <c r="I16" s="871"/>
      <c r="J16" s="871"/>
      <c r="K16" s="871"/>
      <c r="L16" s="903"/>
      <c r="M16" s="918"/>
      <c r="N16" s="872"/>
      <c r="O16" s="872"/>
      <c r="P16" s="872"/>
      <c r="Q16" s="872"/>
      <c r="R16" s="872"/>
      <c r="S16" s="872"/>
      <c r="T16" s="872"/>
      <c r="U16" s="872"/>
      <c r="V16" s="872"/>
      <c r="W16" s="872"/>
      <c r="X16" s="872"/>
      <c r="Y16" s="872"/>
      <c r="Z16" s="872"/>
      <c r="AA16" s="872"/>
      <c r="AB16" s="872"/>
      <c r="AC16" s="919"/>
      <c r="AD16" s="882"/>
      <c r="AE16" s="882"/>
      <c r="AF16" s="882"/>
      <c r="AG16" s="882"/>
      <c r="AH16" s="924"/>
      <c r="AI16" s="925"/>
      <c r="AJ16" s="925"/>
      <c r="AK16" s="925"/>
      <c r="AL16" s="925"/>
      <c r="AM16" s="925"/>
      <c r="AN16" s="925"/>
      <c r="AO16" s="925"/>
      <c r="AP16" s="925"/>
      <c r="AQ16" s="925"/>
      <c r="AR16" s="925"/>
      <c r="AS16" s="925"/>
      <c r="AT16" s="926"/>
    </row>
    <row r="17" spans="1:46" ht="24" customHeight="1">
      <c r="A17" s="875" t="s">
        <v>81</v>
      </c>
      <c r="B17" s="876"/>
      <c r="C17" s="876"/>
      <c r="D17" s="876"/>
      <c r="E17" s="876"/>
      <c r="F17" s="876"/>
      <c r="G17" s="876"/>
      <c r="H17" s="876"/>
      <c r="I17" s="876"/>
      <c r="J17" s="876"/>
      <c r="K17" s="876"/>
      <c r="L17" s="877"/>
      <c r="M17" s="884" t="s">
        <v>82</v>
      </c>
      <c r="N17" s="884"/>
      <c r="O17" s="884"/>
      <c r="P17" s="884"/>
      <c r="Q17" s="885"/>
      <c r="R17" s="886"/>
      <c r="S17" s="886"/>
      <c r="T17" s="886"/>
      <c r="U17" s="886"/>
      <c r="V17" s="886"/>
      <c r="W17" s="886"/>
      <c r="X17" s="886"/>
      <c r="Y17" s="886"/>
      <c r="Z17" s="886"/>
      <c r="AA17" s="886"/>
      <c r="AB17" s="886"/>
      <c r="AC17" s="886"/>
      <c r="AD17" s="886"/>
      <c r="AE17" s="886"/>
      <c r="AF17" s="886"/>
      <c r="AG17" s="886"/>
      <c r="AH17" s="886"/>
      <c r="AI17" s="886"/>
      <c r="AJ17" s="886"/>
      <c r="AK17" s="886"/>
      <c r="AL17" s="886"/>
      <c r="AM17" s="886"/>
      <c r="AN17" s="886"/>
      <c r="AO17" s="886"/>
      <c r="AP17" s="886"/>
      <c r="AQ17" s="886"/>
      <c r="AR17" s="886"/>
      <c r="AS17" s="886"/>
      <c r="AT17" s="887"/>
    </row>
    <row r="18" spans="1:46" ht="24" customHeight="1">
      <c r="A18" s="878"/>
      <c r="B18" s="879"/>
      <c r="C18" s="879"/>
      <c r="D18" s="879"/>
      <c r="E18" s="879"/>
      <c r="F18" s="879"/>
      <c r="G18" s="879"/>
      <c r="H18" s="879"/>
      <c r="I18" s="879"/>
      <c r="J18" s="879"/>
      <c r="K18" s="879"/>
      <c r="L18" s="880"/>
      <c r="M18" s="884" t="s">
        <v>83</v>
      </c>
      <c r="N18" s="884"/>
      <c r="O18" s="884"/>
      <c r="P18" s="884"/>
      <c r="Q18" s="885"/>
      <c r="R18" s="886"/>
      <c r="S18" s="886"/>
      <c r="T18" s="886"/>
      <c r="U18" s="886"/>
      <c r="V18" s="886"/>
      <c r="W18" s="886"/>
      <c r="X18" s="886"/>
      <c r="Y18" s="886"/>
      <c r="Z18" s="886"/>
      <c r="AA18" s="886"/>
      <c r="AB18" s="886"/>
      <c r="AC18" s="887"/>
      <c r="AD18" s="884" t="s">
        <v>84</v>
      </c>
      <c r="AE18" s="884"/>
      <c r="AF18" s="884"/>
      <c r="AG18" s="884"/>
      <c r="AH18" s="915"/>
      <c r="AI18" s="916"/>
      <c r="AJ18" s="916"/>
      <c r="AK18" s="916"/>
      <c r="AL18" s="916"/>
      <c r="AM18" s="916"/>
      <c r="AN18" s="916"/>
      <c r="AO18" s="916"/>
      <c r="AP18" s="916"/>
      <c r="AQ18" s="916"/>
      <c r="AR18" s="916"/>
      <c r="AS18" s="916"/>
      <c r="AT18" s="917"/>
    </row>
    <row r="19" spans="1:46" ht="24" customHeight="1">
      <c r="A19" s="878"/>
      <c r="B19" s="879"/>
      <c r="C19" s="879"/>
      <c r="D19" s="879"/>
      <c r="E19" s="879"/>
      <c r="F19" s="879"/>
      <c r="G19" s="879"/>
      <c r="H19" s="879"/>
      <c r="I19" s="879"/>
      <c r="J19" s="879"/>
      <c r="K19" s="879"/>
      <c r="L19" s="880"/>
      <c r="M19" s="884" t="s">
        <v>85</v>
      </c>
      <c r="N19" s="884"/>
      <c r="O19" s="884"/>
      <c r="P19" s="884"/>
      <c r="Q19" s="885"/>
      <c r="R19" s="886"/>
      <c r="S19" s="886"/>
      <c r="T19" s="886"/>
      <c r="U19" s="886"/>
      <c r="V19" s="886"/>
      <c r="W19" s="886"/>
      <c r="X19" s="886"/>
      <c r="Y19" s="886"/>
      <c r="Z19" s="886"/>
      <c r="AA19" s="886"/>
      <c r="AB19" s="886"/>
      <c r="AC19" s="886"/>
      <c r="AD19" s="886"/>
      <c r="AE19" s="886"/>
      <c r="AF19" s="886"/>
      <c r="AG19" s="886"/>
      <c r="AH19" s="886"/>
      <c r="AI19" s="886"/>
      <c r="AJ19" s="886"/>
      <c r="AK19" s="886"/>
      <c r="AL19" s="886"/>
      <c r="AM19" s="886"/>
      <c r="AN19" s="886"/>
      <c r="AO19" s="886"/>
      <c r="AP19" s="886"/>
      <c r="AQ19" s="886"/>
      <c r="AR19" s="886"/>
      <c r="AS19" s="886"/>
      <c r="AT19" s="887"/>
    </row>
    <row r="20" spans="1:46" ht="24" customHeight="1">
      <c r="A20" s="881"/>
      <c r="B20" s="882"/>
      <c r="C20" s="882"/>
      <c r="D20" s="882"/>
      <c r="E20" s="882"/>
      <c r="F20" s="882"/>
      <c r="G20" s="882"/>
      <c r="H20" s="882"/>
      <c r="I20" s="882"/>
      <c r="J20" s="882"/>
      <c r="K20" s="882"/>
      <c r="L20" s="883"/>
      <c r="M20" s="869" t="s">
        <v>86</v>
      </c>
      <c r="N20" s="869"/>
      <c r="O20" s="869"/>
      <c r="P20" s="869"/>
      <c r="Q20" s="885"/>
      <c r="R20" s="886"/>
      <c r="S20" s="886"/>
      <c r="T20" s="886"/>
      <c r="U20" s="886"/>
      <c r="V20" s="886"/>
      <c r="W20" s="886"/>
      <c r="X20" s="886"/>
      <c r="Y20" s="886"/>
      <c r="Z20" s="886"/>
      <c r="AA20" s="886"/>
      <c r="AB20" s="886"/>
      <c r="AC20" s="887"/>
      <c r="AD20" s="901" t="s">
        <v>87</v>
      </c>
      <c r="AE20" s="901"/>
      <c r="AF20" s="901"/>
      <c r="AG20" s="901"/>
      <c r="AH20" s="885"/>
      <c r="AI20" s="886"/>
      <c r="AJ20" s="886"/>
      <c r="AK20" s="886"/>
      <c r="AL20" s="886"/>
      <c r="AM20" s="886"/>
      <c r="AN20" s="886"/>
      <c r="AO20" s="886"/>
      <c r="AP20" s="886"/>
      <c r="AQ20" s="886"/>
      <c r="AR20" s="886"/>
      <c r="AS20" s="886"/>
      <c r="AT20" s="887"/>
    </row>
    <row r="21" spans="1:46" ht="24" customHeight="1">
      <c r="A21" s="869" t="s">
        <v>88</v>
      </c>
      <c r="B21" s="869"/>
      <c r="C21" s="869"/>
      <c r="D21" s="869"/>
      <c r="E21" s="869"/>
      <c r="F21" s="869"/>
      <c r="G21" s="869"/>
      <c r="H21" s="869"/>
      <c r="I21" s="869"/>
      <c r="J21" s="869"/>
      <c r="K21" s="869"/>
      <c r="L21" s="869"/>
      <c r="M21" s="891" t="s">
        <v>392</v>
      </c>
      <c r="N21" s="892"/>
      <c r="O21" s="892"/>
      <c r="P21" s="892"/>
      <c r="Q21" s="870"/>
      <c r="R21" s="870"/>
      <c r="S21" s="870"/>
      <c r="T21" s="870"/>
      <c r="U21" s="871" t="s">
        <v>91</v>
      </c>
      <c r="V21" s="871"/>
      <c r="W21" s="871"/>
      <c r="X21" s="872"/>
      <c r="Y21" s="872"/>
      <c r="Z21" s="872"/>
      <c r="AA21" s="829" t="s">
        <v>92</v>
      </c>
      <c r="AB21" s="829"/>
      <c r="AC21" s="830"/>
      <c r="AD21" s="902" t="s">
        <v>444</v>
      </c>
      <c r="AE21" s="871"/>
      <c r="AF21" s="871"/>
      <c r="AG21" s="903"/>
      <c r="AH21" s="904"/>
      <c r="AI21" s="905"/>
      <c r="AJ21" s="905"/>
      <c r="AK21" s="905"/>
      <c r="AL21" s="905"/>
      <c r="AM21" s="905"/>
      <c r="AN21" s="905"/>
      <c r="AO21" s="906" t="s">
        <v>445</v>
      </c>
      <c r="AP21" s="906"/>
      <c r="AQ21" s="906"/>
      <c r="AR21" s="906"/>
      <c r="AS21" s="906"/>
      <c r="AT21" s="907"/>
    </row>
    <row r="22" spans="1:46" ht="64.5" customHeight="1">
      <c r="A22" s="888" t="s">
        <v>282</v>
      </c>
      <c r="B22" s="889"/>
      <c r="C22" s="889"/>
      <c r="D22" s="889"/>
      <c r="E22" s="889"/>
      <c r="F22" s="889"/>
      <c r="G22" s="889"/>
      <c r="H22" s="889"/>
      <c r="I22" s="889"/>
      <c r="J22" s="889"/>
      <c r="K22" s="889"/>
      <c r="L22" s="890"/>
      <c r="M22" s="897"/>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9"/>
    </row>
    <row r="23" spans="1:46" ht="30" customHeight="1">
      <c r="A23" s="863" t="s">
        <v>142</v>
      </c>
      <c r="B23" s="864"/>
      <c r="C23" s="864"/>
      <c r="D23" s="864"/>
      <c r="E23" s="864"/>
      <c r="F23" s="864"/>
      <c r="G23" s="864"/>
      <c r="H23" s="864"/>
      <c r="I23" s="864"/>
      <c r="J23" s="864"/>
      <c r="K23" s="864"/>
      <c r="L23" s="865"/>
      <c r="M23" s="900" t="s">
        <v>143</v>
      </c>
      <c r="N23" s="900"/>
      <c r="O23" s="900"/>
      <c r="P23" s="900"/>
      <c r="Q23" s="908"/>
      <c r="R23" s="909"/>
      <c r="S23" s="909"/>
      <c r="T23" s="909"/>
      <c r="U23" s="909"/>
      <c r="V23" s="909"/>
      <c r="W23" s="909"/>
      <c r="X23" s="910" t="s">
        <v>445</v>
      </c>
      <c r="Y23" s="910"/>
      <c r="Z23" s="910"/>
      <c r="AA23" s="910"/>
      <c r="AB23" s="910"/>
      <c r="AC23" s="911"/>
      <c r="AD23" s="900" t="s">
        <v>144</v>
      </c>
      <c r="AE23" s="900"/>
      <c r="AF23" s="900"/>
      <c r="AG23" s="900"/>
      <c r="AH23" s="912"/>
      <c r="AI23" s="913"/>
      <c r="AJ23" s="913"/>
      <c r="AK23" s="913"/>
      <c r="AL23" s="913"/>
      <c r="AM23" s="913"/>
      <c r="AN23" s="913"/>
      <c r="AO23" s="910" t="s">
        <v>445</v>
      </c>
      <c r="AP23" s="910"/>
      <c r="AQ23" s="910"/>
      <c r="AR23" s="910"/>
      <c r="AS23" s="910"/>
      <c r="AT23" s="911"/>
    </row>
    <row r="24" spans="1:46" ht="30" customHeight="1">
      <c r="A24" s="866"/>
      <c r="B24" s="867"/>
      <c r="C24" s="867"/>
      <c r="D24" s="867"/>
      <c r="E24" s="867"/>
      <c r="F24" s="867"/>
      <c r="G24" s="867"/>
      <c r="H24" s="867"/>
      <c r="I24" s="867"/>
      <c r="J24" s="867"/>
      <c r="K24" s="867"/>
      <c r="L24" s="868"/>
      <c r="M24" s="893" t="s">
        <v>347</v>
      </c>
      <c r="N24" s="889"/>
      <c r="O24" s="889"/>
      <c r="P24" s="890"/>
      <c r="Q24" s="894"/>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6"/>
    </row>
    <row r="25" spans="1:46" ht="18.75" customHeight="1">
      <c r="A25" s="204"/>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row>
    <row r="26" spans="1:46" ht="24" customHeight="1">
      <c r="A26" s="902" t="s">
        <v>355</v>
      </c>
      <c r="B26" s="871"/>
      <c r="C26" s="871"/>
      <c r="D26" s="918" t="s">
        <v>299</v>
      </c>
      <c r="E26" s="872"/>
      <c r="F26" s="872"/>
      <c r="G26" s="919"/>
      <c r="H26" s="871" t="s">
        <v>356</v>
      </c>
      <c r="I26" s="871"/>
      <c r="J26" s="871"/>
      <c r="K26" s="871"/>
      <c r="L26" s="903"/>
      <c r="M26" s="918"/>
      <c r="N26" s="872"/>
      <c r="O26" s="872"/>
      <c r="P26" s="872"/>
      <c r="Q26" s="872"/>
      <c r="R26" s="872"/>
      <c r="S26" s="872"/>
      <c r="T26" s="872"/>
      <c r="U26" s="872"/>
      <c r="V26" s="872"/>
      <c r="W26" s="872"/>
      <c r="X26" s="872"/>
      <c r="Y26" s="872"/>
      <c r="Z26" s="872"/>
      <c r="AA26" s="872"/>
      <c r="AB26" s="872"/>
      <c r="AC26" s="919"/>
      <c r="AD26" s="920" t="s">
        <v>283</v>
      </c>
      <c r="AE26" s="876"/>
      <c r="AF26" s="876"/>
      <c r="AG26" s="876"/>
      <c r="AH26" s="927"/>
      <c r="AI26" s="922"/>
      <c r="AJ26" s="922"/>
      <c r="AK26" s="922"/>
      <c r="AL26" s="922"/>
      <c r="AM26" s="922"/>
      <c r="AN26" s="922"/>
      <c r="AO26" s="922"/>
      <c r="AP26" s="922"/>
      <c r="AQ26" s="922"/>
      <c r="AR26" s="922"/>
      <c r="AS26" s="922"/>
      <c r="AT26" s="923"/>
    </row>
    <row r="27" spans="1:46" ht="24" customHeight="1">
      <c r="A27" s="902" t="s">
        <v>287</v>
      </c>
      <c r="B27" s="871"/>
      <c r="C27" s="871"/>
      <c r="D27" s="871"/>
      <c r="E27" s="871"/>
      <c r="F27" s="871"/>
      <c r="G27" s="871"/>
      <c r="H27" s="871"/>
      <c r="I27" s="871"/>
      <c r="J27" s="871"/>
      <c r="K27" s="871"/>
      <c r="L27" s="903"/>
      <c r="M27" s="918"/>
      <c r="N27" s="872"/>
      <c r="O27" s="872"/>
      <c r="P27" s="872"/>
      <c r="Q27" s="872"/>
      <c r="R27" s="872"/>
      <c r="S27" s="872"/>
      <c r="T27" s="872"/>
      <c r="U27" s="872"/>
      <c r="V27" s="872"/>
      <c r="W27" s="872"/>
      <c r="X27" s="872"/>
      <c r="Y27" s="872"/>
      <c r="Z27" s="872"/>
      <c r="AA27" s="872"/>
      <c r="AB27" s="872"/>
      <c r="AC27" s="919"/>
      <c r="AD27" s="882"/>
      <c r="AE27" s="882"/>
      <c r="AF27" s="882"/>
      <c r="AG27" s="882"/>
      <c r="AH27" s="924"/>
      <c r="AI27" s="925"/>
      <c r="AJ27" s="925"/>
      <c r="AK27" s="925"/>
      <c r="AL27" s="925"/>
      <c r="AM27" s="925"/>
      <c r="AN27" s="925"/>
      <c r="AO27" s="925"/>
      <c r="AP27" s="925"/>
      <c r="AQ27" s="925"/>
      <c r="AR27" s="925"/>
      <c r="AS27" s="925"/>
      <c r="AT27" s="926"/>
    </row>
    <row r="28" spans="1:46" ht="24" customHeight="1">
      <c r="A28" s="875" t="s">
        <v>81</v>
      </c>
      <c r="B28" s="876"/>
      <c r="C28" s="876"/>
      <c r="D28" s="876"/>
      <c r="E28" s="876"/>
      <c r="F28" s="876"/>
      <c r="G28" s="876"/>
      <c r="H28" s="876"/>
      <c r="I28" s="876"/>
      <c r="J28" s="876"/>
      <c r="K28" s="876"/>
      <c r="L28" s="877"/>
      <c r="M28" s="884" t="s">
        <v>82</v>
      </c>
      <c r="N28" s="884"/>
      <c r="O28" s="884"/>
      <c r="P28" s="884"/>
      <c r="Q28" s="885"/>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7"/>
    </row>
    <row r="29" spans="1:46" ht="24" customHeight="1">
      <c r="A29" s="878"/>
      <c r="B29" s="879"/>
      <c r="C29" s="879"/>
      <c r="D29" s="879"/>
      <c r="E29" s="879"/>
      <c r="F29" s="879"/>
      <c r="G29" s="879"/>
      <c r="H29" s="879"/>
      <c r="I29" s="879"/>
      <c r="J29" s="879"/>
      <c r="K29" s="879"/>
      <c r="L29" s="880"/>
      <c r="M29" s="884" t="s">
        <v>83</v>
      </c>
      <c r="N29" s="884"/>
      <c r="O29" s="884"/>
      <c r="P29" s="884"/>
      <c r="Q29" s="885"/>
      <c r="R29" s="886"/>
      <c r="S29" s="886"/>
      <c r="T29" s="886"/>
      <c r="U29" s="886"/>
      <c r="V29" s="886"/>
      <c r="W29" s="886"/>
      <c r="X29" s="886"/>
      <c r="Y29" s="886"/>
      <c r="Z29" s="886"/>
      <c r="AA29" s="886"/>
      <c r="AB29" s="886"/>
      <c r="AC29" s="887"/>
      <c r="AD29" s="884" t="s">
        <v>84</v>
      </c>
      <c r="AE29" s="884"/>
      <c r="AF29" s="884"/>
      <c r="AG29" s="884"/>
      <c r="AH29" s="915"/>
      <c r="AI29" s="916"/>
      <c r="AJ29" s="916"/>
      <c r="AK29" s="916"/>
      <c r="AL29" s="916"/>
      <c r="AM29" s="916"/>
      <c r="AN29" s="916"/>
      <c r="AO29" s="916"/>
      <c r="AP29" s="916"/>
      <c r="AQ29" s="916"/>
      <c r="AR29" s="916"/>
      <c r="AS29" s="916"/>
      <c r="AT29" s="917"/>
    </row>
    <row r="30" spans="1:46" ht="24" customHeight="1">
      <c r="A30" s="878"/>
      <c r="B30" s="879"/>
      <c r="C30" s="879"/>
      <c r="D30" s="879"/>
      <c r="E30" s="879"/>
      <c r="F30" s="879"/>
      <c r="G30" s="879"/>
      <c r="H30" s="879"/>
      <c r="I30" s="879"/>
      <c r="J30" s="879"/>
      <c r="K30" s="879"/>
      <c r="L30" s="880"/>
      <c r="M30" s="884" t="s">
        <v>85</v>
      </c>
      <c r="N30" s="884"/>
      <c r="O30" s="884"/>
      <c r="P30" s="884"/>
      <c r="Q30" s="885"/>
      <c r="R30" s="886"/>
      <c r="S30" s="886"/>
      <c r="T30" s="886"/>
      <c r="U30" s="886"/>
      <c r="V30" s="886"/>
      <c r="W30" s="886"/>
      <c r="X30" s="886"/>
      <c r="Y30" s="886"/>
      <c r="Z30" s="886"/>
      <c r="AA30" s="886"/>
      <c r="AB30" s="886"/>
      <c r="AC30" s="886"/>
      <c r="AD30" s="886"/>
      <c r="AE30" s="886"/>
      <c r="AF30" s="886"/>
      <c r="AG30" s="886"/>
      <c r="AH30" s="886"/>
      <c r="AI30" s="886"/>
      <c r="AJ30" s="886"/>
      <c r="AK30" s="886"/>
      <c r="AL30" s="886"/>
      <c r="AM30" s="886"/>
      <c r="AN30" s="886"/>
      <c r="AO30" s="886"/>
      <c r="AP30" s="886"/>
      <c r="AQ30" s="886"/>
      <c r="AR30" s="886"/>
      <c r="AS30" s="886"/>
      <c r="AT30" s="887"/>
    </row>
    <row r="31" spans="1:46" ht="24" customHeight="1">
      <c r="A31" s="881"/>
      <c r="B31" s="882"/>
      <c r="C31" s="882"/>
      <c r="D31" s="882"/>
      <c r="E31" s="882"/>
      <c r="F31" s="882"/>
      <c r="G31" s="882"/>
      <c r="H31" s="882"/>
      <c r="I31" s="882"/>
      <c r="J31" s="882"/>
      <c r="K31" s="882"/>
      <c r="L31" s="883"/>
      <c r="M31" s="869" t="s">
        <v>86</v>
      </c>
      <c r="N31" s="869"/>
      <c r="O31" s="869"/>
      <c r="P31" s="869"/>
      <c r="Q31" s="885"/>
      <c r="R31" s="886"/>
      <c r="S31" s="886"/>
      <c r="T31" s="886"/>
      <c r="U31" s="886"/>
      <c r="V31" s="886"/>
      <c r="W31" s="886"/>
      <c r="X31" s="886"/>
      <c r="Y31" s="886"/>
      <c r="Z31" s="886"/>
      <c r="AA31" s="886"/>
      <c r="AB31" s="886"/>
      <c r="AC31" s="887"/>
      <c r="AD31" s="901" t="s">
        <v>87</v>
      </c>
      <c r="AE31" s="901"/>
      <c r="AF31" s="901"/>
      <c r="AG31" s="901"/>
      <c r="AH31" s="885"/>
      <c r="AI31" s="886"/>
      <c r="AJ31" s="886"/>
      <c r="AK31" s="886"/>
      <c r="AL31" s="886"/>
      <c r="AM31" s="886"/>
      <c r="AN31" s="886"/>
      <c r="AO31" s="886"/>
      <c r="AP31" s="886"/>
      <c r="AQ31" s="886"/>
      <c r="AR31" s="886"/>
      <c r="AS31" s="886"/>
      <c r="AT31" s="887"/>
    </row>
    <row r="32" spans="1:46" ht="24" customHeight="1">
      <c r="A32" s="869" t="s">
        <v>88</v>
      </c>
      <c r="B32" s="869"/>
      <c r="C32" s="869"/>
      <c r="D32" s="869"/>
      <c r="E32" s="869"/>
      <c r="F32" s="869"/>
      <c r="G32" s="869"/>
      <c r="H32" s="869"/>
      <c r="I32" s="869"/>
      <c r="J32" s="869"/>
      <c r="K32" s="869"/>
      <c r="L32" s="869"/>
      <c r="M32" s="891" t="s">
        <v>392</v>
      </c>
      <c r="N32" s="892"/>
      <c r="O32" s="892"/>
      <c r="P32" s="892"/>
      <c r="Q32" s="870"/>
      <c r="R32" s="870"/>
      <c r="S32" s="870"/>
      <c r="T32" s="870"/>
      <c r="U32" s="871" t="s">
        <v>91</v>
      </c>
      <c r="V32" s="871"/>
      <c r="W32" s="871"/>
      <c r="X32" s="872"/>
      <c r="Y32" s="872"/>
      <c r="Z32" s="872"/>
      <c r="AA32" s="873" t="s">
        <v>92</v>
      </c>
      <c r="AB32" s="873"/>
      <c r="AC32" s="874"/>
      <c r="AD32" s="902" t="s">
        <v>444</v>
      </c>
      <c r="AE32" s="871"/>
      <c r="AF32" s="871"/>
      <c r="AG32" s="903"/>
      <c r="AH32" s="904"/>
      <c r="AI32" s="905"/>
      <c r="AJ32" s="905"/>
      <c r="AK32" s="905"/>
      <c r="AL32" s="905"/>
      <c r="AM32" s="905"/>
      <c r="AN32" s="905"/>
      <c r="AO32" s="906" t="s">
        <v>445</v>
      </c>
      <c r="AP32" s="906"/>
      <c r="AQ32" s="906"/>
      <c r="AR32" s="906"/>
      <c r="AS32" s="906"/>
      <c r="AT32" s="907"/>
    </row>
    <row r="33" spans="1:46" ht="64.5" customHeight="1">
      <c r="A33" s="888" t="s">
        <v>282</v>
      </c>
      <c r="B33" s="889"/>
      <c r="C33" s="889"/>
      <c r="D33" s="889"/>
      <c r="E33" s="889"/>
      <c r="F33" s="889"/>
      <c r="G33" s="889"/>
      <c r="H33" s="889"/>
      <c r="I33" s="889"/>
      <c r="J33" s="889"/>
      <c r="K33" s="889"/>
      <c r="L33" s="890"/>
      <c r="M33" s="897"/>
      <c r="N33" s="898"/>
      <c r="O33" s="898"/>
      <c r="P33" s="898"/>
      <c r="Q33" s="898"/>
      <c r="R33" s="898"/>
      <c r="S33" s="898"/>
      <c r="T33" s="898"/>
      <c r="U33" s="898"/>
      <c r="V33" s="898"/>
      <c r="W33" s="898"/>
      <c r="X33" s="898"/>
      <c r="Y33" s="898"/>
      <c r="Z33" s="898"/>
      <c r="AA33" s="898"/>
      <c r="AB33" s="898"/>
      <c r="AC33" s="898"/>
      <c r="AD33" s="898"/>
      <c r="AE33" s="898"/>
      <c r="AF33" s="898"/>
      <c r="AG33" s="898"/>
      <c r="AH33" s="898"/>
      <c r="AI33" s="898"/>
      <c r="AJ33" s="898"/>
      <c r="AK33" s="898"/>
      <c r="AL33" s="898"/>
      <c r="AM33" s="898"/>
      <c r="AN33" s="898"/>
      <c r="AO33" s="898"/>
      <c r="AP33" s="898"/>
      <c r="AQ33" s="898"/>
      <c r="AR33" s="898"/>
      <c r="AS33" s="898"/>
      <c r="AT33" s="899"/>
    </row>
    <row r="34" spans="1:46" ht="30" customHeight="1">
      <c r="A34" s="863" t="s">
        <v>142</v>
      </c>
      <c r="B34" s="864"/>
      <c r="C34" s="864"/>
      <c r="D34" s="864"/>
      <c r="E34" s="864"/>
      <c r="F34" s="864"/>
      <c r="G34" s="864"/>
      <c r="H34" s="864"/>
      <c r="I34" s="864"/>
      <c r="J34" s="864"/>
      <c r="K34" s="864"/>
      <c r="L34" s="865"/>
      <c r="M34" s="900" t="s">
        <v>143</v>
      </c>
      <c r="N34" s="900"/>
      <c r="O34" s="900"/>
      <c r="P34" s="900"/>
      <c r="Q34" s="908"/>
      <c r="R34" s="909"/>
      <c r="S34" s="909"/>
      <c r="T34" s="909"/>
      <c r="U34" s="909"/>
      <c r="V34" s="909"/>
      <c r="W34" s="909"/>
      <c r="X34" s="910" t="s">
        <v>445</v>
      </c>
      <c r="Y34" s="910"/>
      <c r="Z34" s="910"/>
      <c r="AA34" s="910"/>
      <c r="AB34" s="910"/>
      <c r="AC34" s="911"/>
      <c r="AD34" s="900" t="s">
        <v>144</v>
      </c>
      <c r="AE34" s="900"/>
      <c r="AF34" s="900"/>
      <c r="AG34" s="900"/>
      <c r="AH34" s="912"/>
      <c r="AI34" s="913"/>
      <c r="AJ34" s="913"/>
      <c r="AK34" s="913"/>
      <c r="AL34" s="913"/>
      <c r="AM34" s="913"/>
      <c r="AN34" s="913"/>
      <c r="AO34" s="910" t="s">
        <v>445</v>
      </c>
      <c r="AP34" s="910"/>
      <c r="AQ34" s="910"/>
      <c r="AR34" s="910"/>
      <c r="AS34" s="910"/>
      <c r="AT34" s="911"/>
    </row>
    <row r="35" spans="1:46" ht="30" customHeight="1">
      <c r="A35" s="866"/>
      <c r="B35" s="867"/>
      <c r="C35" s="867"/>
      <c r="D35" s="867"/>
      <c r="E35" s="867"/>
      <c r="F35" s="867"/>
      <c r="G35" s="867"/>
      <c r="H35" s="867"/>
      <c r="I35" s="867"/>
      <c r="J35" s="867"/>
      <c r="K35" s="867"/>
      <c r="L35" s="868"/>
      <c r="M35" s="893" t="s">
        <v>347</v>
      </c>
      <c r="N35" s="889"/>
      <c r="O35" s="889"/>
      <c r="P35" s="890"/>
      <c r="Q35" s="894"/>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6"/>
    </row>
    <row r="36" spans="1:46" ht="11.2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row>
  </sheetData>
  <sheetProtection sheet="1" objects="1" scenarios="1" formatCells="0" formatRows="0" insertRows="0" deleteRows="0" selectLockedCells="1" sort="0" autoFilter="0" pivotTables="0"/>
  <mergeCells count="124">
    <mergeCell ref="Q12:W12"/>
    <mergeCell ref="X12:AC12"/>
    <mergeCell ref="AH12:AN12"/>
    <mergeCell ref="AO12:AT12"/>
    <mergeCell ref="Q23:W23"/>
    <mergeCell ref="X23:AC23"/>
    <mergeCell ref="AH23:AN23"/>
    <mergeCell ref="AO23:AT23"/>
    <mergeCell ref="M21:P21"/>
    <mergeCell ref="Q21:T21"/>
    <mergeCell ref="U21:W21"/>
    <mergeCell ref="X21:Z21"/>
    <mergeCell ref="AA21:AC21"/>
    <mergeCell ref="Q19:AT19"/>
    <mergeCell ref="Q20:AC20"/>
    <mergeCell ref="M18:P18"/>
    <mergeCell ref="AH18:AT18"/>
    <mergeCell ref="M17:P17"/>
    <mergeCell ref="Q24:AT24"/>
    <mergeCell ref="AH26:AT27"/>
    <mergeCell ref="M27:AC27"/>
    <mergeCell ref="M23:P23"/>
    <mergeCell ref="M22:AT22"/>
    <mergeCell ref="M26:AC26"/>
    <mergeCell ref="AD26:AG27"/>
    <mergeCell ref="AD21:AG21"/>
    <mergeCell ref="AH21:AN21"/>
    <mergeCell ref="AO21:AT21"/>
    <mergeCell ref="M30:P30"/>
    <mergeCell ref="Q30:AT30"/>
    <mergeCell ref="AD23:AG23"/>
    <mergeCell ref="Q31:AC31"/>
    <mergeCell ref="AD29:AG29"/>
    <mergeCell ref="AH29:AT29"/>
    <mergeCell ref="M11:AT11"/>
    <mergeCell ref="A12:L13"/>
    <mergeCell ref="M12:P12"/>
    <mergeCell ref="AD12:AG12"/>
    <mergeCell ref="M28:P28"/>
    <mergeCell ref="Q28:AT28"/>
    <mergeCell ref="A15:C15"/>
    <mergeCell ref="D15:G15"/>
    <mergeCell ref="H15:L15"/>
    <mergeCell ref="A26:C26"/>
    <mergeCell ref="D26:G26"/>
    <mergeCell ref="H26:L26"/>
    <mergeCell ref="A23:L24"/>
    <mergeCell ref="A21:L21"/>
    <mergeCell ref="A22:L22"/>
    <mergeCell ref="A16:L16"/>
    <mergeCell ref="AD18:AG18"/>
    <mergeCell ref="M24:P24"/>
    <mergeCell ref="X10:Z10"/>
    <mergeCell ref="A27:L27"/>
    <mergeCell ref="Q17:AT17"/>
    <mergeCell ref="Q18:AC18"/>
    <mergeCell ref="M4:AC4"/>
    <mergeCell ref="AD4:AG5"/>
    <mergeCell ref="M10:P10"/>
    <mergeCell ref="A4:C4"/>
    <mergeCell ref="D4:G4"/>
    <mergeCell ref="H4:L4"/>
    <mergeCell ref="M5:AC5"/>
    <mergeCell ref="AH4:AT5"/>
    <mergeCell ref="A11:L11"/>
    <mergeCell ref="A17:L20"/>
    <mergeCell ref="AD20:AG20"/>
    <mergeCell ref="AH20:AT20"/>
    <mergeCell ref="M19:P19"/>
    <mergeCell ref="AH15:AT16"/>
    <mergeCell ref="M16:AC16"/>
    <mergeCell ref="M15:AC15"/>
    <mergeCell ref="AD15:AG16"/>
    <mergeCell ref="Q13:AT13"/>
    <mergeCell ref="M13:P13"/>
    <mergeCell ref="M20:P20"/>
    <mergeCell ref="AH34:AN34"/>
    <mergeCell ref="AO34:AT34"/>
    <mergeCell ref="B2:AS2"/>
    <mergeCell ref="A10:L10"/>
    <mergeCell ref="A6:L9"/>
    <mergeCell ref="M6:P6"/>
    <mergeCell ref="Q6:AT6"/>
    <mergeCell ref="M7:P7"/>
    <mergeCell ref="Q7:AC7"/>
    <mergeCell ref="AD7:AG7"/>
    <mergeCell ref="AH7:AT7"/>
    <mergeCell ref="M8:P8"/>
    <mergeCell ref="Q8:AT8"/>
    <mergeCell ref="M9:P9"/>
    <mergeCell ref="Q9:AC9"/>
    <mergeCell ref="AD9:AG9"/>
    <mergeCell ref="AH9:AT9"/>
    <mergeCell ref="A5:L5"/>
    <mergeCell ref="AD10:AG10"/>
    <mergeCell ref="AH10:AN10"/>
    <mergeCell ref="AO10:AT10"/>
    <mergeCell ref="U10:W10"/>
    <mergeCell ref="AA10:AC10"/>
    <mergeCell ref="Q10:T10"/>
    <mergeCell ref="A34:L35"/>
    <mergeCell ref="A32:L32"/>
    <mergeCell ref="Q32:T32"/>
    <mergeCell ref="U32:W32"/>
    <mergeCell ref="X32:Z32"/>
    <mergeCell ref="AA32:AC32"/>
    <mergeCell ref="A28:L31"/>
    <mergeCell ref="M29:P29"/>
    <mergeCell ref="Q29:AC29"/>
    <mergeCell ref="A33:L33"/>
    <mergeCell ref="M32:P32"/>
    <mergeCell ref="M35:P35"/>
    <mergeCell ref="Q35:AT35"/>
    <mergeCell ref="M33:AT33"/>
    <mergeCell ref="AD34:AG34"/>
    <mergeCell ref="M34:P34"/>
    <mergeCell ref="AD31:AG31"/>
    <mergeCell ref="AH31:AT31"/>
    <mergeCell ref="M31:P31"/>
    <mergeCell ref="AD32:AG32"/>
    <mergeCell ref="AH32:AN32"/>
    <mergeCell ref="AO32:AT32"/>
    <mergeCell ref="Q34:W34"/>
    <mergeCell ref="X34:AC34"/>
  </mergeCells>
  <phoneticPr fontId="14"/>
  <dataValidations xWindow="827" yWindow="749" count="6">
    <dataValidation imeMode="halfAlpha" allowBlank="1" showInputMessage="1" showErrorMessage="1" sqref="AH7:AT7 Q23 Q12 AH18:AT18 AH23 AH12 AH29:AT29 Q34 AH34"/>
    <dataValidation imeMode="halfAlpha" allowBlank="1" showInputMessage="1" showErrorMessage="1" promptTitle="税込の契約金額を記載してください" prompt="　前頁に記載した当該経費の資金支出明細にある「助成事業に要する経費」欄の金額を記載してください" sqref="AH21 AH10 AH32"/>
    <dataValidation allowBlank="1" showInputMessage="1" showErrorMessage="1" promptTitle="番号を記入してください" prompt="前ページの資金支出明細番号と対応させて記入してください_x000a_" sqref="D4:G4 D15:G15 D26:G26"/>
    <dataValidation allowBlank="1" showInputMessage="1" showErrorMessage="1" promptTitle="購入が必要な理由を記入してください" prompt="本研究開発において、当該機械装置・工具器具の購入が必要な理由を明確かつ具体的に記入してください_x000a_※申請時に、2社以上の見積書が必須_x000a_" sqref="M11:AT11 M22:AT22 M33:AT33"/>
    <dataValidation allowBlank="1" showInputMessage="1" showErrorMessage="1" prompt="やむを得ず２社提出できない場合は、その理由を記入してください （ただし、「過去に取引実績があるから」等は不可）_x000a_" sqref="Q13:AT13 Q24:AT24 Q35:AT35"/>
    <dataValidation imeMode="halfAlpha" allowBlank="1" showInputMessage="1" showErrorMessage="1" promptTitle="購入予定時期は事業終了予定日より前です" prompt="　本事業の終了予定日より後に契約または発注、納品、支払を行った分は助成対象外となります" sqref="Q10:T10 Q21:T21 X21:Z21 X10:Z10 Q32:T32 X32:Z32"/>
  </dataValidations>
  <printOptions horizontalCentered="1"/>
  <pageMargins left="0.31496062992125984" right="0.31496062992125984" top="0.74803149606299213" bottom="0.74803149606299213" header="0.31496062992125984" footer="0.31496062992125984"/>
  <pageSetup paperSize="9" scale="80" orientation="portrait" r:id="rId1"/>
  <headerFooter>
    <oddFooter>&amp;A</oddFooter>
  </headerFooter>
  <rowBreaks count="1" manualBreakCount="1">
    <brk id="36" max="4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R32"/>
  <sheetViews>
    <sheetView view="pageBreakPreview" zoomScale="90" zoomScaleNormal="130" zoomScaleSheetLayoutView="90" workbookViewId="0">
      <selection activeCell="B6" sqref="B6"/>
    </sheetView>
  </sheetViews>
  <sheetFormatPr defaultColWidth="2.125" defaultRowHeight="12"/>
  <cols>
    <col min="1" max="1" width="6.5" style="32" customWidth="1"/>
    <col min="2" max="2" width="19.625" style="32" customWidth="1"/>
    <col min="3" max="3" width="10.75" style="32" customWidth="1"/>
    <col min="4" max="4" width="5.75" style="32" customWidth="1"/>
    <col min="5" max="7" width="14.375" style="32" customWidth="1"/>
    <col min="8" max="8" width="16.875" style="32" customWidth="1"/>
    <col min="9" max="11" width="2.125" style="32" customWidth="1"/>
    <col min="12" max="12" width="11.25" style="32" customWidth="1"/>
    <col min="13" max="13" width="9.5" style="32" customWidth="1"/>
    <col min="14" max="14" width="6.25" style="32" customWidth="1"/>
    <col min="15" max="211" width="2.125" style="32" customWidth="1"/>
    <col min="212" max="16384" width="2.125" style="32"/>
  </cols>
  <sheetData>
    <row r="1" spans="1:44" ht="30" customHeight="1">
      <c r="A1" s="302" t="s">
        <v>145</v>
      </c>
    </row>
    <row r="2" spans="1:44" ht="15" customHeight="1">
      <c r="B2" s="208" t="s">
        <v>387</v>
      </c>
    </row>
    <row r="3" spans="1:44" ht="15" customHeight="1">
      <c r="A3" s="41"/>
      <c r="B3" s="859" t="s">
        <v>470</v>
      </c>
      <c r="C3" s="859"/>
      <c r="D3" s="859"/>
      <c r="E3" s="859"/>
      <c r="F3" s="859"/>
      <c r="G3" s="859"/>
      <c r="H3" s="859"/>
    </row>
    <row r="4" spans="1:44" ht="17.25" customHeight="1">
      <c r="A4" s="41"/>
      <c r="B4" s="69"/>
      <c r="C4" s="69"/>
      <c r="D4" s="69"/>
      <c r="E4" s="70"/>
      <c r="F4" s="71"/>
      <c r="G4" s="38"/>
      <c r="H4" s="68" t="s">
        <v>72</v>
      </c>
      <c r="I4" s="38"/>
    </row>
    <row r="5" spans="1:44" ht="67.5" customHeight="1">
      <c r="A5" s="72" t="s">
        <v>137</v>
      </c>
      <c r="B5" s="74" t="s">
        <v>129</v>
      </c>
      <c r="C5" s="74" t="s">
        <v>124</v>
      </c>
      <c r="D5" s="77" t="s">
        <v>163</v>
      </c>
      <c r="E5" s="74" t="s">
        <v>130</v>
      </c>
      <c r="F5" s="74" t="s">
        <v>125</v>
      </c>
      <c r="G5" s="74" t="s">
        <v>353</v>
      </c>
      <c r="H5" s="74" t="s">
        <v>352</v>
      </c>
      <c r="I5" s="89" t="s">
        <v>120</v>
      </c>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row>
    <row r="6" spans="1:44" s="27" customFormat="1" ht="39.75" customHeight="1">
      <c r="A6" s="78">
        <f>ROW()-ROW(委託・外注費[[#Headers],[番　号]])</f>
        <v>1</v>
      </c>
      <c r="B6" s="110"/>
      <c r="C6" s="121"/>
      <c r="D6" s="122"/>
      <c r="E6" s="156"/>
      <c r="F6" s="133">
        <f>ROUNDDOWN(委託・外注費[[#This Row],[助成対象経費
(A)×(B）
（税抜）]]*1.08,0)</f>
        <v>0</v>
      </c>
      <c r="G6" s="133">
        <f>委託・外注費[[#This Row],[数量(A)]]*委託・外注費[[#This Row],[単価(B)
(税抜)]]</f>
        <v>0</v>
      </c>
      <c r="H6" s="110"/>
      <c r="I6" s="205" t="str">
        <f>IF(OR(AND(委託・外注費[[#This Row],[外注内容]]="",委託・外注費[[#This Row],[数量(A)]]="",委託・外注費[[#This Row],[単位]]="",委託・外注費[[#This Row],[単価(B)
(税抜)]]="",委託・外注費[[#This Row],[企業名      ]]=""),
          AND(委託・外注費[[#This Row],[外注内容]]&lt;&gt;"",委託・外注費[[#This Row],[数量(A)]]&lt;&gt;"",委託・外注費[[#This Row],[単位]]&lt;&gt;"",委託・外注費[[#This Row],[単価(B)
(税抜)]]&lt;&gt;"",委託・外注費[[#This Row],[企業名      ]]&lt;&gt;"")),
    "",
    "←全ての項目を入力してください。")</f>
        <v/>
      </c>
      <c r="J6" s="39"/>
      <c r="K6" s="39"/>
      <c r="L6" s="39"/>
      <c r="M6" s="39"/>
      <c r="N6" s="39"/>
      <c r="O6" s="39"/>
      <c r="P6" s="39"/>
      <c r="Q6" s="39"/>
      <c r="R6" s="39"/>
      <c r="S6" s="39"/>
      <c r="T6" s="39"/>
      <c r="U6" s="39"/>
      <c r="V6" s="39"/>
      <c r="W6" s="39"/>
      <c r="X6" s="39"/>
      <c r="Y6" s="39"/>
      <c r="Z6" s="39"/>
    </row>
    <row r="7" spans="1:44" s="27" customFormat="1" ht="39.75" customHeight="1">
      <c r="A7" s="78">
        <f>ROW()-ROW(委託・外注費[[#Headers],[番　号]])</f>
        <v>2</v>
      </c>
      <c r="B7" s="110"/>
      <c r="C7" s="121"/>
      <c r="D7" s="122"/>
      <c r="E7" s="156"/>
      <c r="F7" s="133">
        <f>ROUNDDOWN(委託・外注費[[#This Row],[助成対象経費
(A)×(B）
（税抜）]]*1.08,0)</f>
        <v>0</v>
      </c>
      <c r="G7" s="133">
        <f>委託・外注費[[#This Row],[数量(A)]]*委託・外注費[[#This Row],[単価(B)
(税抜)]]</f>
        <v>0</v>
      </c>
      <c r="H7" s="110"/>
      <c r="I7" s="205" t="str">
        <f>IF(OR(AND(委託・外注費[[#This Row],[外注内容]]="",委託・外注費[[#This Row],[数量(A)]]="",委託・外注費[[#This Row],[単位]]="",委託・外注費[[#This Row],[単価(B)
(税抜)]]="",委託・外注費[[#This Row],[企業名      ]]=""),
          AND(委託・外注費[[#This Row],[外注内容]]&lt;&gt;"",委託・外注費[[#This Row],[数量(A)]]&lt;&gt;"",委託・外注費[[#This Row],[単位]]&lt;&gt;"",委託・外注費[[#This Row],[単価(B)
(税抜)]]&lt;&gt;"",委託・外注費[[#This Row],[企業名      ]]&lt;&gt;"")),
    "",
    "←全ての項目を入力してください。")</f>
        <v/>
      </c>
      <c r="K7" s="48"/>
      <c r="L7" s="48"/>
    </row>
    <row r="8" spans="1:44" s="27" customFormat="1" ht="39.75" customHeight="1">
      <c r="A8" s="78">
        <f>ROW()-ROW(委託・外注費[[#Headers],[番　号]])</f>
        <v>3</v>
      </c>
      <c r="B8" s="110"/>
      <c r="C8" s="121"/>
      <c r="D8" s="122"/>
      <c r="E8" s="156"/>
      <c r="F8" s="133">
        <f>ROUNDDOWN(委託・外注費[[#This Row],[助成対象経費
(A)×(B）
（税抜）]]*1.08,0)</f>
        <v>0</v>
      </c>
      <c r="G8" s="133">
        <f>委託・外注費[[#This Row],[数量(A)]]*委託・外注費[[#This Row],[単価(B)
(税抜)]]</f>
        <v>0</v>
      </c>
      <c r="H8" s="110"/>
      <c r="I8" s="205" t="str">
        <f>IF(OR(AND(委託・外注費[[#This Row],[外注内容]]="",委託・外注費[[#This Row],[数量(A)]]="",委託・外注費[[#This Row],[単位]]="",委託・外注費[[#This Row],[単価(B)
(税抜)]]="",委託・外注費[[#This Row],[企業名      ]]=""),
          AND(委託・外注費[[#This Row],[外注内容]]&lt;&gt;"",委託・外注費[[#This Row],[数量(A)]]&lt;&gt;"",委託・外注費[[#This Row],[単位]]&lt;&gt;"",委託・外注費[[#This Row],[単価(B)
(税抜)]]&lt;&gt;"",委託・外注費[[#This Row],[企業名      ]]&lt;&gt;"")),
    "",
    "←全ての項目を入力してください。")</f>
        <v/>
      </c>
    </row>
    <row r="9" spans="1:44" s="27" customFormat="1" ht="39.75" customHeight="1">
      <c r="A9" s="78">
        <f>ROW()-ROW(委託・外注費[[#Headers],[番　号]])</f>
        <v>4</v>
      </c>
      <c r="B9" s="110"/>
      <c r="C9" s="121"/>
      <c r="D9" s="122"/>
      <c r="E9" s="156"/>
      <c r="F9" s="133">
        <f>ROUNDDOWN(委託・外注費[[#This Row],[助成対象経費
(A)×(B）
（税抜）]]*1.08,0)</f>
        <v>0</v>
      </c>
      <c r="G9" s="133">
        <f>委託・外注費[[#This Row],[数量(A)]]*委託・外注費[[#This Row],[単価(B)
(税抜)]]</f>
        <v>0</v>
      </c>
      <c r="H9" s="110"/>
      <c r="I9" s="205" t="str">
        <f>IF(OR(AND(委託・外注費[[#This Row],[外注内容]]="",委託・外注費[[#This Row],[数量(A)]]="",委託・外注費[[#This Row],[単位]]="",委託・外注費[[#This Row],[単価(B)
(税抜)]]="",委託・外注費[[#This Row],[企業名      ]]=""),
          AND(委託・外注費[[#This Row],[外注内容]]&lt;&gt;"",委託・外注費[[#This Row],[数量(A)]]&lt;&gt;"",委託・外注費[[#This Row],[単位]]&lt;&gt;"",委託・外注費[[#This Row],[単価(B)
(税抜)]]&lt;&gt;"",委託・外注費[[#This Row],[企業名      ]]&lt;&gt;"")),
    "",
    "←全ての項目を入力してください。")</f>
        <v/>
      </c>
    </row>
    <row r="10" spans="1:44" s="27" customFormat="1" ht="39.75" customHeight="1">
      <c r="A10" s="78">
        <f>ROW()-ROW(委託・外注費[[#Headers],[番　号]])</f>
        <v>5</v>
      </c>
      <c r="B10" s="110"/>
      <c r="C10" s="121"/>
      <c r="D10" s="122"/>
      <c r="E10" s="156"/>
      <c r="F10" s="133">
        <f>ROUNDDOWN(委託・外注費[[#This Row],[助成対象経費
(A)×(B）
（税抜）]]*1.08,0)</f>
        <v>0</v>
      </c>
      <c r="G10" s="133">
        <f>委託・外注費[[#This Row],[数量(A)]]*委託・外注費[[#This Row],[単価(B)
(税抜)]]</f>
        <v>0</v>
      </c>
      <c r="H10" s="110"/>
      <c r="I10" s="205" t="str">
        <f>IF(OR(AND(委託・外注費[[#This Row],[外注内容]]="",委託・外注費[[#This Row],[数量(A)]]="",委託・外注費[[#This Row],[単位]]="",委託・外注費[[#This Row],[単価(B)
(税抜)]]="",委託・外注費[[#This Row],[企業名      ]]=""),
          AND(委託・外注費[[#This Row],[外注内容]]&lt;&gt;"",委託・外注費[[#This Row],[数量(A)]]&lt;&gt;"",委託・外注費[[#This Row],[単位]]&lt;&gt;"",委託・外注費[[#This Row],[単価(B)
(税抜)]]&lt;&gt;"",委託・外注費[[#This Row],[企業名      ]]&lt;&gt;"")),
    "",
    "←全ての項目を入力してください。")</f>
        <v/>
      </c>
    </row>
    <row r="11" spans="1:44" s="27" customFormat="1" ht="39.75" customHeight="1">
      <c r="A11" s="78">
        <f>ROW()-ROW(委託・外注費[[#Headers],[番　号]])</f>
        <v>6</v>
      </c>
      <c r="B11" s="110"/>
      <c r="C11" s="121"/>
      <c r="D11" s="125"/>
      <c r="E11" s="156"/>
      <c r="F11" s="133">
        <f>ROUNDDOWN(委託・外注費[[#This Row],[助成対象経費
(A)×(B）
（税抜）]]*1.08,0)</f>
        <v>0</v>
      </c>
      <c r="G11" s="133">
        <f>委託・外注費[[#This Row],[数量(A)]]*委託・外注費[[#This Row],[単価(B)
(税抜)]]</f>
        <v>0</v>
      </c>
      <c r="H11" s="110"/>
      <c r="I11" s="205" t="str">
        <f>IF(OR(AND(委託・外注費[[#This Row],[外注内容]]="",委託・外注費[[#This Row],[数量(A)]]="",委託・外注費[[#This Row],[単位]]="",委託・外注費[[#This Row],[単価(B)
(税抜)]]="",委託・外注費[[#This Row],[企業名      ]]=""),
          AND(委託・外注費[[#This Row],[外注内容]]&lt;&gt;"",委託・外注費[[#This Row],[数量(A)]]&lt;&gt;"",委託・外注費[[#This Row],[単位]]&lt;&gt;"",委託・外注費[[#This Row],[単価(B)
(税抜)]]&lt;&gt;"",委託・外注費[[#This Row],[企業名      ]]&lt;&gt;"")),
    "",
    "←全ての項目を入力してください。")</f>
        <v/>
      </c>
    </row>
    <row r="12" spans="1:44" s="27" customFormat="1" ht="39.75" customHeight="1">
      <c r="A12" s="78">
        <f>ROW()-ROW(委託・外注費[[#Headers],[番　号]])</f>
        <v>7</v>
      </c>
      <c r="B12" s="110"/>
      <c r="C12" s="121"/>
      <c r="D12" s="125"/>
      <c r="E12" s="156"/>
      <c r="F12" s="133">
        <f>ROUNDDOWN(委託・外注費[[#This Row],[助成対象経費
(A)×(B）
（税抜）]]*1.08,0)</f>
        <v>0</v>
      </c>
      <c r="G12" s="133">
        <f>委託・外注費[[#This Row],[数量(A)]]*委託・外注費[[#This Row],[単価(B)
(税抜)]]</f>
        <v>0</v>
      </c>
      <c r="H12" s="110"/>
      <c r="I12" s="205" t="str">
        <f>IF(OR(AND(委託・外注費[[#This Row],[外注内容]]="",委託・外注費[[#This Row],[数量(A)]]="",委託・外注費[[#This Row],[単位]]="",委託・外注費[[#This Row],[単価(B)
(税抜)]]="",委託・外注費[[#This Row],[企業名      ]]=""),
          AND(委託・外注費[[#This Row],[外注内容]]&lt;&gt;"",委託・外注費[[#This Row],[数量(A)]]&lt;&gt;"",委託・外注費[[#This Row],[単位]]&lt;&gt;"",委託・外注費[[#This Row],[単価(B)
(税抜)]]&lt;&gt;"",委託・外注費[[#This Row],[企業名      ]]&lt;&gt;"")),
    "",
    "←全ての項目を入力してください。")</f>
        <v/>
      </c>
    </row>
    <row r="13" spans="1:44" s="27" customFormat="1" ht="39.75" customHeight="1">
      <c r="A13" s="78">
        <f>ROW()-ROW(委託・外注費[[#Headers],[番　号]])</f>
        <v>8</v>
      </c>
      <c r="B13" s="110"/>
      <c r="C13" s="121"/>
      <c r="D13" s="125"/>
      <c r="E13" s="156"/>
      <c r="F13" s="133">
        <f>ROUNDDOWN(委託・外注費[[#This Row],[助成対象経費
(A)×(B）
（税抜）]]*1.08,0)</f>
        <v>0</v>
      </c>
      <c r="G13" s="133">
        <f>委託・外注費[[#This Row],[数量(A)]]*委託・外注費[[#This Row],[単価(B)
(税抜)]]</f>
        <v>0</v>
      </c>
      <c r="H13" s="110"/>
      <c r="I13" s="205" t="str">
        <f>IF(OR(AND(委託・外注費[[#This Row],[外注内容]]="",委託・外注費[[#This Row],[数量(A)]]="",委託・外注費[[#This Row],[単位]]="",委託・外注費[[#This Row],[単価(B)
(税抜)]]="",委託・外注費[[#This Row],[企業名      ]]=""),
          AND(委託・外注費[[#This Row],[外注内容]]&lt;&gt;"",委託・外注費[[#This Row],[数量(A)]]&lt;&gt;"",委託・外注費[[#This Row],[単位]]&lt;&gt;"",委託・外注費[[#This Row],[単価(B)
(税抜)]]&lt;&gt;"",委託・外注費[[#This Row],[企業名      ]]&lt;&gt;"")),
    "",
    "←全ての項目を入力してください。")</f>
        <v/>
      </c>
    </row>
    <row r="14" spans="1:44" s="27" customFormat="1" ht="39.75" customHeight="1">
      <c r="A14" s="78">
        <f>ROW()-ROW(委託・外注費[[#Headers],[番　号]])</f>
        <v>9</v>
      </c>
      <c r="B14" s="110"/>
      <c r="C14" s="121"/>
      <c r="D14" s="125"/>
      <c r="E14" s="156"/>
      <c r="F14" s="133">
        <f>ROUNDDOWN(委託・外注費[[#This Row],[助成対象経費
(A)×(B）
（税抜）]]*1.08,0)</f>
        <v>0</v>
      </c>
      <c r="G14" s="133">
        <f>委託・外注費[[#This Row],[数量(A)]]*委託・外注費[[#This Row],[単価(B)
(税抜)]]</f>
        <v>0</v>
      </c>
      <c r="H14" s="110"/>
      <c r="I14" s="205" t="str">
        <f>IF(OR(AND(委託・外注費[[#This Row],[外注内容]]="",委託・外注費[[#This Row],[数量(A)]]="",委託・外注費[[#This Row],[単位]]="",委託・外注費[[#This Row],[単価(B)
(税抜)]]="",委託・外注費[[#This Row],[企業名      ]]=""),
          AND(委託・外注費[[#This Row],[外注内容]]&lt;&gt;"",委託・外注費[[#This Row],[数量(A)]]&lt;&gt;"",委託・外注費[[#This Row],[単位]]&lt;&gt;"",委託・外注費[[#This Row],[単価(B)
(税抜)]]&lt;&gt;"",委託・外注費[[#This Row],[企業名      ]]&lt;&gt;"")),
    "",
    "←全ての項目を入力してください。")</f>
        <v/>
      </c>
    </row>
    <row r="15" spans="1:44" s="27" customFormat="1" ht="39.75" customHeight="1">
      <c r="A15" s="78">
        <f>ROW()-ROW(委託・外注費[[#Headers],[番　号]])</f>
        <v>10</v>
      </c>
      <c r="B15" s="110"/>
      <c r="C15" s="121"/>
      <c r="D15" s="125"/>
      <c r="E15" s="156"/>
      <c r="F15" s="133">
        <f>ROUNDDOWN(委託・外注費[[#This Row],[助成対象経費
(A)×(B）
（税抜）]]*1.08,0)</f>
        <v>0</v>
      </c>
      <c r="G15" s="133">
        <f>委託・外注費[[#This Row],[数量(A)]]*委託・外注費[[#This Row],[単価(B)
(税抜)]]</f>
        <v>0</v>
      </c>
      <c r="H15" s="110"/>
      <c r="I15" s="205" t="str">
        <f>IF(OR(AND(委託・外注費[[#This Row],[外注内容]]="",委託・外注費[[#This Row],[数量(A)]]="",委託・外注費[[#This Row],[単位]]="",委託・外注費[[#This Row],[単価(B)
(税抜)]]="",委託・外注費[[#This Row],[企業名      ]]=""),
          AND(委託・外注費[[#This Row],[外注内容]]&lt;&gt;"",委託・外注費[[#This Row],[数量(A)]]&lt;&gt;"",委託・外注費[[#This Row],[単位]]&lt;&gt;"",委託・外注費[[#This Row],[単価(B)
(税抜)]]&lt;&gt;"",委託・外注費[[#This Row],[企業名      ]]&lt;&gt;"")),
    "",
    "←全ての項目を入力してください。")</f>
        <v/>
      </c>
    </row>
    <row r="16" spans="1:44" s="27" customFormat="1" ht="39.75" customHeight="1">
      <c r="A16" s="78">
        <f>ROW()-ROW(委託・外注費[[#Headers],[番　号]])</f>
        <v>11</v>
      </c>
      <c r="B16" s="110"/>
      <c r="C16" s="121"/>
      <c r="D16" s="125"/>
      <c r="E16" s="156"/>
      <c r="F16" s="133">
        <f>ROUNDDOWN(委託・外注費[[#This Row],[助成対象経費
(A)×(B）
（税抜）]]*1.08,0)</f>
        <v>0</v>
      </c>
      <c r="G16" s="133">
        <f>委託・外注費[[#This Row],[数量(A)]]*委託・外注費[[#This Row],[単価(B)
(税抜)]]</f>
        <v>0</v>
      </c>
      <c r="H16" s="110"/>
      <c r="I16" s="205" t="str">
        <f>IF(OR(AND(委託・外注費[[#This Row],[外注内容]]="",委託・外注費[[#This Row],[数量(A)]]="",委託・外注費[[#This Row],[単位]]="",委託・外注費[[#This Row],[単価(B)
(税抜)]]="",委託・外注費[[#This Row],[企業名      ]]=""),
          AND(委託・外注費[[#This Row],[外注内容]]&lt;&gt;"",委託・外注費[[#This Row],[数量(A)]]&lt;&gt;"",委託・外注費[[#This Row],[単位]]&lt;&gt;"",委託・外注費[[#This Row],[単価(B)
(税抜)]]&lt;&gt;"",委託・外注費[[#This Row],[企業名      ]]&lt;&gt;"")),
    "",
    "←全ての項目を入力してください。")</f>
        <v/>
      </c>
    </row>
    <row r="17" spans="1:9" s="27" customFormat="1" ht="39.75" customHeight="1">
      <c r="A17" s="78">
        <f>ROW()-ROW(委託・外注費[[#Headers],[番　号]])</f>
        <v>12</v>
      </c>
      <c r="B17" s="110"/>
      <c r="C17" s="121"/>
      <c r="D17" s="125"/>
      <c r="E17" s="156"/>
      <c r="F17" s="133">
        <f>ROUNDDOWN(委託・外注費[[#This Row],[助成対象経費
(A)×(B）
（税抜）]]*1.08,0)</f>
        <v>0</v>
      </c>
      <c r="G17" s="133">
        <f>委託・外注費[[#This Row],[数量(A)]]*委託・外注費[[#This Row],[単価(B)
(税抜)]]</f>
        <v>0</v>
      </c>
      <c r="H17" s="110"/>
      <c r="I17" s="205" t="str">
        <f>IF(OR(AND(委託・外注費[[#This Row],[外注内容]]="",委託・外注費[[#This Row],[数量(A)]]="",委託・外注費[[#This Row],[単位]]="",委託・外注費[[#This Row],[単価(B)
(税抜)]]="",委託・外注費[[#This Row],[企業名      ]]=""),
          AND(委託・外注費[[#This Row],[外注内容]]&lt;&gt;"",委託・外注費[[#This Row],[数量(A)]]&lt;&gt;"",委託・外注費[[#This Row],[単位]]&lt;&gt;"",委託・外注費[[#This Row],[単価(B)
(税抜)]]&lt;&gt;"",委託・外注費[[#This Row],[企業名      ]]&lt;&gt;"")),
    "",
    "←全ての項目を入力してください。")</f>
        <v/>
      </c>
    </row>
    <row r="18" spans="1:9" s="27" customFormat="1" ht="39.75" customHeight="1">
      <c r="A18" s="78">
        <f>ROW()-ROW(委託・外注費[[#Headers],[番　号]])</f>
        <v>13</v>
      </c>
      <c r="B18" s="110"/>
      <c r="C18" s="121"/>
      <c r="D18" s="125"/>
      <c r="E18" s="156"/>
      <c r="F18" s="133">
        <f>ROUNDDOWN(委託・外注費[[#This Row],[助成対象経費
(A)×(B）
（税抜）]]*1.08,0)</f>
        <v>0</v>
      </c>
      <c r="G18" s="133">
        <f>委託・外注費[[#This Row],[数量(A)]]*委託・外注費[[#This Row],[単価(B)
(税抜)]]</f>
        <v>0</v>
      </c>
      <c r="H18" s="110"/>
      <c r="I18" s="205" t="str">
        <f>IF(OR(AND(委託・外注費[[#This Row],[外注内容]]="",委託・外注費[[#This Row],[数量(A)]]="",委託・外注費[[#This Row],[単位]]="",委託・外注費[[#This Row],[単価(B)
(税抜)]]="",委託・外注費[[#This Row],[企業名      ]]=""),
          AND(委託・外注費[[#This Row],[外注内容]]&lt;&gt;"",委託・外注費[[#This Row],[数量(A)]]&lt;&gt;"",委託・外注費[[#This Row],[単位]]&lt;&gt;"",委託・外注費[[#This Row],[単価(B)
(税抜)]]&lt;&gt;"",委託・外注費[[#This Row],[企業名      ]]&lt;&gt;"")),
    "",
    "←全ての項目を入力してください。")</f>
        <v/>
      </c>
    </row>
    <row r="19" spans="1:9" s="27" customFormat="1" ht="39.75" customHeight="1">
      <c r="A19" s="78">
        <f>ROW()-ROW(委託・外注費[[#Headers],[番　号]])</f>
        <v>14</v>
      </c>
      <c r="B19" s="110"/>
      <c r="C19" s="121"/>
      <c r="D19" s="125"/>
      <c r="E19" s="156"/>
      <c r="F19" s="133">
        <f>ROUNDDOWN(委託・外注費[[#This Row],[助成対象経費
(A)×(B）
（税抜）]]*1.08,0)</f>
        <v>0</v>
      </c>
      <c r="G19" s="133">
        <f>委託・外注費[[#This Row],[数量(A)]]*委託・外注費[[#This Row],[単価(B)
(税抜)]]</f>
        <v>0</v>
      </c>
      <c r="H19" s="110"/>
      <c r="I19" s="205" t="str">
        <f>IF(OR(AND(委託・外注費[[#This Row],[外注内容]]="",委託・外注費[[#This Row],[数量(A)]]="",委託・外注費[[#This Row],[単位]]="",委託・外注費[[#This Row],[単価(B)
(税抜)]]="",委託・外注費[[#This Row],[企業名      ]]=""),
          AND(委託・外注費[[#This Row],[外注内容]]&lt;&gt;"",委託・外注費[[#This Row],[数量(A)]]&lt;&gt;"",委託・外注費[[#This Row],[単位]]&lt;&gt;"",委託・外注費[[#This Row],[単価(B)
(税抜)]]&lt;&gt;"",委託・外注費[[#This Row],[企業名      ]]&lt;&gt;"")),
    "",
    "←全ての項目を入力してください。")</f>
        <v/>
      </c>
    </row>
    <row r="20" spans="1:9" s="27" customFormat="1" ht="39.75" customHeight="1">
      <c r="A20" s="78">
        <f>ROW()-ROW(委託・外注費[[#Headers],[番　号]])</f>
        <v>15</v>
      </c>
      <c r="B20" s="110"/>
      <c r="C20" s="121"/>
      <c r="D20" s="125"/>
      <c r="E20" s="156"/>
      <c r="F20" s="133">
        <f>ROUNDDOWN(委託・外注費[[#This Row],[助成対象経費
(A)×(B）
（税抜）]]*1.08,0)</f>
        <v>0</v>
      </c>
      <c r="G20" s="133">
        <f>委託・外注費[[#This Row],[数量(A)]]*委託・外注費[[#This Row],[単価(B)
(税抜)]]</f>
        <v>0</v>
      </c>
      <c r="H20" s="110"/>
      <c r="I20" s="205" t="str">
        <f>IF(OR(AND(委託・外注費[[#This Row],[外注内容]]="",委託・外注費[[#This Row],[数量(A)]]="",委託・外注費[[#This Row],[単位]]="",委託・外注費[[#This Row],[単価(B)
(税抜)]]="",委託・外注費[[#This Row],[企業名      ]]=""),
          AND(委託・外注費[[#This Row],[外注内容]]&lt;&gt;"",委託・外注費[[#This Row],[数量(A)]]&lt;&gt;"",委託・外注費[[#This Row],[単位]]&lt;&gt;"",委託・外注費[[#This Row],[単価(B)
(税抜)]]&lt;&gt;"",委託・外注費[[#This Row],[企業名      ]]&lt;&gt;"")),
    "",
    "←全ての項目を入力してください。")</f>
        <v/>
      </c>
    </row>
    <row r="21" spans="1:9" s="27" customFormat="1" ht="39.75" customHeight="1">
      <c r="A21" s="206">
        <f>ROW()-ROW(委託・外注費[[#Headers],[番　号]])</f>
        <v>16</v>
      </c>
      <c r="B21" s="110"/>
      <c r="C21" s="121"/>
      <c r="D21" s="125"/>
      <c r="E21" s="156"/>
      <c r="F21" s="133">
        <f>ROUNDDOWN(委託・外注費[[#This Row],[助成対象経費
(A)×(B）
（税抜）]]*1.08,0)</f>
        <v>0</v>
      </c>
      <c r="G21" s="133">
        <f>委託・外注費[[#This Row],[数量(A)]]*委託・外注費[[#This Row],[単価(B)
(税抜)]]</f>
        <v>0</v>
      </c>
      <c r="H21" s="110"/>
      <c r="I21" s="205" t="str">
        <f>IF(OR(AND(委託・外注費[[#This Row],[外注内容]]="",委託・外注費[[#This Row],[数量(A)]]="",委託・外注費[[#This Row],[単位]]="",委託・外注費[[#This Row],[単価(B)
(税抜)]]="",委託・外注費[[#This Row],[企業名      ]]=""),
          AND(委託・外注費[[#This Row],[外注内容]]&lt;&gt;"",委託・外注費[[#This Row],[数量(A)]]&lt;&gt;"",委託・外注費[[#This Row],[単位]]&lt;&gt;"",委託・外注費[[#This Row],[単価(B)
(税抜)]]&lt;&gt;"",委託・外注費[[#This Row],[企業名      ]]&lt;&gt;"")),
    "",
    "←全ての項目を入力してください。")</f>
        <v/>
      </c>
    </row>
    <row r="22" spans="1:9" s="27" customFormat="1" ht="39.75" customHeight="1">
      <c r="A22" s="78">
        <f>ROW()-ROW(委託・外注費[[#Headers],[番　号]])</f>
        <v>17</v>
      </c>
      <c r="B22" s="110"/>
      <c r="C22" s="121"/>
      <c r="D22" s="125"/>
      <c r="E22" s="156"/>
      <c r="F22" s="133">
        <f>ROUNDDOWN(委託・外注費[[#This Row],[助成対象経費
(A)×(B）
（税抜）]]*1.08,0)</f>
        <v>0</v>
      </c>
      <c r="G22" s="133">
        <f>委託・外注費[[#This Row],[数量(A)]]*委託・外注費[[#This Row],[単価(B)
(税抜)]]</f>
        <v>0</v>
      </c>
      <c r="H22" s="110"/>
      <c r="I22" s="205" t="str">
        <f>IF(OR(AND(委託・外注費[[#This Row],[外注内容]]="",委託・外注費[[#This Row],[数量(A)]]="",委託・外注費[[#This Row],[単位]]="",委託・外注費[[#This Row],[単価(B)
(税抜)]]="",委託・外注費[[#This Row],[企業名      ]]=""),
          AND(委託・外注費[[#This Row],[外注内容]]&lt;&gt;"",委託・外注費[[#This Row],[数量(A)]]&lt;&gt;"",委託・外注費[[#This Row],[単位]]&lt;&gt;"",委託・外注費[[#This Row],[単価(B)
(税抜)]]&lt;&gt;"",委託・外注費[[#This Row],[企業名      ]]&lt;&gt;"")),
    "",
    "←全ての項目を入力してください。")</f>
        <v/>
      </c>
    </row>
    <row r="23" spans="1:9" s="27" customFormat="1" ht="39.75" customHeight="1">
      <c r="A23" s="78">
        <f>ROW()-ROW(委託・外注費[[#Headers],[番　号]])</f>
        <v>18</v>
      </c>
      <c r="B23" s="110"/>
      <c r="C23" s="121"/>
      <c r="D23" s="125"/>
      <c r="E23" s="156"/>
      <c r="F23" s="133">
        <f>ROUNDDOWN(委託・外注費[[#This Row],[助成対象経費
(A)×(B）
（税抜）]]*1.08,0)</f>
        <v>0</v>
      </c>
      <c r="G23" s="133">
        <f>委託・外注費[[#This Row],[数量(A)]]*委託・外注費[[#This Row],[単価(B)
(税抜)]]</f>
        <v>0</v>
      </c>
      <c r="H23" s="110"/>
      <c r="I23" s="205" t="str">
        <f>IF(OR(AND(委託・外注費[[#This Row],[外注内容]]="",委託・外注費[[#This Row],[数量(A)]]="",委託・外注費[[#This Row],[単位]]="",委託・外注費[[#This Row],[単価(B)
(税抜)]]="",委託・外注費[[#This Row],[企業名      ]]=""),
          AND(委託・外注費[[#This Row],[外注内容]]&lt;&gt;"",委託・外注費[[#This Row],[数量(A)]]&lt;&gt;"",委託・外注費[[#This Row],[単位]]&lt;&gt;"",委託・外注費[[#This Row],[単価(B)
(税抜)]]&lt;&gt;"",委託・外注費[[#This Row],[企業名      ]]&lt;&gt;"")),
    "",
    "←全ての項目を入力してください。")</f>
        <v/>
      </c>
    </row>
    <row r="24" spans="1:9" s="27" customFormat="1" ht="39.75" customHeight="1">
      <c r="A24" s="78">
        <f>ROW()-ROW(委託・外注費[[#Headers],[番　号]])</f>
        <v>19</v>
      </c>
      <c r="B24" s="110"/>
      <c r="C24" s="121"/>
      <c r="D24" s="125"/>
      <c r="E24" s="156"/>
      <c r="F24" s="133">
        <f>ROUNDDOWN(委託・外注費[[#This Row],[助成対象経費
(A)×(B）
（税抜）]]*1.08,0)</f>
        <v>0</v>
      </c>
      <c r="G24" s="133">
        <f>委託・外注費[[#This Row],[数量(A)]]*委託・外注費[[#This Row],[単価(B)
(税抜)]]</f>
        <v>0</v>
      </c>
      <c r="H24" s="110"/>
      <c r="I24" s="205" t="str">
        <f>IF(OR(AND(委託・外注費[[#This Row],[外注内容]]="",委託・外注費[[#This Row],[数量(A)]]="",委託・外注費[[#This Row],[単位]]="",委託・外注費[[#This Row],[単価(B)
(税抜)]]="",委託・外注費[[#This Row],[企業名      ]]=""),
          AND(委託・外注費[[#This Row],[外注内容]]&lt;&gt;"",委託・外注費[[#This Row],[数量(A)]]&lt;&gt;"",委託・外注費[[#This Row],[単位]]&lt;&gt;"",委託・外注費[[#This Row],[単価(B)
(税抜)]]&lt;&gt;"",委託・外注費[[#This Row],[企業名      ]]&lt;&gt;"")),
    "",
    "←全ての項目を入力してください。")</f>
        <v/>
      </c>
    </row>
    <row r="25" spans="1:9" s="27" customFormat="1" ht="39.75" customHeight="1">
      <c r="A25" s="78">
        <f>ROW()-ROW(委託・外注費[[#Headers],[番　号]])</f>
        <v>20</v>
      </c>
      <c r="B25" s="110"/>
      <c r="C25" s="121"/>
      <c r="D25" s="125"/>
      <c r="E25" s="156"/>
      <c r="F25" s="133">
        <f>ROUNDDOWN(委託・外注費[[#This Row],[助成対象経費
(A)×(B）
（税抜）]]*1.08,0)</f>
        <v>0</v>
      </c>
      <c r="G25" s="133">
        <f>委託・外注費[[#This Row],[数量(A)]]*委託・外注費[[#This Row],[単価(B)
(税抜)]]</f>
        <v>0</v>
      </c>
      <c r="H25" s="110"/>
      <c r="I25" s="205" t="str">
        <f>IF(OR(AND(委託・外注費[[#This Row],[外注内容]]="",委託・外注費[[#This Row],[数量(A)]]="",委託・外注費[[#This Row],[単位]]="",委託・外注費[[#This Row],[単価(B)
(税抜)]]="",委託・外注費[[#This Row],[企業名      ]]=""),
          AND(委託・外注費[[#This Row],[外注内容]]&lt;&gt;"",委託・外注費[[#This Row],[数量(A)]]&lt;&gt;"",委託・外注費[[#This Row],[単位]]&lt;&gt;"",委託・外注費[[#This Row],[単価(B)
(税抜)]]&lt;&gt;"",委託・外注費[[#This Row],[企業名      ]]&lt;&gt;"")),
    "",
    "←全ての項目を入力してください。")</f>
        <v/>
      </c>
    </row>
    <row r="26" spans="1:9" s="27" customFormat="1" ht="27" customHeight="1">
      <c r="A26" s="346"/>
      <c r="B26" s="352"/>
      <c r="C26" s="352"/>
      <c r="D26" s="353"/>
      <c r="E26" s="354" t="s">
        <v>286</v>
      </c>
      <c r="F26" s="342">
        <f>SUBTOTAL(109,委託・外注費[助成事業に
要する経費
（税込）])</f>
        <v>0</v>
      </c>
      <c r="G26" s="343">
        <f>SUBTOTAL(109,委託・外注費[助成対象経費
(A)×(B）
（税抜）])</f>
        <v>0</v>
      </c>
      <c r="H26" s="355"/>
      <c r="I26" s="351"/>
    </row>
    <row r="27" spans="1:9" ht="27" customHeight="1"/>
    <row r="28" spans="1:9" ht="27" customHeight="1"/>
    <row r="29" spans="1:9" ht="27" customHeight="1"/>
    <row r="30" spans="1:9" ht="27" customHeight="1"/>
    <row r="31" spans="1:9" ht="27" customHeight="1"/>
    <row r="32" spans="1:9" ht="27" customHeight="1"/>
  </sheetData>
  <sheetProtection sheet="1" objects="1" scenarios="1" formatCells="0" formatRows="0" insertRows="0" deleteRows="0" selectLockedCells="1"/>
  <mergeCells count="1">
    <mergeCell ref="B3:H3"/>
  </mergeCells>
  <phoneticPr fontId="1"/>
  <conditionalFormatting sqref="H6:H25 B6:E25">
    <cfRule type="expression" dxfId="114" priority="12">
      <formula>AND(OR($B6&lt;&gt;"",$C6&lt;&gt;"",$D6&lt;&gt;"",$E6&lt;&gt;"",$H6&lt;&gt;""),B6="")</formula>
    </cfRule>
  </conditionalFormatting>
  <dataValidations xWindow="804" yWindow="852" count="4">
    <dataValidation type="custom" allowBlank="1" showInputMessage="1" showErrorMessage="1" sqref="F6:G25 I6:I25">
      <formula1>ISERROR(FIND(CHAR(10),F6))</formula1>
    </dataValidation>
    <dataValidation imeMode="halfAlpha" allowBlank="1" showInputMessage="1" showErrorMessage="1" sqref="C6:C25 E6:E25"/>
    <dataValidation allowBlank="1" showInputMessage="1" showErrorMessage="1" promptTitle="企業名を記載してください" prompt="未定等不明確の場合は、 申請時点の候補先を記入してください_x000a_" sqref="H6:H25"/>
    <dataValidation allowBlank="1" showInputMessage="1" showErrorMessage="1" promptTitle="外注内容を記載してください" prompt="　金型製作に係る費用は委託であっても機械装置・工具器具費に計上してください。尚、技術開発要素のないデザイン費用、人材派遣に係る費用は対象外です。" sqref="B6:B25"/>
  </dataValidations>
  <printOptions horizontalCentered="1"/>
  <pageMargins left="0.31496062992125984" right="0.31496062992125984" top="0.74803149606299213" bottom="0.74803149606299213" header="0.31496062992125984" footer="0.31496062992125984"/>
  <pageSetup paperSize="9" scale="83" fitToWidth="0" fitToHeight="0" orientation="portrait" r:id="rId1"/>
  <headerFooter>
    <oddFooter>&amp;A</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P32"/>
  <sheetViews>
    <sheetView view="pageBreakPreview" zoomScale="80" zoomScaleNormal="130" zoomScaleSheetLayoutView="80" workbookViewId="0">
      <selection activeCell="L4" sqref="L4:AK4"/>
    </sheetView>
  </sheetViews>
  <sheetFormatPr defaultColWidth="1.875" defaultRowHeight="13.5"/>
  <cols>
    <col min="1" max="9" width="2.75" style="97" customWidth="1"/>
    <col min="10" max="10" width="11.25" style="97" customWidth="1"/>
    <col min="11" max="11" width="9.5" style="97" customWidth="1"/>
    <col min="12" max="12" width="6.25" style="97" customWidth="1"/>
    <col min="13" max="37" width="2.75" style="97" customWidth="1"/>
    <col min="38" max="254" width="2.5" style="97" customWidth="1"/>
    <col min="255" max="16384" width="1.875" style="97"/>
  </cols>
  <sheetData>
    <row r="1" spans="1:68" s="208" customFormat="1" ht="30" customHeight="1">
      <c r="A1" s="207" t="s">
        <v>89</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68" s="208" customFormat="1" ht="46.5" customHeight="1">
      <c r="A2" s="6"/>
      <c r="B2" s="859" t="s">
        <v>495</v>
      </c>
      <c r="C2" s="859"/>
      <c r="D2" s="859"/>
      <c r="E2" s="859"/>
      <c r="F2" s="859"/>
      <c r="G2" s="859"/>
      <c r="H2" s="859"/>
      <c r="I2" s="859"/>
      <c r="J2" s="859"/>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859"/>
      <c r="AK2" s="103"/>
    </row>
    <row r="3" spans="1:68" s="208" customFormat="1" ht="12.75" customHeight="1" thickBot="1">
      <c r="A3" s="6"/>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103"/>
    </row>
    <row r="4" spans="1:68" ht="30" customHeight="1">
      <c r="A4" s="958" t="s">
        <v>357</v>
      </c>
      <c r="B4" s="959"/>
      <c r="C4" s="959"/>
      <c r="D4" s="959"/>
      <c r="E4" s="960"/>
      <c r="F4" s="971" t="s">
        <v>432</v>
      </c>
      <c r="G4" s="972"/>
      <c r="H4" s="972"/>
      <c r="I4" s="973"/>
      <c r="J4" s="946" t="s">
        <v>43</v>
      </c>
      <c r="K4" s="948"/>
      <c r="L4" s="971"/>
      <c r="M4" s="972"/>
      <c r="N4" s="972"/>
      <c r="O4" s="972"/>
      <c r="P4" s="972"/>
      <c r="Q4" s="972"/>
      <c r="R4" s="972"/>
      <c r="S4" s="972"/>
      <c r="T4" s="972"/>
      <c r="U4" s="972"/>
      <c r="V4" s="972"/>
      <c r="W4" s="972"/>
      <c r="X4" s="972"/>
      <c r="Y4" s="972"/>
      <c r="Z4" s="972"/>
      <c r="AA4" s="972"/>
      <c r="AB4" s="972"/>
      <c r="AC4" s="972"/>
      <c r="AD4" s="972"/>
      <c r="AE4" s="972"/>
      <c r="AF4" s="972"/>
      <c r="AG4" s="972"/>
      <c r="AH4" s="972"/>
      <c r="AI4" s="972"/>
      <c r="AJ4" s="972"/>
      <c r="AK4" s="973"/>
      <c r="AP4" s="334" t="s">
        <v>596</v>
      </c>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6"/>
    </row>
    <row r="5" spans="1:68" ht="30" customHeight="1">
      <c r="A5" s="946" t="s">
        <v>83</v>
      </c>
      <c r="B5" s="947"/>
      <c r="C5" s="947"/>
      <c r="D5" s="947"/>
      <c r="E5" s="947"/>
      <c r="F5" s="947"/>
      <c r="G5" s="947"/>
      <c r="H5" s="947"/>
      <c r="I5" s="948"/>
      <c r="J5" s="949"/>
      <c r="K5" s="950"/>
      <c r="L5" s="950"/>
      <c r="M5" s="950"/>
      <c r="N5" s="950"/>
      <c r="O5" s="950"/>
      <c r="P5" s="950"/>
      <c r="Q5" s="950"/>
      <c r="R5" s="950"/>
      <c r="S5" s="950"/>
      <c r="T5" s="955" t="s">
        <v>475</v>
      </c>
      <c r="U5" s="956"/>
      <c r="V5" s="956"/>
      <c r="W5" s="956"/>
      <c r="X5" s="956"/>
      <c r="Y5" s="956"/>
      <c r="Z5" s="956"/>
      <c r="AA5" s="956"/>
      <c r="AB5" s="957"/>
      <c r="AC5" s="953"/>
      <c r="AD5" s="953"/>
      <c r="AE5" s="953"/>
      <c r="AF5" s="953"/>
      <c r="AG5" s="953"/>
      <c r="AH5" s="953"/>
      <c r="AI5" s="953"/>
      <c r="AJ5" s="953"/>
      <c r="AK5" s="954"/>
      <c r="AP5" s="337" t="s">
        <v>597</v>
      </c>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338"/>
    </row>
    <row r="6" spans="1:68" ht="30" customHeight="1">
      <c r="A6" s="946" t="s">
        <v>85</v>
      </c>
      <c r="B6" s="947"/>
      <c r="C6" s="947"/>
      <c r="D6" s="947"/>
      <c r="E6" s="947"/>
      <c r="F6" s="947"/>
      <c r="G6" s="947"/>
      <c r="H6" s="947"/>
      <c r="I6" s="948"/>
      <c r="J6" s="949"/>
      <c r="K6" s="950"/>
      <c r="L6" s="950"/>
      <c r="M6" s="950"/>
      <c r="N6" s="950"/>
      <c r="O6" s="950"/>
      <c r="P6" s="950"/>
      <c r="Q6" s="950"/>
      <c r="R6" s="950"/>
      <c r="S6" s="950"/>
      <c r="T6" s="950"/>
      <c r="U6" s="950"/>
      <c r="V6" s="950"/>
      <c r="W6" s="950"/>
      <c r="X6" s="950"/>
      <c r="Y6" s="950"/>
      <c r="Z6" s="950"/>
      <c r="AA6" s="950"/>
      <c r="AB6" s="950"/>
      <c r="AC6" s="950"/>
      <c r="AD6" s="950"/>
      <c r="AE6" s="950"/>
      <c r="AF6" s="950"/>
      <c r="AG6" s="950"/>
      <c r="AH6" s="950"/>
      <c r="AI6" s="950"/>
      <c r="AJ6" s="950"/>
      <c r="AK6" s="951"/>
      <c r="AP6" s="337" t="s">
        <v>594</v>
      </c>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338"/>
    </row>
    <row r="7" spans="1:68" ht="30" customHeight="1">
      <c r="A7" s="958" t="s">
        <v>86</v>
      </c>
      <c r="B7" s="959"/>
      <c r="C7" s="959"/>
      <c r="D7" s="959"/>
      <c r="E7" s="959"/>
      <c r="F7" s="959"/>
      <c r="G7" s="959"/>
      <c r="H7" s="959"/>
      <c r="I7" s="960"/>
      <c r="J7" s="949"/>
      <c r="K7" s="950"/>
      <c r="L7" s="950"/>
      <c r="M7" s="950"/>
      <c r="N7" s="950"/>
      <c r="O7" s="950"/>
      <c r="P7" s="950"/>
      <c r="Q7" s="950"/>
      <c r="R7" s="950"/>
      <c r="S7" s="950"/>
      <c r="T7" s="955" t="s">
        <v>476</v>
      </c>
      <c r="U7" s="956"/>
      <c r="V7" s="956"/>
      <c r="W7" s="956"/>
      <c r="X7" s="956"/>
      <c r="Y7" s="956"/>
      <c r="Z7" s="956"/>
      <c r="AA7" s="956"/>
      <c r="AB7" s="957"/>
      <c r="AC7" s="961"/>
      <c r="AD7" s="961"/>
      <c r="AE7" s="961"/>
      <c r="AF7" s="961"/>
      <c r="AG7" s="961"/>
      <c r="AH7" s="961"/>
      <c r="AI7" s="961"/>
      <c r="AJ7" s="961"/>
      <c r="AK7" s="962"/>
      <c r="AP7" s="337" t="s">
        <v>598</v>
      </c>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338"/>
    </row>
    <row r="8" spans="1:68" ht="48.75" customHeight="1">
      <c r="A8" s="963" t="s">
        <v>146</v>
      </c>
      <c r="B8" s="964"/>
      <c r="C8" s="964"/>
      <c r="D8" s="964"/>
      <c r="E8" s="964"/>
      <c r="F8" s="964"/>
      <c r="G8" s="964"/>
      <c r="H8" s="964"/>
      <c r="I8" s="965"/>
      <c r="J8" s="966"/>
      <c r="K8" s="967"/>
      <c r="L8" s="967"/>
      <c r="M8" s="967"/>
      <c r="N8" s="967"/>
      <c r="O8" s="967"/>
      <c r="P8" s="967"/>
      <c r="Q8" s="967"/>
      <c r="R8" s="967"/>
      <c r="S8" s="967"/>
      <c r="T8" s="967"/>
      <c r="U8" s="967"/>
      <c r="V8" s="967"/>
      <c r="W8" s="967"/>
      <c r="X8" s="967"/>
      <c r="Y8" s="967"/>
      <c r="Z8" s="967"/>
      <c r="AA8" s="967"/>
      <c r="AB8" s="967"/>
      <c r="AC8" s="967"/>
      <c r="AD8" s="967"/>
      <c r="AE8" s="967"/>
      <c r="AF8" s="967"/>
      <c r="AG8" s="967"/>
      <c r="AH8" s="967"/>
      <c r="AI8" s="967"/>
      <c r="AJ8" s="967"/>
      <c r="AK8" s="968"/>
      <c r="AP8" s="337" t="s">
        <v>605</v>
      </c>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338"/>
    </row>
    <row r="9" spans="1:68" ht="30" customHeight="1" thickBot="1">
      <c r="A9" s="958" t="s">
        <v>90</v>
      </c>
      <c r="B9" s="959"/>
      <c r="C9" s="959"/>
      <c r="D9" s="959"/>
      <c r="E9" s="959"/>
      <c r="F9" s="959"/>
      <c r="G9" s="959"/>
      <c r="H9" s="959"/>
      <c r="I9" s="960"/>
      <c r="J9" s="977" t="s">
        <v>393</v>
      </c>
      <c r="K9" s="978"/>
      <c r="L9" s="978"/>
      <c r="M9" s="961"/>
      <c r="N9" s="961"/>
      <c r="O9" s="959" t="s">
        <v>91</v>
      </c>
      <c r="P9" s="959"/>
      <c r="Q9" s="961"/>
      <c r="R9" s="961"/>
      <c r="S9" s="969" t="s">
        <v>92</v>
      </c>
      <c r="T9" s="969"/>
      <c r="U9" s="959" t="s">
        <v>375</v>
      </c>
      <c r="V9" s="959"/>
      <c r="W9" s="959"/>
      <c r="X9" s="959"/>
      <c r="Y9" s="959" t="s">
        <v>392</v>
      </c>
      <c r="Z9" s="959"/>
      <c r="AA9" s="961"/>
      <c r="AB9" s="961"/>
      <c r="AC9" s="959" t="s">
        <v>91</v>
      </c>
      <c r="AD9" s="959"/>
      <c r="AE9" s="961"/>
      <c r="AF9" s="961"/>
      <c r="AG9" s="969" t="s">
        <v>92</v>
      </c>
      <c r="AH9" s="969"/>
      <c r="AI9" s="969"/>
      <c r="AJ9" s="969"/>
      <c r="AK9" s="970"/>
      <c r="AP9" s="339" t="s">
        <v>599</v>
      </c>
      <c r="AQ9" s="340"/>
      <c r="AR9" s="340"/>
      <c r="AS9" s="340"/>
      <c r="AT9" s="340"/>
      <c r="AU9" s="340"/>
      <c r="AV9" s="340"/>
      <c r="AW9" s="340"/>
      <c r="AX9" s="340"/>
      <c r="AY9" s="340"/>
      <c r="AZ9" s="340"/>
      <c r="BA9" s="340"/>
      <c r="BB9" s="340"/>
      <c r="BC9" s="340"/>
      <c r="BD9" s="340"/>
      <c r="BE9" s="340"/>
      <c r="BF9" s="340"/>
      <c r="BG9" s="340"/>
      <c r="BH9" s="340"/>
      <c r="BI9" s="340"/>
      <c r="BJ9" s="340"/>
      <c r="BK9" s="340"/>
      <c r="BL9" s="340"/>
      <c r="BM9" s="340"/>
      <c r="BN9" s="340"/>
      <c r="BO9" s="340"/>
      <c r="BP9" s="341"/>
    </row>
    <row r="10" spans="1:68" ht="30" customHeight="1">
      <c r="A10" s="958" t="s">
        <v>444</v>
      </c>
      <c r="B10" s="959"/>
      <c r="C10" s="959"/>
      <c r="D10" s="959"/>
      <c r="E10" s="959"/>
      <c r="F10" s="959"/>
      <c r="G10" s="959"/>
      <c r="H10" s="959"/>
      <c r="I10" s="960"/>
      <c r="J10" s="974"/>
      <c r="K10" s="974"/>
      <c r="L10" s="974"/>
      <c r="M10" s="974"/>
      <c r="N10" s="974"/>
      <c r="O10" s="974"/>
      <c r="P10" s="974"/>
      <c r="Q10" s="974"/>
      <c r="R10" s="974"/>
      <c r="S10" s="974"/>
      <c r="T10" s="974"/>
      <c r="U10" s="974"/>
      <c r="V10" s="974"/>
      <c r="W10" s="974"/>
      <c r="X10" s="974"/>
      <c r="Y10" s="975" t="s">
        <v>446</v>
      </c>
      <c r="Z10" s="975"/>
      <c r="AA10" s="975"/>
      <c r="AB10" s="975"/>
      <c r="AC10" s="975"/>
      <c r="AD10" s="975"/>
      <c r="AE10" s="975"/>
      <c r="AF10" s="975"/>
      <c r="AG10" s="975"/>
      <c r="AH10" s="975"/>
      <c r="AI10" s="975"/>
      <c r="AJ10" s="975"/>
      <c r="AK10" s="976"/>
    </row>
    <row r="11" spans="1:68" ht="50.1" customHeight="1">
      <c r="A11" s="979" t="s">
        <v>94</v>
      </c>
      <c r="B11" s="980"/>
      <c r="C11" s="980"/>
      <c r="D11" s="980"/>
      <c r="E11" s="980"/>
      <c r="F11" s="980"/>
      <c r="G11" s="980"/>
      <c r="H11" s="980"/>
      <c r="I11" s="981"/>
      <c r="J11" s="930"/>
      <c r="K11" s="931"/>
      <c r="L11" s="931"/>
      <c r="M11" s="931"/>
      <c r="N11" s="931"/>
      <c r="O11" s="931"/>
      <c r="P11" s="931"/>
      <c r="Q11" s="931"/>
      <c r="R11" s="931"/>
      <c r="S11" s="931"/>
      <c r="T11" s="931"/>
      <c r="U11" s="931"/>
      <c r="V11" s="931"/>
      <c r="W11" s="931"/>
      <c r="X11" s="931"/>
      <c r="Y11" s="931"/>
      <c r="Z11" s="931"/>
      <c r="AA11" s="931"/>
      <c r="AB11" s="931"/>
      <c r="AC11" s="931"/>
      <c r="AD11" s="931"/>
      <c r="AE11" s="931"/>
      <c r="AF11" s="931"/>
      <c r="AG11" s="931"/>
      <c r="AH11" s="931"/>
      <c r="AI11" s="931"/>
      <c r="AJ11" s="931"/>
      <c r="AK11" s="932"/>
    </row>
    <row r="12" spans="1:68" ht="50.1" customHeight="1">
      <c r="A12" s="979" t="s">
        <v>376</v>
      </c>
      <c r="B12" s="980"/>
      <c r="C12" s="980"/>
      <c r="D12" s="980"/>
      <c r="E12" s="980"/>
      <c r="F12" s="980"/>
      <c r="G12" s="980"/>
      <c r="H12" s="980"/>
      <c r="I12" s="981"/>
      <c r="J12" s="930"/>
      <c r="K12" s="931"/>
      <c r="L12" s="931"/>
      <c r="M12" s="931"/>
      <c r="N12" s="931"/>
      <c r="O12" s="931"/>
      <c r="P12" s="931"/>
      <c r="Q12" s="931"/>
      <c r="R12" s="931"/>
      <c r="S12" s="931"/>
      <c r="T12" s="931"/>
      <c r="U12" s="931"/>
      <c r="V12" s="931"/>
      <c r="W12" s="931"/>
      <c r="X12" s="931"/>
      <c r="Y12" s="931"/>
      <c r="Z12" s="931"/>
      <c r="AA12" s="931"/>
      <c r="AB12" s="931"/>
      <c r="AC12" s="931"/>
      <c r="AD12" s="931"/>
      <c r="AE12" s="931"/>
      <c r="AF12" s="931"/>
      <c r="AG12" s="931"/>
      <c r="AH12" s="931"/>
      <c r="AI12" s="931"/>
      <c r="AJ12" s="931"/>
      <c r="AK12" s="932"/>
    </row>
    <row r="13" spans="1:68" ht="50.1" customHeight="1">
      <c r="A13" s="979" t="s">
        <v>95</v>
      </c>
      <c r="B13" s="980"/>
      <c r="C13" s="980"/>
      <c r="D13" s="980"/>
      <c r="E13" s="980"/>
      <c r="F13" s="980"/>
      <c r="G13" s="980"/>
      <c r="H13" s="980"/>
      <c r="I13" s="981"/>
      <c r="J13" s="930"/>
      <c r="K13" s="931"/>
      <c r="L13" s="931"/>
      <c r="M13" s="931"/>
      <c r="N13" s="931"/>
      <c r="O13" s="931"/>
      <c r="P13" s="931"/>
      <c r="Q13" s="931"/>
      <c r="R13" s="931"/>
      <c r="S13" s="931"/>
      <c r="T13" s="931"/>
      <c r="U13" s="931"/>
      <c r="V13" s="931"/>
      <c r="W13" s="931"/>
      <c r="X13" s="931"/>
      <c r="Y13" s="931"/>
      <c r="Z13" s="931"/>
      <c r="AA13" s="931"/>
      <c r="AB13" s="931"/>
      <c r="AC13" s="931"/>
      <c r="AD13" s="931"/>
      <c r="AE13" s="931"/>
      <c r="AF13" s="931"/>
      <c r="AG13" s="931"/>
      <c r="AH13" s="931"/>
      <c r="AI13" s="931"/>
      <c r="AJ13" s="931"/>
      <c r="AK13" s="932"/>
    </row>
    <row r="14" spans="1:68" ht="30" customHeight="1">
      <c r="A14" s="933" t="s">
        <v>471</v>
      </c>
      <c r="B14" s="934"/>
      <c r="C14" s="934"/>
      <c r="D14" s="934"/>
      <c r="E14" s="934"/>
      <c r="F14" s="934"/>
      <c r="G14" s="934"/>
      <c r="H14" s="934"/>
      <c r="I14" s="935"/>
      <c r="J14" s="939" t="s">
        <v>472</v>
      </c>
      <c r="K14" s="940"/>
      <c r="L14" s="941"/>
      <c r="M14" s="942"/>
      <c r="N14" s="942"/>
      <c r="O14" s="943"/>
      <c r="P14" s="940" t="s">
        <v>474</v>
      </c>
      <c r="Q14" s="801"/>
      <c r="R14" s="801"/>
      <c r="S14" s="801"/>
      <c r="T14" s="944" t="s">
        <v>473</v>
      </c>
      <c r="U14" s="944"/>
      <c r="V14" s="944"/>
      <c r="W14" s="944"/>
      <c r="X14" s="944"/>
      <c r="Y14" s="944"/>
      <c r="Z14" s="944"/>
      <c r="AA14" s="944"/>
      <c r="AB14" s="944"/>
      <c r="AC14" s="945"/>
      <c r="AD14" s="945"/>
      <c r="AE14" s="945"/>
      <c r="AF14" s="945"/>
      <c r="AG14" s="945"/>
      <c r="AH14" s="940" t="s">
        <v>474</v>
      </c>
      <c r="AI14" s="801"/>
      <c r="AJ14" s="801"/>
      <c r="AK14" s="801"/>
    </row>
    <row r="15" spans="1:68" ht="30" customHeight="1">
      <c r="A15" s="936"/>
      <c r="B15" s="937"/>
      <c r="C15" s="937"/>
      <c r="D15" s="937"/>
      <c r="E15" s="937"/>
      <c r="F15" s="937"/>
      <c r="G15" s="937"/>
      <c r="H15" s="937"/>
      <c r="I15" s="938"/>
      <c r="J15" s="928" t="s">
        <v>477</v>
      </c>
      <c r="K15" s="929"/>
      <c r="L15" s="930"/>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2"/>
    </row>
    <row r="16" spans="1:68" ht="81" customHeight="1">
      <c r="A16" s="210"/>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1"/>
      <c r="AB16" s="211"/>
      <c r="AC16" s="211"/>
      <c r="AD16" s="211"/>
      <c r="AE16" s="211"/>
      <c r="AF16" s="211"/>
      <c r="AG16" s="211"/>
      <c r="AH16" s="211"/>
      <c r="AI16" s="211"/>
      <c r="AJ16" s="211"/>
      <c r="AK16" s="211"/>
      <c r="AL16" s="212"/>
      <c r="AM16" s="212"/>
      <c r="AN16" s="212"/>
      <c r="AO16" s="212"/>
      <c r="AP16" s="212"/>
      <c r="AQ16" s="212"/>
      <c r="AR16" s="212"/>
    </row>
    <row r="17" spans="1:37" ht="30" customHeight="1">
      <c r="A17" s="958" t="s">
        <v>357</v>
      </c>
      <c r="B17" s="959"/>
      <c r="C17" s="959"/>
      <c r="D17" s="959"/>
      <c r="E17" s="960"/>
      <c r="F17" s="971" t="s">
        <v>433</v>
      </c>
      <c r="G17" s="972"/>
      <c r="H17" s="972"/>
      <c r="I17" s="973"/>
      <c r="J17" s="946" t="s">
        <v>43</v>
      </c>
      <c r="K17" s="948"/>
      <c r="L17" s="971"/>
      <c r="M17" s="972"/>
      <c r="N17" s="972"/>
      <c r="O17" s="972"/>
      <c r="P17" s="972"/>
      <c r="Q17" s="972"/>
      <c r="R17" s="972"/>
      <c r="S17" s="972"/>
      <c r="T17" s="972"/>
      <c r="U17" s="972"/>
      <c r="V17" s="972"/>
      <c r="W17" s="972"/>
      <c r="X17" s="972"/>
      <c r="Y17" s="972"/>
      <c r="Z17" s="972"/>
      <c r="AA17" s="972"/>
      <c r="AB17" s="972"/>
      <c r="AC17" s="972"/>
      <c r="AD17" s="972"/>
      <c r="AE17" s="972"/>
      <c r="AF17" s="972"/>
      <c r="AG17" s="972"/>
      <c r="AH17" s="972"/>
      <c r="AI17" s="972"/>
      <c r="AJ17" s="972"/>
      <c r="AK17" s="973"/>
    </row>
    <row r="18" spans="1:37" ht="30" customHeight="1">
      <c r="A18" s="946" t="s">
        <v>83</v>
      </c>
      <c r="B18" s="947"/>
      <c r="C18" s="947"/>
      <c r="D18" s="947"/>
      <c r="E18" s="947"/>
      <c r="F18" s="947"/>
      <c r="G18" s="947"/>
      <c r="H18" s="947"/>
      <c r="I18" s="948"/>
      <c r="J18" s="949"/>
      <c r="K18" s="950"/>
      <c r="L18" s="950"/>
      <c r="M18" s="950"/>
      <c r="N18" s="950"/>
      <c r="O18" s="950"/>
      <c r="P18" s="950"/>
      <c r="Q18" s="950"/>
      <c r="R18" s="950"/>
      <c r="S18" s="950"/>
      <c r="T18" s="950"/>
      <c r="U18" s="950"/>
      <c r="V18" s="951"/>
      <c r="W18" s="946" t="s">
        <v>84</v>
      </c>
      <c r="X18" s="947"/>
      <c r="Y18" s="947"/>
      <c r="Z18" s="948"/>
      <c r="AA18" s="952"/>
      <c r="AB18" s="953"/>
      <c r="AC18" s="953"/>
      <c r="AD18" s="953"/>
      <c r="AE18" s="953"/>
      <c r="AF18" s="953"/>
      <c r="AG18" s="953"/>
      <c r="AH18" s="953"/>
      <c r="AI18" s="953"/>
      <c r="AJ18" s="953"/>
      <c r="AK18" s="954"/>
    </row>
    <row r="19" spans="1:37" ht="30" customHeight="1">
      <c r="A19" s="946" t="s">
        <v>85</v>
      </c>
      <c r="B19" s="947"/>
      <c r="C19" s="947"/>
      <c r="D19" s="947"/>
      <c r="E19" s="947"/>
      <c r="F19" s="947"/>
      <c r="G19" s="947"/>
      <c r="H19" s="947"/>
      <c r="I19" s="948"/>
      <c r="J19" s="949"/>
      <c r="K19" s="950"/>
      <c r="L19" s="950"/>
      <c r="M19" s="950"/>
      <c r="N19" s="950"/>
      <c r="O19" s="950"/>
      <c r="P19" s="950"/>
      <c r="Q19" s="950"/>
      <c r="R19" s="950"/>
      <c r="S19" s="950"/>
      <c r="T19" s="950"/>
      <c r="U19" s="950"/>
      <c r="V19" s="950"/>
      <c r="W19" s="950"/>
      <c r="X19" s="950"/>
      <c r="Y19" s="950"/>
      <c r="Z19" s="950"/>
      <c r="AA19" s="950"/>
      <c r="AB19" s="950"/>
      <c r="AC19" s="950"/>
      <c r="AD19" s="950"/>
      <c r="AE19" s="950"/>
      <c r="AF19" s="950"/>
      <c r="AG19" s="950"/>
      <c r="AH19" s="950"/>
      <c r="AI19" s="950"/>
      <c r="AJ19" s="950"/>
      <c r="AK19" s="951"/>
    </row>
    <row r="20" spans="1:37" ht="30" customHeight="1">
      <c r="A20" s="958" t="s">
        <v>86</v>
      </c>
      <c r="B20" s="959"/>
      <c r="C20" s="959"/>
      <c r="D20" s="959"/>
      <c r="E20" s="959"/>
      <c r="F20" s="959"/>
      <c r="G20" s="959"/>
      <c r="H20" s="959"/>
      <c r="I20" s="960"/>
      <c r="J20" s="949"/>
      <c r="K20" s="950"/>
      <c r="L20" s="950"/>
      <c r="M20" s="950"/>
      <c r="N20" s="950"/>
      <c r="O20" s="950"/>
      <c r="P20" s="950"/>
      <c r="Q20" s="950"/>
      <c r="R20" s="950"/>
      <c r="S20" s="950"/>
      <c r="T20" s="950"/>
      <c r="U20" s="950"/>
      <c r="V20" s="951"/>
      <c r="W20" s="982" t="s">
        <v>87</v>
      </c>
      <c r="X20" s="983"/>
      <c r="Y20" s="983"/>
      <c r="Z20" s="984"/>
      <c r="AA20" s="985"/>
      <c r="AB20" s="961"/>
      <c r="AC20" s="961"/>
      <c r="AD20" s="961"/>
      <c r="AE20" s="961"/>
      <c r="AF20" s="961"/>
      <c r="AG20" s="961"/>
      <c r="AH20" s="961"/>
      <c r="AI20" s="961"/>
      <c r="AJ20" s="961"/>
      <c r="AK20" s="962"/>
    </row>
    <row r="21" spans="1:37" ht="48.75" customHeight="1">
      <c r="A21" s="963" t="s">
        <v>146</v>
      </c>
      <c r="B21" s="964"/>
      <c r="C21" s="964"/>
      <c r="D21" s="964"/>
      <c r="E21" s="964"/>
      <c r="F21" s="964"/>
      <c r="G21" s="964"/>
      <c r="H21" s="964"/>
      <c r="I21" s="965"/>
      <c r="J21" s="966"/>
      <c r="K21" s="967"/>
      <c r="L21" s="967"/>
      <c r="M21" s="967"/>
      <c r="N21" s="967"/>
      <c r="O21" s="967"/>
      <c r="P21" s="967"/>
      <c r="Q21" s="967"/>
      <c r="R21" s="967"/>
      <c r="S21" s="967"/>
      <c r="T21" s="967"/>
      <c r="U21" s="967"/>
      <c r="V21" s="967"/>
      <c r="W21" s="967"/>
      <c r="X21" s="967"/>
      <c r="Y21" s="967"/>
      <c r="Z21" s="967"/>
      <c r="AA21" s="967"/>
      <c r="AB21" s="967"/>
      <c r="AC21" s="967"/>
      <c r="AD21" s="967"/>
      <c r="AE21" s="967"/>
      <c r="AF21" s="967"/>
      <c r="AG21" s="967"/>
      <c r="AH21" s="967"/>
      <c r="AI21" s="967"/>
      <c r="AJ21" s="967"/>
      <c r="AK21" s="968"/>
    </row>
    <row r="22" spans="1:37" ht="30" customHeight="1">
      <c r="A22" s="958" t="s">
        <v>90</v>
      </c>
      <c r="B22" s="959"/>
      <c r="C22" s="959"/>
      <c r="D22" s="959"/>
      <c r="E22" s="959"/>
      <c r="F22" s="959"/>
      <c r="G22" s="959"/>
      <c r="H22" s="959"/>
      <c r="I22" s="960"/>
      <c r="J22" s="977" t="s">
        <v>393</v>
      </c>
      <c r="K22" s="978"/>
      <c r="L22" s="978"/>
      <c r="M22" s="961"/>
      <c r="N22" s="961"/>
      <c r="O22" s="959" t="s">
        <v>91</v>
      </c>
      <c r="P22" s="959"/>
      <c r="Q22" s="961"/>
      <c r="R22" s="961"/>
      <c r="S22" s="969" t="s">
        <v>92</v>
      </c>
      <c r="T22" s="969"/>
      <c r="U22" s="959" t="s">
        <v>375</v>
      </c>
      <c r="V22" s="959"/>
      <c r="W22" s="959"/>
      <c r="X22" s="959"/>
      <c r="Y22" s="959" t="s">
        <v>392</v>
      </c>
      <c r="Z22" s="959"/>
      <c r="AA22" s="961"/>
      <c r="AB22" s="961"/>
      <c r="AC22" s="959" t="s">
        <v>91</v>
      </c>
      <c r="AD22" s="959"/>
      <c r="AE22" s="961"/>
      <c r="AF22" s="961"/>
      <c r="AG22" s="969" t="s">
        <v>92</v>
      </c>
      <c r="AH22" s="969"/>
      <c r="AI22" s="969"/>
      <c r="AJ22" s="969"/>
      <c r="AK22" s="970"/>
    </row>
    <row r="23" spans="1:37" ht="30" customHeight="1">
      <c r="A23" s="958" t="s">
        <v>444</v>
      </c>
      <c r="B23" s="959"/>
      <c r="C23" s="959"/>
      <c r="D23" s="959"/>
      <c r="E23" s="959"/>
      <c r="F23" s="959"/>
      <c r="G23" s="959"/>
      <c r="H23" s="959"/>
      <c r="I23" s="960"/>
      <c r="J23" s="974"/>
      <c r="K23" s="974"/>
      <c r="L23" s="974"/>
      <c r="M23" s="974"/>
      <c r="N23" s="974"/>
      <c r="O23" s="974"/>
      <c r="P23" s="974"/>
      <c r="Q23" s="974"/>
      <c r="R23" s="974"/>
      <c r="S23" s="974"/>
      <c r="T23" s="974"/>
      <c r="U23" s="974"/>
      <c r="V23" s="974"/>
      <c r="W23" s="974"/>
      <c r="X23" s="974"/>
      <c r="Y23" s="975" t="s">
        <v>446</v>
      </c>
      <c r="Z23" s="975"/>
      <c r="AA23" s="975"/>
      <c r="AB23" s="975"/>
      <c r="AC23" s="975"/>
      <c r="AD23" s="975"/>
      <c r="AE23" s="975"/>
      <c r="AF23" s="975"/>
      <c r="AG23" s="975"/>
      <c r="AH23" s="975"/>
      <c r="AI23" s="975"/>
      <c r="AJ23" s="975"/>
      <c r="AK23" s="976"/>
    </row>
    <row r="24" spans="1:37" ht="50.1" customHeight="1">
      <c r="A24" s="979" t="s">
        <v>94</v>
      </c>
      <c r="B24" s="980"/>
      <c r="C24" s="980"/>
      <c r="D24" s="980"/>
      <c r="E24" s="980"/>
      <c r="F24" s="980"/>
      <c r="G24" s="980"/>
      <c r="H24" s="980"/>
      <c r="I24" s="981"/>
      <c r="J24" s="930"/>
      <c r="K24" s="931"/>
      <c r="L24" s="931"/>
      <c r="M24" s="931"/>
      <c r="N24" s="931"/>
      <c r="O24" s="931"/>
      <c r="P24" s="931"/>
      <c r="Q24" s="931"/>
      <c r="R24" s="931"/>
      <c r="S24" s="931"/>
      <c r="T24" s="931"/>
      <c r="U24" s="931"/>
      <c r="V24" s="931"/>
      <c r="W24" s="931"/>
      <c r="X24" s="931"/>
      <c r="Y24" s="931"/>
      <c r="Z24" s="931"/>
      <c r="AA24" s="931"/>
      <c r="AB24" s="931"/>
      <c r="AC24" s="931"/>
      <c r="AD24" s="931"/>
      <c r="AE24" s="931"/>
      <c r="AF24" s="931"/>
      <c r="AG24" s="931"/>
      <c r="AH24" s="931"/>
      <c r="AI24" s="931"/>
      <c r="AJ24" s="931"/>
      <c r="AK24" s="932"/>
    </row>
    <row r="25" spans="1:37" ht="50.1" customHeight="1">
      <c r="A25" s="979" t="s">
        <v>376</v>
      </c>
      <c r="B25" s="980"/>
      <c r="C25" s="980"/>
      <c r="D25" s="980"/>
      <c r="E25" s="980"/>
      <c r="F25" s="980"/>
      <c r="G25" s="980"/>
      <c r="H25" s="980"/>
      <c r="I25" s="981"/>
      <c r="J25" s="930"/>
      <c r="K25" s="931"/>
      <c r="L25" s="931"/>
      <c r="M25" s="931"/>
      <c r="N25" s="931"/>
      <c r="O25" s="931"/>
      <c r="P25" s="931"/>
      <c r="Q25" s="931"/>
      <c r="R25" s="931"/>
      <c r="S25" s="931"/>
      <c r="T25" s="931"/>
      <c r="U25" s="931"/>
      <c r="V25" s="931"/>
      <c r="W25" s="931"/>
      <c r="X25" s="931"/>
      <c r="Y25" s="931"/>
      <c r="Z25" s="931"/>
      <c r="AA25" s="931"/>
      <c r="AB25" s="931"/>
      <c r="AC25" s="931"/>
      <c r="AD25" s="931"/>
      <c r="AE25" s="931"/>
      <c r="AF25" s="931"/>
      <c r="AG25" s="931"/>
      <c r="AH25" s="931"/>
      <c r="AI25" s="931"/>
      <c r="AJ25" s="931"/>
      <c r="AK25" s="932"/>
    </row>
    <row r="26" spans="1:37" ht="50.1" customHeight="1">
      <c r="A26" s="979" t="s">
        <v>95</v>
      </c>
      <c r="B26" s="980"/>
      <c r="C26" s="980"/>
      <c r="D26" s="980"/>
      <c r="E26" s="980"/>
      <c r="F26" s="980"/>
      <c r="G26" s="980"/>
      <c r="H26" s="980"/>
      <c r="I26" s="981"/>
      <c r="J26" s="930"/>
      <c r="K26" s="931"/>
      <c r="L26" s="931"/>
      <c r="M26" s="931"/>
      <c r="N26" s="931"/>
      <c r="O26" s="931"/>
      <c r="P26" s="931"/>
      <c r="Q26" s="931"/>
      <c r="R26" s="931"/>
      <c r="S26" s="931"/>
      <c r="T26" s="931"/>
      <c r="U26" s="931"/>
      <c r="V26" s="931"/>
      <c r="W26" s="931"/>
      <c r="X26" s="931"/>
      <c r="Y26" s="931"/>
      <c r="Z26" s="931"/>
      <c r="AA26" s="931"/>
      <c r="AB26" s="931"/>
      <c r="AC26" s="931"/>
      <c r="AD26" s="931"/>
      <c r="AE26" s="931"/>
      <c r="AF26" s="931"/>
      <c r="AG26" s="931"/>
      <c r="AH26" s="931"/>
      <c r="AI26" s="931"/>
      <c r="AJ26" s="931"/>
      <c r="AK26" s="932"/>
    </row>
    <row r="27" spans="1:37" ht="30" customHeight="1">
      <c r="A27" s="933" t="s">
        <v>471</v>
      </c>
      <c r="B27" s="934"/>
      <c r="C27" s="934"/>
      <c r="D27" s="934"/>
      <c r="E27" s="934"/>
      <c r="F27" s="934"/>
      <c r="G27" s="934"/>
      <c r="H27" s="934"/>
      <c r="I27" s="935"/>
      <c r="J27" s="939" t="s">
        <v>472</v>
      </c>
      <c r="K27" s="940"/>
      <c r="L27" s="941"/>
      <c r="M27" s="942"/>
      <c r="N27" s="942"/>
      <c r="O27" s="943"/>
      <c r="P27" s="940" t="s">
        <v>474</v>
      </c>
      <c r="Q27" s="801"/>
      <c r="R27" s="801"/>
      <c r="S27" s="801"/>
      <c r="T27" s="944" t="s">
        <v>473</v>
      </c>
      <c r="U27" s="944"/>
      <c r="V27" s="944"/>
      <c r="W27" s="944"/>
      <c r="X27" s="944"/>
      <c r="Y27" s="944"/>
      <c r="Z27" s="944"/>
      <c r="AA27" s="944"/>
      <c r="AB27" s="944"/>
      <c r="AC27" s="945"/>
      <c r="AD27" s="945"/>
      <c r="AE27" s="945"/>
      <c r="AF27" s="945"/>
      <c r="AG27" s="945"/>
      <c r="AH27" s="940" t="s">
        <v>474</v>
      </c>
      <c r="AI27" s="801"/>
      <c r="AJ27" s="801"/>
      <c r="AK27" s="801"/>
    </row>
    <row r="28" spans="1:37" ht="30" customHeight="1">
      <c r="A28" s="936"/>
      <c r="B28" s="937"/>
      <c r="C28" s="937"/>
      <c r="D28" s="937"/>
      <c r="E28" s="937"/>
      <c r="F28" s="937"/>
      <c r="G28" s="937"/>
      <c r="H28" s="937"/>
      <c r="I28" s="938"/>
      <c r="J28" s="928" t="s">
        <v>477</v>
      </c>
      <c r="K28" s="929"/>
      <c r="L28" s="930"/>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2"/>
    </row>
    <row r="32" spans="1:37">
      <c r="B32" s="60"/>
    </row>
  </sheetData>
  <sheetProtection sheet="1" objects="1" scenarios="1" formatCells="0" formatRows="0" insertRows="0" deleteRows="0" selectLockedCells="1"/>
  <mergeCells count="93">
    <mergeCell ref="A26:I26"/>
    <mergeCell ref="J26:AK26"/>
    <mergeCell ref="Q22:R22"/>
    <mergeCell ref="A24:I24"/>
    <mergeCell ref="J24:AK24"/>
    <mergeCell ref="A25:I25"/>
    <mergeCell ref="J25:AK25"/>
    <mergeCell ref="A21:I21"/>
    <mergeCell ref="J21:AK21"/>
    <mergeCell ref="AE22:AF22"/>
    <mergeCell ref="AG22:AK22"/>
    <mergeCell ref="A23:I23"/>
    <mergeCell ref="J23:X23"/>
    <mergeCell ref="Y23:AK23"/>
    <mergeCell ref="S22:T22"/>
    <mergeCell ref="U22:X22"/>
    <mergeCell ref="Y22:Z22"/>
    <mergeCell ref="AA22:AB22"/>
    <mergeCell ref="AC22:AD22"/>
    <mergeCell ref="A22:I22"/>
    <mergeCell ref="J22:L22"/>
    <mergeCell ref="M22:N22"/>
    <mergeCell ref="O22:P22"/>
    <mergeCell ref="J19:AK19"/>
    <mergeCell ref="A20:I20"/>
    <mergeCell ref="J20:V20"/>
    <mergeCell ref="W20:Z20"/>
    <mergeCell ref="AA20:AK20"/>
    <mergeCell ref="A11:I11"/>
    <mergeCell ref="J11:AK11"/>
    <mergeCell ref="A12:I12"/>
    <mergeCell ref="J12:AK12"/>
    <mergeCell ref="A17:E17"/>
    <mergeCell ref="F17:I17"/>
    <mergeCell ref="J17:K17"/>
    <mergeCell ref="L17:AK17"/>
    <mergeCell ref="A13:I13"/>
    <mergeCell ref="J13:AK13"/>
    <mergeCell ref="A14:I15"/>
    <mergeCell ref="J14:K14"/>
    <mergeCell ref="L14:O14"/>
    <mergeCell ref="P14:S14"/>
    <mergeCell ref="AH14:AK14"/>
    <mergeCell ref="AC14:AG14"/>
    <mergeCell ref="A9:I9"/>
    <mergeCell ref="J9:L9"/>
    <mergeCell ref="M9:N9"/>
    <mergeCell ref="O9:P9"/>
    <mergeCell ref="Q9:R9"/>
    <mergeCell ref="J10:X10"/>
    <mergeCell ref="Y10:AK10"/>
    <mergeCell ref="S9:T9"/>
    <mergeCell ref="U9:X9"/>
    <mergeCell ref="Y9:Z9"/>
    <mergeCell ref="AA9:AB9"/>
    <mergeCell ref="AC9:AD9"/>
    <mergeCell ref="B2:AJ2"/>
    <mergeCell ref="A4:E4"/>
    <mergeCell ref="F4:I4"/>
    <mergeCell ref="J4:K4"/>
    <mergeCell ref="L4:AK4"/>
    <mergeCell ref="T14:AB14"/>
    <mergeCell ref="A5:I5"/>
    <mergeCell ref="AC5:AK5"/>
    <mergeCell ref="T5:AB5"/>
    <mergeCell ref="J5:S5"/>
    <mergeCell ref="A6:I6"/>
    <mergeCell ref="J6:AK6"/>
    <mergeCell ref="A7:I7"/>
    <mergeCell ref="T7:AB7"/>
    <mergeCell ref="J7:S7"/>
    <mergeCell ref="AC7:AK7"/>
    <mergeCell ref="A8:I8"/>
    <mergeCell ref="J8:AK8"/>
    <mergeCell ref="AE9:AF9"/>
    <mergeCell ref="AG9:AK9"/>
    <mergeCell ref="A10:I10"/>
    <mergeCell ref="J15:K15"/>
    <mergeCell ref="L15:AK15"/>
    <mergeCell ref="A27:I28"/>
    <mergeCell ref="J27:K27"/>
    <mergeCell ref="L27:O27"/>
    <mergeCell ref="P27:S27"/>
    <mergeCell ref="T27:AB27"/>
    <mergeCell ref="AC27:AG27"/>
    <mergeCell ref="AH27:AK27"/>
    <mergeCell ref="J28:K28"/>
    <mergeCell ref="L28:AK28"/>
    <mergeCell ref="A18:I18"/>
    <mergeCell ref="J18:V18"/>
    <mergeCell ref="W18:Z18"/>
    <mergeCell ref="AA18:AK18"/>
    <mergeCell ref="A19:I19"/>
  </mergeCells>
  <phoneticPr fontId="1"/>
  <dataValidations count="10">
    <dataValidation imeMode="halfAlpha" allowBlank="1" showInputMessage="1" showErrorMessage="1" prompt="　前ページの当該費目番号の税込金額を入力してください" sqref="J23:X23 J10:X10"/>
    <dataValidation imeMode="halfAlpha" allowBlank="1" showInputMessage="1" showErrorMessage="1" sqref="AA18:AK18 AC5"/>
    <dataValidation allowBlank="1" showInputMessage="1" showErrorMessage="1" promptTitle="番号を記入してください" prompt="前ページの資金支出明細番号と対応させて記入してください_x000a_" sqref="F4:I4 F17:I17"/>
    <dataValidation allowBlank="1" showInputMessage="1" showErrorMessage="1" promptTitle="納品予定物を記入してください" prompt="納品物の具体的な内容、媒体を記入してください_x000a_" sqref="J25:AK25 J12:AK12"/>
    <dataValidation imeMode="halfAlpha" allowBlank="1" showInputMessage="1" showErrorMessage="1" promptTitle="委託時期は事業終了予定日より前です" prompt="　本事業の終了予定日より後に契約、納品、支払を行った分は助成対象外となります" sqref="M9:N9 Q9:R9 AA9:AB9 AE9:AF9 M22:N22 Q22:R22 AE22:AF22 AA22:AB22"/>
    <dataValidation allowBlank="1" showInputMessage="1" showErrorMessage="1" prompt="　選定に至った委託（外注）先の技術的特長と理由を具体的に記入してください_x000a_" sqref="J13:AK13 J26:AK26"/>
    <dataValidation allowBlank="1" showErrorMessage="1" prompt="_x000a_" sqref="J15:K15 J28:K28"/>
    <dataValidation allowBlank="1" showErrorMessage="1" prompt="_x000a_" sqref="AH27:AK27 J14:K14 AH14:AK14 J27:K27"/>
    <dataValidation allowBlank="1" showInputMessage="1" showErrorMessage="1" promptTitle="委託・外注内容を記入してください" prompt="本研究開発における外注（委託）内容を明確に記載してください" sqref="J11:AK11 J24:AK24"/>
    <dataValidation allowBlank="1" showInputMessage="1" showErrorMessage="1" prompt="　やむを得ず２社提出できない場合は、その理由を記入してください。（ただし、「過去に取引実績があるから」等の理由は不可）_x000a_" sqref="L15:AK15 L28:AK28"/>
  </dataValidations>
  <printOptions horizontalCentered="1"/>
  <pageMargins left="0.31496062992125984" right="0.31496062992125984" top="0.74803149606299213" bottom="0.74803149606299213" header="0.31496062992125984" footer="0.31496062992125984"/>
  <pageSetup paperSize="9" scale="76" fitToWidth="0" fitToHeight="0" orientation="portrait"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Y61"/>
  <sheetViews>
    <sheetView view="pageBreakPreview" zoomScale="75" zoomScaleNormal="100" zoomScaleSheetLayoutView="75" workbookViewId="0">
      <selection activeCell="C4" sqref="C4:J4"/>
    </sheetView>
  </sheetViews>
  <sheetFormatPr defaultRowHeight="13.5"/>
  <cols>
    <col min="1" max="1" width="3.125" style="2" customWidth="1"/>
    <col min="2" max="2" width="9" style="2"/>
    <col min="3" max="3" width="3.75" style="2" customWidth="1"/>
    <col min="4" max="4" width="6.25" style="2" customWidth="1"/>
    <col min="5" max="5" width="5.75" style="2" bestFit="1" customWidth="1"/>
    <col min="6" max="6" width="7.5" style="2" customWidth="1"/>
    <col min="7" max="9" width="5" style="2" customWidth="1"/>
    <col min="10" max="10" width="7.5" style="2" customWidth="1"/>
    <col min="11" max="11" width="11.25" style="2" customWidth="1"/>
    <col min="12" max="12" width="9.5" style="2" customWidth="1"/>
    <col min="13" max="13" width="6.25" style="2" customWidth="1"/>
    <col min="14" max="14" width="9" style="2" customWidth="1"/>
    <col min="15" max="15" width="3.75" style="2" customWidth="1"/>
    <col min="16" max="16" width="7.5" style="2" customWidth="1"/>
    <col min="17" max="17" width="4.375" style="2" customWidth="1"/>
    <col min="18" max="18" width="5.125" style="2" customWidth="1"/>
    <col min="19" max="19" width="5" style="2" customWidth="1"/>
    <col min="20" max="20" width="2.625" style="2" customWidth="1"/>
    <col min="21" max="21" width="3.125" style="2" hidden="1" customWidth="1"/>
    <col min="22" max="22" width="36.625" style="2" hidden="1" customWidth="1"/>
    <col min="23" max="23" width="37" style="2" hidden="1" customWidth="1"/>
    <col min="24" max="24" width="38.5" style="2" hidden="1" customWidth="1"/>
    <col min="25" max="25" width="38.125" style="2" hidden="1" customWidth="1"/>
    <col min="26" max="16384" width="9" style="2"/>
  </cols>
  <sheetData>
    <row r="1" spans="1:25" ht="30" customHeight="1">
      <c r="A1" s="163"/>
      <c r="B1" s="267" t="s">
        <v>17</v>
      </c>
      <c r="C1" s="163"/>
      <c r="D1" s="163"/>
      <c r="E1" s="163"/>
      <c r="F1" s="163"/>
      <c r="G1" s="163"/>
      <c r="H1" s="163"/>
      <c r="I1" s="163"/>
      <c r="J1" s="163"/>
      <c r="K1" s="163"/>
      <c r="L1" s="163"/>
      <c r="M1" s="163"/>
      <c r="N1" s="163"/>
      <c r="O1" s="163"/>
      <c r="P1" s="163"/>
      <c r="Q1" s="163"/>
      <c r="R1" s="163"/>
      <c r="S1" s="163"/>
      <c r="V1" s="145" t="s">
        <v>164</v>
      </c>
      <c r="W1" s="145" t="s">
        <v>178</v>
      </c>
      <c r="X1" s="145" t="s">
        <v>165</v>
      </c>
      <c r="Y1" s="145" t="s">
        <v>166</v>
      </c>
    </row>
    <row r="2" spans="1:25" ht="15" customHeight="1">
      <c r="A2" s="412" t="s">
        <v>18</v>
      </c>
      <c r="B2" s="412"/>
      <c r="C2" s="412"/>
      <c r="D2" s="412"/>
      <c r="E2" s="412"/>
      <c r="F2" s="412"/>
      <c r="G2" s="412"/>
      <c r="H2" s="412"/>
      <c r="I2" s="412"/>
      <c r="J2" s="412"/>
      <c r="K2" s="412"/>
      <c r="L2" s="412"/>
      <c r="M2" s="412"/>
      <c r="N2" s="412"/>
      <c r="O2" s="412"/>
      <c r="P2" s="412"/>
      <c r="Q2" s="412"/>
      <c r="R2" s="412"/>
      <c r="S2" s="412"/>
      <c r="T2" s="30"/>
      <c r="U2" s="30"/>
      <c r="V2" s="146" t="s">
        <v>179</v>
      </c>
      <c r="W2" s="146" t="s">
        <v>235</v>
      </c>
      <c r="X2" s="147" t="s">
        <v>240</v>
      </c>
      <c r="Y2" s="147" t="s">
        <v>265</v>
      </c>
    </row>
    <row r="3" spans="1:25" ht="18.75" customHeight="1">
      <c r="A3" s="266" t="s">
        <v>272</v>
      </c>
      <c r="B3" s="163"/>
      <c r="C3" s="163"/>
      <c r="D3" s="163"/>
      <c r="E3" s="163"/>
      <c r="F3" s="163"/>
      <c r="G3" s="163"/>
      <c r="H3" s="163"/>
      <c r="I3" s="163"/>
      <c r="J3" s="163"/>
      <c r="K3" s="163"/>
      <c r="L3" s="163"/>
      <c r="M3" s="163"/>
      <c r="N3" s="163"/>
      <c r="O3" s="163"/>
      <c r="P3" s="163"/>
      <c r="Q3" s="163"/>
      <c r="R3" s="163"/>
      <c r="S3" s="163"/>
      <c r="V3" s="148" t="s">
        <v>180</v>
      </c>
      <c r="W3" s="146" t="s">
        <v>236</v>
      </c>
      <c r="X3" s="147" t="s">
        <v>358</v>
      </c>
      <c r="Y3" s="147" t="s">
        <v>266</v>
      </c>
    </row>
    <row r="4" spans="1:25" ht="33.75" customHeight="1">
      <c r="A4" s="415" t="s">
        <v>19</v>
      </c>
      <c r="B4" s="416"/>
      <c r="C4" s="413"/>
      <c r="D4" s="414"/>
      <c r="E4" s="414"/>
      <c r="F4" s="414"/>
      <c r="G4" s="414"/>
      <c r="H4" s="414"/>
      <c r="I4" s="414"/>
      <c r="J4" s="414"/>
      <c r="K4" s="410" t="s">
        <v>29</v>
      </c>
      <c r="L4" s="263" t="s">
        <v>337</v>
      </c>
      <c r="M4" s="419"/>
      <c r="N4" s="420"/>
      <c r="O4" s="420"/>
      <c r="P4" s="420"/>
      <c r="Q4" s="420"/>
      <c r="R4" s="420"/>
      <c r="S4" s="421"/>
      <c r="V4" s="148" t="s">
        <v>181</v>
      </c>
      <c r="W4" s="146" t="s">
        <v>237</v>
      </c>
      <c r="X4" s="147" t="s">
        <v>359</v>
      </c>
      <c r="Y4" s="147" t="s">
        <v>267</v>
      </c>
    </row>
    <row r="5" spans="1:25" ht="33.75" customHeight="1">
      <c r="A5" s="417" t="s">
        <v>20</v>
      </c>
      <c r="B5" s="418"/>
      <c r="C5" s="422"/>
      <c r="D5" s="423"/>
      <c r="E5" s="423"/>
      <c r="F5" s="423"/>
      <c r="G5" s="423"/>
      <c r="H5" s="423"/>
      <c r="I5" s="423"/>
      <c r="J5" s="423"/>
      <c r="K5" s="411"/>
      <c r="L5" s="264" t="s">
        <v>296</v>
      </c>
      <c r="M5" s="399"/>
      <c r="N5" s="400"/>
      <c r="O5" s="400"/>
      <c r="P5" s="400"/>
      <c r="Q5" s="400"/>
      <c r="R5" s="400"/>
      <c r="S5" s="401"/>
      <c r="V5" s="148" t="s">
        <v>182</v>
      </c>
      <c r="W5" s="146" t="s">
        <v>238</v>
      </c>
      <c r="X5" s="147" t="s">
        <v>360</v>
      </c>
      <c r="Y5" s="147" t="s">
        <v>268</v>
      </c>
    </row>
    <row r="6" spans="1:25" ht="33.75" customHeight="1">
      <c r="A6" s="392" t="s">
        <v>521</v>
      </c>
      <c r="B6" s="393"/>
      <c r="C6" s="394"/>
      <c r="D6" s="395"/>
      <c r="E6" s="395"/>
      <c r="F6" s="395"/>
      <c r="G6" s="395"/>
      <c r="H6" s="395"/>
      <c r="I6" s="395"/>
      <c r="J6" s="395"/>
      <c r="K6" s="406"/>
      <c r="L6" s="265" t="s">
        <v>454</v>
      </c>
      <c r="M6" s="396"/>
      <c r="N6" s="397"/>
      <c r="O6" s="397"/>
      <c r="P6" s="397"/>
      <c r="Q6" s="397"/>
      <c r="R6" s="397"/>
      <c r="S6" s="398"/>
      <c r="V6" s="148" t="s">
        <v>525</v>
      </c>
      <c r="W6" s="146" t="s">
        <v>526</v>
      </c>
      <c r="X6" s="147" t="s">
        <v>527</v>
      </c>
      <c r="Y6" s="147" t="s">
        <v>528</v>
      </c>
    </row>
    <row r="7" spans="1:25" ht="33.75" customHeight="1">
      <c r="A7" s="402" t="s">
        <v>522</v>
      </c>
      <c r="B7" s="403"/>
      <c r="C7" s="404" t="s">
        <v>452</v>
      </c>
      <c r="D7" s="405"/>
      <c r="E7" s="408"/>
      <c r="F7" s="409"/>
      <c r="G7" s="409"/>
      <c r="H7" s="409"/>
      <c r="I7" s="409"/>
      <c r="J7" s="409"/>
      <c r="K7" s="406" t="s">
        <v>453</v>
      </c>
      <c r="L7" s="407"/>
      <c r="M7" s="389"/>
      <c r="N7" s="390"/>
      <c r="O7" s="390"/>
      <c r="P7" s="390"/>
      <c r="Q7" s="390"/>
      <c r="R7" s="390"/>
      <c r="S7" s="391"/>
      <c r="V7" s="148" t="s">
        <v>183</v>
      </c>
      <c r="W7" s="146" t="s">
        <v>239</v>
      </c>
      <c r="X7" s="147" t="s">
        <v>241</v>
      </c>
      <c r="Y7" s="147" t="s">
        <v>269</v>
      </c>
    </row>
    <row r="8" spans="1:25" ht="33.75" customHeight="1">
      <c r="A8" s="451" t="s">
        <v>21</v>
      </c>
      <c r="B8" s="452"/>
      <c r="C8" s="331" t="s">
        <v>578</v>
      </c>
      <c r="D8" s="463"/>
      <c r="E8" s="463"/>
      <c r="F8" s="464"/>
      <c r="G8" s="460"/>
      <c r="H8" s="461"/>
      <c r="I8" s="461"/>
      <c r="J8" s="461"/>
      <c r="K8" s="461"/>
      <c r="L8" s="461"/>
      <c r="M8" s="461"/>
      <c r="N8" s="461"/>
      <c r="O8" s="461"/>
      <c r="P8" s="461"/>
      <c r="Q8" s="461"/>
      <c r="R8" s="461"/>
      <c r="S8" s="462"/>
      <c r="T8"/>
      <c r="U8"/>
      <c r="V8" s="148" t="s">
        <v>184</v>
      </c>
      <c r="W8" s="149"/>
      <c r="X8" s="147" t="s">
        <v>242</v>
      </c>
      <c r="Y8" s="147" t="s">
        <v>270</v>
      </c>
    </row>
    <row r="9" spans="1:25" ht="33.75" customHeight="1">
      <c r="A9" s="453" t="s">
        <v>155</v>
      </c>
      <c r="B9" s="454"/>
      <c r="C9" s="468"/>
      <c r="D9" s="469"/>
      <c r="E9" s="469"/>
      <c r="F9" s="469"/>
      <c r="G9" s="469"/>
      <c r="H9" s="469"/>
      <c r="I9" s="469"/>
      <c r="J9" s="469"/>
      <c r="K9" s="470" t="s">
        <v>32</v>
      </c>
      <c r="L9" s="471"/>
      <c r="M9" s="472"/>
      <c r="N9" s="473"/>
      <c r="O9" s="473"/>
      <c r="P9" s="473"/>
      <c r="Q9" s="473"/>
      <c r="R9" s="473"/>
      <c r="S9" s="474"/>
      <c r="T9"/>
      <c r="U9"/>
      <c r="V9" s="148" t="s">
        <v>185</v>
      </c>
      <c r="W9" s="149"/>
      <c r="X9" s="147" t="s">
        <v>243</v>
      </c>
      <c r="Y9" s="147" t="s">
        <v>271</v>
      </c>
    </row>
    <row r="10" spans="1:25" ht="33.75" customHeight="1">
      <c r="A10" s="451" t="s">
        <v>156</v>
      </c>
      <c r="B10" s="452"/>
      <c r="C10" s="331" t="s">
        <v>578</v>
      </c>
      <c r="D10" s="463"/>
      <c r="E10" s="463"/>
      <c r="F10" s="464"/>
      <c r="G10" s="460"/>
      <c r="H10" s="461"/>
      <c r="I10" s="461"/>
      <c r="J10" s="461"/>
      <c r="K10" s="461"/>
      <c r="L10" s="461"/>
      <c r="M10" s="461"/>
      <c r="N10" s="461"/>
      <c r="O10" s="461"/>
      <c r="P10" s="461"/>
      <c r="Q10" s="461"/>
      <c r="R10" s="461"/>
      <c r="S10" s="462"/>
      <c r="T10"/>
      <c r="U10"/>
      <c r="V10" s="148" t="s">
        <v>186</v>
      </c>
      <c r="W10" s="149"/>
      <c r="X10" s="147" t="s">
        <v>244</v>
      </c>
      <c r="Y10" s="150"/>
    </row>
    <row r="11" spans="1:25" ht="33.75" customHeight="1">
      <c r="A11" s="453" t="s">
        <v>155</v>
      </c>
      <c r="B11" s="454"/>
      <c r="C11" s="458"/>
      <c r="D11" s="459"/>
      <c r="E11" s="459"/>
      <c r="F11" s="459"/>
      <c r="G11" s="459"/>
      <c r="H11" s="459"/>
      <c r="I11" s="459"/>
      <c r="J11" s="459"/>
      <c r="K11" s="465" t="s">
        <v>524</v>
      </c>
      <c r="L11" s="466"/>
      <c r="M11" s="466"/>
      <c r="N11" s="466"/>
      <c r="O11" s="466"/>
      <c r="P11" s="466"/>
      <c r="Q11" s="466"/>
      <c r="R11" s="466"/>
      <c r="S11" s="467"/>
      <c r="T11"/>
      <c r="U11"/>
      <c r="V11" s="148" t="s">
        <v>187</v>
      </c>
      <c r="W11" s="149"/>
      <c r="X11" s="147" t="s">
        <v>245</v>
      </c>
      <c r="Y11" s="56"/>
    </row>
    <row r="12" spans="1:25" ht="33.75" customHeight="1">
      <c r="A12" s="451" t="s">
        <v>22</v>
      </c>
      <c r="B12" s="452"/>
      <c r="C12" s="331" t="s">
        <v>578</v>
      </c>
      <c r="D12" s="463"/>
      <c r="E12" s="463"/>
      <c r="F12" s="464"/>
      <c r="G12" s="460"/>
      <c r="H12" s="461"/>
      <c r="I12" s="461"/>
      <c r="J12" s="461"/>
      <c r="K12" s="461"/>
      <c r="L12" s="461"/>
      <c r="M12" s="461"/>
      <c r="N12" s="461"/>
      <c r="O12" s="461"/>
      <c r="P12" s="461"/>
      <c r="Q12" s="461"/>
      <c r="R12" s="461"/>
      <c r="S12" s="462"/>
      <c r="V12" s="148" t="s">
        <v>188</v>
      </c>
      <c r="W12" s="149"/>
      <c r="X12" s="147" t="s">
        <v>246</v>
      </c>
      <c r="Y12" s="150"/>
    </row>
    <row r="13" spans="1:25" ht="33.75" customHeight="1">
      <c r="A13" s="453" t="s">
        <v>155</v>
      </c>
      <c r="B13" s="454"/>
      <c r="C13" s="458"/>
      <c r="D13" s="459"/>
      <c r="E13" s="459"/>
      <c r="F13" s="459"/>
      <c r="G13" s="459"/>
      <c r="H13" s="459"/>
      <c r="I13" s="459"/>
      <c r="J13" s="459"/>
      <c r="K13" s="455"/>
      <c r="L13" s="456"/>
      <c r="M13" s="456"/>
      <c r="N13" s="456"/>
      <c r="O13" s="456"/>
      <c r="P13" s="456"/>
      <c r="Q13" s="456"/>
      <c r="R13" s="456"/>
      <c r="S13" s="457"/>
      <c r="V13" s="148" t="s">
        <v>189</v>
      </c>
      <c r="W13" s="149"/>
      <c r="X13" s="147" t="s">
        <v>247</v>
      </c>
      <c r="Y13" s="150"/>
    </row>
    <row r="14" spans="1:25" ht="33.75" customHeight="1">
      <c r="A14" s="424" t="s">
        <v>23</v>
      </c>
      <c r="B14" s="425"/>
      <c r="C14" s="415" t="s">
        <v>158</v>
      </c>
      <c r="D14" s="416"/>
      <c r="E14" s="430"/>
      <c r="F14" s="431"/>
      <c r="G14" s="431"/>
      <c r="H14" s="431"/>
      <c r="I14" s="431"/>
      <c r="J14" s="431"/>
      <c r="K14" s="424" t="s">
        <v>338</v>
      </c>
      <c r="L14" s="428"/>
      <c r="M14" s="445"/>
      <c r="N14" s="446"/>
      <c r="O14" s="446"/>
      <c r="P14" s="446"/>
      <c r="Q14" s="446"/>
      <c r="R14" s="446"/>
      <c r="S14" s="447"/>
      <c r="V14" s="148" t="s">
        <v>190</v>
      </c>
      <c r="W14" s="149"/>
      <c r="X14" s="147" t="s">
        <v>248</v>
      </c>
      <c r="Y14" s="150"/>
    </row>
    <row r="15" spans="1:25" ht="33.75" customHeight="1">
      <c r="A15" s="426"/>
      <c r="B15" s="427"/>
      <c r="C15" s="411" t="s">
        <v>296</v>
      </c>
      <c r="D15" s="429"/>
      <c r="E15" s="432"/>
      <c r="F15" s="433"/>
      <c r="G15" s="433"/>
      <c r="H15" s="433"/>
      <c r="I15" s="433"/>
      <c r="J15" s="433"/>
      <c r="K15" s="411"/>
      <c r="L15" s="429"/>
      <c r="M15" s="448"/>
      <c r="N15" s="449"/>
      <c r="O15" s="449"/>
      <c r="P15" s="449"/>
      <c r="Q15" s="449"/>
      <c r="R15" s="449"/>
      <c r="S15" s="450"/>
      <c r="V15" s="148" t="s">
        <v>191</v>
      </c>
      <c r="W15" s="149"/>
      <c r="X15" s="147" t="s">
        <v>249</v>
      </c>
      <c r="Y15" s="150"/>
    </row>
    <row r="16" spans="1:25" ht="33.75" customHeight="1">
      <c r="A16" s="426"/>
      <c r="B16" s="427"/>
      <c r="C16" s="410" t="s">
        <v>28</v>
      </c>
      <c r="D16" s="428"/>
      <c r="E16" s="434"/>
      <c r="F16" s="409"/>
      <c r="G16" s="409"/>
      <c r="H16" s="409"/>
      <c r="I16" s="409"/>
      <c r="J16" s="409"/>
      <c r="K16" s="409"/>
      <c r="L16" s="409"/>
      <c r="M16" s="409"/>
      <c r="N16" s="409"/>
      <c r="O16" s="409"/>
      <c r="P16" s="409"/>
      <c r="Q16" s="409"/>
      <c r="R16" s="409"/>
      <c r="S16" s="435"/>
      <c r="V16" s="148" t="s">
        <v>192</v>
      </c>
      <c r="W16" s="149"/>
      <c r="X16" s="147" t="s">
        <v>250</v>
      </c>
      <c r="Y16" s="150"/>
    </row>
    <row r="17" spans="1:25" ht="33.75" customHeight="1">
      <c r="A17" s="410" t="s">
        <v>351</v>
      </c>
      <c r="B17" s="428"/>
      <c r="C17" s="440" t="s">
        <v>295</v>
      </c>
      <c r="D17" s="440"/>
      <c r="E17" s="509" t="s">
        <v>174</v>
      </c>
      <c r="F17" s="510"/>
      <c r="G17" s="511"/>
      <c r="H17" s="511"/>
      <c r="I17" s="511"/>
      <c r="J17" s="511"/>
      <c r="K17" s="410" t="s">
        <v>30</v>
      </c>
      <c r="L17" s="428"/>
      <c r="M17" s="443"/>
      <c r="N17" s="444"/>
      <c r="O17" s="444"/>
      <c r="P17" s="444"/>
      <c r="Q17" s="441" t="s">
        <v>36</v>
      </c>
      <c r="R17" s="441"/>
      <c r="S17" s="442"/>
      <c r="V17" s="148" t="s">
        <v>193</v>
      </c>
      <c r="W17" s="149"/>
      <c r="X17" s="147" t="s">
        <v>251</v>
      </c>
      <c r="Y17" s="150"/>
    </row>
    <row r="18" spans="1:25" ht="33.75" customHeight="1">
      <c r="A18" s="411"/>
      <c r="B18" s="429"/>
      <c r="C18" s="439" t="s">
        <v>159</v>
      </c>
      <c r="D18" s="439"/>
      <c r="E18" s="509" t="s">
        <v>174</v>
      </c>
      <c r="F18" s="510"/>
      <c r="G18" s="511"/>
      <c r="H18" s="511"/>
      <c r="I18" s="511"/>
      <c r="J18" s="511"/>
      <c r="K18" s="411"/>
      <c r="L18" s="429"/>
      <c r="M18" s="436" t="s">
        <v>479</v>
      </c>
      <c r="N18" s="437"/>
      <c r="O18" s="437"/>
      <c r="P18" s="438"/>
      <c r="Q18" s="438"/>
      <c r="R18" s="438"/>
      <c r="S18" s="175" t="s">
        <v>37</v>
      </c>
      <c r="T18" s="144"/>
      <c r="V18" s="148" t="s">
        <v>194</v>
      </c>
      <c r="W18" s="149"/>
      <c r="X18" s="147" t="s">
        <v>252</v>
      </c>
      <c r="Y18" s="150"/>
    </row>
    <row r="19" spans="1:25" ht="33.75" customHeight="1">
      <c r="A19" s="410" t="s">
        <v>24</v>
      </c>
      <c r="B19" s="428"/>
      <c r="C19" s="492"/>
      <c r="D19" s="493"/>
      <c r="E19" s="493"/>
      <c r="F19" s="493"/>
      <c r="G19" s="478" t="s">
        <v>410</v>
      </c>
      <c r="H19" s="478"/>
      <c r="I19" s="478"/>
      <c r="J19" s="478"/>
      <c r="K19" s="410" t="s">
        <v>332</v>
      </c>
      <c r="L19" s="428"/>
      <c r="M19" s="488"/>
      <c r="N19" s="489"/>
      <c r="O19" s="174" t="s">
        <v>34</v>
      </c>
      <c r="P19" s="487" t="s">
        <v>291</v>
      </c>
      <c r="Q19" s="487"/>
      <c r="R19" s="244"/>
      <c r="S19" s="176" t="s">
        <v>35</v>
      </c>
      <c r="T19" s="304" t="b">
        <f>IF($E$20="製造業その他",IF(OR($M$17&lt;=300000000,$M$19&lt;=300),"","←中小企業要件から外れています"),IF($E$20="卸売業",IF(OR($M$17&lt;=100000000,$M$19&lt;=100),"","←中小企業要件から外れています"),IF($E$20="サービス業",IF(OR($M$17&lt;=50000000,$M$19&lt;=100),"","←中小企業要件から外れています"),IF($E$20="小売業",IF(OR($M$17&lt;=50000000,$M$19&lt;=50),"","←中小企業要件から外れています")))))</f>
        <v>0</v>
      </c>
      <c r="V19" s="148" t="s">
        <v>195</v>
      </c>
      <c r="W19" s="149"/>
      <c r="X19" s="147" t="s">
        <v>253</v>
      </c>
      <c r="Y19" s="150"/>
    </row>
    <row r="20" spans="1:25" ht="41.25" customHeight="1">
      <c r="A20" s="424" t="s">
        <v>523</v>
      </c>
      <c r="B20" s="428"/>
      <c r="C20" s="470" t="s">
        <v>348</v>
      </c>
      <c r="D20" s="486"/>
      <c r="E20" s="390"/>
      <c r="F20" s="390"/>
      <c r="G20" s="470" t="s">
        <v>119</v>
      </c>
      <c r="H20" s="486"/>
      <c r="I20" s="490"/>
      <c r="J20" s="490"/>
      <c r="K20" s="490"/>
      <c r="L20" s="490"/>
      <c r="M20" s="490"/>
      <c r="N20" s="490"/>
      <c r="O20" s="490"/>
      <c r="P20" s="490"/>
      <c r="Q20" s="490"/>
      <c r="R20" s="490"/>
      <c r="S20" s="491"/>
      <c r="V20" s="148" t="s">
        <v>196</v>
      </c>
      <c r="W20" s="149"/>
      <c r="X20" s="147" t="s">
        <v>254</v>
      </c>
      <c r="Y20" s="150"/>
    </row>
    <row r="21" spans="1:25" ht="33.75" customHeight="1">
      <c r="A21" s="410" t="s">
        <v>25</v>
      </c>
      <c r="B21" s="428"/>
      <c r="C21" s="482"/>
      <c r="D21" s="446"/>
      <c r="E21" s="446"/>
      <c r="F21" s="446"/>
      <c r="G21" s="446"/>
      <c r="H21" s="446"/>
      <c r="I21" s="446"/>
      <c r="J21" s="449"/>
      <c r="K21" s="449"/>
      <c r="L21" s="449"/>
      <c r="M21" s="449"/>
      <c r="N21" s="449"/>
      <c r="O21" s="449"/>
      <c r="P21" s="449"/>
      <c r="Q21" s="449"/>
      <c r="R21" s="449"/>
      <c r="S21" s="450"/>
      <c r="V21" s="148" t="s">
        <v>197</v>
      </c>
      <c r="W21" s="149"/>
      <c r="X21" s="147" t="s">
        <v>255</v>
      </c>
      <c r="Y21" s="150"/>
    </row>
    <row r="22" spans="1:25" ht="33.75" customHeight="1">
      <c r="A22" s="410" t="s">
        <v>26</v>
      </c>
      <c r="B22" s="428"/>
      <c r="C22" s="483"/>
      <c r="D22" s="484"/>
      <c r="E22" s="484"/>
      <c r="F22" s="484"/>
      <c r="G22" s="484"/>
      <c r="H22" s="484"/>
      <c r="I22" s="484"/>
      <c r="J22" s="484"/>
      <c r="K22" s="484"/>
      <c r="L22" s="484"/>
      <c r="M22" s="484"/>
      <c r="N22" s="484"/>
      <c r="O22" s="484"/>
      <c r="P22" s="484"/>
      <c r="Q22" s="484"/>
      <c r="R22" s="484"/>
      <c r="S22" s="485"/>
      <c r="V22" s="148" t="s">
        <v>198</v>
      </c>
      <c r="W22" s="149"/>
      <c r="X22" s="147" t="s">
        <v>256</v>
      </c>
      <c r="Y22" s="150"/>
    </row>
    <row r="23" spans="1:25" ht="33.75" customHeight="1">
      <c r="A23" s="470" t="s">
        <v>154</v>
      </c>
      <c r="B23" s="471"/>
      <c r="C23" s="479"/>
      <c r="D23" s="480"/>
      <c r="E23" s="480"/>
      <c r="F23" s="480"/>
      <c r="G23" s="480"/>
      <c r="H23" s="481"/>
      <c r="I23" s="478" t="s">
        <v>379</v>
      </c>
      <c r="J23" s="478"/>
      <c r="K23" s="475" t="s">
        <v>378</v>
      </c>
      <c r="L23" s="476"/>
      <c r="M23" s="476"/>
      <c r="N23" s="476"/>
      <c r="O23" s="476"/>
      <c r="P23" s="476"/>
      <c r="Q23" s="476"/>
      <c r="R23" s="476"/>
      <c r="S23" s="477"/>
      <c r="V23" s="148" t="s">
        <v>199</v>
      </c>
      <c r="W23" s="149"/>
      <c r="X23" s="147" t="s">
        <v>257</v>
      </c>
      <c r="Y23" s="150"/>
    </row>
    <row r="24" spans="1:25" customFormat="1" ht="33.75" customHeight="1">
      <c r="A24" s="506" t="s">
        <v>290</v>
      </c>
      <c r="B24" s="506"/>
      <c r="C24" s="262">
        <v>1</v>
      </c>
      <c r="D24" s="512"/>
      <c r="E24" s="512"/>
      <c r="F24" s="512"/>
      <c r="G24" s="512"/>
      <c r="H24" s="512"/>
      <c r="I24" s="512"/>
      <c r="J24" s="512"/>
      <c r="K24" s="496"/>
      <c r="L24" s="496"/>
      <c r="M24" s="496"/>
      <c r="N24" s="496"/>
      <c r="O24" s="496"/>
      <c r="P24" s="496"/>
      <c r="Q24" s="479"/>
      <c r="R24" s="497" t="s">
        <v>157</v>
      </c>
      <c r="S24" s="498"/>
      <c r="V24" s="148" t="s">
        <v>200</v>
      </c>
      <c r="W24" s="149"/>
      <c r="X24" s="147" t="s">
        <v>258</v>
      </c>
      <c r="Y24" s="150"/>
    </row>
    <row r="25" spans="1:25" customFormat="1" ht="33.75" customHeight="1">
      <c r="A25" s="506"/>
      <c r="B25" s="506"/>
      <c r="C25" s="262">
        <v>2</v>
      </c>
      <c r="D25" s="512"/>
      <c r="E25" s="512"/>
      <c r="F25" s="512"/>
      <c r="G25" s="512"/>
      <c r="H25" s="512"/>
      <c r="I25" s="512"/>
      <c r="J25" s="512"/>
      <c r="K25" s="496"/>
      <c r="L25" s="496"/>
      <c r="M25" s="496"/>
      <c r="N25" s="496"/>
      <c r="O25" s="496"/>
      <c r="P25" s="496"/>
      <c r="Q25" s="479"/>
      <c r="R25" s="497" t="s">
        <v>157</v>
      </c>
      <c r="S25" s="498"/>
      <c r="V25" s="148" t="s">
        <v>201</v>
      </c>
      <c r="W25" s="149"/>
      <c r="X25" s="147" t="s">
        <v>259</v>
      </c>
      <c r="Y25" s="150"/>
    </row>
    <row r="26" spans="1:25" customFormat="1" ht="33.75" customHeight="1">
      <c r="A26" s="506"/>
      <c r="B26" s="506"/>
      <c r="C26" s="262">
        <v>3</v>
      </c>
      <c r="D26" s="512"/>
      <c r="E26" s="512"/>
      <c r="F26" s="512"/>
      <c r="G26" s="512"/>
      <c r="H26" s="512"/>
      <c r="I26" s="512"/>
      <c r="J26" s="512"/>
      <c r="K26" s="496"/>
      <c r="L26" s="496"/>
      <c r="M26" s="496"/>
      <c r="N26" s="496"/>
      <c r="O26" s="496"/>
      <c r="P26" s="496"/>
      <c r="Q26" s="479"/>
      <c r="R26" s="497" t="s">
        <v>157</v>
      </c>
      <c r="S26" s="498"/>
      <c r="V26" s="148" t="s">
        <v>202</v>
      </c>
      <c r="W26" s="149"/>
      <c r="X26" s="147" t="s">
        <v>260</v>
      </c>
      <c r="Y26" s="150"/>
    </row>
    <row r="27" spans="1:25" ht="33.75" customHeight="1">
      <c r="A27" s="171"/>
      <c r="B27" s="171"/>
      <c r="C27" s="171"/>
      <c r="D27" s="171"/>
      <c r="E27" s="171"/>
      <c r="F27" s="171"/>
      <c r="G27" s="171"/>
      <c r="H27" s="171"/>
      <c r="I27" s="171"/>
      <c r="J27" s="171"/>
      <c r="K27" s="171"/>
      <c r="L27" s="171"/>
      <c r="M27" s="171"/>
      <c r="N27" s="171"/>
      <c r="O27" s="171"/>
      <c r="P27" s="171"/>
      <c r="Q27" s="171"/>
      <c r="R27" s="171"/>
      <c r="S27" s="171"/>
      <c r="V27" s="148" t="s">
        <v>203</v>
      </c>
      <c r="W27" s="149"/>
      <c r="X27" s="147" t="s">
        <v>261</v>
      </c>
      <c r="Y27" s="150"/>
    </row>
    <row r="28" spans="1:25" customFormat="1" ht="18.75" customHeight="1">
      <c r="A28" s="266" t="s">
        <v>273</v>
      </c>
      <c r="B28" s="171"/>
      <c r="C28" s="171"/>
      <c r="D28" s="171"/>
      <c r="E28" s="171"/>
      <c r="F28" s="171"/>
      <c r="G28" s="171"/>
      <c r="H28" s="171"/>
      <c r="I28" s="171"/>
      <c r="J28" s="171"/>
      <c r="K28" s="171"/>
      <c r="L28" s="171"/>
      <c r="M28" s="171"/>
      <c r="N28" s="171"/>
      <c r="O28" s="171"/>
      <c r="P28" s="171"/>
      <c r="Q28" s="171"/>
      <c r="R28" s="171"/>
      <c r="S28" s="171"/>
      <c r="V28" s="148" t="s">
        <v>204</v>
      </c>
      <c r="W28" s="149"/>
      <c r="X28" s="147" t="s">
        <v>262</v>
      </c>
      <c r="Y28" s="150"/>
    </row>
    <row r="29" spans="1:25" customFormat="1" ht="18.75" customHeight="1">
      <c r="A29" s="173"/>
      <c r="B29" s="513" t="s">
        <v>342</v>
      </c>
      <c r="C29" s="513"/>
      <c r="D29" s="513"/>
      <c r="E29" s="513"/>
      <c r="F29" s="513"/>
      <c r="G29" s="513"/>
      <c r="H29" s="513"/>
      <c r="I29" s="513"/>
      <c r="J29" s="513"/>
      <c r="K29" s="513"/>
      <c r="L29" s="513"/>
      <c r="M29" s="513"/>
      <c r="N29" s="513"/>
      <c r="O29" s="513"/>
      <c r="P29" s="513"/>
      <c r="Q29" s="513"/>
      <c r="R29" s="513"/>
      <c r="S29" s="513"/>
      <c r="V29" s="148" t="s">
        <v>205</v>
      </c>
      <c r="W29" s="149"/>
      <c r="X29" s="147" t="s">
        <v>263</v>
      </c>
      <c r="Y29" s="150"/>
    </row>
    <row r="30" spans="1:25" customFormat="1" ht="18.75" customHeight="1">
      <c r="A30" s="173"/>
      <c r="B30" s="495" t="s">
        <v>274</v>
      </c>
      <c r="C30" s="495"/>
      <c r="D30" s="495"/>
      <c r="E30" s="495"/>
      <c r="F30" s="495"/>
      <c r="G30" s="495"/>
      <c r="H30" s="495"/>
      <c r="I30" s="495"/>
      <c r="J30" s="495"/>
      <c r="K30" s="495"/>
      <c r="L30" s="495"/>
      <c r="M30" s="495"/>
      <c r="N30" s="495"/>
      <c r="O30" s="495"/>
      <c r="P30" s="495"/>
      <c r="Q30" s="495"/>
      <c r="R30" s="495"/>
      <c r="S30" s="495"/>
      <c r="V30" s="148" t="s">
        <v>206</v>
      </c>
      <c r="W30" s="149"/>
      <c r="X30" s="147" t="s">
        <v>264</v>
      </c>
      <c r="Y30" s="150"/>
    </row>
    <row r="31" spans="1:25" customFormat="1" ht="33.75" customHeight="1">
      <c r="A31" s="440" t="s">
        <v>292</v>
      </c>
      <c r="B31" s="440"/>
      <c r="C31" s="440"/>
      <c r="D31" s="396"/>
      <c r="E31" s="397"/>
      <c r="F31" s="397"/>
      <c r="G31" s="397"/>
      <c r="H31" s="397"/>
      <c r="I31" s="397"/>
      <c r="J31" s="397"/>
      <c r="K31" s="470" t="s">
        <v>293</v>
      </c>
      <c r="L31" s="499"/>
      <c r="M31" s="500"/>
      <c r="N31" s="501"/>
      <c r="O31" s="501"/>
      <c r="P31" s="501"/>
      <c r="Q31" s="501"/>
      <c r="R31" s="501"/>
      <c r="S31" s="502"/>
      <c r="V31" s="148" t="s">
        <v>207</v>
      </c>
      <c r="W31" s="149"/>
      <c r="X31" s="150"/>
      <c r="Y31" s="150"/>
    </row>
    <row r="32" spans="1:25" customFormat="1" ht="33.75" customHeight="1">
      <c r="A32" s="440" t="s">
        <v>33</v>
      </c>
      <c r="B32" s="440"/>
      <c r="C32" s="440"/>
      <c r="D32" s="332" t="s">
        <v>578</v>
      </c>
      <c r="E32" s="507"/>
      <c r="F32" s="508"/>
      <c r="G32" s="389"/>
      <c r="H32" s="390"/>
      <c r="I32" s="494"/>
      <c r="J32" s="503"/>
      <c r="K32" s="504"/>
      <c r="L32" s="504"/>
      <c r="M32" s="504"/>
      <c r="N32" s="504"/>
      <c r="O32" s="504"/>
      <c r="P32" s="504"/>
      <c r="Q32" s="504"/>
      <c r="R32" s="504"/>
      <c r="S32" s="505"/>
      <c r="V32" s="148" t="s">
        <v>208</v>
      </c>
      <c r="W32" s="149"/>
      <c r="X32" s="56"/>
      <c r="Y32" s="150"/>
    </row>
    <row r="33" spans="22:25" ht="33.75" customHeight="1">
      <c r="V33" s="148" t="s">
        <v>209</v>
      </c>
      <c r="W33" s="149"/>
      <c r="X33" s="150"/>
      <c r="Y33" s="150"/>
    </row>
    <row r="34" spans="22:25" ht="33.75" customHeight="1">
      <c r="V34" s="148" t="s">
        <v>210</v>
      </c>
      <c r="W34" s="149"/>
      <c r="X34" s="150"/>
      <c r="Y34" s="150"/>
    </row>
    <row r="35" spans="22:25" ht="33.75" customHeight="1">
      <c r="V35" s="148" t="s">
        <v>211</v>
      </c>
      <c r="W35" s="149"/>
      <c r="X35" s="150"/>
      <c r="Y35" s="150"/>
    </row>
    <row r="36" spans="22:25" ht="33.75" customHeight="1">
      <c r="V36" s="148" t="s">
        <v>212</v>
      </c>
      <c r="W36" s="149"/>
      <c r="X36" s="150"/>
      <c r="Y36" s="150"/>
    </row>
    <row r="37" spans="22:25" ht="33.75" customHeight="1">
      <c r="V37" s="148" t="s">
        <v>213</v>
      </c>
      <c r="W37" s="149"/>
      <c r="X37" s="150"/>
      <c r="Y37" s="150"/>
    </row>
    <row r="38" spans="22:25" ht="33.75" customHeight="1">
      <c r="V38" s="148" t="s">
        <v>214</v>
      </c>
      <c r="W38" s="149"/>
      <c r="X38" s="150"/>
      <c r="Y38" s="150"/>
    </row>
    <row r="39" spans="22:25" ht="33.75" customHeight="1">
      <c r="V39" s="148" t="s">
        <v>361</v>
      </c>
      <c r="W39" s="149"/>
      <c r="X39" s="150"/>
      <c r="Y39" s="150"/>
    </row>
    <row r="40" spans="22:25" ht="33.75" customHeight="1">
      <c r="V40" s="148" t="s">
        <v>215</v>
      </c>
      <c r="W40" s="149"/>
      <c r="X40" s="150"/>
      <c r="Y40" s="150"/>
    </row>
    <row r="41" spans="22:25" ht="33.75" customHeight="1">
      <c r="V41" s="148" t="s">
        <v>362</v>
      </c>
      <c r="W41" s="149"/>
      <c r="X41" s="150"/>
      <c r="Y41" s="150"/>
    </row>
    <row r="42" spans="22:25" ht="33.75" customHeight="1">
      <c r="V42" s="148" t="s">
        <v>216</v>
      </c>
      <c r="W42" s="149"/>
      <c r="X42" s="150"/>
      <c r="Y42" s="150"/>
    </row>
    <row r="43" spans="22:25" ht="33.75" customHeight="1">
      <c r="V43" s="148" t="s">
        <v>217</v>
      </c>
      <c r="W43" s="149"/>
      <c r="X43" s="150"/>
      <c r="Y43" s="150"/>
    </row>
    <row r="44" spans="22:25" ht="33.75" customHeight="1">
      <c r="V44" s="148" t="s">
        <v>218</v>
      </c>
      <c r="W44" s="149"/>
      <c r="X44" s="150"/>
      <c r="Y44" s="150"/>
    </row>
    <row r="45" spans="22:25" ht="33.75" customHeight="1">
      <c r="V45" s="148" t="s">
        <v>219</v>
      </c>
      <c r="W45" s="149"/>
      <c r="X45" s="150"/>
      <c r="Y45" s="150"/>
    </row>
    <row r="46" spans="22:25" ht="33.75" customHeight="1">
      <c r="V46" s="148" t="s">
        <v>220</v>
      </c>
      <c r="W46" s="149"/>
      <c r="X46" s="150"/>
      <c r="Y46" s="151"/>
    </row>
    <row r="47" spans="22:25" ht="33.75" customHeight="1">
      <c r="V47" s="148" t="s">
        <v>221</v>
      </c>
      <c r="W47" s="149"/>
      <c r="X47" s="150"/>
      <c r="Y47" s="152"/>
    </row>
    <row r="48" spans="22:25" ht="33.75" customHeight="1">
      <c r="V48" s="148" t="s">
        <v>222</v>
      </c>
      <c r="W48" s="149"/>
      <c r="X48" s="150"/>
      <c r="Y48" s="153"/>
    </row>
    <row r="49" spans="22:25" ht="33.75" customHeight="1">
      <c r="V49" s="148" t="s">
        <v>223</v>
      </c>
      <c r="W49" s="149"/>
      <c r="X49" s="150"/>
      <c r="Y49" s="150"/>
    </row>
    <row r="50" spans="22:25" ht="33.75" customHeight="1">
      <c r="V50" s="148" t="s">
        <v>224</v>
      </c>
      <c r="W50" s="149"/>
      <c r="X50" s="150"/>
      <c r="Y50" s="150"/>
    </row>
    <row r="51" spans="22:25" ht="33.75" customHeight="1">
      <c r="V51" s="148" t="s">
        <v>225</v>
      </c>
      <c r="W51" s="149"/>
      <c r="X51" s="150"/>
      <c r="Y51" s="150"/>
    </row>
    <row r="52" spans="22:25" ht="33.75" customHeight="1">
      <c r="V52" s="148" t="s">
        <v>226</v>
      </c>
      <c r="W52" s="149"/>
      <c r="X52" s="150"/>
      <c r="Y52" s="150"/>
    </row>
    <row r="53" spans="22:25" ht="33.75" customHeight="1">
      <c r="V53" s="148" t="s">
        <v>227</v>
      </c>
      <c r="W53" s="149"/>
      <c r="X53" s="150"/>
      <c r="Y53" s="150"/>
    </row>
    <row r="54" spans="22:25" ht="33.75" customHeight="1">
      <c r="V54" s="148" t="s">
        <v>228</v>
      </c>
      <c r="W54" s="149"/>
      <c r="X54" s="150"/>
      <c r="Y54" s="150"/>
    </row>
    <row r="55" spans="22:25" ht="33.75" customHeight="1">
      <c r="V55" s="148" t="s">
        <v>229</v>
      </c>
      <c r="W55" s="149"/>
      <c r="X55" s="150"/>
      <c r="Y55" s="150"/>
    </row>
    <row r="56" spans="22:25" ht="33.75" customHeight="1">
      <c r="V56" s="148" t="s">
        <v>230</v>
      </c>
      <c r="W56" s="149"/>
      <c r="X56" s="150"/>
      <c r="Y56" s="150"/>
    </row>
    <row r="57" spans="22:25" ht="33.75" customHeight="1">
      <c r="V57" s="148" t="s">
        <v>234</v>
      </c>
      <c r="W57" s="149"/>
      <c r="X57" s="150"/>
      <c r="Y57" s="150"/>
    </row>
    <row r="58" spans="22:25" ht="33.75" customHeight="1">
      <c r="V58" s="148" t="s">
        <v>231</v>
      </c>
      <c r="W58" s="149"/>
      <c r="X58" s="150"/>
      <c r="Y58" s="150"/>
    </row>
    <row r="59" spans="22:25" ht="33.75" customHeight="1">
      <c r="V59" s="148" t="s">
        <v>232</v>
      </c>
      <c r="W59" s="149"/>
      <c r="X59" s="150"/>
      <c r="Y59" s="150"/>
    </row>
    <row r="60" spans="22:25" ht="33.75" customHeight="1">
      <c r="V60" s="148" t="s">
        <v>233</v>
      </c>
      <c r="W60" s="149"/>
      <c r="X60" s="150"/>
      <c r="Y60" s="150"/>
    </row>
    <row r="61" spans="22:25" ht="33.75" customHeight="1"/>
  </sheetData>
  <sheetProtection sheet="1" objects="1" scenarios="1" selectLockedCells="1" sort="0" autoFilter="0" pivotTables="0"/>
  <dataConsolidate/>
  <mergeCells count="95">
    <mergeCell ref="D25:J25"/>
    <mergeCell ref="D26:J26"/>
    <mergeCell ref="B29:S29"/>
    <mergeCell ref="D31:J31"/>
    <mergeCell ref="K24:Q24"/>
    <mergeCell ref="R24:S24"/>
    <mergeCell ref="E17:F17"/>
    <mergeCell ref="G17:J17"/>
    <mergeCell ref="E18:F18"/>
    <mergeCell ref="G18:J18"/>
    <mergeCell ref="D24:J24"/>
    <mergeCell ref="C20:D20"/>
    <mergeCell ref="E20:F20"/>
    <mergeCell ref="K17:L18"/>
    <mergeCell ref="G19:J19"/>
    <mergeCell ref="C19:F19"/>
    <mergeCell ref="G32:I32"/>
    <mergeCell ref="B30:S30"/>
    <mergeCell ref="K26:Q26"/>
    <mergeCell ref="K25:Q25"/>
    <mergeCell ref="R26:S26"/>
    <mergeCell ref="R25:S25"/>
    <mergeCell ref="A32:C32"/>
    <mergeCell ref="K31:L31"/>
    <mergeCell ref="M31:S31"/>
    <mergeCell ref="J32:S32"/>
    <mergeCell ref="A31:C31"/>
    <mergeCell ref="A24:B26"/>
    <mergeCell ref="E32:F32"/>
    <mergeCell ref="K23:S23"/>
    <mergeCell ref="I23:J23"/>
    <mergeCell ref="C23:H23"/>
    <mergeCell ref="A19:B19"/>
    <mergeCell ref="A21:B21"/>
    <mergeCell ref="A20:B20"/>
    <mergeCell ref="C21:S21"/>
    <mergeCell ref="C22:S22"/>
    <mergeCell ref="G20:H20"/>
    <mergeCell ref="P19:Q19"/>
    <mergeCell ref="M19:N19"/>
    <mergeCell ref="I20:S20"/>
    <mergeCell ref="K19:L19"/>
    <mergeCell ref="A23:B23"/>
    <mergeCell ref="A22:B22"/>
    <mergeCell ref="C11:J11"/>
    <mergeCell ref="A8:B8"/>
    <mergeCell ref="A9:B9"/>
    <mergeCell ref="A10:B10"/>
    <mergeCell ref="K11:S11"/>
    <mergeCell ref="A11:B11"/>
    <mergeCell ref="C9:J9"/>
    <mergeCell ref="G10:S10"/>
    <mergeCell ref="G8:S8"/>
    <mergeCell ref="K9:L9"/>
    <mergeCell ref="M9:S9"/>
    <mergeCell ref="D8:F8"/>
    <mergeCell ref="D10:F10"/>
    <mergeCell ref="A12:B12"/>
    <mergeCell ref="A13:B13"/>
    <mergeCell ref="K13:S13"/>
    <mergeCell ref="C13:J13"/>
    <mergeCell ref="G12:S12"/>
    <mergeCell ref="D12:F12"/>
    <mergeCell ref="A14:B16"/>
    <mergeCell ref="A17:B18"/>
    <mergeCell ref="E14:J14"/>
    <mergeCell ref="E15:J15"/>
    <mergeCell ref="E16:S16"/>
    <mergeCell ref="M18:O18"/>
    <mergeCell ref="P18:R18"/>
    <mergeCell ref="C18:D18"/>
    <mergeCell ref="C17:D17"/>
    <mergeCell ref="K14:L15"/>
    <mergeCell ref="C16:D16"/>
    <mergeCell ref="C15:D15"/>
    <mergeCell ref="C14:D14"/>
    <mergeCell ref="Q17:S17"/>
    <mergeCell ref="M17:P17"/>
    <mergeCell ref="M14:S15"/>
    <mergeCell ref="A2:S2"/>
    <mergeCell ref="C4:J4"/>
    <mergeCell ref="A4:B4"/>
    <mergeCell ref="A5:B5"/>
    <mergeCell ref="M4:S4"/>
    <mergeCell ref="C5:J5"/>
    <mergeCell ref="M7:S7"/>
    <mergeCell ref="A6:B6"/>
    <mergeCell ref="C6:J6"/>
    <mergeCell ref="M6:S6"/>
    <mergeCell ref="M5:S5"/>
    <mergeCell ref="A7:B7"/>
    <mergeCell ref="C7:D7"/>
    <mergeCell ref="K7:L7"/>
    <mergeCell ref="E7:J7"/>
    <mergeCell ref="K4:K6"/>
  </mergeCells>
  <phoneticPr fontId="1"/>
  <dataValidations xWindow="371" yWindow="660" count="17">
    <dataValidation type="list" allowBlank="1" showInputMessage="1" showErrorMessage="1" promptTitle="自社施設の事業実施場所を記載してください" prompt="　実施場所は首都圏（関東地方１都６県＋山梨県）であれば概ね申請可能です。_x000a_　事業の実施場所とは、実際に事業を行う場所かつ本事業の成果物（助成対象経費に計上した購入物も含む）や商取引の証憑類が確認できる場所を言います。" sqref="G32:I32">
      <formula1>"選択して下さい,東京都,神奈川県,千葉県,埼玉県,茨城県,栃木県,群馬県,山梨県"</formula1>
    </dataValidation>
    <dataValidation allowBlank="1" showInputMessage="1" showErrorMessage="1" prompt="必ず自社の施設を記入すること（他社事業所等は実施場所にはできません）" sqref="D31:J31"/>
    <dataValidation type="list" allowBlank="1" showInputMessage="1" showErrorMessage="1" promptTitle="募集要項P.４を参考に選択してください" prompt="　先に大分類から選択してください" sqref="E20:F20">
      <formula1>$V$1:$Y$1</formula1>
    </dataValidation>
    <dataValidation imeMode="halfAlpha" allowBlank="1" showInputMessage="1" showErrorMessage="1" promptTitle="西暦で年月日を記入してください" prompt="　記入方法はyyyy/mm/ddです" sqref="G17:J18"/>
    <dataValidation imeMode="fullKatakana" allowBlank="1" showInputMessage="1" showErrorMessage="1" sqref="M4:S4 E14:J14 C4:J4"/>
    <dataValidation imeMode="halfAlpha" allowBlank="1" showInputMessage="1" showErrorMessage="1" sqref="M9:S9 P18:R18 E16:S16 M17:P17 M19:N19 R19 C19:F19 K24:Q26"/>
    <dataValidation allowBlank="1" showInputMessage="1" showErrorMessage="1" promptTitle="主要取引先を上位３位記入してください" prompt="　売上が大きい順に３社を記入してください。売上がない場合は1行目に「なし」と記入してください" sqref="D24:J24"/>
    <dataValidation allowBlank="1" showInputMessage="1" showErrorMessage="1" promptTitle="直近決算書の売上高を記入してください" prompt="　直近の売上が未計上の場合は記入不要です" sqref="C23:H23"/>
    <dataValidation type="list" allowBlank="1" showInputMessage="1" showErrorMessage="1" prompt="　2019年４月１日時点での組織形態を選択してください" sqref="C6:J6">
      <formula1>"法人,未決算法人,個人事業者,創業予定者,中小企業団体等"</formula1>
    </dataValidation>
    <dataValidation type="list" allowBlank="1" showInputMessage="1" showErrorMessage="1" prompt="　先に大分類から選択してください" sqref="I20:S20">
      <formula1>INDIRECT($E$20)</formula1>
    </dataValidation>
    <dataValidation allowBlank="1" showInputMessage="1" showErrorMessage="1" prompt="　区市町村以下を記入してください" sqref="J32:S32"/>
    <dataValidation allowBlank="1" showInputMessage="1" showErrorMessage="1" prompt="　登記簿上の住所を記入してください" sqref="G8:S8"/>
    <dataValidation type="custom" allowBlank="1" showInputMessage="1" showErrorMessage="1" errorTitle="半角入力" error="000-000_x000a_半角入力してください" sqref="D8:F8 D10:F10 D12:F12">
      <formula1>D8=ASC(D8)</formula1>
    </dataValidation>
    <dataValidation type="custom" imeMode="halfAlpha" allowBlank="1" showInputMessage="1" showErrorMessage="1" errorTitle="半角入力" error="00-0000-0000_x000a_半角入力してください" sqref="C11:J11">
      <formula1>C11=ASC(C11)</formula1>
    </dataValidation>
    <dataValidation type="custom" imeMode="halfAlpha" allowBlank="1" showInputMessage="1" showErrorMessage="1" errorTitle="半角入力" error="半角入力してください" sqref="C13:J13">
      <formula1>C13=ASC(C13)</formula1>
    </dataValidation>
    <dataValidation type="custom" imeMode="halfAlpha" allowBlank="1" showInputMessage="1" showErrorMessage="1" errorTitle="半角入力" error="半角で入力してください" sqref="M31:S31 C9:J9">
      <formula1>C9=ASC(C9)</formula1>
    </dataValidation>
    <dataValidation type="custom" allowBlank="1" showInputMessage="1" showErrorMessage="1" errorTitle="半角入力" error="半角で入力してください" sqref="E32:F32">
      <formula1>E32=ASC(E32)</formula1>
    </dataValidation>
  </dataValidations>
  <printOptions horizontalCentered="1"/>
  <pageMargins left="0.31496062992125984" right="0.31496062992125984" top="0.74803149606299213" bottom="0.74803149606299213" header="0.31496062992125984" footer="0.31496062992125984"/>
  <pageSetup paperSize="9" scale="80" fitToWidth="0" fitToHeight="0" orientation="portrait" r:id="rId1"/>
  <headerFooter>
    <oddFoote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S15"/>
  <sheetViews>
    <sheetView view="pageBreakPreview" zoomScale="90" zoomScaleNormal="130" zoomScaleSheetLayoutView="90" workbookViewId="0">
      <selection activeCell="B5" sqref="B5"/>
    </sheetView>
  </sheetViews>
  <sheetFormatPr defaultColWidth="2.125" defaultRowHeight="12"/>
  <cols>
    <col min="1" max="1" width="6.5" style="32" customWidth="1"/>
    <col min="2" max="2" width="15" style="32" customWidth="1"/>
    <col min="3" max="5" width="13.75" style="32" customWidth="1"/>
    <col min="6" max="6" width="5" style="32" bestFit="1" customWidth="1"/>
    <col min="7" max="7" width="9.375" style="32" bestFit="1" customWidth="1"/>
    <col min="8" max="9" width="14.375" style="32" customWidth="1"/>
    <col min="10" max="11" width="2.125" style="32" customWidth="1"/>
    <col min="12" max="12" width="11.25" style="32" customWidth="1"/>
    <col min="13" max="13" width="9.5" style="32" customWidth="1"/>
    <col min="14" max="14" width="6.25" style="32" customWidth="1"/>
    <col min="15" max="213" width="2.125" style="32" customWidth="1"/>
    <col min="214" max="16384" width="2.125" style="32"/>
  </cols>
  <sheetData>
    <row r="1" spans="1:45" ht="30" customHeight="1">
      <c r="A1" s="301" t="s">
        <v>96</v>
      </c>
      <c r="B1" s="20"/>
      <c r="C1" s="20"/>
      <c r="D1" s="20"/>
      <c r="E1" s="20"/>
      <c r="F1" s="20"/>
      <c r="G1" s="20"/>
      <c r="H1" s="34"/>
    </row>
    <row r="2" spans="1:45" ht="15" customHeight="1">
      <c r="A2" s="859" t="s">
        <v>496</v>
      </c>
      <c r="B2" s="859"/>
      <c r="C2" s="859"/>
      <c r="D2" s="859"/>
      <c r="E2" s="859"/>
      <c r="F2" s="859"/>
      <c r="G2" s="859"/>
      <c r="H2" s="859"/>
      <c r="I2" s="859"/>
      <c r="J2" s="859"/>
      <c r="K2" s="33"/>
    </row>
    <row r="3" spans="1:45" ht="15" customHeight="1">
      <c r="A3" s="35"/>
      <c r="B3" s="49"/>
      <c r="C3" s="20"/>
      <c r="D3" s="20"/>
      <c r="E3" s="20"/>
      <c r="F3" s="20"/>
      <c r="G3" s="20"/>
      <c r="H3" s="34"/>
      <c r="I3" s="68" t="s">
        <v>72</v>
      </c>
    </row>
    <row r="4" spans="1:45" ht="67.5" customHeight="1">
      <c r="A4" s="72" t="s">
        <v>137</v>
      </c>
      <c r="B4" s="74" t="s">
        <v>131</v>
      </c>
      <c r="C4" s="74" t="s">
        <v>148</v>
      </c>
      <c r="D4" s="74" t="s">
        <v>447</v>
      </c>
      <c r="E4" s="74" t="s">
        <v>132</v>
      </c>
      <c r="F4" s="74" t="s">
        <v>133</v>
      </c>
      <c r="G4" s="74" t="s">
        <v>130</v>
      </c>
      <c r="H4" s="74" t="s">
        <v>125</v>
      </c>
      <c r="I4" s="74" t="s">
        <v>434</v>
      </c>
      <c r="J4" s="89" t="s">
        <v>120</v>
      </c>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row>
    <row r="5" spans="1:45" s="27" customFormat="1" ht="39.75" customHeight="1">
      <c r="A5" s="79">
        <f>ROW()-ROW(専門家指導費[[#Headers],[番　号]])</f>
        <v>1</v>
      </c>
      <c r="B5" s="110"/>
      <c r="C5" s="110"/>
      <c r="D5" s="110"/>
      <c r="E5" s="110"/>
      <c r="F5" s="121"/>
      <c r="G5" s="121"/>
      <c r="H5" s="133">
        <f>ROUNDDOWN(専門家指導費[[#This Row],[助成対象経費
(A)×(B)
(税抜)]]*1.08,0)</f>
        <v>0</v>
      </c>
      <c r="I5" s="133">
        <f>専門家指導費[[#This Row],[指導
日数
(A)]]*専門家指導費[[#This Row],[単価(B)
(税抜)]]</f>
        <v>0</v>
      </c>
      <c r="J5" s="205" t="str">
        <f>IF(OR(AND(専門家指導費[[#This Row],[指導者名
（所属）]]="",専門家指導費[[#This Row],[専門分野]]="",専門家指導費[[#This Row],[指導内容]]="",専門家指導費[[#This Row],[指導
日数
(A)]]="",専門家指導費[[#This Row],[単価(B)
(税抜)]]="",専門家指導費[[#This Row],[資格・スキル]]=""),
          AND(専門家指導費[[#This Row],[指導者名
（所属）]]&lt;&gt;"",専門家指導費[[#This Row],[専門分野]]&lt;&gt;"",専門家指導費[[#This Row],[指導内容]]&lt;&gt;"",専門家指導費[[#This Row],[指導
日数
(A)]]&lt;&gt;"",専門家指導費[[#This Row],[単価(B)
(税抜)]]&lt;&gt;"",専門家指導費[[#This Row],[資格・スキル]]&lt;&gt;"")),
    "",
    "←全ての項目を入力してください。")</f>
        <v/>
      </c>
      <c r="K5" s="39"/>
      <c r="L5" s="39"/>
      <c r="M5" s="39"/>
      <c r="N5" s="39"/>
      <c r="O5" s="39"/>
      <c r="P5" s="39"/>
      <c r="Q5" s="39"/>
      <c r="R5" s="39"/>
      <c r="S5" s="39"/>
      <c r="T5" s="39"/>
      <c r="U5" s="39"/>
      <c r="V5" s="39"/>
      <c r="W5" s="39"/>
      <c r="X5" s="39"/>
      <c r="Y5" s="39"/>
      <c r="Z5" s="39"/>
      <c r="AA5" s="39"/>
    </row>
    <row r="6" spans="1:45" s="27" customFormat="1" ht="39.75" customHeight="1">
      <c r="A6" s="79">
        <f>ROW()-ROW(専門家指導費[[#Headers],[番　号]])</f>
        <v>2</v>
      </c>
      <c r="B6" s="110"/>
      <c r="C6" s="110"/>
      <c r="D6" s="110"/>
      <c r="E6" s="110"/>
      <c r="F6" s="121"/>
      <c r="G6" s="121"/>
      <c r="H6" s="133">
        <f>ROUNDDOWN(専門家指導費[[#This Row],[助成対象経費
(A)×(B)
(税抜)]]*1.08,0)</f>
        <v>0</v>
      </c>
      <c r="I6" s="133">
        <f>専門家指導費[[#This Row],[指導
日数
(A)]]*専門家指導費[[#This Row],[単価(B)
(税抜)]]</f>
        <v>0</v>
      </c>
      <c r="J6" s="205" t="str">
        <f>IF(OR(AND(専門家指導費[[#This Row],[指導者名
（所属）]]="",専門家指導費[[#This Row],[専門分野]]="",専門家指導費[[#This Row],[指導内容]]="",専門家指導費[[#This Row],[指導
日数
(A)]]="",専門家指導費[[#This Row],[単価(B)
(税抜)]]="",専門家指導費[[#This Row],[資格・スキル]]=""),
          AND(専門家指導費[[#This Row],[指導者名
（所属）]]&lt;&gt;"",専門家指導費[[#This Row],[専門分野]]&lt;&gt;"",専門家指導費[[#This Row],[指導内容]]&lt;&gt;"",専門家指導費[[#This Row],[指導
日数
(A)]]&lt;&gt;"",専門家指導費[[#This Row],[単価(B)
(税抜)]]&lt;&gt;"",専門家指導費[[#This Row],[資格・スキル]]&lt;&gt;"")),
    "",
    "←全ての項目を入力してください。")</f>
        <v/>
      </c>
      <c r="L6" s="48"/>
      <c r="M6" s="48"/>
    </row>
    <row r="7" spans="1:45" s="27" customFormat="1" ht="39.75" customHeight="1">
      <c r="A7" s="79">
        <f>ROW()-ROW(専門家指導費[[#Headers],[番　号]])</f>
        <v>3</v>
      </c>
      <c r="B7" s="110"/>
      <c r="C7" s="110"/>
      <c r="D7" s="110"/>
      <c r="E7" s="110"/>
      <c r="F7" s="121"/>
      <c r="G7" s="121"/>
      <c r="H7" s="133">
        <f>ROUNDDOWN(専門家指導費[[#This Row],[助成対象経費
(A)×(B)
(税抜)]]*1.08,0)</f>
        <v>0</v>
      </c>
      <c r="I7" s="133">
        <f>専門家指導費[[#This Row],[指導
日数
(A)]]*専門家指導費[[#This Row],[単価(B)
(税抜)]]</f>
        <v>0</v>
      </c>
      <c r="J7" s="205" t="str">
        <f>IF(OR(AND(専門家指導費[[#This Row],[指導者名
（所属）]]="",専門家指導費[[#This Row],[専門分野]]="",専門家指導費[[#This Row],[指導内容]]="",専門家指導費[[#This Row],[指導
日数
(A)]]="",専門家指導費[[#This Row],[単価(B)
(税抜)]]="",専門家指導費[[#This Row],[資格・スキル]]=""),
          AND(専門家指導費[[#This Row],[指導者名
（所属）]]&lt;&gt;"",専門家指導費[[#This Row],[専門分野]]&lt;&gt;"",専門家指導費[[#This Row],[指導内容]]&lt;&gt;"",専門家指導費[[#This Row],[指導
日数
(A)]]&lt;&gt;"",専門家指導費[[#This Row],[単価(B)
(税抜)]]&lt;&gt;"",専門家指導費[[#This Row],[資格・スキル]]&lt;&gt;"")),
    "",
    "←全ての項目を入力してください。")</f>
        <v/>
      </c>
    </row>
    <row r="8" spans="1:45" s="27" customFormat="1" ht="39.75" customHeight="1">
      <c r="A8" s="79">
        <f>ROW()-ROW(専門家指導費[[#Headers],[番　号]])</f>
        <v>4</v>
      </c>
      <c r="B8" s="110"/>
      <c r="C8" s="110"/>
      <c r="D8" s="110"/>
      <c r="E8" s="110"/>
      <c r="F8" s="121"/>
      <c r="G8" s="121"/>
      <c r="H8" s="133">
        <f>ROUNDDOWN(専門家指導費[[#This Row],[助成対象経費
(A)×(B)
(税抜)]]*1.08,0)</f>
        <v>0</v>
      </c>
      <c r="I8" s="133">
        <f>専門家指導費[[#This Row],[指導
日数
(A)]]*専門家指導費[[#This Row],[単価(B)
(税抜)]]</f>
        <v>0</v>
      </c>
      <c r="J8" s="205" t="str">
        <f>IF(OR(AND(専門家指導費[[#This Row],[指導者名
（所属）]]="",専門家指導費[[#This Row],[専門分野]]="",専門家指導費[[#This Row],[指導内容]]="",専門家指導費[[#This Row],[指導
日数
(A)]]="",専門家指導費[[#This Row],[単価(B)
(税抜)]]="",専門家指導費[[#This Row],[資格・スキル]]=""),
          AND(専門家指導費[[#This Row],[指導者名
（所属）]]&lt;&gt;"",専門家指導費[[#This Row],[専門分野]]&lt;&gt;"",専門家指導費[[#This Row],[指導内容]]&lt;&gt;"",専門家指導費[[#This Row],[指導
日数
(A)]]&lt;&gt;"",専門家指導費[[#This Row],[単価(B)
(税抜)]]&lt;&gt;"",専門家指導費[[#This Row],[資格・スキル]]&lt;&gt;"")),
    "",
    "←全ての項目を入力してください。")</f>
        <v/>
      </c>
    </row>
    <row r="9" spans="1:45" s="27" customFormat="1" ht="39.75" customHeight="1">
      <c r="A9" s="79">
        <f>ROW()-ROW(専門家指導費[[#Headers],[番　号]])</f>
        <v>5</v>
      </c>
      <c r="B9" s="110"/>
      <c r="C9" s="110"/>
      <c r="D9" s="110"/>
      <c r="E9" s="110"/>
      <c r="F9" s="121"/>
      <c r="G9" s="121"/>
      <c r="H9" s="133">
        <f>ROUNDDOWN(専門家指導費[[#This Row],[助成対象経費
(A)×(B)
(税抜)]]*1.08,0)</f>
        <v>0</v>
      </c>
      <c r="I9" s="133">
        <f>専門家指導費[[#This Row],[指導
日数
(A)]]*専門家指導費[[#This Row],[単価(B)
(税抜)]]</f>
        <v>0</v>
      </c>
      <c r="J9" s="205" t="str">
        <f>IF(OR(AND(専門家指導費[[#This Row],[指導者名
（所属）]]="",専門家指導費[[#This Row],[専門分野]]="",専門家指導費[[#This Row],[指導内容]]="",専門家指導費[[#This Row],[指導
日数
(A)]]="",専門家指導費[[#This Row],[単価(B)
(税抜)]]="",専門家指導費[[#This Row],[資格・スキル]]=""),
          AND(専門家指導費[[#This Row],[指導者名
（所属）]]&lt;&gt;"",専門家指導費[[#This Row],[専門分野]]&lt;&gt;"",専門家指導費[[#This Row],[指導内容]]&lt;&gt;"",専門家指導費[[#This Row],[指導
日数
(A)]]&lt;&gt;"",専門家指導費[[#This Row],[単価(B)
(税抜)]]&lt;&gt;"",専門家指導費[[#This Row],[資格・スキル]]&lt;&gt;"")),
    "",
    "←全ての項目を入力してください。")</f>
        <v/>
      </c>
    </row>
    <row r="10" spans="1:45" s="27" customFormat="1" ht="39.75" customHeight="1">
      <c r="A10" s="79">
        <f>ROW()-ROW(専門家指導費[[#Headers],[番　号]])</f>
        <v>6</v>
      </c>
      <c r="B10" s="117"/>
      <c r="C10" s="117"/>
      <c r="D10" s="117"/>
      <c r="E10" s="110"/>
      <c r="F10" s="124"/>
      <c r="G10" s="124"/>
      <c r="H10" s="133">
        <f>ROUNDDOWN(専門家指導費[[#This Row],[助成対象経費
(A)×(B)
(税抜)]]*1.08,0)</f>
        <v>0</v>
      </c>
      <c r="I10" s="133">
        <f>専門家指導費[[#This Row],[指導
日数
(A)]]*専門家指導費[[#This Row],[単価(B)
(税抜)]]</f>
        <v>0</v>
      </c>
      <c r="J10" s="205" t="str">
        <f>IF(OR(AND(専門家指導費[[#This Row],[指導者名
（所属）]]="",専門家指導費[[#This Row],[専門分野]]="",専門家指導費[[#This Row],[指導内容]]="",専門家指導費[[#This Row],[指導
日数
(A)]]="",専門家指導費[[#This Row],[単価(B)
(税抜)]]="",専門家指導費[[#This Row],[資格・スキル]]=""),
          AND(専門家指導費[[#This Row],[指導者名
（所属）]]&lt;&gt;"",専門家指導費[[#This Row],[専門分野]]&lt;&gt;"",専門家指導費[[#This Row],[指導内容]]&lt;&gt;"",専門家指導費[[#This Row],[指導
日数
(A)]]&lt;&gt;"",専門家指導費[[#This Row],[単価(B)
(税抜)]]&lt;&gt;"",専門家指導費[[#This Row],[資格・スキル]]&lt;&gt;"")),
    "",
    "←全ての項目を入力してください。")</f>
        <v/>
      </c>
    </row>
    <row r="11" spans="1:45" s="27" customFormat="1" ht="39.75" customHeight="1">
      <c r="A11" s="79">
        <f>ROW()-ROW(専門家指導費[[#Headers],[番　号]])</f>
        <v>7</v>
      </c>
      <c r="B11" s="117"/>
      <c r="C11" s="117"/>
      <c r="D11" s="117"/>
      <c r="E11" s="110"/>
      <c r="F11" s="124"/>
      <c r="G11" s="124"/>
      <c r="H11" s="133">
        <f>ROUNDDOWN(専門家指導費[[#This Row],[助成対象経費
(A)×(B)
(税抜)]]*1.08,0)</f>
        <v>0</v>
      </c>
      <c r="I11" s="133">
        <f>専門家指導費[[#This Row],[指導
日数
(A)]]*専門家指導費[[#This Row],[単価(B)
(税抜)]]</f>
        <v>0</v>
      </c>
      <c r="J11" s="205" t="str">
        <f>IF(OR(AND(専門家指導費[[#This Row],[指導者名
（所属）]]="",専門家指導費[[#This Row],[専門分野]]="",専門家指導費[[#This Row],[指導内容]]="",専門家指導費[[#This Row],[指導
日数
(A)]]="",専門家指導費[[#This Row],[単価(B)
(税抜)]]="",専門家指導費[[#This Row],[資格・スキル]]=""),
          AND(専門家指導費[[#This Row],[指導者名
（所属）]]&lt;&gt;"",専門家指導費[[#This Row],[専門分野]]&lt;&gt;"",専門家指導費[[#This Row],[指導内容]]&lt;&gt;"",専門家指導費[[#This Row],[指導
日数
(A)]]&lt;&gt;"",専門家指導費[[#This Row],[単価(B)
(税抜)]]&lt;&gt;"",専門家指導費[[#This Row],[資格・スキル]]&lt;&gt;"")),
    "",
    "←全ての項目を入力してください。")</f>
        <v/>
      </c>
    </row>
    <row r="12" spans="1:45" s="27" customFormat="1" ht="39.75" customHeight="1">
      <c r="A12" s="79">
        <f>ROW()-ROW(専門家指導費[[#Headers],[番　号]])</f>
        <v>8</v>
      </c>
      <c r="B12" s="117"/>
      <c r="C12" s="117"/>
      <c r="D12" s="117"/>
      <c r="E12" s="110"/>
      <c r="F12" s="124"/>
      <c r="G12" s="124"/>
      <c r="H12" s="133">
        <f>ROUNDDOWN(専門家指導費[[#This Row],[助成対象経費
(A)×(B)
(税抜)]]*1.08,0)</f>
        <v>0</v>
      </c>
      <c r="I12" s="133">
        <f>専門家指導費[[#This Row],[指導
日数
(A)]]*専門家指導費[[#This Row],[単価(B)
(税抜)]]</f>
        <v>0</v>
      </c>
      <c r="J12" s="205" t="str">
        <f>IF(OR(AND(専門家指導費[[#This Row],[指導者名
（所属）]]="",専門家指導費[[#This Row],[専門分野]]="",専門家指導費[[#This Row],[指導内容]]="",専門家指導費[[#This Row],[指導
日数
(A)]]="",専門家指導費[[#This Row],[単価(B)
(税抜)]]="",専門家指導費[[#This Row],[資格・スキル]]=""),
          AND(専門家指導費[[#This Row],[指導者名
（所属）]]&lt;&gt;"",専門家指導費[[#This Row],[専門分野]]&lt;&gt;"",専門家指導費[[#This Row],[指導内容]]&lt;&gt;"",専門家指導費[[#This Row],[指導
日数
(A)]]&lt;&gt;"",専門家指導費[[#This Row],[単価(B)
(税抜)]]&lt;&gt;"",専門家指導費[[#This Row],[資格・スキル]]&lt;&gt;"")),
    "",
    "←全ての項目を入力してください。")</f>
        <v/>
      </c>
    </row>
    <row r="13" spans="1:45" s="27" customFormat="1" ht="39.75" customHeight="1">
      <c r="A13" s="79">
        <f>ROW()-ROW(専門家指導費[[#Headers],[番　号]])</f>
        <v>9</v>
      </c>
      <c r="B13" s="117"/>
      <c r="C13" s="117"/>
      <c r="D13" s="117"/>
      <c r="E13" s="110"/>
      <c r="F13" s="124"/>
      <c r="G13" s="124"/>
      <c r="H13" s="133">
        <f>ROUNDDOWN(専門家指導費[[#This Row],[助成対象経費
(A)×(B)
(税抜)]]*1.08,0)</f>
        <v>0</v>
      </c>
      <c r="I13" s="133">
        <f>専門家指導費[[#This Row],[指導
日数
(A)]]*専門家指導費[[#This Row],[単価(B)
(税抜)]]</f>
        <v>0</v>
      </c>
      <c r="J13" s="205" t="str">
        <f>IF(OR(AND(専門家指導費[[#This Row],[指導者名
（所属）]]="",専門家指導費[[#This Row],[専門分野]]="",専門家指導費[[#This Row],[指導内容]]="",専門家指導費[[#This Row],[指導
日数
(A)]]="",専門家指導費[[#This Row],[単価(B)
(税抜)]]="",専門家指導費[[#This Row],[資格・スキル]]=""),
          AND(専門家指導費[[#This Row],[指導者名
（所属）]]&lt;&gt;"",専門家指導費[[#This Row],[専門分野]]&lt;&gt;"",専門家指導費[[#This Row],[指導内容]]&lt;&gt;"",専門家指導費[[#This Row],[指導
日数
(A)]]&lt;&gt;"",専門家指導費[[#This Row],[単価(B)
(税抜)]]&lt;&gt;"",専門家指導費[[#This Row],[資格・スキル]]&lt;&gt;"")),
    "",
    "←全ての項目を入力してください。")</f>
        <v/>
      </c>
    </row>
    <row r="14" spans="1:45" s="27" customFormat="1" ht="39.75" customHeight="1">
      <c r="A14" s="80">
        <f>ROW()-ROW(専門家指導費[[#Headers],[番　号]])</f>
        <v>10</v>
      </c>
      <c r="B14" s="118"/>
      <c r="C14" s="118"/>
      <c r="D14" s="118"/>
      <c r="E14" s="110"/>
      <c r="F14" s="127"/>
      <c r="G14" s="127"/>
      <c r="H14" s="134">
        <f>ROUNDDOWN(専門家指導費[[#This Row],[助成対象経費
(A)×(B)
(税抜)]]*1.08,0)</f>
        <v>0</v>
      </c>
      <c r="I14" s="135">
        <f>専門家指導費[[#This Row],[指導
日数
(A)]]*専門家指導費[[#This Row],[単価(B)
(税抜)]]</f>
        <v>0</v>
      </c>
      <c r="J14" s="205" t="str">
        <f>IF(OR(AND(専門家指導費[[#This Row],[指導者名
（所属）]]="",専門家指導費[[#This Row],[専門分野]]="",専門家指導費[[#This Row],[指導内容]]="",専門家指導費[[#This Row],[指導
日数
(A)]]="",専門家指導費[[#This Row],[単価(B)
(税抜)]]="",専門家指導費[[#This Row],[資格・スキル]]=""),
          AND(専門家指導費[[#This Row],[指導者名
（所属）]]&lt;&gt;"",専門家指導費[[#This Row],[専門分野]]&lt;&gt;"",専門家指導費[[#This Row],[指導内容]]&lt;&gt;"",専門家指導費[[#This Row],[指導
日数
(A)]]&lt;&gt;"",専門家指導費[[#This Row],[単価(B)
(税抜)]]&lt;&gt;"",専門家指導費[[#This Row],[資格・スキル]]&lt;&gt;"")),
    "",
    "←全ての項目を入力してください。")</f>
        <v/>
      </c>
    </row>
    <row r="15" spans="1:45" s="27" customFormat="1" ht="26.25" customHeight="1">
      <c r="A15" s="346"/>
      <c r="B15" s="352"/>
      <c r="C15" s="352"/>
      <c r="D15" s="352"/>
      <c r="E15" s="352"/>
      <c r="F15" s="352"/>
      <c r="G15" s="354" t="s">
        <v>286</v>
      </c>
      <c r="H15" s="342">
        <f>SUBTOTAL(109,専門家指導費[助成事業に
要する経費
（税込）])</f>
        <v>0</v>
      </c>
      <c r="I15" s="343">
        <f>SUBTOTAL(109,専門家指導費[助成対象経費
(A)×(B)
(税抜)])</f>
        <v>0</v>
      </c>
      <c r="J15" s="356"/>
    </row>
  </sheetData>
  <sheetProtection sheet="1" objects="1" scenarios="1" formatCells="0" formatRows="0" insertRows="0" deleteRows="0" selectLockedCells="1"/>
  <mergeCells count="1">
    <mergeCell ref="A2:J2"/>
  </mergeCells>
  <phoneticPr fontId="1"/>
  <conditionalFormatting sqref="B5:G14">
    <cfRule type="expression" dxfId="92" priority="2">
      <formula>AND(OR($B5&lt;&gt;"",$C5&lt;&gt;"",$D5&lt;&gt;"",$E5&lt;&gt;"",$F5&lt;&gt;"",$G5&lt;&gt;""),B5="")</formula>
    </cfRule>
  </conditionalFormatting>
  <dataValidations count="3">
    <dataValidation type="custom" allowBlank="1" showInputMessage="1" showErrorMessage="1" sqref="J5:J14">
      <formula1>ISERROR(FIND(CHAR(10),J5))</formula1>
    </dataValidation>
    <dataValidation imeMode="halfAlpha" allowBlank="1" showInputMessage="1" showErrorMessage="1" sqref="F5:G14"/>
    <dataValidation allowBlank="1" showInputMessage="1" showErrorMessage="1" prompt="　本申請の開発に直接寄与する技術指導のみが助成対象です。" sqref="E5:E14"/>
  </dataValidations>
  <printOptions horizontalCentered="1"/>
  <pageMargins left="0.31496062992125984" right="0.31496062992125984" top="0.74803149606299213" bottom="0.74803149606299213" header="0.31496062992125984" footer="0.31496062992125984"/>
  <pageSetup paperSize="9" scale="90" fitToWidth="0" fitToHeight="0" orientation="portrait" r:id="rId1"/>
  <headerFooter>
    <oddFooter>&amp;A</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sheetPr>
  <dimension ref="A1:BV33"/>
  <sheetViews>
    <sheetView showWhiteSpace="0" view="pageBreakPreview" zoomScale="85" zoomScaleNormal="130" zoomScaleSheetLayoutView="85" workbookViewId="0">
      <selection activeCell="N3" sqref="N3:X3"/>
    </sheetView>
  </sheetViews>
  <sheetFormatPr defaultColWidth="1.875" defaultRowHeight="12"/>
  <cols>
    <col min="1" max="11" width="2.5" style="27" customWidth="1"/>
    <col min="12" max="12" width="11.25" style="27" customWidth="1"/>
    <col min="13" max="13" width="9.5" style="27" customWidth="1"/>
    <col min="14" max="14" width="6.25" style="27" customWidth="1"/>
    <col min="15" max="39" width="2.5" style="27" customWidth="1"/>
    <col min="40" max="44" width="2.5" style="27" hidden="1" customWidth="1"/>
    <col min="45" max="256" width="2.5" style="27" customWidth="1"/>
    <col min="257" max="16384" width="1.875" style="27"/>
  </cols>
  <sheetData>
    <row r="1" spans="1:74" s="32" customFormat="1" ht="30" customHeight="1">
      <c r="A1" s="303" t="s">
        <v>97</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9"/>
      <c r="AF1" s="29"/>
      <c r="AG1" s="29"/>
      <c r="AH1" s="29"/>
      <c r="AI1" s="29"/>
      <c r="AJ1" s="29"/>
      <c r="AK1" s="29"/>
      <c r="AL1" s="29"/>
      <c r="AM1" s="29"/>
      <c r="AN1" s="28"/>
    </row>
    <row r="2" spans="1:74" s="32" customFormat="1" ht="33" customHeight="1" thickBot="1">
      <c r="A2" s="20"/>
      <c r="B2" s="1010" t="s">
        <v>485</v>
      </c>
      <c r="C2" s="1010"/>
      <c r="D2" s="1010"/>
      <c r="E2" s="1010"/>
      <c r="F2" s="1010"/>
      <c r="G2" s="1010"/>
      <c r="H2" s="1010"/>
      <c r="I2" s="1010"/>
      <c r="J2" s="1010"/>
      <c r="K2" s="1010"/>
      <c r="L2" s="1010"/>
      <c r="M2" s="1010"/>
      <c r="N2" s="1010"/>
      <c r="O2" s="1010"/>
      <c r="P2" s="1010"/>
      <c r="Q2" s="1010"/>
      <c r="R2" s="1010"/>
      <c r="S2" s="1010"/>
      <c r="T2" s="1010"/>
      <c r="U2" s="1010"/>
      <c r="V2" s="1010"/>
      <c r="W2" s="1010"/>
      <c r="X2" s="1010"/>
      <c r="Y2" s="1010"/>
      <c r="Z2" s="1010"/>
      <c r="AA2" s="1010"/>
      <c r="AB2" s="1010"/>
      <c r="AC2" s="1010"/>
      <c r="AD2" s="1010"/>
      <c r="AE2" s="1010"/>
      <c r="AF2" s="1010"/>
      <c r="AG2" s="1010"/>
      <c r="AH2" s="1010"/>
      <c r="AI2" s="1010"/>
      <c r="AJ2" s="1010"/>
      <c r="AK2" s="1010"/>
      <c r="AL2" s="1010"/>
      <c r="AM2" s="214"/>
    </row>
    <row r="3" spans="1:74" ht="22.5" customHeight="1">
      <c r="A3" s="902" t="s">
        <v>357</v>
      </c>
      <c r="B3" s="871"/>
      <c r="C3" s="871"/>
      <c r="D3" s="871"/>
      <c r="E3" s="903"/>
      <c r="F3" s="918" t="s">
        <v>435</v>
      </c>
      <c r="G3" s="872"/>
      <c r="H3" s="872"/>
      <c r="I3" s="919"/>
      <c r="J3" s="884" t="s">
        <v>363</v>
      </c>
      <c r="K3" s="884"/>
      <c r="L3" s="884"/>
      <c r="M3" s="884"/>
      <c r="N3" s="885"/>
      <c r="O3" s="886"/>
      <c r="P3" s="886"/>
      <c r="Q3" s="886"/>
      <c r="R3" s="886"/>
      <c r="S3" s="886"/>
      <c r="T3" s="886"/>
      <c r="U3" s="886"/>
      <c r="V3" s="886"/>
      <c r="W3" s="886"/>
      <c r="X3" s="887"/>
      <c r="Y3" s="992" t="s">
        <v>84</v>
      </c>
      <c r="Z3" s="993"/>
      <c r="AA3" s="993"/>
      <c r="AB3" s="994"/>
      <c r="AC3" s="915"/>
      <c r="AD3" s="916"/>
      <c r="AE3" s="916"/>
      <c r="AF3" s="916"/>
      <c r="AG3" s="916"/>
      <c r="AH3" s="916"/>
      <c r="AI3" s="916"/>
      <c r="AJ3" s="916"/>
      <c r="AK3" s="916"/>
      <c r="AL3" s="916"/>
      <c r="AM3" s="917"/>
      <c r="AV3" s="334" t="s">
        <v>596</v>
      </c>
      <c r="AW3" s="335"/>
      <c r="AX3" s="335"/>
      <c r="AY3" s="335"/>
      <c r="AZ3" s="335"/>
      <c r="BA3" s="335"/>
      <c r="BB3" s="335"/>
      <c r="BC3" s="335"/>
      <c r="BD3" s="335"/>
      <c r="BE3" s="335"/>
      <c r="BF3" s="335"/>
      <c r="BG3" s="335"/>
      <c r="BH3" s="335"/>
      <c r="BI3" s="335"/>
      <c r="BJ3" s="335"/>
      <c r="BK3" s="335"/>
      <c r="BL3" s="335"/>
      <c r="BM3" s="335"/>
      <c r="BN3" s="335"/>
      <c r="BO3" s="335"/>
      <c r="BP3" s="335"/>
      <c r="BQ3" s="335"/>
      <c r="BR3" s="335"/>
      <c r="BS3" s="335"/>
      <c r="BT3" s="335"/>
      <c r="BU3" s="335"/>
      <c r="BV3" s="336"/>
    </row>
    <row r="4" spans="1:74" ht="22.5" customHeight="1">
      <c r="A4" s="992" t="s">
        <v>98</v>
      </c>
      <c r="B4" s="993"/>
      <c r="C4" s="993"/>
      <c r="D4" s="993"/>
      <c r="E4" s="993"/>
      <c r="F4" s="993"/>
      <c r="G4" s="993"/>
      <c r="H4" s="993"/>
      <c r="I4" s="994"/>
      <c r="J4" s="999"/>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1"/>
      <c r="AV4" s="337" t="s">
        <v>601</v>
      </c>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338"/>
    </row>
    <row r="5" spans="1:74" ht="56.25" customHeight="1">
      <c r="A5" s="1002" t="s">
        <v>99</v>
      </c>
      <c r="B5" s="1003"/>
      <c r="C5" s="1003"/>
      <c r="D5" s="1003"/>
      <c r="E5" s="1003"/>
      <c r="F5" s="1003"/>
      <c r="G5" s="1003"/>
      <c r="H5" s="1003"/>
      <c r="I5" s="1004"/>
      <c r="J5" s="1005"/>
      <c r="K5" s="1006"/>
      <c r="L5" s="1006"/>
      <c r="M5" s="1006"/>
      <c r="N5" s="1006"/>
      <c r="O5" s="1006"/>
      <c r="P5" s="1006"/>
      <c r="Q5" s="1006"/>
      <c r="R5" s="1006"/>
      <c r="S5" s="1006"/>
      <c r="T5" s="1006"/>
      <c r="U5" s="1006"/>
      <c r="V5" s="1006"/>
      <c r="W5" s="1006"/>
      <c r="X5" s="1006"/>
      <c r="Y5" s="1006"/>
      <c r="Z5" s="1006"/>
      <c r="AA5" s="1006"/>
      <c r="AB5" s="1006"/>
      <c r="AC5" s="1006"/>
      <c r="AD5" s="1006"/>
      <c r="AE5" s="1006"/>
      <c r="AF5" s="1006"/>
      <c r="AG5" s="1006"/>
      <c r="AH5" s="1006"/>
      <c r="AI5" s="1006"/>
      <c r="AJ5" s="1006"/>
      <c r="AK5" s="1006"/>
      <c r="AL5" s="1006"/>
      <c r="AM5" s="1007"/>
      <c r="AV5" s="337" t="s">
        <v>594</v>
      </c>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338"/>
    </row>
    <row r="6" spans="1:74" ht="22.5" customHeight="1">
      <c r="A6" s="902" t="s">
        <v>90</v>
      </c>
      <c r="B6" s="871"/>
      <c r="C6" s="871"/>
      <c r="D6" s="871"/>
      <c r="E6" s="871"/>
      <c r="F6" s="871"/>
      <c r="G6" s="871"/>
      <c r="H6" s="871"/>
      <c r="I6" s="903"/>
      <c r="J6" s="1008" t="s">
        <v>392</v>
      </c>
      <c r="K6" s="1009"/>
      <c r="L6" s="1009"/>
      <c r="M6" s="1009"/>
      <c r="N6" s="1009"/>
      <c r="O6" s="886"/>
      <c r="P6" s="886"/>
      <c r="Q6" s="871" t="s">
        <v>91</v>
      </c>
      <c r="R6" s="871"/>
      <c r="S6" s="886"/>
      <c r="T6" s="886"/>
      <c r="U6" s="871" t="s">
        <v>92</v>
      </c>
      <c r="V6" s="871"/>
      <c r="W6" s="871" t="s">
        <v>93</v>
      </c>
      <c r="X6" s="871"/>
      <c r="Y6" s="871"/>
      <c r="Z6" s="871"/>
      <c r="AA6" s="871" t="s">
        <v>392</v>
      </c>
      <c r="AB6" s="871"/>
      <c r="AC6" s="886"/>
      <c r="AD6" s="886"/>
      <c r="AE6" s="871" t="s">
        <v>91</v>
      </c>
      <c r="AF6" s="871"/>
      <c r="AG6" s="886"/>
      <c r="AH6" s="886"/>
      <c r="AI6" s="829" t="s">
        <v>92</v>
      </c>
      <c r="AJ6" s="829"/>
      <c r="AK6" s="829"/>
      <c r="AL6" s="829"/>
      <c r="AM6" s="830"/>
      <c r="AV6" s="337" t="s">
        <v>602</v>
      </c>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338"/>
    </row>
    <row r="7" spans="1:74" ht="22.5" customHeight="1">
      <c r="A7" s="902" t="s">
        <v>444</v>
      </c>
      <c r="B7" s="871"/>
      <c r="C7" s="871"/>
      <c r="D7" s="871"/>
      <c r="E7" s="871"/>
      <c r="F7" s="871"/>
      <c r="G7" s="871"/>
      <c r="H7" s="871"/>
      <c r="I7" s="903"/>
      <c r="J7" s="995"/>
      <c r="K7" s="996"/>
      <c r="L7" s="996"/>
      <c r="M7" s="996"/>
      <c r="N7" s="996"/>
      <c r="O7" s="996"/>
      <c r="P7" s="996"/>
      <c r="Q7" s="996"/>
      <c r="R7" s="996"/>
      <c r="S7" s="996"/>
      <c r="T7" s="996"/>
      <c r="U7" s="996"/>
      <c r="V7" s="996"/>
      <c r="W7" s="996"/>
      <c r="X7" s="996"/>
      <c r="Y7" s="996"/>
      <c r="Z7" s="996"/>
      <c r="AA7" s="997" t="s">
        <v>446</v>
      </c>
      <c r="AB7" s="997"/>
      <c r="AC7" s="997"/>
      <c r="AD7" s="997"/>
      <c r="AE7" s="997"/>
      <c r="AF7" s="997"/>
      <c r="AG7" s="997"/>
      <c r="AH7" s="997"/>
      <c r="AI7" s="997"/>
      <c r="AJ7" s="997"/>
      <c r="AK7" s="997"/>
      <c r="AL7" s="997"/>
      <c r="AM7" s="998"/>
      <c r="AV7" s="337" t="s">
        <v>606</v>
      </c>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338"/>
    </row>
    <row r="8" spans="1:74" ht="56.25" customHeight="1" thickBot="1">
      <c r="A8" s="986" t="s">
        <v>149</v>
      </c>
      <c r="B8" s="987"/>
      <c r="C8" s="987"/>
      <c r="D8" s="987"/>
      <c r="E8" s="987"/>
      <c r="F8" s="987"/>
      <c r="G8" s="987"/>
      <c r="H8" s="987"/>
      <c r="I8" s="988"/>
      <c r="J8" s="989"/>
      <c r="K8" s="990"/>
      <c r="L8" s="990"/>
      <c r="M8" s="990"/>
      <c r="N8" s="990"/>
      <c r="O8" s="990"/>
      <c r="P8" s="990"/>
      <c r="Q8" s="990"/>
      <c r="R8" s="990"/>
      <c r="S8" s="990"/>
      <c r="T8" s="990"/>
      <c r="U8" s="990"/>
      <c r="V8" s="990"/>
      <c r="W8" s="990"/>
      <c r="X8" s="990"/>
      <c r="Y8" s="990"/>
      <c r="Z8" s="990"/>
      <c r="AA8" s="990"/>
      <c r="AB8" s="990"/>
      <c r="AC8" s="990"/>
      <c r="AD8" s="990"/>
      <c r="AE8" s="990"/>
      <c r="AF8" s="990"/>
      <c r="AG8" s="990"/>
      <c r="AH8" s="990"/>
      <c r="AI8" s="990"/>
      <c r="AJ8" s="990"/>
      <c r="AK8" s="990"/>
      <c r="AL8" s="990"/>
      <c r="AM8" s="991"/>
      <c r="AV8" s="339" t="s">
        <v>603</v>
      </c>
      <c r="AW8" s="340"/>
      <c r="AX8" s="340"/>
      <c r="AY8" s="340"/>
      <c r="AZ8" s="340"/>
      <c r="BA8" s="340"/>
      <c r="BB8" s="340"/>
      <c r="BC8" s="340"/>
      <c r="BD8" s="340"/>
      <c r="BE8" s="340"/>
      <c r="BF8" s="340"/>
      <c r="BG8" s="340"/>
      <c r="BH8" s="340"/>
      <c r="BI8" s="340"/>
      <c r="BJ8" s="340"/>
      <c r="BK8" s="340"/>
      <c r="BL8" s="340"/>
      <c r="BM8" s="340"/>
      <c r="BN8" s="340"/>
      <c r="BO8" s="340"/>
      <c r="BP8" s="340"/>
      <c r="BQ8" s="340"/>
      <c r="BR8" s="340"/>
      <c r="BS8" s="340"/>
      <c r="BT8" s="340"/>
      <c r="BU8" s="340"/>
      <c r="BV8" s="341"/>
    </row>
    <row r="9" spans="1:74" ht="22.5" customHeight="1">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row>
    <row r="10" spans="1:74" ht="22.5" customHeight="1">
      <c r="A10" s="902" t="s">
        <v>357</v>
      </c>
      <c r="B10" s="871"/>
      <c r="C10" s="871"/>
      <c r="D10" s="871"/>
      <c r="E10" s="903"/>
      <c r="F10" s="918" t="s">
        <v>436</v>
      </c>
      <c r="G10" s="872"/>
      <c r="H10" s="872"/>
      <c r="I10" s="919"/>
      <c r="J10" s="884" t="s">
        <v>363</v>
      </c>
      <c r="K10" s="884"/>
      <c r="L10" s="884"/>
      <c r="M10" s="884"/>
      <c r="N10" s="885"/>
      <c r="O10" s="886"/>
      <c r="P10" s="886"/>
      <c r="Q10" s="886"/>
      <c r="R10" s="886"/>
      <c r="S10" s="886"/>
      <c r="T10" s="886"/>
      <c r="U10" s="886"/>
      <c r="V10" s="886"/>
      <c r="W10" s="886"/>
      <c r="X10" s="887"/>
      <c r="Y10" s="992" t="s">
        <v>84</v>
      </c>
      <c r="Z10" s="993"/>
      <c r="AA10" s="993"/>
      <c r="AB10" s="994"/>
      <c r="AC10" s="915"/>
      <c r="AD10" s="916"/>
      <c r="AE10" s="916"/>
      <c r="AF10" s="916"/>
      <c r="AG10" s="916"/>
      <c r="AH10" s="916"/>
      <c r="AI10" s="916"/>
      <c r="AJ10" s="916"/>
      <c r="AK10" s="916"/>
      <c r="AL10" s="916"/>
      <c r="AM10" s="917"/>
    </row>
    <row r="11" spans="1:74" ht="22.5" customHeight="1">
      <c r="A11" s="992" t="s">
        <v>98</v>
      </c>
      <c r="B11" s="993"/>
      <c r="C11" s="993"/>
      <c r="D11" s="993"/>
      <c r="E11" s="993"/>
      <c r="F11" s="993"/>
      <c r="G11" s="993"/>
      <c r="H11" s="993"/>
      <c r="I11" s="994"/>
      <c r="J11" s="999"/>
      <c r="K11" s="1000"/>
      <c r="L11" s="1000"/>
      <c r="M11" s="1000"/>
      <c r="N11" s="1000"/>
      <c r="O11" s="1000"/>
      <c r="P11" s="1000"/>
      <c r="Q11" s="1000"/>
      <c r="R11" s="1000"/>
      <c r="S11" s="1000"/>
      <c r="T11" s="1000"/>
      <c r="U11" s="1000"/>
      <c r="V11" s="1000"/>
      <c r="W11" s="1000"/>
      <c r="X11" s="1000"/>
      <c r="Y11" s="1000"/>
      <c r="Z11" s="1000"/>
      <c r="AA11" s="1000"/>
      <c r="AB11" s="1000"/>
      <c r="AC11" s="1000"/>
      <c r="AD11" s="1000"/>
      <c r="AE11" s="1000"/>
      <c r="AF11" s="1000"/>
      <c r="AG11" s="1000"/>
      <c r="AH11" s="1000"/>
      <c r="AI11" s="1000"/>
      <c r="AJ11" s="1000"/>
      <c r="AK11" s="1000"/>
      <c r="AL11" s="1000"/>
      <c r="AM11" s="1001"/>
    </row>
    <row r="12" spans="1:74" ht="56.25" customHeight="1">
      <c r="A12" s="1002" t="s">
        <v>99</v>
      </c>
      <c r="B12" s="1003"/>
      <c r="C12" s="1003"/>
      <c r="D12" s="1003"/>
      <c r="E12" s="1003"/>
      <c r="F12" s="1003"/>
      <c r="G12" s="1003"/>
      <c r="H12" s="1003"/>
      <c r="I12" s="1004"/>
      <c r="J12" s="1005"/>
      <c r="K12" s="1006"/>
      <c r="L12" s="1006"/>
      <c r="M12" s="1006"/>
      <c r="N12" s="1006"/>
      <c r="O12" s="1006"/>
      <c r="P12" s="1006"/>
      <c r="Q12" s="1006"/>
      <c r="R12" s="1006"/>
      <c r="S12" s="1006"/>
      <c r="T12" s="1006"/>
      <c r="U12" s="1006"/>
      <c r="V12" s="1006"/>
      <c r="W12" s="1006"/>
      <c r="X12" s="1006"/>
      <c r="Y12" s="1006"/>
      <c r="Z12" s="1006"/>
      <c r="AA12" s="1006"/>
      <c r="AB12" s="1006"/>
      <c r="AC12" s="1006"/>
      <c r="AD12" s="1006"/>
      <c r="AE12" s="1006"/>
      <c r="AF12" s="1006"/>
      <c r="AG12" s="1006"/>
      <c r="AH12" s="1006"/>
      <c r="AI12" s="1006"/>
      <c r="AJ12" s="1006"/>
      <c r="AK12" s="1006"/>
      <c r="AL12" s="1006"/>
      <c r="AM12" s="1007"/>
    </row>
    <row r="13" spans="1:74" ht="22.5" customHeight="1">
      <c r="A13" s="902" t="s">
        <v>90</v>
      </c>
      <c r="B13" s="871"/>
      <c r="C13" s="871"/>
      <c r="D13" s="871"/>
      <c r="E13" s="871"/>
      <c r="F13" s="871"/>
      <c r="G13" s="871"/>
      <c r="H13" s="871"/>
      <c r="I13" s="903"/>
      <c r="J13" s="1008" t="s">
        <v>392</v>
      </c>
      <c r="K13" s="1009"/>
      <c r="L13" s="1009"/>
      <c r="M13" s="1009"/>
      <c r="N13" s="1009"/>
      <c r="O13" s="886"/>
      <c r="P13" s="886"/>
      <c r="Q13" s="871" t="s">
        <v>91</v>
      </c>
      <c r="R13" s="871"/>
      <c r="S13" s="886"/>
      <c r="T13" s="886"/>
      <c r="U13" s="871" t="s">
        <v>92</v>
      </c>
      <c r="V13" s="871"/>
      <c r="W13" s="871" t="s">
        <v>93</v>
      </c>
      <c r="X13" s="871"/>
      <c r="Y13" s="871"/>
      <c r="Z13" s="871"/>
      <c r="AA13" s="871" t="s">
        <v>392</v>
      </c>
      <c r="AB13" s="871"/>
      <c r="AC13" s="886"/>
      <c r="AD13" s="886"/>
      <c r="AE13" s="871" t="s">
        <v>91</v>
      </c>
      <c r="AF13" s="871"/>
      <c r="AG13" s="886"/>
      <c r="AH13" s="886"/>
      <c r="AI13" s="829" t="s">
        <v>92</v>
      </c>
      <c r="AJ13" s="829"/>
      <c r="AK13" s="829"/>
      <c r="AL13" s="829"/>
      <c r="AM13" s="830"/>
    </row>
    <row r="14" spans="1:74" ht="22.5" customHeight="1">
      <c r="A14" s="902" t="s">
        <v>444</v>
      </c>
      <c r="B14" s="871"/>
      <c r="C14" s="871"/>
      <c r="D14" s="871"/>
      <c r="E14" s="871"/>
      <c r="F14" s="871"/>
      <c r="G14" s="871"/>
      <c r="H14" s="871"/>
      <c r="I14" s="903"/>
      <c r="J14" s="995"/>
      <c r="K14" s="996"/>
      <c r="L14" s="996"/>
      <c r="M14" s="996"/>
      <c r="N14" s="996"/>
      <c r="O14" s="996"/>
      <c r="P14" s="996"/>
      <c r="Q14" s="996"/>
      <c r="R14" s="996"/>
      <c r="S14" s="996"/>
      <c r="T14" s="996"/>
      <c r="U14" s="996"/>
      <c r="V14" s="996"/>
      <c r="W14" s="996"/>
      <c r="X14" s="996"/>
      <c r="Y14" s="996"/>
      <c r="Z14" s="996"/>
      <c r="AA14" s="997" t="s">
        <v>446</v>
      </c>
      <c r="AB14" s="997"/>
      <c r="AC14" s="997"/>
      <c r="AD14" s="997"/>
      <c r="AE14" s="997"/>
      <c r="AF14" s="997"/>
      <c r="AG14" s="997"/>
      <c r="AH14" s="997"/>
      <c r="AI14" s="997"/>
      <c r="AJ14" s="997"/>
      <c r="AK14" s="997"/>
      <c r="AL14" s="997"/>
      <c r="AM14" s="998"/>
    </row>
    <row r="15" spans="1:74" ht="56.25" customHeight="1">
      <c r="A15" s="986" t="s">
        <v>149</v>
      </c>
      <c r="B15" s="987"/>
      <c r="C15" s="987"/>
      <c r="D15" s="987"/>
      <c r="E15" s="987"/>
      <c r="F15" s="987"/>
      <c r="G15" s="987"/>
      <c r="H15" s="987"/>
      <c r="I15" s="988"/>
      <c r="J15" s="989"/>
      <c r="K15" s="990"/>
      <c r="L15" s="990"/>
      <c r="M15" s="990"/>
      <c r="N15" s="990"/>
      <c r="O15" s="990"/>
      <c r="P15" s="990"/>
      <c r="Q15" s="990"/>
      <c r="R15" s="990"/>
      <c r="S15" s="990"/>
      <c r="T15" s="990"/>
      <c r="U15" s="990"/>
      <c r="V15" s="990"/>
      <c r="W15" s="990"/>
      <c r="X15" s="990"/>
      <c r="Y15" s="990"/>
      <c r="Z15" s="990"/>
      <c r="AA15" s="990"/>
      <c r="AB15" s="990"/>
      <c r="AC15" s="990"/>
      <c r="AD15" s="990"/>
      <c r="AE15" s="990"/>
      <c r="AF15" s="990"/>
      <c r="AG15" s="990"/>
      <c r="AH15" s="990"/>
      <c r="AI15" s="990"/>
      <c r="AJ15" s="990"/>
      <c r="AK15" s="990"/>
      <c r="AL15" s="990"/>
      <c r="AM15" s="991"/>
    </row>
    <row r="16" spans="1:74" ht="22.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row>
    <row r="17" spans="1:39" ht="22.5" customHeight="1">
      <c r="A17" s="902" t="s">
        <v>357</v>
      </c>
      <c r="B17" s="871"/>
      <c r="C17" s="871"/>
      <c r="D17" s="871"/>
      <c r="E17" s="903"/>
      <c r="F17" s="918" t="s">
        <v>437</v>
      </c>
      <c r="G17" s="872"/>
      <c r="H17" s="872"/>
      <c r="I17" s="919"/>
      <c r="J17" s="884" t="s">
        <v>363</v>
      </c>
      <c r="K17" s="884"/>
      <c r="L17" s="884"/>
      <c r="M17" s="884"/>
      <c r="N17" s="885"/>
      <c r="O17" s="886"/>
      <c r="P17" s="886"/>
      <c r="Q17" s="886"/>
      <c r="R17" s="886"/>
      <c r="S17" s="886"/>
      <c r="T17" s="886"/>
      <c r="U17" s="886"/>
      <c r="V17" s="886"/>
      <c r="W17" s="886"/>
      <c r="X17" s="887"/>
      <c r="Y17" s="992" t="s">
        <v>84</v>
      </c>
      <c r="Z17" s="993"/>
      <c r="AA17" s="993"/>
      <c r="AB17" s="994"/>
      <c r="AC17" s="915"/>
      <c r="AD17" s="916"/>
      <c r="AE17" s="916"/>
      <c r="AF17" s="916"/>
      <c r="AG17" s="916"/>
      <c r="AH17" s="916"/>
      <c r="AI17" s="916"/>
      <c r="AJ17" s="916"/>
      <c r="AK17" s="916"/>
      <c r="AL17" s="916"/>
      <c r="AM17" s="917"/>
    </row>
    <row r="18" spans="1:39" ht="22.5" customHeight="1">
      <c r="A18" s="992" t="s">
        <v>98</v>
      </c>
      <c r="B18" s="993"/>
      <c r="C18" s="993"/>
      <c r="D18" s="993"/>
      <c r="E18" s="993"/>
      <c r="F18" s="993"/>
      <c r="G18" s="993"/>
      <c r="H18" s="993"/>
      <c r="I18" s="994"/>
      <c r="J18" s="999"/>
      <c r="K18" s="1000"/>
      <c r="L18" s="1000"/>
      <c r="M18" s="1000"/>
      <c r="N18" s="1000"/>
      <c r="O18" s="1000"/>
      <c r="P18" s="1000"/>
      <c r="Q18" s="1000"/>
      <c r="R18" s="1000"/>
      <c r="S18" s="1000"/>
      <c r="T18" s="1000"/>
      <c r="U18" s="1000"/>
      <c r="V18" s="1000"/>
      <c r="W18" s="1000"/>
      <c r="X18" s="1000"/>
      <c r="Y18" s="1000"/>
      <c r="Z18" s="1000"/>
      <c r="AA18" s="1000"/>
      <c r="AB18" s="1000"/>
      <c r="AC18" s="1000"/>
      <c r="AD18" s="1000"/>
      <c r="AE18" s="1000"/>
      <c r="AF18" s="1000"/>
      <c r="AG18" s="1000"/>
      <c r="AH18" s="1000"/>
      <c r="AI18" s="1000"/>
      <c r="AJ18" s="1000"/>
      <c r="AK18" s="1000"/>
      <c r="AL18" s="1000"/>
      <c r="AM18" s="1001"/>
    </row>
    <row r="19" spans="1:39" ht="56.25" customHeight="1">
      <c r="A19" s="1002" t="s">
        <v>99</v>
      </c>
      <c r="B19" s="1003"/>
      <c r="C19" s="1003"/>
      <c r="D19" s="1003"/>
      <c r="E19" s="1003"/>
      <c r="F19" s="1003"/>
      <c r="G19" s="1003"/>
      <c r="H19" s="1003"/>
      <c r="I19" s="1004"/>
      <c r="J19" s="1005"/>
      <c r="K19" s="1006"/>
      <c r="L19" s="1006"/>
      <c r="M19" s="1006"/>
      <c r="N19" s="1006"/>
      <c r="O19" s="1006"/>
      <c r="P19" s="1006"/>
      <c r="Q19" s="1006"/>
      <c r="R19" s="1006"/>
      <c r="S19" s="1006"/>
      <c r="T19" s="1006"/>
      <c r="U19" s="1006"/>
      <c r="V19" s="1006"/>
      <c r="W19" s="1006"/>
      <c r="X19" s="1006"/>
      <c r="Y19" s="1006"/>
      <c r="Z19" s="1006"/>
      <c r="AA19" s="1006"/>
      <c r="AB19" s="1006"/>
      <c r="AC19" s="1006"/>
      <c r="AD19" s="1006"/>
      <c r="AE19" s="1006"/>
      <c r="AF19" s="1006"/>
      <c r="AG19" s="1006"/>
      <c r="AH19" s="1006"/>
      <c r="AI19" s="1006"/>
      <c r="AJ19" s="1006"/>
      <c r="AK19" s="1006"/>
      <c r="AL19" s="1006"/>
      <c r="AM19" s="1007"/>
    </row>
    <row r="20" spans="1:39" ht="22.5" customHeight="1">
      <c r="A20" s="902" t="s">
        <v>90</v>
      </c>
      <c r="B20" s="871"/>
      <c r="C20" s="871"/>
      <c r="D20" s="871"/>
      <c r="E20" s="871"/>
      <c r="F20" s="871"/>
      <c r="G20" s="871"/>
      <c r="H20" s="871"/>
      <c r="I20" s="903"/>
      <c r="J20" s="1008" t="s">
        <v>392</v>
      </c>
      <c r="K20" s="1009"/>
      <c r="L20" s="1009"/>
      <c r="M20" s="1009"/>
      <c r="N20" s="1009"/>
      <c r="O20" s="886"/>
      <c r="P20" s="886"/>
      <c r="Q20" s="871" t="s">
        <v>91</v>
      </c>
      <c r="R20" s="871"/>
      <c r="S20" s="886"/>
      <c r="T20" s="886"/>
      <c r="U20" s="871" t="s">
        <v>92</v>
      </c>
      <c r="V20" s="871"/>
      <c r="W20" s="871" t="s">
        <v>93</v>
      </c>
      <c r="X20" s="871"/>
      <c r="Y20" s="871"/>
      <c r="Z20" s="871"/>
      <c r="AA20" s="871" t="s">
        <v>392</v>
      </c>
      <c r="AB20" s="871"/>
      <c r="AC20" s="886"/>
      <c r="AD20" s="886"/>
      <c r="AE20" s="871" t="s">
        <v>91</v>
      </c>
      <c r="AF20" s="871"/>
      <c r="AG20" s="886"/>
      <c r="AH20" s="886"/>
      <c r="AI20" s="829" t="s">
        <v>92</v>
      </c>
      <c r="AJ20" s="829"/>
      <c r="AK20" s="829"/>
      <c r="AL20" s="829"/>
      <c r="AM20" s="830"/>
    </row>
    <row r="21" spans="1:39" ht="22.5" customHeight="1">
      <c r="A21" s="902" t="s">
        <v>444</v>
      </c>
      <c r="B21" s="871"/>
      <c r="C21" s="871"/>
      <c r="D21" s="871"/>
      <c r="E21" s="871"/>
      <c r="F21" s="871"/>
      <c r="G21" s="871"/>
      <c r="H21" s="871"/>
      <c r="I21" s="903"/>
      <c r="J21" s="995"/>
      <c r="K21" s="996"/>
      <c r="L21" s="996"/>
      <c r="M21" s="996"/>
      <c r="N21" s="996"/>
      <c r="O21" s="996"/>
      <c r="P21" s="996"/>
      <c r="Q21" s="996"/>
      <c r="R21" s="996"/>
      <c r="S21" s="996"/>
      <c r="T21" s="996"/>
      <c r="U21" s="996"/>
      <c r="V21" s="996"/>
      <c r="W21" s="996"/>
      <c r="X21" s="996"/>
      <c r="Y21" s="996"/>
      <c r="Z21" s="996"/>
      <c r="AA21" s="997" t="s">
        <v>446</v>
      </c>
      <c r="AB21" s="997"/>
      <c r="AC21" s="997"/>
      <c r="AD21" s="997"/>
      <c r="AE21" s="997"/>
      <c r="AF21" s="997"/>
      <c r="AG21" s="997"/>
      <c r="AH21" s="997"/>
      <c r="AI21" s="997"/>
      <c r="AJ21" s="997"/>
      <c r="AK21" s="997"/>
      <c r="AL21" s="997"/>
      <c r="AM21" s="998"/>
    </row>
    <row r="22" spans="1:39" ht="56.25" customHeight="1">
      <c r="A22" s="986" t="s">
        <v>149</v>
      </c>
      <c r="B22" s="987"/>
      <c r="C22" s="987"/>
      <c r="D22" s="987"/>
      <c r="E22" s="987"/>
      <c r="F22" s="987"/>
      <c r="G22" s="987"/>
      <c r="H22" s="987"/>
      <c r="I22" s="988"/>
      <c r="J22" s="989"/>
      <c r="K22" s="990"/>
      <c r="L22" s="990"/>
      <c r="M22" s="990"/>
      <c r="N22" s="990"/>
      <c r="O22" s="990"/>
      <c r="P22" s="990"/>
      <c r="Q22" s="990"/>
      <c r="R22" s="990"/>
      <c r="S22" s="990"/>
      <c r="T22" s="990"/>
      <c r="U22" s="990"/>
      <c r="V22" s="990"/>
      <c r="W22" s="990"/>
      <c r="X22" s="990"/>
      <c r="Y22" s="990"/>
      <c r="Z22" s="990"/>
      <c r="AA22" s="990"/>
      <c r="AB22" s="990"/>
      <c r="AC22" s="990"/>
      <c r="AD22" s="990"/>
      <c r="AE22" s="990"/>
      <c r="AF22" s="990"/>
      <c r="AG22" s="990"/>
      <c r="AH22" s="990"/>
      <c r="AI22" s="990"/>
      <c r="AJ22" s="990"/>
      <c r="AK22" s="990"/>
      <c r="AL22" s="990"/>
      <c r="AM22" s="991"/>
    </row>
    <row r="23" spans="1:39" ht="22.5"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row>
    <row r="24" spans="1:39" ht="22.5" customHeight="1">
      <c r="A24" s="902" t="s">
        <v>357</v>
      </c>
      <c r="B24" s="871"/>
      <c r="C24" s="871"/>
      <c r="D24" s="871"/>
      <c r="E24" s="903"/>
      <c r="F24" s="918" t="s">
        <v>438</v>
      </c>
      <c r="G24" s="872"/>
      <c r="H24" s="872"/>
      <c r="I24" s="919"/>
      <c r="J24" s="884" t="s">
        <v>363</v>
      </c>
      <c r="K24" s="884"/>
      <c r="L24" s="884"/>
      <c r="M24" s="884"/>
      <c r="N24" s="885"/>
      <c r="O24" s="886"/>
      <c r="P24" s="886"/>
      <c r="Q24" s="886"/>
      <c r="R24" s="886"/>
      <c r="S24" s="886"/>
      <c r="T24" s="886"/>
      <c r="U24" s="886"/>
      <c r="V24" s="886"/>
      <c r="W24" s="886"/>
      <c r="X24" s="887"/>
      <c r="Y24" s="992" t="s">
        <v>84</v>
      </c>
      <c r="Z24" s="993"/>
      <c r="AA24" s="993"/>
      <c r="AB24" s="994"/>
      <c r="AC24" s="915"/>
      <c r="AD24" s="916"/>
      <c r="AE24" s="916"/>
      <c r="AF24" s="916"/>
      <c r="AG24" s="916"/>
      <c r="AH24" s="916"/>
      <c r="AI24" s="916"/>
      <c r="AJ24" s="916"/>
      <c r="AK24" s="916"/>
      <c r="AL24" s="916"/>
      <c r="AM24" s="917"/>
    </row>
    <row r="25" spans="1:39" ht="22.5" customHeight="1">
      <c r="A25" s="992" t="s">
        <v>98</v>
      </c>
      <c r="B25" s="993"/>
      <c r="C25" s="993"/>
      <c r="D25" s="993"/>
      <c r="E25" s="993"/>
      <c r="F25" s="993"/>
      <c r="G25" s="993"/>
      <c r="H25" s="993"/>
      <c r="I25" s="994"/>
      <c r="J25" s="999"/>
      <c r="K25" s="1000"/>
      <c r="L25" s="1000"/>
      <c r="M25" s="1000"/>
      <c r="N25" s="1000"/>
      <c r="O25" s="1000"/>
      <c r="P25" s="1000"/>
      <c r="Q25" s="1000"/>
      <c r="R25" s="1000"/>
      <c r="S25" s="1000"/>
      <c r="T25" s="1000"/>
      <c r="U25" s="1000"/>
      <c r="V25" s="1000"/>
      <c r="W25" s="1000"/>
      <c r="X25" s="1000"/>
      <c r="Y25" s="1000"/>
      <c r="Z25" s="1000"/>
      <c r="AA25" s="1000"/>
      <c r="AB25" s="1000"/>
      <c r="AC25" s="1000"/>
      <c r="AD25" s="1000"/>
      <c r="AE25" s="1000"/>
      <c r="AF25" s="1000"/>
      <c r="AG25" s="1000"/>
      <c r="AH25" s="1000"/>
      <c r="AI25" s="1000"/>
      <c r="AJ25" s="1000"/>
      <c r="AK25" s="1000"/>
      <c r="AL25" s="1000"/>
      <c r="AM25" s="1001"/>
    </row>
    <row r="26" spans="1:39" ht="56.25" customHeight="1">
      <c r="A26" s="1002" t="s">
        <v>99</v>
      </c>
      <c r="B26" s="1003"/>
      <c r="C26" s="1003"/>
      <c r="D26" s="1003"/>
      <c r="E26" s="1003"/>
      <c r="F26" s="1003"/>
      <c r="G26" s="1003"/>
      <c r="H26" s="1003"/>
      <c r="I26" s="1004"/>
      <c r="J26" s="1005"/>
      <c r="K26" s="1006"/>
      <c r="L26" s="1006"/>
      <c r="M26" s="1006"/>
      <c r="N26" s="1006"/>
      <c r="O26" s="1006"/>
      <c r="P26" s="1006"/>
      <c r="Q26" s="1006"/>
      <c r="R26" s="1006"/>
      <c r="S26" s="1006"/>
      <c r="T26" s="1006"/>
      <c r="U26" s="1006"/>
      <c r="V26" s="1006"/>
      <c r="W26" s="1006"/>
      <c r="X26" s="1006"/>
      <c r="Y26" s="1006"/>
      <c r="Z26" s="1006"/>
      <c r="AA26" s="1006"/>
      <c r="AB26" s="1006"/>
      <c r="AC26" s="1006"/>
      <c r="AD26" s="1006"/>
      <c r="AE26" s="1006"/>
      <c r="AF26" s="1006"/>
      <c r="AG26" s="1006"/>
      <c r="AH26" s="1006"/>
      <c r="AI26" s="1006"/>
      <c r="AJ26" s="1006"/>
      <c r="AK26" s="1006"/>
      <c r="AL26" s="1006"/>
      <c r="AM26" s="1007"/>
    </row>
    <row r="27" spans="1:39" ht="22.5" customHeight="1">
      <c r="A27" s="902" t="s">
        <v>90</v>
      </c>
      <c r="B27" s="871"/>
      <c r="C27" s="871"/>
      <c r="D27" s="871"/>
      <c r="E27" s="871"/>
      <c r="F27" s="871"/>
      <c r="G27" s="871"/>
      <c r="H27" s="871"/>
      <c r="I27" s="903"/>
      <c r="J27" s="1008" t="s">
        <v>392</v>
      </c>
      <c r="K27" s="1009"/>
      <c r="L27" s="1009"/>
      <c r="M27" s="1009"/>
      <c r="N27" s="1009"/>
      <c r="O27" s="886"/>
      <c r="P27" s="886"/>
      <c r="Q27" s="871" t="s">
        <v>91</v>
      </c>
      <c r="R27" s="871"/>
      <c r="S27" s="886"/>
      <c r="T27" s="886"/>
      <c r="U27" s="871" t="s">
        <v>92</v>
      </c>
      <c r="V27" s="871"/>
      <c r="W27" s="871" t="s">
        <v>93</v>
      </c>
      <c r="X27" s="871"/>
      <c r="Y27" s="871"/>
      <c r="Z27" s="871"/>
      <c r="AA27" s="871" t="s">
        <v>392</v>
      </c>
      <c r="AB27" s="871"/>
      <c r="AC27" s="886"/>
      <c r="AD27" s="886"/>
      <c r="AE27" s="871" t="s">
        <v>91</v>
      </c>
      <c r="AF27" s="871"/>
      <c r="AG27" s="886"/>
      <c r="AH27" s="886"/>
      <c r="AI27" s="829" t="s">
        <v>92</v>
      </c>
      <c r="AJ27" s="829"/>
      <c r="AK27" s="829"/>
      <c r="AL27" s="829"/>
      <c r="AM27" s="830"/>
    </row>
    <row r="28" spans="1:39" ht="22.5" customHeight="1">
      <c r="A28" s="902" t="s">
        <v>444</v>
      </c>
      <c r="B28" s="871"/>
      <c r="C28" s="871"/>
      <c r="D28" s="871"/>
      <c r="E28" s="871"/>
      <c r="F28" s="871"/>
      <c r="G28" s="871"/>
      <c r="H28" s="871"/>
      <c r="I28" s="903"/>
      <c r="J28" s="995"/>
      <c r="K28" s="996"/>
      <c r="L28" s="996"/>
      <c r="M28" s="996"/>
      <c r="N28" s="996"/>
      <c r="O28" s="996"/>
      <c r="P28" s="996"/>
      <c r="Q28" s="996"/>
      <c r="R28" s="996"/>
      <c r="S28" s="996"/>
      <c r="T28" s="996"/>
      <c r="U28" s="996"/>
      <c r="V28" s="996"/>
      <c r="W28" s="996"/>
      <c r="X28" s="996"/>
      <c r="Y28" s="996"/>
      <c r="Z28" s="996"/>
      <c r="AA28" s="997" t="s">
        <v>446</v>
      </c>
      <c r="AB28" s="997"/>
      <c r="AC28" s="997"/>
      <c r="AD28" s="997"/>
      <c r="AE28" s="997"/>
      <c r="AF28" s="997"/>
      <c r="AG28" s="997"/>
      <c r="AH28" s="997"/>
      <c r="AI28" s="997"/>
      <c r="AJ28" s="997"/>
      <c r="AK28" s="997"/>
      <c r="AL28" s="997"/>
      <c r="AM28" s="998"/>
    </row>
    <row r="29" spans="1:39" ht="56.25" customHeight="1">
      <c r="A29" s="986" t="s">
        <v>149</v>
      </c>
      <c r="B29" s="987"/>
      <c r="C29" s="987"/>
      <c r="D29" s="987"/>
      <c r="E29" s="987"/>
      <c r="F29" s="987"/>
      <c r="G29" s="987"/>
      <c r="H29" s="987"/>
      <c r="I29" s="988"/>
      <c r="J29" s="989"/>
      <c r="K29" s="990"/>
      <c r="L29" s="990"/>
      <c r="M29" s="990"/>
      <c r="N29" s="990"/>
      <c r="O29" s="990"/>
      <c r="P29" s="990"/>
      <c r="Q29" s="990"/>
      <c r="R29" s="990"/>
      <c r="S29" s="990"/>
      <c r="T29" s="990"/>
      <c r="U29" s="990"/>
      <c r="V29" s="990"/>
      <c r="W29" s="990"/>
      <c r="X29" s="990"/>
      <c r="Y29" s="990"/>
      <c r="Z29" s="990"/>
      <c r="AA29" s="990"/>
      <c r="AB29" s="990"/>
      <c r="AC29" s="990"/>
      <c r="AD29" s="990"/>
      <c r="AE29" s="990"/>
      <c r="AF29" s="990"/>
      <c r="AG29" s="990"/>
      <c r="AH29" s="990"/>
      <c r="AI29" s="990"/>
      <c r="AJ29" s="990"/>
      <c r="AK29" s="990"/>
      <c r="AL29" s="990"/>
      <c r="AM29" s="991"/>
    </row>
    <row r="32" spans="1:39" ht="15" customHeight="1"/>
    <row r="33" ht="15" customHeight="1"/>
  </sheetData>
  <sheetProtection sheet="1" objects="1" scenarios="1" formatCells="0" formatRows="0" insertRows="0" deleteRows="0" selectLockedCells="1"/>
  <mergeCells count="109">
    <mergeCell ref="AA7:AM7"/>
    <mergeCell ref="AI6:AM6"/>
    <mergeCell ref="J6:N6"/>
    <mergeCell ref="O6:P6"/>
    <mergeCell ref="Q6:R6"/>
    <mergeCell ref="S6:T6"/>
    <mergeCell ref="J20:N20"/>
    <mergeCell ref="W13:Z13"/>
    <mergeCell ref="AA13:AB13"/>
    <mergeCell ref="AC13:AD13"/>
    <mergeCell ref="J10:M10"/>
    <mergeCell ref="N10:X10"/>
    <mergeCell ref="Y10:AB10"/>
    <mergeCell ref="AC10:AM10"/>
    <mergeCell ref="J15:AM15"/>
    <mergeCell ref="AG13:AH13"/>
    <mergeCell ref="AI13:AM13"/>
    <mergeCell ref="U13:V13"/>
    <mergeCell ref="A10:E10"/>
    <mergeCell ref="F10:I10"/>
    <mergeCell ref="B2:AL2"/>
    <mergeCell ref="J3:M3"/>
    <mergeCell ref="N3:X3"/>
    <mergeCell ref="Y3:AB3"/>
    <mergeCell ref="AC3:AM3"/>
    <mergeCell ref="F3:I3"/>
    <mergeCell ref="A3:E3"/>
    <mergeCell ref="A4:I4"/>
    <mergeCell ref="A5:I5"/>
    <mergeCell ref="J4:AM4"/>
    <mergeCell ref="J5:AM5"/>
    <mergeCell ref="A7:I7"/>
    <mergeCell ref="A8:I8"/>
    <mergeCell ref="J8:AM8"/>
    <mergeCell ref="U6:V6"/>
    <mergeCell ref="W6:Z6"/>
    <mergeCell ref="AA6:AB6"/>
    <mergeCell ref="AC6:AD6"/>
    <mergeCell ref="AE6:AF6"/>
    <mergeCell ref="AG6:AH6"/>
    <mergeCell ref="A6:I6"/>
    <mergeCell ref="J7:Z7"/>
    <mergeCell ref="A11:I11"/>
    <mergeCell ref="J11:AM11"/>
    <mergeCell ref="A12:I12"/>
    <mergeCell ref="J12:AM12"/>
    <mergeCell ref="A18:I18"/>
    <mergeCell ref="J18:AM18"/>
    <mergeCell ref="A19:I19"/>
    <mergeCell ref="J19:AM19"/>
    <mergeCell ref="AC20:AD20"/>
    <mergeCell ref="AE20:AF20"/>
    <mergeCell ref="A20:I20"/>
    <mergeCell ref="O20:P20"/>
    <mergeCell ref="Q20:R20"/>
    <mergeCell ref="S20:T20"/>
    <mergeCell ref="A15:I15"/>
    <mergeCell ref="J13:N13"/>
    <mergeCell ref="O13:P13"/>
    <mergeCell ref="Q13:R13"/>
    <mergeCell ref="S13:T13"/>
    <mergeCell ref="AE13:AF13"/>
    <mergeCell ref="A13:I13"/>
    <mergeCell ref="A14:I14"/>
    <mergeCell ref="J14:Z14"/>
    <mergeCell ref="AA14:AM14"/>
    <mergeCell ref="S27:T27"/>
    <mergeCell ref="A17:E17"/>
    <mergeCell ref="F17:I17"/>
    <mergeCell ref="J27:N27"/>
    <mergeCell ref="O27:P27"/>
    <mergeCell ref="A22:I22"/>
    <mergeCell ref="J22:AM22"/>
    <mergeCell ref="J17:M17"/>
    <mergeCell ref="N17:X17"/>
    <mergeCell ref="Y17:AB17"/>
    <mergeCell ref="AC17:AM17"/>
    <mergeCell ref="U20:V20"/>
    <mergeCell ref="W20:Z20"/>
    <mergeCell ref="AA20:AB20"/>
    <mergeCell ref="AG20:AH20"/>
    <mergeCell ref="AI20:AM20"/>
    <mergeCell ref="A21:I21"/>
    <mergeCell ref="J21:Z21"/>
    <mergeCell ref="AA21:AM21"/>
    <mergeCell ref="A29:I29"/>
    <mergeCell ref="J29:AM29"/>
    <mergeCell ref="J24:M24"/>
    <mergeCell ref="N24:X24"/>
    <mergeCell ref="Y24:AB24"/>
    <mergeCell ref="AC24:AM24"/>
    <mergeCell ref="AG27:AH27"/>
    <mergeCell ref="AI27:AM27"/>
    <mergeCell ref="A28:I28"/>
    <mergeCell ref="J28:Z28"/>
    <mergeCell ref="AA28:AM28"/>
    <mergeCell ref="U27:V27"/>
    <mergeCell ref="A24:E24"/>
    <mergeCell ref="F24:I24"/>
    <mergeCell ref="W27:Z27"/>
    <mergeCell ref="AA27:AB27"/>
    <mergeCell ref="AC27:AD27"/>
    <mergeCell ref="AE27:AF27"/>
    <mergeCell ref="A27:I27"/>
    <mergeCell ref="A25:I25"/>
    <mergeCell ref="J25:AM25"/>
    <mergeCell ref="A26:I26"/>
    <mergeCell ref="J26:AM26"/>
    <mergeCell ref="Q27:R27"/>
  </mergeCells>
  <phoneticPr fontId="1"/>
  <dataValidations count="4">
    <dataValidation imeMode="halfAlpha" allowBlank="1" showInputMessage="1" showErrorMessage="1" sqref="AC3:AM3 AC10:AM10 AC24:AM24 AC17:AM17"/>
    <dataValidation imeMode="halfAlpha" allowBlank="1" showInputMessage="1" showErrorMessage="1" prompt="　前ページの当該費目番号の税込金額を入力してください" sqref="J7:Z7 J14:Z14 J21:Z21 J28:Z28"/>
    <dataValidation allowBlank="1" showInputMessage="1" showErrorMessage="1" promptTitle="指導内容を記入してください" prompt="①本研究開発における指導内容を明確に記入すること_x000a_②指導を受け入れる必要性についても具体的に記入_x000a_" sqref="J8:AM8 J15:AM15 J22:AM22 J29:AM29"/>
    <dataValidation imeMode="halfAlpha" allowBlank="1" showInputMessage="1" showErrorMessage="1" promptTitle="予定時期は事業終了予定日より前です" prompt="本事業の終了予定日より後に契約、納品、支払を行った分は助成対象外となります" sqref="O6:P6 S6:T6 AC6:AD6 AG13:AH13 O13:P13 O20:P20 O27:P27 S13:T13 S20:T20 S27:T27 AG27:AH27 AG20:AH20 AG6:AH6 AC13:AD13 AC20:AD20 AC27:AD27"/>
  </dataValidations>
  <printOptions horizontalCentered="1"/>
  <pageMargins left="0.31496062992125984" right="0.31496062992125984" top="0.74803149606299213" bottom="0.74803149606299213" header="0.31496062992125984" footer="0.31496062992125984"/>
  <pageSetup paperSize="9" scale="84" orientation="portrait" r:id="rId1"/>
  <headerFooter>
    <oddFoote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Q14"/>
  <sheetViews>
    <sheetView view="pageBreakPreview" zoomScale="90" zoomScaleNormal="130" zoomScaleSheetLayoutView="90" workbookViewId="0">
      <selection activeCell="B4" sqref="B4"/>
    </sheetView>
  </sheetViews>
  <sheetFormatPr defaultColWidth="2.125" defaultRowHeight="12"/>
  <cols>
    <col min="1" max="1" width="6.5" style="32" customWidth="1"/>
    <col min="2" max="2" width="15" style="32" customWidth="1"/>
    <col min="3" max="5" width="13.75" style="32" customWidth="1"/>
    <col min="6" max="6" width="9.375" style="32" bestFit="1" customWidth="1"/>
    <col min="7" max="8" width="14.375" style="32" customWidth="1"/>
    <col min="9" max="10" width="2.125" style="32" customWidth="1"/>
    <col min="11" max="11" width="11.25" style="32" customWidth="1"/>
    <col min="12" max="12" width="9.5" style="32" customWidth="1"/>
    <col min="13" max="13" width="6.25" style="32" customWidth="1"/>
    <col min="14" max="212" width="2.125" style="32" customWidth="1"/>
    <col min="213" max="16384" width="2.125" style="32"/>
  </cols>
  <sheetData>
    <row r="1" spans="1:43" ht="30" customHeight="1">
      <c r="A1" s="301" t="s">
        <v>150</v>
      </c>
      <c r="B1" s="20"/>
      <c r="C1" s="20"/>
      <c r="D1" s="20"/>
      <c r="E1" s="20"/>
      <c r="G1" s="40"/>
    </row>
    <row r="2" spans="1:43" ht="15" customHeight="1">
      <c r="A2" s="35"/>
      <c r="B2" s="208" t="s">
        <v>478</v>
      </c>
      <c r="C2" s="20"/>
      <c r="D2" s="20"/>
      <c r="E2" s="20"/>
      <c r="F2" s="40"/>
      <c r="H2" s="40" t="s">
        <v>72</v>
      </c>
    </row>
    <row r="3" spans="1:43" ht="67.5" customHeight="1">
      <c r="A3" s="72" t="s">
        <v>137</v>
      </c>
      <c r="B3" s="81" t="s">
        <v>284</v>
      </c>
      <c r="C3" s="81" t="s">
        <v>175</v>
      </c>
      <c r="D3" s="81" t="s">
        <v>135</v>
      </c>
      <c r="E3" s="74" t="s">
        <v>176</v>
      </c>
      <c r="F3" s="74" t="s">
        <v>415</v>
      </c>
      <c r="G3" s="81" t="s">
        <v>125</v>
      </c>
      <c r="H3" s="74" t="s">
        <v>416</v>
      </c>
      <c r="I3" s="90" t="s">
        <v>147</v>
      </c>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row>
    <row r="4" spans="1:43" s="27" customFormat="1" ht="39.75" customHeight="1">
      <c r="A4" s="82">
        <f>ROW()-ROW(産業財産権・出願導入費914[[#Headers],[番　号]])</f>
        <v>1</v>
      </c>
      <c r="B4" s="110"/>
      <c r="C4" s="120"/>
      <c r="D4" s="120"/>
      <c r="E4" s="110"/>
      <c r="F4" s="157"/>
      <c r="G4" s="135">
        <f>ROUNDDOWN(産業財産権・出願導入費914[[#This Row],[助成対象経費
(税抜)]]*1.08,0)</f>
        <v>0</v>
      </c>
      <c r="H4" s="135">
        <f>産業財産権・出願導入費914[[#This Row],[単価
(税抜)]]</f>
        <v>0</v>
      </c>
      <c r="I4" s="205" t="str">
        <f>IF(OR(AND(産業財産権・出願導入費914[[#This Row],[対象の技術・
製品]]="",産業財産権・出願導入費914[[#This Row],[権利名]]="",産業財産権・出願導入費914[[#This Row],[内容]]="",産業財産権・出願導入費914[[#This Row],[弁理士事務所
又は
権利所有企業名]]="",産業財産権・出願導入費914[[#This Row],[単価
(税抜)]]=""),
          AND(産業財産権・出願導入費914[[#This Row],[対象の技術・
製品]]&lt;&gt;"",産業財産権・出願導入費914[[#This Row],[権利名]]&lt;&gt;"",産業財産権・出願導入費914[[#This Row],[内容]]&lt;&gt;"",産業財産権・出願導入費914[[#This Row],[弁理士事務所
又は
権利所有企業名]]&lt;&gt;"",産業財産権・出願導入費914[[#This Row],[単価
(税抜)]]&lt;&gt;"")),
    "",
    "←全ての項目を入力してください。")</f>
        <v/>
      </c>
      <c r="J4" s="39"/>
      <c r="K4" s="39"/>
      <c r="L4" s="39"/>
      <c r="M4" s="39"/>
      <c r="N4" s="39"/>
      <c r="O4" s="39"/>
      <c r="P4" s="39"/>
      <c r="Q4" s="39"/>
      <c r="R4" s="39"/>
      <c r="S4" s="39"/>
      <c r="T4" s="39"/>
      <c r="U4" s="39"/>
      <c r="V4" s="39"/>
      <c r="W4" s="39"/>
      <c r="X4" s="39"/>
      <c r="Y4" s="39"/>
    </row>
    <row r="5" spans="1:43" s="27" customFormat="1" ht="39.75" customHeight="1">
      <c r="A5" s="82">
        <f>ROW()-ROW(産業財産権・出願導入費914[[#Headers],[番　号]])</f>
        <v>2</v>
      </c>
      <c r="B5" s="110"/>
      <c r="C5" s="120"/>
      <c r="D5" s="120"/>
      <c r="E5" s="110"/>
      <c r="F5" s="157"/>
      <c r="G5" s="135">
        <f>ROUNDDOWN(産業財産権・出願導入費914[[#This Row],[助成対象経費
(税抜)]]*1.08,0)</f>
        <v>0</v>
      </c>
      <c r="H5" s="135">
        <f>産業財産権・出願導入費914[[#This Row],[単価
(税抜)]]</f>
        <v>0</v>
      </c>
      <c r="I5" s="205" t="str">
        <f>IF(OR(AND(産業財産権・出願導入費914[[#This Row],[対象の技術・
製品]]="",産業財産権・出願導入費914[[#This Row],[権利名]]="",産業財産権・出願導入費914[[#This Row],[内容]]="",産業財産権・出願導入費914[[#This Row],[弁理士事務所
又は
権利所有企業名]]="",産業財産権・出願導入費914[[#This Row],[単価
(税抜)]]=""),
          AND(産業財産権・出願導入費914[[#This Row],[対象の技術・
製品]]&lt;&gt;"",産業財産権・出願導入費914[[#This Row],[権利名]]&lt;&gt;"",産業財産権・出願導入費914[[#This Row],[内容]]&lt;&gt;"",産業財産権・出願導入費914[[#This Row],[弁理士事務所
又は
権利所有企業名]]&lt;&gt;"",産業財産権・出願導入費914[[#This Row],[単価
(税抜)]]&lt;&gt;"")),
    "",
    "←全ての項目を入力してください。")</f>
        <v/>
      </c>
      <c r="J5" s="48"/>
      <c r="K5" s="48"/>
    </row>
    <row r="6" spans="1:43" s="27" customFormat="1" ht="39.75" customHeight="1">
      <c r="A6" s="82">
        <f>ROW()-ROW(産業財産権・出願導入費914[[#Headers],[番　号]])</f>
        <v>3</v>
      </c>
      <c r="B6" s="110"/>
      <c r="C6" s="120"/>
      <c r="D6" s="120"/>
      <c r="E6" s="110"/>
      <c r="F6" s="157"/>
      <c r="G6" s="135">
        <f>ROUNDDOWN(産業財産権・出願導入費914[[#This Row],[助成対象経費
(税抜)]]*1.08,0)</f>
        <v>0</v>
      </c>
      <c r="H6" s="135">
        <f>産業財産権・出願導入費914[[#This Row],[単価
(税抜)]]</f>
        <v>0</v>
      </c>
      <c r="I6" s="205" t="str">
        <f>IF(OR(AND(産業財産権・出願導入費914[[#This Row],[対象の技術・
製品]]="",産業財産権・出願導入費914[[#This Row],[権利名]]="",産業財産権・出願導入費914[[#This Row],[内容]]="",産業財産権・出願導入費914[[#This Row],[弁理士事務所
又は
権利所有企業名]]="",産業財産権・出願導入費914[[#This Row],[単価
(税抜)]]=""),
          AND(産業財産権・出願導入費914[[#This Row],[対象の技術・
製品]]&lt;&gt;"",産業財産権・出願導入費914[[#This Row],[権利名]]&lt;&gt;"",産業財産権・出願導入費914[[#This Row],[内容]]&lt;&gt;"",産業財産権・出願導入費914[[#This Row],[弁理士事務所
又は
権利所有企業名]]&lt;&gt;"",産業財産権・出願導入費914[[#This Row],[単価
(税抜)]]&lt;&gt;"")),
    "",
    "←全ての項目を入力してください。")</f>
        <v/>
      </c>
    </row>
    <row r="7" spans="1:43" s="27" customFormat="1" ht="39.75" customHeight="1">
      <c r="A7" s="82">
        <f>ROW()-ROW(産業財産権・出願導入費914[[#Headers],[番　号]])</f>
        <v>4</v>
      </c>
      <c r="B7" s="110"/>
      <c r="C7" s="120"/>
      <c r="D7" s="120"/>
      <c r="E7" s="110"/>
      <c r="F7" s="157"/>
      <c r="G7" s="135">
        <f>ROUNDDOWN(産業財産権・出願導入費914[[#This Row],[助成対象経費
(税抜)]]*1.08,0)</f>
        <v>0</v>
      </c>
      <c r="H7" s="135">
        <f>産業財産権・出願導入費914[[#This Row],[単価
(税抜)]]</f>
        <v>0</v>
      </c>
      <c r="I7" s="205" t="str">
        <f>IF(OR(AND(産業財産権・出願導入費914[[#This Row],[対象の技術・
製品]]="",産業財産権・出願導入費914[[#This Row],[権利名]]="",産業財産権・出願導入費914[[#This Row],[内容]]="",産業財産権・出願導入費914[[#This Row],[弁理士事務所
又は
権利所有企業名]]="",産業財産権・出願導入費914[[#This Row],[単価
(税抜)]]=""),
          AND(産業財産権・出願導入費914[[#This Row],[対象の技術・
製品]]&lt;&gt;"",産業財産権・出願導入費914[[#This Row],[権利名]]&lt;&gt;"",産業財産権・出願導入費914[[#This Row],[内容]]&lt;&gt;"",産業財産権・出願導入費914[[#This Row],[弁理士事務所
又は
権利所有企業名]]&lt;&gt;"",産業財産権・出願導入費914[[#This Row],[単価
(税抜)]]&lt;&gt;"")),
    "",
    "←全ての項目を入力してください。")</f>
        <v/>
      </c>
    </row>
    <row r="8" spans="1:43" s="27" customFormat="1" ht="39.75" customHeight="1">
      <c r="A8" s="82">
        <f>ROW()-ROW(産業財産権・出願導入費914[[#Headers],[番　号]])</f>
        <v>5</v>
      </c>
      <c r="B8" s="110"/>
      <c r="C8" s="120"/>
      <c r="D8" s="120"/>
      <c r="E8" s="110"/>
      <c r="F8" s="157"/>
      <c r="G8" s="135">
        <f>ROUNDDOWN(産業財産権・出願導入費914[[#This Row],[助成対象経費
(税抜)]]*1.08,0)</f>
        <v>0</v>
      </c>
      <c r="H8" s="135">
        <f>産業財産権・出願導入費914[[#This Row],[単価
(税抜)]]</f>
        <v>0</v>
      </c>
      <c r="I8" s="205" t="str">
        <f>IF(OR(AND(産業財産権・出願導入費914[[#This Row],[対象の技術・
製品]]="",産業財産権・出願導入費914[[#This Row],[権利名]]="",産業財産権・出願導入費914[[#This Row],[内容]]="",産業財産権・出願導入費914[[#This Row],[弁理士事務所
又は
権利所有企業名]]="",産業財産権・出願導入費914[[#This Row],[単価
(税抜)]]=""),
          AND(産業財産権・出願導入費914[[#This Row],[対象の技術・
製品]]&lt;&gt;"",産業財産権・出願導入費914[[#This Row],[権利名]]&lt;&gt;"",産業財産権・出願導入費914[[#This Row],[内容]]&lt;&gt;"",産業財産権・出願導入費914[[#This Row],[弁理士事務所
又は
権利所有企業名]]&lt;&gt;"",産業財産権・出願導入費914[[#This Row],[単価
(税抜)]]&lt;&gt;"")),
    "",
    "←全ての項目を入力してください。")</f>
        <v/>
      </c>
    </row>
    <row r="9" spans="1:43" s="27" customFormat="1" ht="39.75" customHeight="1">
      <c r="A9" s="82">
        <f>ROW()-ROW(産業財産権・出願導入費914[[#Headers],[番　号]])</f>
        <v>6</v>
      </c>
      <c r="B9" s="117"/>
      <c r="C9" s="123"/>
      <c r="D9" s="120"/>
      <c r="E9" s="110"/>
      <c r="F9" s="157"/>
      <c r="G9" s="135">
        <f>ROUNDDOWN(産業財産権・出願導入費914[[#This Row],[助成対象経費
(税抜)]]*1.08,0)</f>
        <v>0</v>
      </c>
      <c r="H9" s="135">
        <f>産業財産権・出願導入費914[[#This Row],[単価
(税抜)]]</f>
        <v>0</v>
      </c>
      <c r="I9" s="205" t="str">
        <f>IF(OR(AND(産業財産権・出願導入費914[[#This Row],[対象の技術・
製品]]="",産業財産権・出願導入費914[[#This Row],[権利名]]="",産業財産権・出願導入費914[[#This Row],[内容]]="",産業財産権・出願導入費914[[#This Row],[弁理士事務所
又は
権利所有企業名]]="",産業財産権・出願導入費914[[#This Row],[単価
(税抜)]]=""),
          AND(産業財産権・出願導入費914[[#This Row],[対象の技術・
製品]]&lt;&gt;"",産業財産権・出願導入費914[[#This Row],[権利名]]&lt;&gt;"",産業財産権・出願導入費914[[#This Row],[内容]]&lt;&gt;"",産業財産権・出願導入費914[[#This Row],[弁理士事務所
又は
権利所有企業名]]&lt;&gt;"",産業財産権・出願導入費914[[#This Row],[単価
(税抜)]]&lt;&gt;"")),
    "",
    "←全ての項目を入力してください。")</f>
        <v/>
      </c>
    </row>
    <row r="10" spans="1:43" s="27" customFormat="1" ht="39.75" customHeight="1">
      <c r="A10" s="82">
        <f>ROW()-ROW(産業財産権・出願導入費914[[#Headers],[番　号]])</f>
        <v>7</v>
      </c>
      <c r="B10" s="117"/>
      <c r="C10" s="123"/>
      <c r="D10" s="120"/>
      <c r="E10" s="110"/>
      <c r="F10" s="157"/>
      <c r="G10" s="135">
        <f>ROUNDDOWN(産業財産権・出願導入費914[[#This Row],[助成対象経費
(税抜)]]*1.08,0)</f>
        <v>0</v>
      </c>
      <c r="H10" s="135">
        <f>産業財産権・出願導入費914[[#This Row],[単価
(税抜)]]</f>
        <v>0</v>
      </c>
      <c r="I10" s="205" t="str">
        <f>IF(OR(AND(産業財産権・出願導入費914[[#This Row],[対象の技術・
製品]]="",産業財産権・出願導入費914[[#This Row],[権利名]]="",産業財産権・出願導入費914[[#This Row],[内容]]="",産業財産権・出願導入費914[[#This Row],[弁理士事務所
又は
権利所有企業名]]="",産業財産権・出願導入費914[[#This Row],[単価
(税抜)]]=""),
          AND(産業財産権・出願導入費914[[#This Row],[対象の技術・
製品]]&lt;&gt;"",産業財産権・出願導入費914[[#This Row],[権利名]]&lt;&gt;"",産業財産権・出願導入費914[[#This Row],[内容]]&lt;&gt;"",産業財産権・出願導入費914[[#This Row],[弁理士事務所
又は
権利所有企業名]]&lt;&gt;"",産業財産権・出願導入費914[[#This Row],[単価
(税抜)]]&lt;&gt;"")),
    "",
    "←全ての項目を入力してください。")</f>
        <v/>
      </c>
    </row>
    <row r="11" spans="1:43" s="27" customFormat="1" ht="39.75" customHeight="1">
      <c r="A11" s="82">
        <f>ROW()-ROW(産業財産権・出願導入費914[[#Headers],[番　号]])</f>
        <v>8</v>
      </c>
      <c r="B11" s="117"/>
      <c r="C11" s="123"/>
      <c r="D11" s="120"/>
      <c r="E11" s="110"/>
      <c r="F11" s="157"/>
      <c r="G11" s="135">
        <f>ROUNDDOWN(産業財産権・出願導入費914[[#This Row],[助成対象経費
(税抜)]]*1.08,0)</f>
        <v>0</v>
      </c>
      <c r="H11" s="135">
        <f>産業財産権・出願導入費914[[#This Row],[単価
(税抜)]]</f>
        <v>0</v>
      </c>
      <c r="I11" s="205" t="str">
        <f>IF(OR(AND(産業財産権・出願導入費914[[#This Row],[対象の技術・
製品]]="",産業財産権・出願導入費914[[#This Row],[権利名]]="",産業財産権・出願導入費914[[#This Row],[内容]]="",産業財産権・出願導入費914[[#This Row],[弁理士事務所
又は
権利所有企業名]]="",産業財産権・出願導入費914[[#This Row],[単価
(税抜)]]=""),
          AND(産業財産権・出願導入費914[[#This Row],[対象の技術・
製品]]&lt;&gt;"",産業財産権・出願導入費914[[#This Row],[権利名]]&lt;&gt;"",産業財産権・出願導入費914[[#This Row],[内容]]&lt;&gt;"",産業財産権・出願導入費914[[#This Row],[弁理士事務所
又は
権利所有企業名]]&lt;&gt;"",産業財産権・出願導入費914[[#This Row],[単価
(税抜)]]&lt;&gt;"")),
    "",
    "←全ての項目を入力してください。")</f>
        <v/>
      </c>
    </row>
    <row r="12" spans="1:43" s="27" customFormat="1" ht="39.75" customHeight="1">
      <c r="A12" s="82">
        <f>ROW()-ROW(産業財産権・出願導入費914[[#Headers],[番　号]])</f>
        <v>9</v>
      </c>
      <c r="B12" s="117"/>
      <c r="C12" s="123"/>
      <c r="D12" s="120"/>
      <c r="E12" s="110"/>
      <c r="F12" s="157"/>
      <c r="G12" s="135">
        <f>ROUNDDOWN(産業財産権・出願導入費914[[#This Row],[助成対象経費
(税抜)]]*1.08,0)</f>
        <v>0</v>
      </c>
      <c r="H12" s="135">
        <f>産業財産権・出願導入費914[[#This Row],[単価
(税抜)]]</f>
        <v>0</v>
      </c>
      <c r="I12" s="205" t="str">
        <f>IF(OR(AND(産業財産権・出願導入費914[[#This Row],[対象の技術・
製品]]="",産業財産権・出願導入費914[[#This Row],[権利名]]="",産業財産権・出願導入費914[[#This Row],[内容]]="",産業財産権・出願導入費914[[#This Row],[弁理士事務所
又は
権利所有企業名]]="",産業財産権・出願導入費914[[#This Row],[単価
(税抜)]]=""),
          AND(産業財産権・出願導入費914[[#This Row],[対象の技術・
製品]]&lt;&gt;"",産業財産権・出願導入費914[[#This Row],[権利名]]&lt;&gt;"",産業財産権・出願導入費914[[#This Row],[内容]]&lt;&gt;"",産業財産権・出願導入費914[[#This Row],[弁理士事務所
又は
権利所有企業名]]&lt;&gt;"",産業財産権・出願導入費914[[#This Row],[単価
(税抜)]]&lt;&gt;"")),
    "",
    "←全ての項目を入力してください。")</f>
        <v/>
      </c>
    </row>
    <row r="13" spans="1:43" s="27" customFormat="1" ht="39.75" customHeight="1">
      <c r="A13" s="83">
        <f>ROW()-ROW(産業財産権・出願導入費914[[#Headers],[番　号]])</f>
        <v>10</v>
      </c>
      <c r="B13" s="118"/>
      <c r="C13" s="126"/>
      <c r="D13" s="127"/>
      <c r="E13" s="110"/>
      <c r="F13" s="157"/>
      <c r="G13" s="135">
        <f>ROUNDDOWN(産業財産権・出願導入費914[[#This Row],[助成対象経費
(税抜)]]*1.08,0)</f>
        <v>0</v>
      </c>
      <c r="H13" s="135">
        <f>産業財産権・出願導入費914[[#This Row],[単価
(税抜)]]</f>
        <v>0</v>
      </c>
      <c r="I13" s="205" t="str">
        <f>IF(OR(AND(産業財産権・出願導入費914[[#This Row],[対象の技術・
製品]]="",産業財産権・出願導入費914[[#This Row],[権利名]]="",産業財産権・出願導入費914[[#This Row],[内容]]="",産業財産権・出願導入費914[[#This Row],[弁理士事務所
又は
権利所有企業名]]="",産業財産権・出願導入費914[[#This Row],[単価
(税抜)]]=""),
          AND(産業財産権・出願導入費914[[#This Row],[対象の技術・
製品]]&lt;&gt;"",産業財産権・出願導入費914[[#This Row],[権利名]]&lt;&gt;"",産業財産権・出願導入費914[[#This Row],[内容]]&lt;&gt;"",産業財産権・出願導入費914[[#This Row],[弁理士事務所
又は
権利所有企業名]]&lt;&gt;"",産業財産権・出願導入費914[[#This Row],[単価
(税抜)]]&lt;&gt;"")),
    "",
    "←全ての項目を入力してください。")</f>
        <v/>
      </c>
    </row>
    <row r="14" spans="1:43" s="27" customFormat="1" ht="26.25" customHeight="1">
      <c r="A14" s="346"/>
      <c r="B14" s="352"/>
      <c r="C14" s="352"/>
      <c r="D14" s="352"/>
      <c r="E14" s="352"/>
      <c r="F14" s="357" t="s">
        <v>136</v>
      </c>
      <c r="G14" s="343">
        <f>SUBTOTAL(109,産業財産権・出願導入費914[助成事業に
要する経費
（税込）])</f>
        <v>0</v>
      </c>
      <c r="H14" s="358">
        <f>SUBTOTAL(109,産業財産権・出願導入費914[助成対象経費
(税抜)])</f>
        <v>0</v>
      </c>
      <c r="I14" s="351"/>
    </row>
  </sheetData>
  <sheetProtection sheet="1" objects="1" scenarios="1" formatCells="0" formatRows="0" insertRows="0" deleteRows="0" selectLockedCells="1"/>
  <phoneticPr fontId="1"/>
  <conditionalFormatting sqref="B4:F13">
    <cfRule type="expression" dxfId="68" priority="1">
      <formula>AND(OR($B4&lt;&gt;"",$C4&lt;&gt;"",$D4&lt;&gt;"",$E4&lt;&gt;"",$F4&lt;&gt;""),B4="")</formula>
    </cfRule>
  </conditionalFormatting>
  <dataValidations count="5">
    <dataValidation type="list" allowBlank="1" showInputMessage="1" showErrorMessage="1" sqref="D4:D13">
      <formula1>"出願,実施許諾,譲渡"</formula1>
    </dataValidation>
    <dataValidation type="list" allowBlank="1" showInputMessage="1" showErrorMessage="1" sqref="C4:C13">
      <formula1>"特許権,実用新案権,意匠権,商標権"</formula1>
    </dataValidation>
    <dataValidation type="custom" allowBlank="1" showInputMessage="1" showErrorMessage="1" sqref="I4:I13">
      <formula1>ISERROR(FIND(CHAR(10),I4))</formula1>
    </dataValidation>
    <dataValidation imeMode="halfAlpha" allowBlank="1" showInputMessage="1" showErrorMessage="1" sqref="F4:F13"/>
    <dataValidation allowBlank="1" showInputMessage="1" showErrorMessage="1" promptTitle="弁理士事務所又は権利所有企業名を記載してください" prompt="未定等不明確の場合は、 申請時点の候補先を記入してください_x000a_" sqref="E4:E13"/>
  </dataValidations>
  <printOptions horizontalCentered="1"/>
  <pageMargins left="0.31496062992125984" right="0.31496062992125984" top="0.74803149606299213" bottom="0.74803149606299213" header="0.31496062992125984" footer="0.31496062992125984"/>
  <pageSetup paperSize="9" scale="94" fitToWidth="0" fitToHeight="0" orientation="portrait" r:id="rId1"/>
  <headerFooter>
    <oddFooter>&amp;A</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28"/>
  <sheetViews>
    <sheetView view="pageBreakPreview" zoomScale="90" zoomScaleNormal="75" zoomScaleSheetLayoutView="90" workbookViewId="0">
      <selection activeCell="B7" sqref="B7"/>
    </sheetView>
  </sheetViews>
  <sheetFormatPr defaultColWidth="2.125" defaultRowHeight="12"/>
  <cols>
    <col min="1" max="1" width="6" style="27" customWidth="1"/>
    <col min="2" max="2" width="15.625" style="27" customWidth="1"/>
    <col min="3" max="11" width="7.625" style="27" customWidth="1"/>
    <col min="12" max="12" width="11.25" style="27" customWidth="1"/>
    <col min="13" max="224" width="2.5" style="27" customWidth="1"/>
    <col min="225" max="16384" width="2.125" style="27"/>
  </cols>
  <sheetData>
    <row r="1" spans="1:13" s="32" customFormat="1" ht="30" customHeight="1">
      <c r="A1" s="308" t="s">
        <v>573</v>
      </c>
      <c r="C1" s="20"/>
      <c r="D1" s="20"/>
      <c r="E1" s="20"/>
      <c r="F1" s="215"/>
      <c r="G1" s="215"/>
      <c r="H1" s="215"/>
      <c r="I1" s="215"/>
      <c r="J1" s="215"/>
      <c r="K1" s="215"/>
      <c r="L1" s="215"/>
    </row>
    <row r="2" spans="1:13" s="32" customFormat="1" ht="15" customHeight="1">
      <c r="A2" s="309" t="s">
        <v>105</v>
      </c>
      <c r="C2" s="217"/>
      <c r="D2" s="217"/>
      <c r="E2" s="218"/>
      <c r="F2" s="218"/>
      <c r="G2" s="218"/>
      <c r="H2" s="218"/>
      <c r="I2" s="218"/>
      <c r="J2" s="219"/>
      <c r="K2" s="219"/>
    </row>
    <row r="3" spans="1:13" s="32" customFormat="1" ht="15" customHeight="1">
      <c r="A3" s="216"/>
      <c r="C3" s="217"/>
      <c r="D3" s="217"/>
      <c r="E3" s="218"/>
      <c r="F3" s="218"/>
      <c r="G3" s="218"/>
      <c r="H3" s="218"/>
      <c r="I3" s="218"/>
      <c r="J3" s="219"/>
      <c r="K3" s="219"/>
      <c r="L3" s="220"/>
    </row>
    <row r="4" spans="1:13" s="32" customFormat="1" ht="15" customHeight="1">
      <c r="A4" s="221"/>
      <c r="B4" s="38"/>
      <c r="C4" s="222"/>
      <c r="D4" s="222"/>
      <c r="E4" s="223"/>
      <c r="F4" s="223"/>
      <c r="G4" s="223"/>
      <c r="H4" s="223"/>
      <c r="I4" s="223"/>
      <c r="J4" s="224"/>
      <c r="K4" s="224"/>
      <c r="L4" s="225" t="s">
        <v>106</v>
      </c>
    </row>
    <row r="5" spans="1:13" s="32" customFormat="1" ht="24.75" customHeight="1">
      <c r="A5" s="38"/>
      <c r="B5" s="38"/>
      <c r="C5" s="1011" t="s">
        <v>107</v>
      </c>
      <c r="D5" s="1012"/>
      <c r="E5" s="1012"/>
      <c r="F5" s="1012"/>
      <c r="G5" s="1012"/>
      <c r="H5" s="1012"/>
      <c r="I5" s="1012"/>
      <c r="J5" s="1012"/>
      <c r="K5" s="1012"/>
      <c r="L5" s="1013"/>
      <c r="M5" s="38"/>
    </row>
    <row r="6" spans="1:13" s="32" customFormat="1" ht="127.5" customHeight="1">
      <c r="A6" s="81" t="s">
        <v>47</v>
      </c>
      <c r="B6" s="226" t="s">
        <v>100</v>
      </c>
      <c r="C6" s="227" t="s">
        <v>108</v>
      </c>
      <c r="D6" s="227" t="s">
        <v>109</v>
      </c>
      <c r="E6" s="227" t="s">
        <v>110</v>
      </c>
      <c r="F6" s="227" t="s">
        <v>111</v>
      </c>
      <c r="G6" s="227" t="s">
        <v>112</v>
      </c>
      <c r="H6" s="227" t="s">
        <v>113</v>
      </c>
      <c r="I6" s="227" t="s">
        <v>114</v>
      </c>
      <c r="J6" s="227" t="s">
        <v>115</v>
      </c>
      <c r="K6" s="227" t="s">
        <v>116</v>
      </c>
      <c r="L6" s="228" t="s">
        <v>117</v>
      </c>
      <c r="M6" s="38"/>
    </row>
    <row r="7" spans="1:13" ht="30" customHeight="1">
      <c r="A7" s="84">
        <f>ROW()-ROW(テーブル10[[#Headers],[番号]])</f>
        <v>1</v>
      </c>
      <c r="B7" s="43"/>
      <c r="C7" s="43"/>
      <c r="D7" s="43"/>
      <c r="E7" s="43"/>
      <c r="F7" s="43"/>
      <c r="G7" s="43"/>
      <c r="H7" s="43"/>
      <c r="I7" s="43"/>
      <c r="J7" s="43"/>
      <c r="K7" s="43"/>
      <c r="L7" s="229">
        <f>SUM(テーブル10[[#This Row],[要件定義]:[運用テスト]])</f>
        <v>0</v>
      </c>
      <c r="M7" s="39"/>
    </row>
    <row r="8" spans="1:13" ht="30" customHeight="1">
      <c r="A8" s="84">
        <f>ROW()-ROW(テーブル10[[#Headers],[番号]])</f>
        <v>2</v>
      </c>
      <c r="B8" s="43"/>
      <c r="C8" s="43"/>
      <c r="D8" s="43"/>
      <c r="E8" s="43"/>
      <c r="F8" s="43"/>
      <c r="G8" s="43"/>
      <c r="H8" s="43"/>
      <c r="I8" s="43"/>
      <c r="J8" s="43"/>
      <c r="K8" s="43"/>
      <c r="L8" s="229">
        <f>SUM(テーブル10[[#This Row],[要件定義]:[運用テスト]])</f>
        <v>0</v>
      </c>
      <c r="M8" s="39"/>
    </row>
    <row r="9" spans="1:13" ht="30" customHeight="1">
      <c r="A9" s="84">
        <f>ROW()-ROW(テーブル10[[#Headers],[番号]])</f>
        <v>3</v>
      </c>
      <c r="B9" s="43"/>
      <c r="C9" s="43"/>
      <c r="D9" s="43"/>
      <c r="E9" s="43"/>
      <c r="F9" s="43"/>
      <c r="G9" s="43"/>
      <c r="H9" s="43"/>
      <c r="I9" s="43"/>
      <c r="J9" s="43"/>
      <c r="K9" s="43"/>
      <c r="L9" s="229">
        <f>SUM(テーブル10[[#This Row],[要件定義]:[運用テスト]])</f>
        <v>0</v>
      </c>
      <c r="M9" s="39"/>
    </row>
    <row r="10" spans="1:13" ht="30" customHeight="1">
      <c r="A10" s="84">
        <f>ROW()-ROW(テーブル10[[#Headers],[番号]])</f>
        <v>4</v>
      </c>
      <c r="B10" s="43"/>
      <c r="C10" s="43"/>
      <c r="D10" s="43"/>
      <c r="E10" s="43"/>
      <c r="F10" s="43"/>
      <c r="G10" s="43"/>
      <c r="H10" s="43"/>
      <c r="I10" s="43"/>
      <c r="J10" s="43"/>
      <c r="K10" s="43"/>
      <c r="L10" s="229">
        <f>SUM(テーブル10[[#This Row],[要件定義]:[運用テスト]])</f>
        <v>0</v>
      </c>
      <c r="M10" s="39"/>
    </row>
    <row r="11" spans="1:13" ht="30" customHeight="1">
      <c r="A11" s="84">
        <f>ROW()-ROW(テーブル10[[#Headers],[番号]])</f>
        <v>5</v>
      </c>
      <c r="B11" s="43"/>
      <c r="C11" s="43"/>
      <c r="D11" s="43"/>
      <c r="E11" s="43"/>
      <c r="F11" s="43"/>
      <c r="G11" s="43"/>
      <c r="H11" s="43"/>
      <c r="I11" s="43"/>
      <c r="J11" s="43"/>
      <c r="K11" s="43"/>
      <c r="L11" s="229">
        <f>SUM(テーブル10[[#This Row],[要件定義]:[運用テスト]])</f>
        <v>0</v>
      </c>
      <c r="M11" s="39"/>
    </row>
    <row r="12" spans="1:13" ht="30" customHeight="1">
      <c r="A12" s="84">
        <f>ROW()-ROW(テーブル10[[#Headers],[番号]])</f>
        <v>6</v>
      </c>
      <c r="B12" s="43"/>
      <c r="C12" s="43"/>
      <c r="D12" s="43"/>
      <c r="E12" s="43"/>
      <c r="F12" s="43"/>
      <c r="G12" s="43"/>
      <c r="H12" s="43"/>
      <c r="I12" s="43"/>
      <c r="J12" s="43"/>
      <c r="K12" s="43"/>
      <c r="L12" s="229">
        <f>SUM(テーブル10[[#This Row],[要件定義]:[運用テスト]])</f>
        <v>0</v>
      </c>
      <c r="M12" s="39"/>
    </row>
    <row r="13" spans="1:13" ht="30" customHeight="1">
      <c r="A13" s="84">
        <f>ROW()-ROW(テーブル10[[#Headers],[番号]])</f>
        <v>7</v>
      </c>
      <c r="B13" s="43"/>
      <c r="C13" s="43"/>
      <c r="D13" s="43"/>
      <c r="E13" s="43"/>
      <c r="F13" s="43"/>
      <c r="G13" s="43"/>
      <c r="H13" s="43"/>
      <c r="I13" s="43"/>
      <c r="J13" s="43"/>
      <c r="K13" s="43"/>
      <c r="L13" s="229">
        <f>SUM(テーブル10[[#This Row],[要件定義]:[運用テスト]])</f>
        <v>0</v>
      </c>
      <c r="M13" s="39"/>
    </row>
    <row r="14" spans="1:13" ht="30" customHeight="1">
      <c r="A14" s="84">
        <f>ROW()-ROW(テーブル10[[#Headers],[番号]])</f>
        <v>8</v>
      </c>
      <c r="B14" s="43"/>
      <c r="C14" s="43"/>
      <c r="D14" s="43"/>
      <c r="E14" s="43"/>
      <c r="F14" s="43"/>
      <c r="G14" s="43"/>
      <c r="H14" s="43"/>
      <c r="I14" s="43"/>
      <c r="J14" s="43"/>
      <c r="K14" s="43"/>
      <c r="L14" s="229">
        <f>SUM(テーブル10[[#This Row],[要件定義]:[運用テスト]])</f>
        <v>0</v>
      </c>
      <c r="M14" s="39"/>
    </row>
    <row r="15" spans="1:13" ht="30" customHeight="1">
      <c r="A15" s="84">
        <f>ROW()-ROW(テーブル10[[#Headers],[番号]])</f>
        <v>9</v>
      </c>
      <c r="B15" s="43"/>
      <c r="C15" s="43"/>
      <c r="D15" s="43"/>
      <c r="E15" s="43"/>
      <c r="F15" s="43"/>
      <c r="G15" s="43"/>
      <c r="H15" s="43"/>
      <c r="I15" s="43"/>
      <c r="J15" s="43"/>
      <c r="K15" s="43"/>
      <c r="L15" s="229">
        <f>SUM(テーブル10[[#This Row],[要件定義]:[運用テスト]])</f>
        <v>0</v>
      </c>
      <c r="M15" s="39"/>
    </row>
    <row r="16" spans="1:13" ht="30" customHeight="1">
      <c r="A16" s="84">
        <f>ROW()-ROW(テーブル10[[#Headers],[番号]])</f>
        <v>10</v>
      </c>
      <c r="B16" s="43"/>
      <c r="C16" s="43"/>
      <c r="D16" s="43"/>
      <c r="E16" s="43"/>
      <c r="F16" s="43"/>
      <c r="G16" s="43"/>
      <c r="H16" s="43"/>
      <c r="I16" s="43"/>
      <c r="J16" s="43"/>
      <c r="K16" s="43"/>
      <c r="L16" s="229">
        <f>SUM(テーブル10[[#This Row],[要件定義]:[運用テスト]])</f>
        <v>0</v>
      </c>
      <c r="M16" s="39"/>
    </row>
    <row r="17" spans="1:13" ht="30" customHeight="1">
      <c r="A17" s="84">
        <f>ROW()-ROW(テーブル10[[#Headers],[番号]])</f>
        <v>11</v>
      </c>
      <c r="B17" s="43"/>
      <c r="C17" s="43"/>
      <c r="D17" s="43"/>
      <c r="E17" s="43"/>
      <c r="F17" s="43"/>
      <c r="G17" s="43"/>
      <c r="H17" s="43"/>
      <c r="I17" s="43"/>
      <c r="J17" s="43"/>
      <c r="K17" s="43"/>
      <c r="L17" s="229">
        <f>SUM(テーブル10[[#This Row],[要件定義]:[運用テスト]])</f>
        <v>0</v>
      </c>
      <c r="M17" s="39"/>
    </row>
    <row r="18" spans="1:13" ht="30" customHeight="1">
      <c r="A18" s="84">
        <f>ROW()-ROW(テーブル10[[#Headers],[番号]])</f>
        <v>12</v>
      </c>
      <c r="B18" s="43"/>
      <c r="C18" s="43"/>
      <c r="D18" s="43"/>
      <c r="E18" s="43"/>
      <c r="F18" s="43"/>
      <c r="G18" s="43"/>
      <c r="H18" s="43"/>
      <c r="I18" s="43"/>
      <c r="J18" s="43"/>
      <c r="K18" s="43"/>
      <c r="L18" s="229">
        <f>SUM(テーブル10[[#This Row],[要件定義]:[運用テスト]])</f>
        <v>0</v>
      </c>
      <c r="M18" s="39"/>
    </row>
    <row r="19" spans="1:13" ht="30" customHeight="1">
      <c r="A19" s="84">
        <f>ROW()-ROW(テーブル10[[#Headers],[番号]])</f>
        <v>13</v>
      </c>
      <c r="B19" s="43"/>
      <c r="C19" s="43"/>
      <c r="D19" s="43"/>
      <c r="E19" s="43"/>
      <c r="F19" s="43"/>
      <c r="G19" s="43"/>
      <c r="H19" s="43"/>
      <c r="I19" s="43"/>
      <c r="J19" s="43"/>
      <c r="K19" s="43"/>
      <c r="L19" s="229">
        <f>SUM(テーブル10[[#This Row],[要件定義]:[運用テスト]])</f>
        <v>0</v>
      </c>
      <c r="M19" s="39"/>
    </row>
    <row r="20" spans="1:13" ht="30" customHeight="1">
      <c r="A20" s="84">
        <f>ROW()-ROW(テーブル10[[#Headers],[番号]])</f>
        <v>14</v>
      </c>
      <c r="B20" s="43"/>
      <c r="C20" s="43"/>
      <c r="D20" s="43"/>
      <c r="E20" s="43"/>
      <c r="F20" s="43"/>
      <c r="G20" s="43"/>
      <c r="H20" s="43"/>
      <c r="I20" s="43"/>
      <c r="J20" s="43"/>
      <c r="K20" s="43"/>
      <c r="L20" s="229">
        <f>SUM(テーブル10[[#This Row],[要件定義]:[運用テスト]])</f>
        <v>0</v>
      </c>
      <c r="M20" s="39"/>
    </row>
    <row r="21" spans="1:13" ht="30" customHeight="1">
      <c r="A21" s="84">
        <f>ROW()-ROW(テーブル10[[#Headers],[番号]])</f>
        <v>15</v>
      </c>
      <c r="B21" s="43"/>
      <c r="C21" s="43"/>
      <c r="D21" s="43"/>
      <c r="E21" s="43"/>
      <c r="F21" s="43"/>
      <c r="G21" s="43"/>
      <c r="H21" s="43"/>
      <c r="I21" s="43"/>
      <c r="J21" s="43"/>
      <c r="K21" s="43"/>
      <c r="L21" s="229">
        <f>SUM(テーブル10[[#This Row],[要件定義]:[運用テスト]])</f>
        <v>0</v>
      </c>
      <c r="M21" s="39"/>
    </row>
    <row r="22" spans="1:13" ht="30" customHeight="1">
      <c r="B22" s="44"/>
      <c r="C22" s="44"/>
      <c r="D22" s="44"/>
      <c r="E22" s="44"/>
      <c r="F22" s="44"/>
      <c r="G22" s="44"/>
      <c r="H22" s="44"/>
      <c r="I22" s="44"/>
      <c r="J22" s="44"/>
      <c r="K22" s="44"/>
      <c r="L22" s="45">
        <f>SUM(C22:K22)</f>
        <v>0</v>
      </c>
    </row>
    <row r="23" spans="1:13" ht="30" customHeight="1">
      <c r="B23" s="44"/>
      <c r="C23" s="44"/>
      <c r="D23" s="44"/>
      <c r="E23" s="44"/>
      <c r="F23" s="44"/>
      <c r="G23" s="44"/>
      <c r="H23" s="44"/>
      <c r="I23" s="44"/>
      <c r="J23" s="44"/>
      <c r="K23" s="44"/>
      <c r="L23" s="45">
        <f>SUM(C23:K23)</f>
        <v>0</v>
      </c>
    </row>
    <row r="24" spans="1:13" ht="30" customHeight="1">
      <c r="B24" s="43"/>
      <c r="C24" s="43"/>
      <c r="D24" s="43"/>
      <c r="E24" s="43"/>
      <c r="F24" s="43"/>
      <c r="G24" s="43"/>
      <c r="H24" s="43"/>
      <c r="I24" s="43"/>
      <c r="J24" s="43"/>
      <c r="K24" s="43"/>
      <c r="L24" s="46">
        <f>SUM(C24:K24)</f>
        <v>0</v>
      </c>
    </row>
    <row r="28" spans="1:13" ht="13.5">
      <c r="B28" s="60"/>
    </row>
  </sheetData>
  <sheetProtection sheet="1" objects="1" scenarios="1" formatCells="0" formatRows="0" insertRows="0" deleteRows="0" selectLockedCells="1"/>
  <mergeCells count="1">
    <mergeCell ref="C5:L5"/>
  </mergeCells>
  <phoneticPr fontId="1"/>
  <dataValidations xWindow="267" yWindow="556" count="2">
    <dataValidation imeMode="halfAlpha" allowBlank="1" showInputMessage="1" showErrorMessage="1" promptTitle="従事時間を入力してください" prompt="　合計従事時間の上限は、１人につき１日８時間、年間1,800時間です。_x000a_　合計時間は自動計算されますので入力不要です。" sqref="C7:K21"/>
    <dataValidation allowBlank="1" showInputMessage="1" showErrorMessage="1" promptTitle="従事者の氏名を記入してください" prompt="　助成事業者の役員及び直接雇用の従業員のうち、常態として当該ソフトウェアの研究開発に従事し、助成事業者から毎月一定の報酬、給与が直接支払われている方が対象です。" sqref="B7:B21"/>
  </dataValidations>
  <printOptions horizontalCentered="1"/>
  <pageMargins left="0.31496062992125984" right="0.31496062992125984" top="0.74803149606299213" bottom="0.74803149606299213" header="0.31496062992125984" footer="0.31496062992125984"/>
  <pageSetup paperSize="9" scale="94" fitToWidth="0" fitToHeight="0" orientation="portrait" r:id="rId1"/>
  <headerFooter>
    <oddFooter>&amp;A</oddFooter>
  </headerFooter>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27"/>
  <sheetViews>
    <sheetView view="pageBreakPreview" zoomScale="95" zoomScaleNormal="130" zoomScaleSheetLayoutView="95" workbookViewId="0">
      <selection activeCell="C3" sqref="C3"/>
    </sheetView>
  </sheetViews>
  <sheetFormatPr defaultColWidth="2.125" defaultRowHeight="12"/>
  <cols>
    <col min="1" max="1" width="6" style="27" customWidth="1"/>
    <col min="2" max="2" width="14.5" style="27" customWidth="1"/>
    <col min="3" max="3" width="14.375" style="27" customWidth="1"/>
    <col min="4" max="4" width="15" style="27" customWidth="1"/>
    <col min="5" max="5" width="8.125" style="27" customWidth="1"/>
    <col min="6" max="6" width="14.375" style="27" customWidth="1"/>
    <col min="7" max="8" width="12.5" style="27" customWidth="1"/>
    <col min="9" max="9" width="3.25" style="27" customWidth="1"/>
    <col min="10" max="11" width="2.5" style="27" customWidth="1"/>
    <col min="12" max="12" width="11.25" style="27" customWidth="1"/>
    <col min="13" max="13" width="9.5" style="27" customWidth="1"/>
    <col min="14" max="14" width="6.25" style="27" customWidth="1"/>
    <col min="15" max="222" width="2.5" style="27" customWidth="1"/>
    <col min="223" max="16384" width="2.125" style="27"/>
  </cols>
  <sheetData>
    <row r="1" spans="1:14" s="32" customFormat="1" ht="18.75" customHeight="1">
      <c r="B1" s="20"/>
      <c r="C1" s="20"/>
      <c r="D1" s="20"/>
      <c r="E1" s="215"/>
      <c r="F1" s="215"/>
      <c r="G1" s="215"/>
      <c r="H1" s="68" t="s">
        <v>72</v>
      </c>
    </row>
    <row r="2" spans="1:14" s="32" customFormat="1" ht="45" customHeight="1">
      <c r="A2" s="81" t="s">
        <v>47</v>
      </c>
      <c r="B2" s="226" t="s">
        <v>100</v>
      </c>
      <c r="C2" s="226" t="s">
        <v>101</v>
      </c>
      <c r="D2" s="226" t="s">
        <v>104</v>
      </c>
      <c r="E2" s="226" t="s">
        <v>152</v>
      </c>
      <c r="F2" s="230" t="s">
        <v>153</v>
      </c>
      <c r="G2" s="230" t="s">
        <v>102</v>
      </c>
      <c r="H2" s="226" t="s">
        <v>103</v>
      </c>
      <c r="I2" s="231" t="s">
        <v>134</v>
      </c>
      <c r="J2" s="1017" t="s">
        <v>577</v>
      </c>
      <c r="K2" s="859"/>
      <c r="L2" s="859"/>
      <c r="M2" s="859"/>
      <c r="N2" s="859"/>
    </row>
    <row r="3" spans="1:14" ht="33.75" customHeight="1">
      <c r="A3" s="84">
        <f>ROW()-ROW(直接人件費[[#Headers],[番号]])</f>
        <v>1</v>
      </c>
      <c r="B3" s="137" t="str">
        <f>IF(AND('4-10'!$B7=""),"",'4-10'!$B7)</f>
        <v/>
      </c>
      <c r="C3" s="43"/>
      <c r="D3" s="85"/>
      <c r="E3" s="136">
        <f>'4-10'!$L7</f>
        <v>0</v>
      </c>
      <c r="F3" s="85"/>
      <c r="G3" s="136">
        <f>直接人件費[[#This Row],[従事
時間
(A)]]*直接人件費[[#This Row],[時間単価
(B)]]</f>
        <v>0</v>
      </c>
      <c r="H3" s="136">
        <f>直接人件費[[#This Row],[従事
時間
(A)]]*直接人件費[[#This Row],[時間単価
(B)]]</f>
        <v>0</v>
      </c>
      <c r="I3" s="91" t="str">
        <f>IF(OR(AND(直接人件費[[#This Row],[従事者氏名]]="",
                 直接人件費[[#This Row],[所属/役職]]="",
                 直接人件費[[#This Row],[保有資格・経験]]="",
         直接人件費[[#This Row],[従事
時間
(A)]]=0,
         直接人件費[[#This Row],[時間単価
(B)]]=""),
      AND(直接人件費[[#This Row],[従事者氏名]]&lt;&gt;"",
          直接人件費[[#This Row],[所属/役職]]&lt;&gt;"",
          直接人件費[[#This Row],[保有資格・経験]]&lt;&gt;"",
          直接人件費[[#This Row],[従事
時間
(A)]]&lt;&gt;0,
          直接人件費[[#This Row],[時間単価
(B)]]&lt;&gt;"")),
   "",
   "←全ての項目を入力してください")</f>
        <v/>
      </c>
    </row>
    <row r="4" spans="1:14" ht="33.75" customHeight="1">
      <c r="A4" s="84">
        <f>ROW()-ROW(直接人件費[[#Headers],[番号]])</f>
        <v>2</v>
      </c>
      <c r="B4" s="137" t="str">
        <f>IF(AND('4-10'!$B8=""),"",'4-10'!$B8)</f>
        <v/>
      </c>
      <c r="C4" s="47"/>
      <c r="D4" s="85"/>
      <c r="E4" s="136">
        <f>'4-10'!$L8</f>
        <v>0</v>
      </c>
      <c r="F4" s="85"/>
      <c r="G4" s="238">
        <f>直接人件費[[#This Row],[従事
時間
(A)]]*直接人件費[[#This Row],[時間単価
(B)]]</f>
        <v>0</v>
      </c>
      <c r="H4" s="238">
        <f>直接人件費[[#This Row],[従事
時間
(A)]]*直接人件費[[#This Row],[時間単価
(B)]]</f>
        <v>0</v>
      </c>
      <c r="I4" s="91" t="str">
        <f>IF(OR(AND(直接人件費[[#This Row],[従事者氏名]]="",
                 直接人件費[[#This Row],[所属/役職]]="",
                 直接人件費[[#This Row],[保有資格・経験]]="",
         直接人件費[[#This Row],[従事
時間
(A)]]=0,
         直接人件費[[#This Row],[時間単価
(B)]]=""),
      AND(直接人件費[[#This Row],[従事者氏名]]&lt;&gt;"",
          直接人件費[[#This Row],[所属/役職]]&lt;&gt;"",
          直接人件費[[#This Row],[保有資格・経験]]&lt;&gt;"",
          直接人件費[[#This Row],[従事
時間
(A)]]&lt;&gt;0,
          直接人件費[[#This Row],[時間単価
(B)]]&lt;&gt;"")),
   "",
   "←全ての項目を入力してください")</f>
        <v/>
      </c>
    </row>
    <row r="5" spans="1:14" ht="33.75" customHeight="1">
      <c r="A5" s="84">
        <f>ROW()-ROW(直接人件費[[#Headers],[番号]])</f>
        <v>3</v>
      </c>
      <c r="B5" s="137" t="str">
        <f>IF(AND('4-10'!$B9=""),"",'4-10'!$B9)</f>
        <v/>
      </c>
      <c r="C5" s="47"/>
      <c r="D5" s="85"/>
      <c r="E5" s="136">
        <f>'4-10'!$L9</f>
        <v>0</v>
      </c>
      <c r="F5" s="85"/>
      <c r="G5" s="136">
        <f>直接人件費[[#This Row],[従事
時間
(A)]]*直接人件費[[#This Row],[時間単価
(B)]]</f>
        <v>0</v>
      </c>
      <c r="H5" s="136">
        <f>直接人件費[[#This Row],[従事
時間
(A)]]*直接人件費[[#This Row],[時間単価
(B)]]</f>
        <v>0</v>
      </c>
      <c r="I5" s="91" t="str">
        <f>IF(OR(AND(直接人件費[[#This Row],[従事者氏名]]="",
                 直接人件費[[#This Row],[所属/役職]]="",
                 直接人件費[[#This Row],[保有資格・経験]]="",
         直接人件費[[#This Row],[従事
時間
(A)]]=0,
         直接人件費[[#This Row],[時間単価
(B)]]=""),
      AND(直接人件費[[#This Row],[従事者氏名]]&lt;&gt;"",
          直接人件費[[#This Row],[所属/役職]]&lt;&gt;"",
          直接人件費[[#This Row],[保有資格・経験]]&lt;&gt;"",
          直接人件費[[#This Row],[従事
時間
(A)]]&lt;&gt;0,
          直接人件費[[#This Row],[時間単価
(B)]]&lt;&gt;"")),
   "",
   "←全ての項目を入力してください")</f>
        <v/>
      </c>
    </row>
    <row r="6" spans="1:14" ht="33.75" customHeight="1">
      <c r="A6" s="84">
        <f>ROW()-ROW(直接人件費[[#Headers],[番号]])</f>
        <v>4</v>
      </c>
      <c r="B6" s="137" t="str">
        <f>IF(AND('4-10'!$B10=""),"",'4-10'!$B10)</f>
        <v/>
      </c>
      <c r="C6" s="47"/>
      <c r="D6" s="85"/>
      <c r="E6" s="136">
        <f>'4-10'!$L10</f>
        <v>0</v>
      </c>
      <c r="F6" s="85"/>
      <c r="G6" s="136">
        <f>直接人件費[[#This Row],[従事
時間
(A)]]*直接人件費[[#This Row],[時間単価
(B)]]</f>
        <v>0</v>
      </c>
      <c r="H6" s="136">
        <f>直接人件費[[#This Row],[従事
時間
(A)]]*直接人件費[[#This Row],[時間単価
(B)]]</f>
        <v>0</v>
      </c>
      <c r="I6" s="91" t="str">
        <f>IF(OR(AND(直接人件費[[#This Row],[従事者氏名]]="",
                 直接人件費[[#This Row],[所属/役職]]="",
                 直接人件費[[#This Row],[保有資格・経験]]="",
         直接人件費[[#This Row],[従事
時間
(A)]]=0,
         直接人件費[[#This Row],[時間単価
(B)]]=""),
      AND(直接人件費[[#This Row],[従事者氏名]]&lt;&gt;"",
          直接人件費[[#This Row],[所属/役職]]&lt;&gt;"",
          直接人件費[[#This Row],[保有資格・経験]]&lt;&gt;"",
          直接人件費[[#This Row],[従事
時間
(A)]]&lt;&gt;0,
          直接人件費[[#This Row],[時間単価
(B)]]&lt;&gt;"")),
   "",
   "←全ての項目を入力してください")</f>
        <v/>
      </c>
    </row>
    <row r="7" spans="1:14" ht="33.75" customHeight="1">
      <c r="A7" s="84">
        <f>ROW()-ROW(直接人件費[[#Headers],[番号]])</f>
        <v>5</v>
      </c>
      <c r="B7" s="137" t="str">
        <f>IF(AND('4-10'!$B11=""),"",'4-10'!$B11)</f>
        <v/>
      </c>
      <c r="C7" s="47"/>
      <c r="D7" s="85"/>
      <c r="E7" s="136">
        <f>'4-10'!$L11</f>
        <v>0</v>
      </c>
      <c r="F7" s="85"/>
      <c r="G7" s="136">
        <f>直接人件費[[#This Row],[従事
時間
(A)]]*直接人件費[[#This Row],[時間単価
(B)]]</f>
        <v>0</v>
      </c>
      <c r="H7" s="136">
        <f>直接人件費[[#This Row],[従事
時間
(A)]]*直接人件費[[#This Row],[時間単価
(B)]]</f>
        <v>0</v>
      </c>
      <c r="I7" s="91" t="str">
        <f>IF(OR(AND(直接人件費[[#This Row],[従事者氏名]]="",
                 直接人件費[[#This Row],[所属/役職]]="",
                 直接人件費[[#This Row],[保有資格・経験]]="",
         直接人件費[[#This Row],[従事
時間
(A)]]=0,
         直接人件費[[#This Row],[時間単価
(B)]]=""),
      AND(直接人件費[[#This Row],[従事者氏名]]&lt;&gt;"",
          直接人件費[[#This Row],[所属/役職]]&lt;&gt;"",
          直接人件費[[#This Row],[保有資格・経験]]&lt;&gt;"",
          直接人件費[[#This Row],[従事
時間
(A)]]&lt;&gt;0,
          直接人件費[[#This Row],[時間単価
(B)]]&lt;&gt;"")),
   "",
   "←全ての項目を入力してください")</f>
        <v/>
      </c>
    </row>
    <row r="8" spans="1:14" ht="33.75" customHeight="1">
      <c r="A8" s="84">
        <f>ROW()-ROW(直接人件費[[#Headers],[番号]])</f>
        <v>6</v>
      </c>
      <c r="B8" s="137" t="str">
        <f>IF(AND('4-10'!$B12=""),"",'4-10'!$B12)</f>
        <v/>
      </c>
      <c r="C8" s="47"/>
      <c r="D8" s="85"/>
      <c r="E8" s="136">
        <f>'4-10'!$L12</f>
        <v>0</v>
      </c>
      <c r="F8" s="85"/>
      <c r="G8" s="136">
        <f>直接人件費[[#This Row],[従事
時間
(A)]]*直接人件費[[#This Row],[時間単価
(B)]]</f>
        <v>0</v>
      </c>
      <c r="H8" s="136">
        <f>直接人件費[[#This Row],[従事
時間
(A)]]*直接人件費[[#This Row],[時間単価
(B)]]</f>
        <v>0</v>
      </c>
      <c r="I8" s="91" t="str">
        <f>IF(OR(AND(直接人件費[[#This Row],[従事者氏名]]="",
                 直接人件費[[#This Row],[所属/役職]]="",
                 直接人件費[[#This Row],[保有資格・経験]]="",
         直接人件費[[#This Row],[従事
時間
(A)]]=0,
         直接人件費[[#This Row],[時間単価
(B)]]=""),
      AND(直接人件費[[#This Row],[従事者氏名]]&lt;&gt;"",
          直接人件費[[#This Row],[所属/役職]]&lt;&gt;"",
          直接人件費[[#This Row],[保有資格・経験]]&lt;&gt;"",
          直接人件費[[#This Row],[従事
時間
(A)]]&lt;&gt;0,
          直接人件費[[#This Row],[時間単価
(B)]]&lt;&gt;"")),
   "",
   "←全ての項目を入力してください")</f>
        <v/>
      </c>
    </row>
    <row r="9" spans="1:14" ht="33.75" customHeight="1">
      <c r="A9" s="84">
        <f>ROW()-ROW(直接人件費[[#Headers],[番号]])</f>
        <v>7</v>
      </c>
      <c r="B9" s="137" t="str">
        <f>IF(AND('4-10'!$B13=""),"",'4-10'!$B13)</f>
        <v/>
      </c>
      <c r="C9" s="47"/>
      <c r="D9" s="85"/>
      <c r="E9" s="136">
        <f>'4-10'!$L13</f>
        <v>0</v>
      </c>
      <c r="F9" s="85"/>
      <c r="G9" s="136">
        <f>直接人件費[[#This Row],[従事
時間
(A)]]*直接人件費[[#This Row],[時間単価
(B)]]</f>
        <v>0</v>
      </c>
      <c r="H9" s="136">
        <f>直接人件費[[#This Row],[従事
時間
(A)]]*直接人件費[[#This Row],[時間単価
(B)]]</f>
        <v>0</v>
      </c>
      <c r="I9" s="91" t="str">
        <f>IF(OR(AND(直接人件費[[#This Row],[従事者氏名]]="",
                 直接人件費[[#This Row],[所属/役職]]="",
                 直接人件費[[#This Row],[保有資格・経験]]="",
         直接人件費[[#This Row],[従事
時間
(A)]]=0,
         直接人件費[[#This Row],[時間単価
(B)]]=""),
      AND(直接人件費[[#This Row],[従事者氏名]]&lt;&gt;"",
          直接人件費[[#This Row],[所属/役職]]&lt;&gt;"",
          直接人件費[[#This Row],[保有資格・経験]]&lt;&gt;"",
          直接人件費[[#This Row],[従事
時間
(A)]]&lt;&gt;0,
          直接人件費[[#This Row],[時間単価
(B)]]&lt;&gt;"")),
   "",
   "←全ての項目を入力してください")</f>
        <v/>
      </c>
    </row>
    <row r="10" spans="1:14" ht="33.75" customHeight="1">
      <c r="A10" s="84">
        <f>ROW()-ROW(直接人件費[[#Headers],[番号]])</f>
        <v>8</v>
      </c>
      <c r="B10" s="137" t="str">
        <f>IF(AND('4-10'!$B14=""),"",'4-10'!$B14)</f>
        <v/>
      </c>
      <c r="C10" s="47"/>
      <c r="D10" s="85"/>
      <c r="E10" s="136">
        <f>'4-10'!$L14</f>
        <v>0</v>
      </c>
      <c r="F10" s="85"/>
      <c r="G10" s="136">
        <f>直接人件費[[#This Row],[従事
時間
(A)]]*直接人件費[[#This Row],[時間単価
(B)]]</f>
        <v>0</v>
      </c>
      <c r="H10" s="136">
        <f>直接人件費[[#This Row],[従事
時間
(A)]]*直接人件費[[#This Row],[時間単価
(B)]]</f>
        <v>0</v>
      </c>
      <c r="I10" s="91" t="str">
        <f>IF(OR(AND(直接人件費[[#This Row],[従事者氏名]]="",
                 直接人件費[[#This Row],[所属/役職]]="",
                 直接人件費[[#This Row],[保有資格・経験]]="",
         直接人件費[[#This Row],[従事
時間
(A)]]=0,
         直接人件費[[#This Row],[時間単価
(B)]]=""),
      AND(直接人件費[[#This Row],[従事者氏名]]&lt;&gt;"",
          直接人件費[[#This Row],[所属/役職]]&lt;&gt;"",
          直接人件費[[#This Row],[保有資格・経験]]&lt;&gt;"",
          直接人件費[[#This Row],[従事
時間
(A)]]&lt;&gt;0,
          直接人件費[[#This Row],[時間単価
(B)]]&lt;&gt;"")),
   "",
   "←全ての項目を入力してください")</f>
        <v/>
      </c>
    </row>
    <row r="11" spans="1:14" ht="33.75" customHeight="1">
      <c r="A11" s="84">
        <f>ROW()-ROW(直接人件費[[#Headers],[番号]])</f>
        <v>9</v>
      </c>
      <c r="B11" s="137" t="str">
        <f>IF(AND('4-10'!$B15=""),"",'4-10'!$B15)</f>
        <v/>
      </c>
      <c r="C11" s="47"/>
      <c r="D11" s="85"/>
      <c r="E11" s="136">
        <f>'4-10'!$L15</f>
        <v>0</v>
      </c>
      <c r="F11" s="85"/>
      <c r="G11" s="136">
        <f>直接人件費[[#This Row],[従事
時間
(A)]]*直接人件費[[#This Row],[時間単価
(B)]]</f>
        <v>0</v>
      </c>
      <c r="H11" s="136">
        <f>直接人件費[[#This Row],[従事
時間
(A)]]*直接人件費[[#This Row],[時間単価
(B)]]</f>
        <v>0</v>
      </c>
      <c r="I11" s="91" t="str">
        <f>IF(OR(AND(直接人件費[[#This Row],[従事者氏名]]="",
                 直接人件費[[#This Row],[所属/役職]]="",
                 直接人件費[[#This Row],[保有資格・経験]]="",
         直接人件費[[#This Row],[従事
時間
(A)]]=0,
         直接人件費[[#This Row],[時間単価
(B)]]=""),
      AND(直接人件費[[#This Row],[従事者氏名]]&lt;&gt;"",
          直接人件費[[#This Row],[所属/役職]]&lt;&gt;"",
          直接人件費[[#This Row],[保有資格・経験]]&lt;&gt;"",
          直接人件費[[#This Row],[従事
時間
(A)]]&lt;&gt;0,
          直接人件費[[#This Row],[時間単価
(B)]]&lt;&gt;"")),
   "",
   "←全ての項目を入力してください")</f>
        <v/>
      </c>
    </row>
    <row r="12" spans="1:14" ht="33.75" customHeight="1">
      <c r="A12" s="84">
        <f>ROW()-ROW(直接人件費[[#Headers],[番号]])</f>
        <v>10</v>
      </c>
      <c r="B12" s="137" t="str">
        <f>IF(AND('4-10'!$B16=""),"",'4-10'!$B16)</f>
        <v/>
      </c>
      <c r="C12" s="47"/>
      <c r="D12" s="85"/>
      <c r="E12" s="136">
        <f>'4-10'!$L16</f>
        <v>0</v>
      </c>
      <c r="F12" s="85"/>
      <c r="G12" s="136">
        <f>直接人件費[[#This Row],[従事
時間
(A)]]*直接人件費[[#This Row],[時間単価
(B)]]</f>
        <v>0</v>
      </c>
      <c r="H12" s="136">
        <f>直接人件費[[#This Row],[従事
時間
(A)]]*直接人件費[[#This Row],[時間単価
(B)]]</f>
        <v>0</v>
      </c>
      <c r="I12" s="91" t="str">
        <f>IF(OR(AND(直接人件費[[#This Row],[従事者氏名]]="",
                 直接人件費[[#This Row],[所属/役職]]="",
                 直接人件費[[#This Row],[保有資格・経験]]="",
         直接人件費[[#This Row],[従事
時間
(A)]]=0,
         直接人件費[[#This Row],[時間単価
(B)]]=""),
      AND(直接人件費[[#This Row],[従事者氏名]]&lt;&gt;"",
          直接人件費[[#This Row],[所属/役職]]&lt;&gt;"",
          直接人件費[[#This Row],[保有資格・経験]]&lt;&gt;"",
          直接人件費[[#This Row],[従事
時間
(A)]]&lt;&gt;0,
          直接人件費[[#This Row],[時間単価
(B)]]&lt;&gt;"")),
   "",
   "←全ての項目を入力してください")</f>
        <v/>
      </c>
    </row>
    <row r="13" spans="1:14" ht="33.75" customHeight="1">
      <c r="A13" s="84">
        <f>ROW()-ROW(直接人件費[[#Headers],[番号]])</f>
        <v>11</v>
      </c>
      <c r="B13" s="137" t="str">
        <f>IF(AND('4-10'!$B17=""),"",'4-10'!$B17)</f>
        <v/>
      </c>
      <c r="C13" s="47"/>
      <c r="D13" s="85"/>
      <c r="E13" s="136">
        <f>'4-10'!$L17</f>
        <v>0</v>
      </c>
      <c r="F13" s="85"/>
      <c r="G13" s="136">
        <f>直接人件費[[#This Row],[従事
時間
(A)]]*直接人件費[[#This Row],[時間単価
(B)]]</f>
        <v>0</v>
      </c>
      <c r="H13" s="136">
        <f>直接人件費[[#This Row],[従事
時間
(A)]]*直接人件費[[#This Row],[時間単価
(B)]]</f>
        <v>0</v>
      </c>
      <c r="I13" s="91" t="str">
        <f>IF(OR(AND(直接人件費[[#This Row],[従事者氏名]]="",
                 直接人件費[[#This Row],[所属/役職]]="",
                 直接人件費[[#This Row],[保有資格・経験]]="",
         直接人件費[[#This Row],[従事
時間
(A)]]=0,
         直接人件費[[#This Row],[時間単価
(B)]]=""),
      AND(直接人件費[[#This Row],[従事者氏名]]&lt;&gt;"",
          直接人件費[[#This Row],[所属/役職]]&lt;&gt;"",
          直接人件費[[#This Row],[保有資格・経験]]&lt;&gt;"",
          直接人件費[[#This Row],[従事
時間
(A)]]&lt;&gt;0,
          直接人件費[[#This Row],[時間単価
(B)]]&lt;&gt;"")),
   "",
   "←全ての項目を入力してください")</f>
        <v/>
      </c>
    </row>
    <row r="14" spans="1:14" ht="33.75" customHeight="1">
      <c r="A14" s="84">
        <f>ROW()-ROW(直接人件費[[#Headers],[番号]])</f>
        <v>12</v>
      </c>
      <c r="B14" s="137" t="str">
        <f>IF(AND('4-10'!$B18=""),"",'4-10'!$B18)</f>
        <v/>
      </c>
      <c r="C14" s="47"/>
      <c r="D14" s="85"/>
      <c r="E14" s="136">
        <f>'4-10'!$L18</f>
        <v>0</v>
      </c>
      <c r="F14" s="85"/>
      <c r="G14" s="136">
        <f>直接人件費[[#This Row],[従事
時間
(A)]]*直接人件費[[#This Row],[時間単価
(B)]]</f>
        <v>0</v>
      </c>
      <c r="H14" s="136">
        <f>直接人件費[[#This Row],[従事
時間
(A)]]*直接人件費[[#This Row],[時間単価
(B)]]</f>
        <v>0</v>
      </c>
      <c r="I14" s="91" t="str">
        <f>IF(OR(AND(直接人件費[[#This Row],[従事者氏名]]="",
                 直接人件費[[#This Row],[所属/役職]]="",
                 直接人件費[[#This Row],[保有資格・経験]]="",
         直接人件費[[#This Row],[従事
時間
(A)]]=0,
         直接人件費[[#This Row],[時間単価
(B)]]=""),
      AND(直接人件費[[#This Row],[従事者氏名]]&lt;&gt;"",
          直接人件費[[#This Row],[所属/役職]]&lt;&gt;"",
          直接人件費[[#This Row],[保有資格・経験]]&lt;&gt;"",
          直接人件費[[#This Row],[従事
時間
(A)]]&lt;&gt;0,
          直接人件費[[#This Row],[時間単価
(B)]]&lt;&gt;"")),
   "",
   "←全ての項目を入力してください")</f>
        <v/>
      </c>
    </row>
    <row r="15" spans="1:14" ht="33.75" customHeight="1">
      <c r="A15" s="84">
        <f>ROW()-ROW(直接人件費[[#Headers],[番号]])</f>
        <v>13</v>
      </c>
      <c r="B15" s="137" t="str">
        <f>IF(AND('4-10'!$B19=""),"",'4-10'!$B19)</f>
        <v/>
      </c>
      <c r="C15" s="43"/>
      <c r="D15" s="85"/>
      <c r="E15" s="136">
        <f>'4-10'!$L19</f>
        <v>0</v>
      </c>
      <c r="F15" s="85"/>
      <c r="G15" s="136">
        <f>直接人件費[[#This Row],[従事
時間
(A)]]*直接人件費[[#This Row],[時間単価
(B)]]</f>
        <v>0</v>
      </c>
      <c r="H15" s="136">
        <f>直接人件費[[#This Row],[従事
時間
(A)]]*直接人件費[[#This Row],[時間単価
(B)]]</f>
        <v>0</v>
      </c>
      <c r="I15" s="91" t="str">
        <f>IF(OR(AND(直接人件費[[#This Row],[従事者氏名]]="",
                 直接人件費[[#This Row],[所属/役職]]="",
                 直接人件費[[#This Row],[保有資格・経験]]="",
         直接人件費[[#This Row],[従事
時間
(A)]]=0,
         直接人件費[[#This Row],[時間単価
(B)]]=""),
      AND(直接人件費[[#This Row],[従事者氏名]]&lt;&gt;"",
          直接人件費[[#This Row],[所属/役職]]&lt;&gt;"",
          直接人件費[[#This Row],[保有資格・経験]]&lt;&gt;"",
          直接人件費[[#This Row],[従事
時間
(A)]]&lt;&gt;0,
          直接人件費[[#This Row],[時間単価
(B)]]&lt;&gt;"")),
   "",
   "←全ての項目を入力してください")</f>
        <v/>
      </c>
    </row>
    <row r="16" spans="1:14" ht="33.75" customHeight="1">
      <c r="A16" s="84">
        <f>ROW()-ROW(直接人件費[[#Headers],[番号]])</f>
        <v>14</v>
      </c>
      <c r="B16" s="137" t="str">
        <f>IF(AND('4-10'!$B20=""),"",'4-10'!$B20)</f>
        <v/>
      </c>
      <c r="C16" s="43"/>
      <c r="D16" s="85"/>
      <c r="E16" s="136">
        <f>'4-10'!$L20</f>
        <v>0</v>
      </c>
      <c r="F16" s="85"/>
      <c r="G16" s="136">
        <f>直接人件費[[#This Row],[従事
時間
(A)]]*直接人件費[[#This Row],[時間単価
(B)]]</f>
        <v>0</v>
      </c>
      <c r="H16" s="136">
        <f>直接人件費[[#This Row],[従事
時間
(A)]]*直接人件費[[#This Row],[時間単価
(B)]]</f>
        <v>0</v>
      </c>
      <c r="I16" s="91" t="str">
        <f>IF(OR(AND(直接人件費[[#This Row],[従事者氏名]]="",
                 直接人件費[[#This Row],[所属/役職]]="",
                 直接人件費[[#This Row],[保有資格・経験]]="",
         直接人件費[[#This Row],[従事
時間
(A)]]=0,
         直接人件費[[#This Row],[時間単価
(B)]]=""),
      AND(直接人件費[[#This Row],[従事者氏名]]&lt;&gt;"",
          直接人件費[[#This Row],[所属/役職]]&lt;&gt;"",
          直接人件費[[#This Row],[保有資格・経験]]&lt;&gt;"",
          直接人件費[[#This Row],[従事
時間
(A)]]&lt;&gt;0,
          直接人件費[[#This Row],[時間単価
(B)]]&lt;&gt;"")),
   "",
   "←全ての項目を入力してください")</f>
        <v/>
      </c>
    </row>
    <row r="17" spans="1:9" ht="33.75" customHeight="1">
      <c r="A17" s="84">
        <f>ROW()-ROW(直接人件費[[#Headers],[番号]])</f>
        <v>15</v>
      </c>
      <c r="B17" s="137" t="str">
        <f>IF(AND('4-10'!$B21=""),"",'4-10'!$B21)</f>
        <v/>
      </c>
      <c r="C17" s="43"/>
      <c r="D17" s="85"/>
      <c r="E17" s="136">
        <f>'4-10'!$L21</f>
        <v>0</v>
      </c>
      <c r="F17" s="85"/>
      <c r="G17" s="136">
        <f>直接人件費[[#This Row],[従事
時間
(A)]]*直接人件費[[#This Row],[時間単価
(B)]]</f>
        <v>0</v>
      </c>
      <c r="H17" s="136">
        <f>直接人件費[[#This Row],[従事
時間
(A)]]*直接人件費[[#This Row],[時間単価
(B)]]</f>
        <v>0</v>
      </c>
      <c r="I17" s="91" t="str">
        <f>IF(OR(AND(直接人件費[[#This Row],[従事者氏名]]="",
                 直接人件費[[#This Row],[所属/役職]]="",
                 直接人件費[[#This Row],[保有資格・経験]]="",
         直接人件費[[#This Row],[従事
時間
(A)]]=0,
         直接人件費[[#This Row],[時間単価
(B)]]=""),
      AND(直接人件費[[#This Row],[従事者氏名]]&lt;&gt;"",
          直接人件費[[#This Row],[所属/役職]]&lt;&gt;"",
          直接人件費[[#This Row],[保有資格・経験]]&lt;&gt;"",
          直接人件費[[#This Row],[従事
時間
(A)]]&lt;&gt;0,
          直接人件費[[#This Row],[時間単価
(B)]]&lt;&gt;"")),
   "",
   "←全ての項目を入力してください")</f>
        <v/>
      </c>
    </row>
    <row r="18" spans="1:9" ht="26.25" customHeight="1">
      <c r="A18" s="359"/>
      <c r="B18" s="360"/>
      <c r="C18" s="360"/>
      <c r="D18" s="360"/>
      <c r="E18" s="361"/>
      <c r="F18" s="362" t="s">
        <v>151</v>
      </c>
      <c r="G18" s="363">
        <f>SUBTOTAL(109,直接人件費[助成事業に
要する経費])</f>
        <v>0</v>
      </c>
      <c r="H18" s="363">
        <f>SUBTOTAL(109,直接人件費[助成対象経費
(A)×(B)])</f>
        <v>0</v>
      </c>
      <c r="I18" s="364"/>
    </row>
    <row r="19" spans="1:9" s="32" customFormat="1" ht="21.75" customHeight="1">
      <c r="A19" s="35" t="s">
        <v>118</v>
      </c>
      <c r="B19" s="20"/>
      <c r="C19" s="20"/>
      <c r="D19" s="215"/>
      <c r="E19" s="215"/>
      <c r="G19" s="215"/>
      <c r="H19" s="68" t="s">
        <v>72</v>
      </c>
    </row>
    <row r="20" spans="1:9" s="32" customFormat="1" ht="45" customHeight="1">
      <c r="A20" s="240" t="s">
        <v>420</v>
      </c>
      <c r="B20" s="240" t="s">
        <v>421</v>
      </c>
      <c r="C20" s="240" t="s">
        <v>422</v>
      </c>
      <c r="D20" s="241" t="s">
        <v>423</v>
      </c>
      <c r="E20" s="240" t="s">
        <v>424</v>
      </c>
      <c r="F20" s="242" t="s">
        <v>425</v>
      </c>
      <c r="G20" s="240" t="s">
        <v>426</v>
      </c>
      <c r="H20" s="243" t="s">
        <v>427</v>
      </c>
    </row>
    <row r="21" spans="1:9" ht="33.75" customHeight="1">
      <c r="A21" s="257">
        <f>ROW()-ROW(その他[[#Headers],[番号]])</f>
        <v>1</v>
      </c>
      <c r="B21" s="249"/>
      <c r="C21" s="249"/>
      <c r="D21" s="250"/>
      <c r="E21" s="250"/>
      <c r="F21" s="251">
        <f>その他[[#This Row],[単価(A)
(税込)]]*その他[[#This Row],[数量(B)]]</f>
        <v>0</v>
      </c>
      <c r="G21" s="252"/>
      <c r="H21" s="253" t="str">
        <f>IF(OR(AND(その他[[#This Row],[経費項目]]="",その他[[#This Row],[内容]]="",その他[[#This Row],[単価(A)
(税込)]]="",その他[[#This Row],[数量(B)]]="",G21=""),AND(その他[[#This Row],[経費項目]]&lt;&gt;"",その他[[#This Row],[内容]]&lt;&gt;"",その他[[#This Row],[単価(A)
(税込)]]&lt;&gt;"",その他[[#This Row],[数量(B)]]&lt;&gt;"",G21&lt;&gt;"")),"","←全ての項目を入力してください")</f>
        <v/>
      </c>
    </row>
    <row r="22" spans="1:9" ht="33.75" customHeight="1">
      <c r="A22" s="257">
        <f>ROW()-ROW(その他[[#Headers],[番号]])</f>
        <v>2</v>
      </c>
      <c r="B22" s="249"/>
      <c r="C22" s="249"/>
      <c r="D22" s="250"/>
      <c r="E22" s="250"/>
      <c r="F22" s="251">
        <f>その他[[#This Row],[単価(A)
(税込)]]*その他[[#This Row],[数量(B)]]</f>
        <v>0</v>
      </c>
      <c r="G22" s="252"/>
      <c r="H22" s="253" t="str">
        <f>IF(OR(AND(その他[[#This Row],[経費項目]]="",その他[[#This Row],[内容]]="",その他[[#This Row],[単価(A)
(税込)]]="",その他[[#This Row],[数量(B)]]="",G22=""),AND(その他[[#This Row],[経費項目]]&lt;&gt;"",その他[[#This Row],[内容]]&lt;&gt;"",その他[[#This Row],[単価(A)
(税込)]]&lt;&gt;"",その他[[#This Row],[数量(B)]]&lt;&gt;"",G22&lt;&gt;"")),"","←全ての項目を入力してください")</f>
        <v/>
      </c>
    </row>
    <row r="23" spans="1:9" ht="33.75" customHeight="1">
      <c r="A23" s="257">
        <f>ROW()-ROW(その他[[#Headers],[番号]])</f>
        <v>3</v>
      </c>
      <c r="B23" s="249"/>
      <c r="C23" s="249"/>
      <c r="D23" s="250"/>
      <c r="E23" s="250"/>
      <c r="F23" s="251">
        <f>その他[[#This Row],[単価(A)
(税込)]]*その他[[#This Row],[数量(B)]]</f>
        <v>0</v>
      </c>
      <c r="G23" s="252"/>
      <c r="H23" s="253" t="str">
        <f>IF(OR(AND(その他[[#This Row],[経費項目]]="",その他[[#This Row],[内容]]="",その他[[#This Row],[単価(A)
(税込)]]="",その他[[#This Row],[数量(B)]]="",G23=""),AND(その他[[#This Row],[経費項目]]&lt;&gt;"",その他[[#This Row],[内容]]&lt;&gt;"",その他[[#This Row],[単価(A)
(税込)]]&lt;&gt;"",その他[[#This Row],[数量(B)]]&lt;&gt;"",G23&lt;&gt;"")),"","←全ての項目を入力してください")</f>
        <v/>
      </c>
    </row>
    <row r="24" spans="1:9" ht="33.75" customHeight="1">
      <c r="A24" s="257">
        <f>ROW()-ROW(その他[[#Headers],[番号]])</f>
        <v>4</v>
      </c>
      <c r="B24" s="249"/>
      <c r="C24" s="249"/>
      <c r="D24" s="250"/>
      <c r="E24" s="250"/>
      <c r="F24" s="251">
        <f>その他[[#This Row],[単価(A)
(税込)]]*その他[[#This Row],[数量(B)]]</f>
        <v>0</v>
      </c>
      <c r="G24" s="252"/>
      <c r="H24" s="253" t="str">
        <f>IF(OR(AND(その他[[#This Row],[経費項目]]="",その他[[#This Row],[内容]]="",その他[[#This Row],[単価(A)
(税込)]]="",その他[[#This Row],[数量(B)]]="",G24=""),AND(その他[[#This Row],[経費項目]]&lt;&gt;"",その他[[#This Row],[内容]]&lt;&gt;"",その他[[#This Row],[単価(A)
(税込)]]&lt;&gt;"",その他[[#This Row],[数量(B)]]&lt;&gt;"",G24&lt;&gt;"")),"","←全ての項目を入力してください")</f>
        <v/>
      </c>
    </row>
    <row r="25" spans="1:9" ht="33.75" customHeight="1">
      <c r="A25" s="257">
        <f>ROW()-ROW(その他[[#Headers],[番号]])</f>
        <v>5</v>
      </c>
      <c r="B25" s="249"/>
      <c r="C25" s="249"/>
      <c r="D25" s="250"/>
      <c r="E25" s="250"/>
      <c r="F25" s="251">
        <f>その他[[#This Row],[単価(A)
(税込)]]*その他[[#This Row],[数量(B)]]</f>
        <v>0</v>
      </c>
      <c r="G25" s="252"/>
      <c r="H25" s="253" t="str">
        <f>IF(OR(AND(その他[[#This Row],[経費項目]]="",その他[[#This Row],[内容]]="",その他[[#This Row],[単価(A)
(税込)]]="",その他[[#This Row],[数量(B)]]="",G25=""),AND(その他[[#This Row],[経費項目]]&lt;&gt;"",その他[[#This Row],[内容]]&lt;&gt;"",その他[[#This Row],[単価(A)
(税込)]]&lt;&gt;"",その他[[#This Row],[数量(B)]]&lt;&gt;"",G25&lt;&gt;"")),"","←全ての項目を入力してください")</f>
        <v/>
      </c>
    </row>
    <row r="26" spans="1:9" ht="33.75" customHeight="1">
      <c r="A26" s="1014" t="s">
        <v>428</v>
      </c>
      <c r="B26" s="1015"/>
      <c r="C26" s="1015"/>
      <c r="D26" s="1015"/>
      <c r="E26" s="1016"/>
      <c r="F26" s="365">
        <f>SUM(その他[助成事業に
要する経費
（税込）])</f>
        <v>0</v>
      </c>
      <c r="G26" s="366"/>
      <c r="H26" s="367"/>
      <c r="I26" s="32"/>
    </row>
    <row r="27" spans="1:9" ht="30" customHeight="1">
      <c r="A27" s="57"/>
      <c r="B27" s="50"/>
      <c r="C27" s="50"/>
      <c r="D27" s="54"/>
      <c r="E27" s="58"/>
      <c r="F27" s="55"/>
      <c r="G27" s="59"/>
      <c r="H27" s="59"/>
    </row>
  </sheetData>
  <sheetProtection sheet="1" objects="1" scenarios="1" formatCells="0" formatRows="0" insertRows="0" deleteRows="0" selectLockedCells="1"/>
  <mergeCells count="2">
    <mergeCell ref="A26:E26"/>
    <mergeCell ref="J2:N2"/>
  </mergeCells>
  <phoneticPr fontId="1"/>
  <conditionalFormatting sqref="C3:D17 F3:F17">
    <cfRule type="expression" dxfId="32" priority="2">
      <formula>AND(OR($C3&lt;&gt;"",$D3&lt;&gt;"",$F3&lt;&gt;""),C3="")</formula>
    </cfRule>
  </conditionalFormatting>
  <conditionalFormatting sqref="B21:E25 G21:G25">
    <cfRule type="expression" dxfId="31" priority="1">
      <formula>AND(OR($B21&lt;&gt;"",$C21&lt;&gt;"",$D21&lt;&gt;"",$E21&lt;&gt;"",$G21&lt;&gt;""),B21="")</formula>
    </cfRule>
  </conditionalFormatting>
  <dataValidations count="2">
    <dataValidation type="list" allowBlank="1" showInputMessage="1" showErrorMessage="1" promptTitle="時間単価を入力してください" prompt="　募集要項の「人件費単価一覧表」を参考にしてください。単価の上限額は4,880円です。" sqref="F3:F17">
      <formula1>"990,1050,1110,1180,1260,1330,1410,1490,1570,1730,1890,2040,2200,2360,2520,2670,2830,2990,3230,3460,3700,3930,4170,4410,4640,4880"</formula1>
    </dataValidation>
    <dataValidation allowBlank="1" showInputMessage="1" showErrorMessage="1" promptTitle="保有資格・経験を記入してください" prompt="資格がない場合は、経験を記入してください" sqref="D3:D17"/>
  </dataValidations>
  <printOptions horizontalCentered="1"/>
  <pageMargins left="0.31496062992125984" right="0.31496062992125984" top="0.74803149606299213" bottom="0.74803149606299213" header="0.31496062992125984" footer="0.31496062992125984"/>
  <pageSetup paperSize="9" scale="93" fitToWidth="0" fitToHeight="0" orientation="portrait" r:id="rId1"/>
  <headerFooter>
    <oddFooter>&amp;A</oddFooter>
  </headerFooter>
  <tableParts count="2">
    <tablePart r:id="rId2"/>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2:D49"/>
  <sheetViews>
    <sheetView view="pageBreakPreview" zoomScaleNormal="100" zoomScaleSheetLayoutView="100" workbookViewId="0">
      <selection activeCell="B2" sqref="B2:D2"/>
    </sheetView>
  </sheetViews>
  <sheetFormatPr defaultRowHeight="13.5"/>
  <cols>
    <col min="2" max="2" width="18.5" customWidth="1"/>
    <col min="3" max="3" width="1.625" customWidth="1"/>
    <col min="4" max="4" width="67.625" customWidth="1"/>
  </cols>
  <sheetData>
    <row r="2" spans="2:4" ht="17.25">
      <c r="B2" s="1018" t="s">
        <v>539</v>
      </c>
      <c r="C2" s="1018"/>
      <c r="D2" s="1018"/>
    </row>
    <row r="4" spans="2:4" ht="23.25" customHeight="1">
      <c r="B4" s="324" t="s">
        <v>7</v>
      </c>
      <c r="C4" s="324"/>
      <c r="D4" s="325" t="str">
        <f>IF('1-2'!C5&lt;&gt;"",'1-2'!C5,"空白")</f>
        <v>空白</v>
      </c>
    </row>
    <row r="5" spans="2:4" ht="23.25" customHeight="1">
      <c r="B5" s="324" t="s">
        <v>336</v>
      </c>
      <c r="C5" s="324"/>
      <c r="D5" s="325" t="str">
        <f>IF('1-1'!C28&lt;&gt;"",'1-1'!C28,"空白")</f>
        <v>の開発</v>
      </c>
    </row>
    <row r="6" spans="2:4" ht="23.25" customHeight="1">
      <c r="B6" s="324" t="s">
        <v>540</v>
      </c>
      <c r="C6" s="324"/>
      <c r="D6" s="325" t="str">
        <f>IF('1-2'!C6&lt;&gt;"",'1-2'!C6,"空白")</f>
        <v>空白</v>
      </c>
    </row>
    <row r="7" spans="2:4" ht="23.25" customHeight="1">
      <c r="B7" s="324" t="s">
        <v>8</v>
      </c>
      <c r="C7" s="324"/>
      <c r="D7" s="325" t="str">
        <f>IF('1-2'!M5&lt;&gt;"",'1-2'!M5,"空白")</f>
        <v>空白</v>
      </c>
    </row>
    <row r="8" spans="2:4" ht="23.25" customHeight="1">
      <c r="B8" s="324" t="s">
        <v>580</v>
      </c>
      <c r="C8" s="324"/>
      <c r="D8" s="325" t="str">
        <f>IF('1-2'!E7&lt;&gt;"",'1-2'!E7,"空白")</f>
        <v>空白</v>
      </c>
    </row>
    <row r="9" spans="2:4" ht="23.25" customHeight="1">
      <c r="B9" s="324" t="s">
        <v>581</v>
      </c>
      <c r="C9" s="324"/>
      <c r="D9" s="325" t="str">
        <f>IF('1-2'!M7&lt;&gt;"",'1-2'!M7,"空白")</f>
        <v>空白</v>
      </c>
    </row>
    <row r="10" spans="2:4" ht="23.25" customHeight="1">
      <c r="B10" s="324" t="s">
        <v>541</v>
      </c>
      <c r="C10" s="324"/>
      <c r="D10" s="325" t="str">
        <f>IF('1-2'!G8&lt;&gt;"",'1-2'!G8,"空白")</f>
        <v>空白</v>
      </c>
    </row>
    <row r="11" spans="2:4" ht="23.25" customHeight="1">
      <c r="B11" s="324" t="s">
        <v>579</v>
      </c>
      <c r="C11" s="324"/>
      <c r="D11" s="325" t="str">
        <f>IF('1-2'!G10&lt;&gt;"",'1-2'!G10,"空白")</f>
        <v>空白</v>
      </c>
    </row>
    <row r="12" spans="2:4" ht="23.25" customHeight="1">
      <c r="B12" s="324" t="s">
        <v>542</v>
      </c>
      <c r="C12" s="324"/>
      <c r="D12" s="325" t="str">
        <f>IF('1-2'!G12&lt;&gt;"",'1-2'!G12,"空白")</f>
        <v>空白</v>
      </c>
    </row>
    <row r="13" spans="2:4" ht="23.25" customHeight="1">
      <c r="B13" s="324" t="s">
        <v>543</v>
      </c>
      <c r="C13" s="324"/>
      <c r="D13" s="325" t="str">
        <f>IF('1-2'!C13&lt;&gt;"",'1-2'!C13,"空白")</f>
        <v>空白</v>
      </c>
    </row>
    <row r="14" spans="2:4" ht="23.25" customHeight="1">
      <c r="B14" s="324" t="s">
        <v>544</v>
      </c>
      <c r="C14" s="324"/>
      <c r="D14" s="325" t="str">
        <f>IF('1-2'!E15&lt;&gt;"",'1-2'!E15,"空白")</f>
        <v>空白</v>
      </c>
    </row>
    <row r="15" spans="2:4" ht="23.25" customHeight="1">
      <c r="B15" s="324" t="s">
        <v>545</v>
      </c>
      <c r="C15" s="324"/>
      <c r="D15" s="325" t="str">
        <f>IF('1-2'!E16&lt;&gt;"",'1-2'!E16,"空白")</f>
        <v>空白</v>
      </c>
    </row>
    <row r="16" spans="2:4" ht="23.25" customHeight="1">
      <c r="B16" s="324" t="s">
        <v>546</v>
      </c>
      <c r="C16" s="324"/>
      <c r="D16" s="327" t="str">
        <f>IF('1-2'!G17&lt;&gt;"",'1-2'!G17,"空白")</f>
        <v>空白</v>
      </c>
    </row>
    <row r="17" spans="2:4" ht="23.25" customHeight="1">
      <c r="B17" s="324" t="s">
        <v>547</v>
      </c>
      <c r="C17" s="324"/>
      <c r="D17" s="328" t="str">
        <f>IF('1-2'!M17&lt;&gt;"",'1-2'!M17,"空白")</f>
        <v>空白</v>
      </c>
    </row>
    <row r="18" spans="2:4" ht="23.25" customHeight="1">
      <c r="B18" s="324" t="s">
        <v>31</v>
      </c>
      <c r="C18" s="324"/>
      <c r="D18" s="328" t="str">
        <f>IF('1-2'!M19&lt;&gt;"",'1-2'!M19,"空白")</f>
        <v>空白</v>
      </c>
    </row>
    <row r="19" spans="2:4" ht="23.25" customHeight="1">
      <c r="B19" s="324" t="s">
        <v>548</v>
      </c>
      <c r="C19" s="324"/>
      <c r="D19" s="325" t="str">
        <f>IF('1-2'!E20&lt;&gt;"",'1-2'!E20,"空白")</f>
        <v>空白</v>
      </c>
    </row>
    <row r="20" spans="2:4" ht="23.25" customHeight="1">
      <c r="B20" s="324" t="s">
        <v>549</v>
      </c>
      <c r="C20" s="324"/>
      <c r="D20" s="325" t="str">
        <f>IF('1-2'!I20&lt;&gt;"",'1-2'!I20,"空白")</f>
        <v>空白</v>
      </c>
    </row>
    <row r="21" spans="2:4" ht="23.25" customHeight="1">
      <c r="B21" s="324" t="s">
        <v>154</v>
      </c>
      <c r="C21" s="324"/>
      <c r="D21" s="328" t="str">
        <f>IF('1-2'!C23&lt;&gt;"",'1-2'!C23,"空白")</f>
        <v>空白</v>
      </c>
    </row>
    <row r="22" spans="2:4" ht="23.25" customHeight="1">
      <c r="B22" s="324" t="s">
        <v>550</v>
      </c>
      <c r="C22" s="324"/>
      <c r="D22" s="325" t="str">
        <f>IF('1-2'!D31&lt;&gt;"",'1-2'!D31,"空白")</f>
        <v>空白</v>
      </c>
    </row>
    <row r="23" spans="2:4" ht="23.25" customHeight="1">
      <c r="B23" s="324" t="s">
        <v>551</v>
      </c>
      <c r="C23" s="324"/>
      <c r="D23" s="325" t="str">
        <f>IF('1-2'!G32&lt;&gt;"",'1-2'!G32&amp;'1-2'!J32,"空白")</f>
        <v>空白</v>
      </c>
    </row>
    <row r="24" spans="2:4" ht="23.25" customHeight="1">
      <c r="B24" s="324" t="s">
        <v>16</v>
      </c>
      <c r="C24" s="324"/>
      <c r="D24" s="327" t="str">
        <f>IF('1-1'!G42&lt;&gt;"",'1-1'!G42,"空白")</f>
        <v>空白</v>
      </c>
    </row>
    <row r="25" spans="2:4" ht="23.25" customHeight="1">
      <c r="B25" s="324" t="s">
        <v>582</v>
      </c>
      <c r="C25" s="324"/>
      <c r="D25" s="329">
        <f>'3-1'!U1</f>
        <v>0</v>
      </c>
    </row>
    <row r="26" spans="2:4" ht="23.25" customHeight="1">
      <c r="B26" s="324" t="s">
        <v>583</v>
      </c>
      <c r="C26" s="324"/>
      <c r="D26" s="329">
        <f>'3-1'!U5</f>
        <v>0</v>
      </c>
    </row>
    <row r="27" spans="2:4" ht="23.25" customHeight="1">
      <c r="B27" s="324" t="s">
        <v>584</v>
      </c>
      <c r="C27" s="324"/>
      <c r="D27" s="329">
        <f>'3-3'!U4</f>
        <v>0</v>
      </c>
    </row>
    <row r="28" spans="2:4" ht="23.25" customHeight="1">
      <c r="B28" s="324" t="s">
        <v>552</v>
      </c>
      <c r="C28" s="324"/>
      <c r="D28" s="326" t="str">
        <f>IF('4-1'!P8&lt;&gt;0,'4-1'!P8,"空白")</f>
        <v>空白</v>
      </c>
    </row>
    <row r="29" spans="2:4" ht="23.25" customHeight="1">
      <c r="B29" s="324" t="s">
        <v>553</v>
      </c>
      <c r="C29" s="324"/>
      <c r="D29" s="326" t="str">
        <f>IF('4-1'!Z8&lt;&gt;0,'4-1'!Z8,"空白")</f>
        <v>空白</v>
      </c>
    </row>
    <row r="30" spans="2:4" ht="23.25" customHeight="1">
      <c r="B30" s="324" t="s">
        <v>554</v>
      </c>
      <c r="C30" s="324"/>
      <c r="D30" s="326" t="str">
        <f>IF('4-1'!AJ8&lt;&gt;0,'4-1'!AJ8,"空白")</f>
        <v>空白</v>
      </c>
    </row>
    <row r="31" spans="2:4" ht="23.25" customHeight="1">
      <c r="B31" s="324" t="s">
        <v>555</v>
      </c>
      <c r="C31" s="324"/>
      <c r="D31" s="326" t="str">
        <f>IF('4-1'!P9&lt;&gt;0,'4-1'!P9,"空白")</f>
        <v>空白</v>
      </c>
    </row>
    <row r="32" spans="2:4" ht="23.25" customHeight="1">
      <c r="B32" s="324" t="s">
        <v>556</v>
      </c>
      <c r="C32" s="324"/>
      <c r="D32" s="326" t="str">
        <f>IF('4-1'!Z9&lt;&gt;0,'4-1'!Z9,"空白")</f>
        <v>空白</v>
      </c>
    </row>
    <row r="33" spans="2:4" ht="23.25" customHeight="1">
      <c r="B33" s="324" t="s">
        <v>557</v>
      </c>
      <c r="C33" s="324"/>
      <c r="D33" s="326" t="str">
        <f>IF('4-1'!AJ9&lt;&gt;0,'4-1'!AJ9,"空白")</f>
        <v>空白</v>
      </c>
    </row>
    <row r="34" spans="2:4" ht="23.25" customHeight="1">
      <c r="B34" s="324" t="s">
        <v>558</v>
      </c>
      <c r="C34" s="324"/>
      <c r="D34" s="326" t="str">
        <f>IF('4-1'!P10&lt;&gt;0,'4-1'!P10,"空白")</f>
        <v>空白</v>
      </c>
    </row>
    <row r="35" spans="2:4" ht="23.25" customHeight="1">
      <c r="B35" s="324" t="s">
        <v>559</v>
      </c>
      <c r="C35" s="324"/>
      <c r="D35" s="326" t="str">
        <f>IF('4-1'!Z10&lt;&gt;0,'4-1'!Z10,"空白")</f>
        <v>空白</v>
      </c>
    </row>
    <row r="36" spans="2:4" ht="23.25" customHeight="1">
      <c r="B36" s="324" t="s">
        <v>560</v>
      </c>
      <c r="C36" s="324"/>
      <c r="D36" s="326" t="str">
        <f>IF('4-1'!AJ10&lt;&gt;0,'4-1'!AJ10,"空白")</f>
        <v>空白</v>
      </c>
    </row>
    <row r="37" spans="2:4" ht="23.25" customHeight="1">
      <c r="B37" s="324" t="s">
        <v>561</v>
      </c>
      <c r="C37" s="324"/>
      <c r="D37" s="326" t="str">
        <f>IF('4-1'!P11&lt;&gt;0,'4-1'!P11,"空白")</f>
        <v>空白</v>
      </c>
    </row>
    <row r="38" spans="2:4" ht="23.25" customHeight="1">
      <c r="B38" s="324" t="s">
        <v>562</v>
      </c>
      <c r="C38" s="324"/>
      <c r="D38" s="326" t="str">
        <f>IF('4-1'!Z11&lt;&gt;0,'4-1'!Z11,"空白")</f>
        <v>空白</v>
      </c>
    </row>
    <row r="39" spans="2:4" ht="23.25" customHeight="1">
      <c r="B39" s="324" t="s">
        <v>563</v>
      </c>
      <c r="C39" s="324"/>
      <c r="D39" s="326" t="str">
        <f>IF('4-1'!AJ11&lt;&gt;0,'4-1'!AJ11,"空白")</f>
        <v>空白</v>
      </c>
    </row>
    <row r="40" spans="2:4" ht="23.25" customHeight="1">
      <c r="B40" s="324" t="s">
        <v>564</v>
      </c>
      <c r="C40" s="324"/>
      <c r="D40" s="326" t="str">
        <f>IF('4-1'!P12&lt;&gt;0,'4-1'!P12,"空白")</f>
        <v>空白</v>
      </c>
    </row>
    <row r="41" spans="2:4" ht="23.25" customHeight="1">
      <c r="B41" s="324" t="s">
        <v>565</v>
      </c>
      <c r="C41" s="324"/>
      <c r="D41" s="326" t="str">
        <f>IF('4-1'!Z12&lt;&gt;0,'4-1'!Z12,"空白")</f>
        <v>空白</v>
      </c>
    </row>
    <row r="42" spans="2:4" ht="23.25" customHeight="1">
      <c r="B42" s="324" t="s">
        <v>566</v>
      </c>
      <c r="C42" s="324"/>
      <c r="D42" s="326" t="str">
        <f>IF('4-1'!AJ12&lt;&gt;0,'4-1'!AJ12,"空白")</f>
        <v>空白</v>
      </c>
    </row>
    <row r="43" spans="2:4" ht="23.25" customHeight="1">
      <c r="B43" s="324" t="s">
        <v>567</v>
      </c>
      <c r="C43" s="324"/>
      <c r="D43" s="326" t="str">
        <f>IF('4-1'!P13&lt;&gt;0,'4-1'!P13,"空白")</f>
        <v>空白</v>
      </c>
    </row>
    <row r="44" spans="2:4" ht="23.25" customHeight="1">
      <c r="B44" s="324" t="s">
        <v>568</v>
      </c>
      <c r="C44" s="324"/>
      <c r="D44" s="326" t="str">
        <f>IF('4-1'!Z13&lt;&gt;0,'4-1'!Z13,"空白")</f>
        <v>空白</v>
      </c>
    </row>
    <row r="45" spans="2:4" ht="23.25" customHeight="1">
      <c r="B45" s="324" t="s">
        <v>569</v>
      </c>
      <c r="C45" s="324"/>
      <c r="D45" s="326" t="str">
        <f>IF('4-1'!AJ13&lt;&gt;0,'4-1'!AJ13,"空白")</f>
        <v>空白</v>
      </c>
    </row>
    <row r="46" spans="2:4" ht="23.25" customHeight="1">
      <c r="B46" s="324" t="s">
        <v>570</v>
      </c>
      <c r="C46" s="324"/>
      <c r="D46" s="326" t="str">
        <f>IF('4-1'!P14&lt;&gt;0,'4-1'!P14,"空白")</f>
        <v>空白</v>
      </c>
    </row>
    <row r="47" spans="2:4" ht="23.25" customHeight="1">
      <c r="B47" s="324" t="s">
        <v>571</v>
      </c>
      <c r="C47" s="324"/>
      <c r="D47" s="326" t="str">
        <f>IF('4-1'!P15&lt;&gt;0,'4-1'!P15,"空白")</f>
        <v>空白</v>
      </c>
    </row>
    <row r="48" spans="2:4" ht="23.25" customHeight="1">
      <c r="B48" s="324" t="s">
        <v>575</v>
      </c>
      <c r="C48" s="324"/>
      <c r="D48" s="326" t="str">
        <f>IF('4-1'!Z15&lt;&gt;0,'4-1'!Z15,"空白")</f>
        <v>空白</v>
      </c>
    </row>
    <row r="49" spans="2:4" ht="23.25" customHeight="1">
      <c r="B49" s="324" t="s">
        <v>572</v>
      </c>
      <c r="C49" s="324"/>
      <c r="D49" s="326" t="str">
        <f>IF('4-1'!AJ15&lt;&gt;0,'4-1'!AJ15,"空白")</f>
        <v>空白</v>
      </c>
    </row>
  </sheetData>
  <sheetProtection sheet="1" objects="1" scenarios="1" selectLockedCells="1"/>
  <mergeCells count="1">
    <mergeCell ref="B2:D2"/>
  </mergeCells>
  <phoneticPr fontId="1"/>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F76"/>
  <sheetViews>
    <sheetView view="pageBreakPreview" zoomScale="105" zoomScaleNormal="100" zoomScaleSheetLayoutView="105" workbookViewId="0">
      <selection activeCell="A4" sqref="A4"/>
    </sheetView>
  </sheetViews>
  <sheetFormatPr defaultRowHeight="13.5"/>
  <cols>
    <col min="1" max="1" width="6.75" customWidth="1"/>
    <col min="2" max="2" width="16.25" customWidth="1"/>
    <col min="3" max="3" width="23.625" customWidth="1"/>
    <col min="4" max="4" width="24.625" customWidth="1"/>
    <col min="5" max="6" width="15" customWidth="1"/>
    <col min="7" max="7" width="6.125" customWidth="1"/>
    <col min="8" max="8" width="3.125" customWidth="1"/>
    <col min="9" max="9" width="9" customWidth="1"/>
    <col min="12" max="12" width="11.25" customWidth="1"/>
    <col min="13" max="13" width="9.5" customWidth="1"/>
    <col min="14" max="14" width="6.25" customWidth="1"/>
  </cols>
  <sheetData>
    <row r="1" spans="1:6" ht="30" customHeight="1">
      <c r="A1" s="268" t="s">
        <v>529</v>
      </c>
      <c r="B1" s="158"/>
      <c r="C1" s="158"/>
      <c r="D1" s="158"/>
      <c r="E1" s="158"/>
      <c r="F1" s="158"/>
    </row>
    <row r="2" spans="1:6">
      <c r="A2" s="269" t="s">
        <v>530</v>
      </c>
      <c r="B2" s="116"/>
      <c r="C2" s="116"/>
      <c r="D2" s="116"/>
      <c r="E2" s="116"/>
      <c r="F2" s="116"/>
    </row>
    <row r="3" spans="1:6" ht="30" customHeight="1">
      <c r="A3" s="271" t="s">
        <v>275</v>
      </c>
      <c r="B3" s="272" t="s">
        <v>456</v>
      </c>
      <c r="C3" s="514" t="s">
        <v>457</v>
      </c>
      <c r="D3" s="515"/>
      <c r="E3" s="518" t="s">
        <v>279</v>
      </c>
      <c r="F3" s="518"/>
    </row>
    <row r="4" spans="1:6" s="2" customFormat="1" ht="25.5" customHeight="1">
      <c r="A4" s="295"/>
      <c r="B4" s="278"/>
      <c r="C4" s="516"/>
      <c r="D4" s="517"/>
      <c r="E4" s="516"/>
      <c r="F4" s="517"/>
    </row>
    <row r="5" spans="1:6" s="2" customFormat="1" ht="25.5" customHeight="1">
      <c r="A5" s="295"/>
      <c r="B5" s="278"/>
      <c r="C5" s="516"/>
      <c r="D5" s="517"/>
      <c r="E5" s="516"/>
      <c r="F5" s="517"/>
    </row>
    <row r="6" spans="1:6" s="2" customFormat="1" ht="25.5" customHeight="1">
      <c r="A6" s="295"/>
      <c r="B6" s="278"/>
      <c r="C6" s="516"/>
      <c r="D6" s="517"/>
      <c r="E6" s="516"/>
      <c r="F6" s="517"/>
    </row>
    <row r="7" spans="1:6" s="2" customFormat="1" ht="25.5" customHeight="1">
      <c r="A7" s="295"/>
      <c r="B7" s="278"/>
      <c r="C7" s="516"/>
      <c r="D7" s="517"/>
      <c r="E7" s="516"/>
      <c r="F7" s="517"/>
    </row>
    <row r="8" spans="1:6" ht="14.25" customHeight="1"/>
    <row r="9" spans="1:6" ht="30" customHeight="1">
      <c r="A9" s="270" t="s">
        <v>490</v>
      </c>
      <c r="B9" s="65"/>
      <c r="C9" s="65"/>
      <c r="D9" s="65"/>
      <c r="E9" s="65"/>
      <c r="F9" s="65"/>
    </row>
    <row r="10" spans="1:6" ht="33.75" customHeight="1">
      <c r="A10" s="522" t="s">
        <v>531</v>
      </c>
      <c r="B10" s="522"/>
      <c r="C10" s="522"/>
      <c r="D10" s="522"/>
      <c r="E10" s="522"/>
      <c r="F10" s="522"/>
    </row>
    <row r="11" spans="1:6" ht="30" customHeight="1">
      <c r="A11" s="273" t="s">
        <v>515</v>
      </c>
      <c r="B11" s="274" t="s">
        <v>276</v>
      </c>
      <c r="C11" s="274" t="s">
        <v>277</v>
      </c>
      <c r="D11" s="274" t="s">
        <v>278</v>
      </c>
      <c r="E11" s="274" t="s">
        <v>160</v>
      </c>
      <c r="F11" s="275" t="s">
        <v>455</v>
      </c>
    </row>
    <row r="12" spans="1:6" s="2" customFormat="1" ht="30" customHeight="1">
      <c r="A12" s="278"/>
      <c r="B12" s="236"/>
      <c r="C12" s="236"/>
      <c r="D12" s="236"/>
      <c r="E12" s="333"/>
      <c r="F12" s="110"/>
    </row>
    <row r="13" spans="1:6" s="2" customFormat="1" ht="30" customHeight="1">
      <c r="A13" s="278"/>
      <c r="B13" s="236"/>
      <c r="C13" s="236"/>
      <c r="D13" s="236"/>
      <c r="E13" s="333"/>
      <c r="F13" s="110"/>
    </row>
    <row r="14" spans="1:6" s="2" customFormat="1" ht="30" customHeight="1">
      <c r="A14" s="278"/>
      <c r="B14" s="236"/>
      <c r="C14" s="236"/>
      <c r="D14" s="236"/>
      <c r="E14" s="333"/>
      <c r="F14" s="110"/>
    </row>
    <row r="15" spans="1:6" s="2" customFormat="1" ht="30" customHeight="1">
      <c r="A15" s="278"/>
      <c r="B15" s="236"/>
      <c r="C15" s="236"/>
      <c r="D15" s="236"/>
      <c r="E15" s="333"/>
      <c r="F15" s="110"/>
    </row>
    <row r="16" spans="1:6" s="2" customFormat="1" ht="30" customHeight="1">
      <c r="A16" s="278"/>
      <c r="B16" s="236"/>
      <c r="C16" s="236"/>
      <c r="D16" s="236"/>
      <c r="E16" s="333"/>
      <c r="F16" s="110"/>
    </row>
    <row r="17" spans="1:6" ht="30" customHeight="1">
      <c r="A17" s="270" t="s">
        <v>491</v>
      </c>
      <c r="B17" s="65"/>
      <c r="C17" s="65"/>
      <c r="D17" s="65"/>
      <c r="E17" s="65"/>
      <c r="F17" s="65"/>
    </row>
    <row r="18" spans="1:6" ht="33.75" customHeight="1">
      <c r="A18" s="522" t="s">
        <v>532</v>
      </c>
      <c r="B18" s="522"/>
      <c r="C18" s="522"/>
      <c r="D18" s="522"/>
      <c r="E18" s="522"/>
      <c r="F18" s="522"/>
    </row>
    <row r="19" spans="1:6" ht="30" customHeight="1">
      <c r="A19" s="273" t="s">
        <v>515</v>
      </c>
      <c r="B19" s="274" t="s">
        <v>276</v>
      </c>
      <c r="C19" s="274" t="s">
        <v>277</v>
      </c>
      <c r="D19" s="274" t="s">
        <v>278</v>
      </c>
      <c r="E19" s="274" t="s">
        <v>160</v>
      </c>
      <c r="F19" s="275" t="s">
        <v>455</v>
      </c>
    </row>
    <row r="20" spans="1:6" s="2" customFormat="1" ht="30" customHeight="1">
      <c r="A20" s="278"/>
      <c r="B20" s="236"/>
      <c r="C20" s="236"/>
      <c r="D20" s="236"/>
      <c r="E20" s="333"/>
      <c r="F20" s="110"/>
    </row>
    <row r="21" spans="1:6" s="2" customFormat="1" ht="30" customHeight="1">
      <c r="A21" s="278"/>
      <c r="B21" s="236"/>
      <c r="C21" s="236"/>
      <c r="D21" s="236"/>
      <c r="E21" s="333"/>
      <c r="F21" s="110"/>
    </row>
    <row r="22" spans="1:6" s="2" customFormat="1" ht="29.25" customHeight="1">
      <c r="A22" s="278"/>
      <c r="B22" s="236"/>
      <c r="C22" s="236"/>
      <c r="D22" s="236"/>
      <c r="E22" s="333"/>
      <c r="F22" s="110"/>
    </row>
    <row r="23" spans="1:6" s="2" customFormat="1" ht="30" customHeight="1">
      <c r="A23" s="278"/>
      <c r="B23" s="236"/>
      <c r="C23" s="236"/>
      <c r="D23" s="236"/>
      <c r="E23" s="333"/>
      <c r="F23" s="110"/>
    </row>
    <row r="24" spans="1:6" s="2" customFormat="1" ht="30" customHeight="1">
      <c r="A24" s="278"/>
      <c r="B24" s="236"/>
      <c r="C24" s="236"/>
      <c r="D24" s="236"/>
      <c r="E24" s="333"/>
      <c r="F24" s="110"/>
    </row>
    <row r="25" spans="1:6">
      <c r="A25" s="65"/>
      <c r="B25" s="65"/>
      <c r="C25" s="65"/>
      <c r="D25" s="65"/>
      <c r="E25" s="65"/>
      <c r="F25" s="65"/>
    </row>
    <row r="26" spans="1:6" ht="30" customHeight="1">
      <c r="A26" s="270" t="s">
        <v>280</v>
      </c>
      <c r="B26" s="65"/>
      <c r="C26" s="65"/>
      <c r="D26" s="65"/>
      <c r="E26" s="65"/>
      <c r="F26" s="65"/>
    </row>
    <row r="27" spans="1:6">
      <c r="A27" s="269" t="s">
        <v>533</v>
      </c>
      <c r="B27" s="66"/>
      <c r="C27" s="66"/>
      <c r="D27" s="66"/>
      <c r="E27" s="66"/>
      <c r="F27" s="66"/>
    </row>
    <row r="28" spans="1:6" s="171" customFormat="1" ht="30" customHeight="1">
      <c r="A28" s="276" t="s">
        <v>275</v>
      </c>
      <c r="B28" s="470" t="s">
        <v>177</v>
      </c>
      <c r="C28" s="499"/>
      <c r="D28" s="499"/>
      <c r="E28" s="471"/>
      <c r="F28" s="277" t="s">
        <v>349</v>
      </c>
    </row>
    <row r="29" spans="1:6" s="2" customFormat="1" ht="25.5" customHeight="1">
      <c r="A29" s="295"/>
      <c r="B29" s="519"/>
      <c r="C29" s="520"/>
      <c r="D29" s="520"/>
      <c r="E29" s="521"/>
      <c r="F29" s="295"/>
    </row>
    <row r="30" spans="1:6" s="2" customFormat="1" ht="25.5" customHeight="1">
      <c r="A30" s="295"/>
      <c r="B30" s="519"/>
      <c r="C30" s="520"/>
      <c r="D30" s="520"/>
      <c r="E30" s="521"/>
      <c r="F30" s="295"/>
    </row>
    <row r="31" spans="1:6" s="2" customFormat="1" ht="25.5" customHeight="1">
      <c r="A31" s="295"/>
      <c r="B31" s="519"/>
      <c r="C31" s="520"/>
      <c r="D31" s="520"/>
      <c r="E31" s="521"/>
      <c r="F31" s="295"/>
    </row>
    <row r="32" spans="1:6" s="2" customFormat="1" ht="26.25" customHeight="1">
      <c r="A32" s="295"/>
      <c r="B32" s="519"/>
      <c r="C32" s="520"/>
      <c r="D32" s="520"/>
      <c r="E32" s="521"/>
      <c r="F32" s="295"/>
    </row>
    <row r="33" spans="2:2">
      <c r="B33" s="61"/>
    </row>
    <row r="43" spans="2:2" ht="12" customHeight="1"/>
    <row r="44" spans="2:2" ht="12" customHeight="1"/>
    <row r="45" spans="2:2" ht="12" customHeight="1"/>
    <row r="46" spans="2:2" ht="12" customHeight="1"/>
    <row r="47" spans="2:2" ht="12" customHeight="1"/>
    <row r="48" spans="2:2"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sheetData>
  <sheetProtection sheet="1" objects="1" scenarios="1" formatCells="0" formatRows="0" insertRows="0" deleteRows="0" selectLockedCells="1"/>
  <mergeCells count="17">
    <mergeCell ref="B31:E31"/>
    <mergeCell ref="B32:E32"/>
    <mergeCell ref="E6:F6"/>
    <mergeCell ref="C5:D5"/>
    <mergeCell ref="C6:D6"/>
    <mergeCell ref="C7:D7"/>
    <mergeCell ref="E7:F7"/>
    <mergeCell ref="A10:F10"/>
    <mergeCell ref="A18:F18"/>
    <mergeCell ref="B28:E28"/>
    <mergeCell ref="B29:E29"/>
    <mergeCell ref="B30:E30"/>
    <mergeCell ref="C3:D3"/>
    <mergeCell ref="C4:D4"/>
    <mergeCell ref="E3:F3"/>
    <mergeCell ref="E4:F4"/>
    <mergeCell ref="E5:F5"/>
  </mergeCells>
  <phoneticPr fontId="1"/>
  <dataValidations count="6">
    <dataValidation type="list" allowBlank="1" showInputMessage="1" prompt="　現在の利用状況を選択してください" sqref="F29:F32">
      <formula1>"利用中,利用終了"</formula1>
    </dataValidation>
    <dataValidation imeMode="halfAlpha" allowBlank="1" showInputMessage="1" showErrorMessage="1" sqref="E12:E16 E20:E24"/>
    <dataValidation type="list" allowBlank="1" showInputMessage="1" showErrorMessage="1" sqref="A4:A7 A12:A16">
      <formula1>"2014,2015,2016,2017,2018,2019"</formula1>
    </dataValidation>
    <dataValidation type="list" allowBlank="1" showInputMessage="1" prompt="　本事業のテーマとの関連有無について選択してください" sqref="F20:F24">
      <formula1>"有,無"</formula1>
    </dataValidation>
    <dataValidation type="list" allowBlank="1" showInputMessage="1" showErrorMessage="1" sqref="A29:A32">
      <formula1>"2016,2017,2018,2019"</formula1>
    </dataValidation>
    <dataValidation type="list" allowBlank="1" showInputMessage="1" showErrorMessage="1" prompt=" 本事業のテーマとの関連有無を選択してください" sqref="F12:F16">
      <formula1>"有,無"</formula1>
    </dataValidation>
  </dataValidations>
  <printOptions horizontalCentered="1"/>
  <pageMargins left="0.31496062992125984" right="0.31496062992125984" top="0.74803149606299213" bottom="0.74803149606299213" header="0.31496062992125984" footer="0.31496062992125984"/>
  <pageSetup paperSize="9" scale="93" fitToWidth="0" fitToHeight="0" orientation="portrait" r:id="rId1"/>
  <headerFooter>
    <oddFooter>&amp;A</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30"/>
  <sheetViews>
    <sheetView view="pageBreakPreview" zoomScale="115" zoomScaleNormal="110" zoomScaleSheetLayoutView="115" workbookViewId="0">
      <selection activeCell="B5" sqref="B5"/>
    </sheetView>
  </sheetViews>
  <sheetFormatPr defaultRowHeight="13.5"/>
  <cols>
    <col min="1" max="1" width="4.125" customWidth="1"/>
    <col min="2" max="2" width="18.75" customWidth="1"/>
    <col min="3" max="4" width="9.375" customWidth="1"/>
    <col min="5" max="5" width="18.75" customWidth="1"/>
    <col min="6" max="6" width="12.5" customWidth="1"/>
    <col min="7" max="7" width="11.625" bestFit="1" customWidth="1"/>
    <col min="12" max="12" width="11.25" customWidth="1"/>
    <col min="13" max="13" width="9.5" customWidth="1"/>
    <col min="14" max="14" width="6.25" customWidth="1"/>
  </cols>
  <sheetData>
    <row r="1" spans="1:24" s="171" customFormat="1" ht="14.25" customHeight="1">
      <c r="A1" s="266" t="s">
        <v>429</v>
      </c>
    </row>
    <row r="2" spans="1:24" s="171" customFormat="1" ht="60" customHeight="1">
      <c r="A2" s="526" t="s">
        <v>406</v>
      </c>
      <c r="B2" s="526"/>
      <c r="C2" s="526"/>
      <c r="D2" s="526"/>
      <c r="E2" s="526"/>
      <c r="F2" s="526"/>
      <c r="G2" s="526"/>
    </row>
    <row r="3" spans="1:24" s="171" customFormat="1" ht="22.5" customHeight="1">
      <c r="A3" s="527" t="s">
        <v>458</v>
      </c>
      <c r="B3" s="527"/>
      <c r="C3" s="527"/>
      <c r="D3" s="527"/>
      <c r="E3" s="527"/>
      <c r="F3" s="527"/>
      <c r="G3" s="527"/>
    </row>
    <row r="4" spans="1:24" s="171" customFormat="1" ht="22.5" customHeight="1">
      <c r="A4" s="279" t="s">
        <v>585</v>
      </c>
      <c r="B4" s="280" t="s">
        <v>586</v>
      </c>
      <c r="C4" s="280" t="s">
        <v>587</v>
      </c>
      <c r="D4" s="280" t="s">
        <v>588</v>
      </c>
      <c r="E4" s="280" t="s">
        <v>589</v>
      </c>
      <c r="F4" s="280" t="s">
        <v>39</v>
      </c>
      <c r="G4" s="281" t="s">
        <v>590</v>
      </c>
      <c r="H4" s="6" t="s">
        <v>591</v>
      </c>
      <c r="I4" s="6"/>
      <c r="J4" s="6"/>
      <c r="K4" s="6"/>
      <c r="L4" s="6"/>
      <c r="M4" s="6"/>
      <c r="N4" s="6"/>
      <c r="O4" s="6"/>
      <c r="P4" s="6"/>
      <c r="Q4" s="6"/>
      <c r="R4" s="6"/>
      <c r="S4" s="6"/>
      <c r="T4" s="6"/>
      <c r="U4" s="6"/>
      <c r="V4" s="6"/>
      <c r="W4" s="6"/>
      <c r="X4" s="6"/>
    </row>
    <row r="5" spans="1:24" s="2" customFormat="1" ht="22.5" customHeight="1">
      <c r="A5" s="282">
        <f>ROW()-ROW(テーブル17[[#Headers],[No.]])</f>
        <v>1</v>
      </c>
      <c r="B5" s="180"/>
      <c r="C5" s="180"/>
      <c r="D5" s="180"/>
      <c r="E5" s="180"/>
      <c r="F5" s="181"/>
      <c r="G5" s="182" t="str">
        <f>IFERROR(テーブル17[[#This Row],[持ち株数]]/$F$17,"")</f>
        <v/>
      </c>
      <c r="H5" s="6" t="s">
        <v>574</v>
      </c>
      <c r="I5" s="6"/>
      <c r="J5" s="6"/>
      <c r="K5" s="6"/>
      <c r="L5" s="6"/>
      <c r="M5" s="6"/>
      <c r="N5" s="6"/>
      <c r="O5" s="6"/>
      <c r="P5" s="6"/>
      <c r="Q5" s="6"/>
      <c r="R5" s="6"/>
      <c r="S5" s="6"/>
      <c r="T5" s="6"/>
      <c r="U5" s="6"/>
      <c r="V5" s="6"/>
      <c r="W5" s="6"/>
      <c r="X5" s="6"/>
    </row>
    <row r="6" spans="1:24" s="2" customFormat="1" ht="22.5" customHeight="1">
      <c r="A6" s="282">
        <f>ROW()-ROW(テーブル17[[#Headers],[No.]])</f>
        <v>2</v>
      </c>
      <c r="B6" s="180"/>
      <c r="C6" s="180"/>
      <c r="D6" s="180"/>
      <c r="E6" s="180"/>
      <c r="F6" s="181"/>
      <c r="G6" s="182" t="str">
        <f>IFERROR(テーブル17[[#This Row],[持ち株数]]/$F$17,"")</f>
        <v/>
      </c>
      <c r="H6" s="96" t="s">
        <v>536</v>
      </c>
      <c r="I6" s="6"/>
      <c r="J6" s="6"/>
      <c r="K6" s="6"/>
      <c r="L6" s="6"/>
      <c r="M6" s="6"/>
      <c r="N6" s="6"/>
      <c r="O6" s="6"/>
      <c r="P6" s="6"/>
      <c r="Q6" s="6"/>
      <c r="R6" s="6"/>
      <c r="S6" s="6"/>
      <c r="T6" s="6"/>
      <c r="U6" s="6"/>
      <c r="V6" s="6"/>
      <c r="W6" s="6"/>
      <c r="X6" s="6"/>
    </row>
    <row r="7" spans="1:24" s="2" customFormat="1" ht="22.5" customHeight="1">
      <c r="A7" s="282">
        <f>ROW()-ROW(テーブル17[[#Headers],[No.]])</f>
        <v>3</v>
      </c>
      <c r="B7" s="180"/>
      <c r="C7" s="180"/>
      <c r="D7" s="180"/>
      <c r="E7" s="180"/>
      <c r="F7" s="181"/>
      <c r="G7" s="182" t="str">
        <f>IFERROR(テーブル17[[#This Row],[持ち株数]]/$F$17,"")</f>
        <v/>
      </c>
      <c r="I7" s="96"/>
      <c r="J7" s="96"/>
      <c r="K7" s="96"/>
      <c r="L7" s="96"/>
      <c r="M7" s="96"/>
      <c r="N7" s="96"/>
      <c r="O7" s="96"/>
      <c r="P7" s="96"/>
      <c r="Q7" s="96"/>
      <c r="R7" s="96"/>
      <c r="S7" s="96"/>
      <c r="T7" s="96"/>
      <c r="U7" s="96"/>
      <c r="V7" s="96"/>
      <c r="W7" s="96"/>
      <c r="X7" s="96"/>
    </row>
    <row r="8" spans="1:24" s="2" customFormat="1" ht="22.5" customHeight="1">
      <c r="A8" s="282">
        <f>ROW()-ROW(テーブル17[[#Headers],[No.]])</f>
        <v>4</v>
      </c>
      <c r="B8" s="180"/>
      <c r="C8" s="180"/>
      <c r="D8" s="180"/>
      <c r="E8" s="180"/>
      <c r="F8" s="181"/>
      <c r="G8" s="182" t="str">
        <f>IFERROR(テーブル17[[#This Row],[持ち株数]]/$F$17,"")</f>
        <v/>
      </c>
    </row>
    <row r="9" spans="1:24" s="2" customFormat="1" ht="22.5" customHeight="1">
      <c r="A9" s="282">
        <f>ROW()-ROW(テーブル17[[#Headers],[No.]])</f>
        <v>5</v>
      </c>
      <c r="B9" s="180"/>
      <c r="C9" s="180"/>
      <c r="D9" s="180"/>
      <c r="E9" s="180"/>
      <c r="F9" s="181"/>
      <c r="G9" s="182" t="str">
        <f>IFERROR(テーブル17[[#This Row],[持ち株数]]/$F$17,"")</f>
        <v/>
      </c>
    </row>
    <row r="10" spans="1:24" s="2" customFormat="1" ht="22.5" customHeight="1">
      <c r="A10" s="282">
        <f>ROW()-ROW(テーブル17[[#Headers],[No.]])</f>
        <v>6</v>
      </c>
      <c r="B10" s="180"/>
      <c r="C10" s="180"/>
      <c r="D10" s="180"/>
      <c r="E10" s="180"/>
      <c r="F10" s="181"/>
      <c r="G10" s="182" t="str">
        <f>IFERROR(テーブル17[[#This Row],[持ち株数]]/$F$17,"")</f>
        <v/>
      </c>
    </row>
    <row r="11" spans="1:24" s="2" customFormat="1" ht="22.5" customHeight="1">
      <c r="A11" s="282">
        <f>ROW()-ROW(テーブル17[[#Headers],[No.]])</f>
        <v>7</v>
      </c>
      <c r="B11" s="180"/>
      <c r="C11" s="180"/>
      <c r="D11" s="180"/>
      <c r="E11" s="180"/>
      <c r="F11" s="181"/>
      <c r="G11" s="182" t="str">
        <f>IFERROR(テーブル17[[#This Row],[持ち株数]]/$F$17,"")</f>
        <v/>
      </c>
    </row>
    <row r="12" spans="1:24" s="2" customFormat="1" ht="22.5" customHeight="1">
      <c r="A12" s="282">
        <f>ROW()-ROW(テーブル17[[#Headers],[No.]])</f>
        <v>8</v>
      </c>
      <c r="B12" s="180"/>
      <c r="C12" s="180"/>
      <c r="D12" s="180"/>
      <c r="E12" s="180"/>
      <c r="F12" s="181"/>
      <c r="G12" s="182" t="str">
        <f>IFERROR(テーブル17[[#This Row],[持ち株数]]/$F$17,"")</f>
        <v/>
      </c>
    </row>
    <row r="13" spans="1:24" s="2" customFormat="1" ht="22.5" customHeight="1">
      <c r="A13" s="282">
        <f>ROW()-ROW(テーブル17[[#Headers],[No.]])</f>
        <v>9</v>
      </c>
      <c r="B13" s="180"/>
      <c r="C13" s="180"/>
      <c r="D13" s="180"/>
      <c r="E13" s="180"/>
      <c r="F13" s="181"/>
      <c r="G13" s="182" t="str">
        <f>IFERROR(テーブル17[[#This Row],[持ち株数]]/$F$17,"")</f>
        <v/>
      </c>
    </row>
    <row r="14" spans="1:24" s="2" customFormat="1" ht="22.5" customHeight="1">
      <c r="A14" s="282">
        <f>ROW()-ROW(テーブル17[[#Headers],[No.]])</f>
        <v>10</v>
      </c>
      <c r="B14" s="180"/>
      <c r="C14" s="180"/>
      <c r="D14" s="180"/>
      <c r="E14" s="180"/>
      <c r="F14" s="181"/>
      <c r="G14" s="182" t="str">
        <f>IFERROR(テーブル17[[#This Row],[持ち株数]]/$F$17,"")</f>
        <v/>
      </c>
    </row>
    <row r="15" spans="1:24" s="2" customFormat="1" ht="22.5" customHeight="1">
      <c r="A15" s="282">
        <f>ROW()-ROW(テーブル17[[#Headers],[No.]])</f>
        <v>11</v>
      </c>
      <c r="B15" s="180"/>
      <c r="C15" s="180"/>
      <c r="D15" s="180"/>
      <c r="E15" s="180"/>
      <c r="F15" s="181"/>
      <c r="G15" s="182" t="str">
        <f>IFERROR(テーブル17[[#This Row],[持ち株数]]/$F$17,"")</f>
        <v/>
      </c>
    </row>
    <row r="16" spans="1:24" s="2" customFormat="1" ht="22.5" customHeight="1" thickBot="1">
      <c r="A16" s="283" t="s">
        <v>592</v>
      </c>
      <c r="B16" s="284" t="s">
        <v>40</v>
      </c>
      <c r="C16" s="178"/>
      <c r="D16" s="178"/>
      <c r="E16" s="178"/>
      <c r="F16" s="183"/>
      <c r="G16" s="184" t="str">
        <f>IFERROR(テーブル17[[#This Row],[持ち株数]]/$F$17,"")</f>
        <v/>
      </c>
    </row>
    <row r="17" spans="1:9" s="2" customFormat="1" ht="22.5" customHeight="1" thickTop="1">
      <c r="A17" s="528" t="s">
        <v>41</v>
      </c>
      <c r="B17" s="528"/>
      <c r="C17" s="528"/>
      <c r="D17" s="528"/>
      <c r="E17" s="528"/>
      <c r="F17" s="370" t="str">
        <f>IF(SUBTOTAL(109,テーブル17[持ち株数])=0,"",SUBTOTAL(109,テーブル17[持ち株数]))</f>
        <v/>
      </c>
      <c r="G17" s="371" t="str">
        <f>IF(SUBTOTAL(109,テーブル17[持ち株比率])=0,"",SUBTOTAL(109,テーブル17[持ち株比率]))</f>
        <v/>
      </c>
    </row>
    <row r="18" spans="1:9" s="171" customFormat="1" ht="22.5" customHeight="1">
      <c r="A18" s="529" t="s">
        <v>42</v>
      </c>
      <c r="B18" s="530"/>
      <c r="C18" s="530"/>
      <c r="D18" s="530"/>
      <c r="E18" s="530"/>
      <c r="F18" s="530"/>
      <c r="G18" s="531"/>
    </row>
    <row r="19" spans="1:9" s="2" customFormat="1" ht="67.5" customHeight="1">
      <c r="A19" s="532"/>
      <c r="B19" s="533"/>
      <c r="C19" s="533"/>
      <c r="D19" s="533"/>
      <c r="E19" s="533"/>
      <c r="F19" s="533"/>
      <c r="G19" s="534"/>
    </row>
    <row r="20" spans="1:9" s="171" customFormat="1" ht="45" customHeight="1">
      <c r="A20" s="535" t="s">
        <v>534</v>
      </c>
      <c r="B20" s="535"/>
      <c r="C20" s="535"/>
      <c r="D20" s="535"/>
      <c r="E20" s="535"/>
      <c r="F20" s="535"/>
      <c r="G20" s="535"/>
    </row>
    <row r="21" spans="1:9" s="171" customFormat="1" ht="45" customHeight="1">
      <c r="A21" s="536" t="s">
        <v>535</v>
      </c>
      <c r="B21" s="536"/>
      <c r="C21" s="536"/>
      <c r="D21" s="536"/>
      <c r="E21" s="536"/>
      <c r="F21" s="536"/>
      <c r="G21" s="536"/>
    </row>
    <row r="22" spans="1:9" s="171" customFormat="1" ht="22.5" customHeight="1">
      <c r="A22" s="285" t="s">
        <v>585</v>
      </c>
      <c r="B22" s="285" t="s">
        <v>43</v>
      </c>
      <c r="C22" s="529" t="s">
        <v>44</v>
      </c>
      <c r="D22" s="530"/>
      <c r="E22" s="330" t="s">
        <v>31</v>
      </c>
      <c r="F22" s="537" t="s">
        <v>45</v>
      </c>
      <c r="G22" s="537"/>
      <c r="I22" s="179"/>
    </row>
    <row r="23" spans="1:9" s="2" customFormat="1" ht="22.5" customHeight="1">
      <c r="A23" s="286">
        <v>1</v>
      </c>
      <c r="B23" s="254"/>
      <c r="C23" s="523"/>
      <c r="D23" s="524"/>
      <c r="E23" s="246"/>
      <c r="F23" s="525"/>
      <c r="G23" s="525"/>
    </row>
    <row r="24" spans="1:9" s="2" customFormat="1" ht="22.5" customHeight="1">
      <c r="A24" s="286">
        <v>2</v>
      </c>
      <c r="B24" s="254"/>
      <c r="C24" s="523"/>
      <c r="D24" s="524"/>
      <c r="E24" s="246"/>
      <c r="F24" s="525"/>
      <c r="G24" s="525"/>
    </row>
    <row r="25" spans="1:9" s="2" customFormat="1" ht="22.5" customHeight="1">
      <c r="A25" s="286">
        <v>3</v>
      </c>
      <c r="B25" s="254"/>
      <c r="C25" s="523"/>
      <c r="D25" s="524"/>
      <c r="E25" s="246"/>
      <c r="F25" s="525"/>
      <c r="G25" s="525"/>
    </row>
    <row r="26" spans="1:9" s="2" customFormat="1" ht="22.5" customHeight="1">
      <c r="A26" s="286">
        <v>4</v>
      </c>
      <c r="B26" s="254"/>
      <c r="C26" s="523"/>
      <c r="D26" s="524"/>
      <c r="E26" s="246"/>
      <c r="F26" s="525"/>
      <c r="G26" s="525"/>
    </row>
    <row r="27" spans="1:9" s="2" customFormat="1" ht="22.5" customHeight="1">
      <c r="A27" s="286">
        <v>5</v>
      </c>
      <c r="B27" s="254"/>
      <c r="C27" s="523"/>
      <c r="D27" s="524"/>
      <c r="E27" s="246"/>
      <c r="F27" s="525"/>
      <c r="G27" s="525"/>
    </row>
    <row r="30" spans="1:9">
      <c r="B30" s="61"/>
    </row>
  </sheetData>
  <sheetProtection sheet="1" objects="1" scenarios="1" formatCells="0" formatRows="0" insertRows="0" deleteRows="0" selectLockedCells="1"/>
  <mergeCells count="19">
    <mergeCell ref="C25:D25"/>
    <mergeCell ref="F25:G25"/>
    <mergeCell ref="C26:D26"/>
    <mergeCell ref="F26:G26"/>
    <mergeCell ref="C27:D27"/>
    <mergeCell ref="F27:G27"/>
    <mergeCell ref="C24:D24"/>
    <mergeCell ref="F24:G24"/>
    <mergeCell ref="A2:G2"/>
    <mergeCell ref="A3:G3"/>
    <mergeCell ref="A17:E17"/>
    <mergeCell ref="A18:G18"/>
    <mergeCell ref="A19:G19"/>
    <mergeCell ref="A20:G20"/>
    <mergeCell ref="A21:G21"/>
    <mergeCell ref="C22:D22"/>
    <mergeCell ref="F22:G22"/>
    <mergeCell ref="C23:D23"/>
    <mergeCell ref="F23:G23"/>
  </mergeCells>
  <phoneticPr fontId="1"/>
  <dataValidations count="5">
    <dataValidation type="list" imeMode="hiragana" allowBlank="1" showInputMessage="1" showErrorMessage="1" prompt="　監査役が設置されている場合は、監査役も役員として記入してください" sqref="C5:C15">
      <formula1>"○"</formula1>
    </dataValidation>
    <dataValidation type="list" imeMode="hiragana" allowBlank="1" showInputMessage="1" showErrorMessage="1" sqref="D5:D15">
      <formula1>"○"</formula1>
    </dataValidation>
    <dataValidation imeMode="hiragana" allowBlank="1" showInputMessage="1" showErrorMessage="1" sqref="E5:E15 B6:B15"/>
    <dataValidation imeMode="halfAlpha" allowBlank="1" showInputMessage="1" showErrorMessage="1" sqref="A23:A27 A5:A16 C23:E27 G5:G16 F6:F16"/>
    <dataValidation imeMode="hiragana" allowBlank="1" showInputMessage="1" showErrorMessage="1" prompt="　No.1～11に全役員及び持ち株比率が70％を超えるまで全ての株主を持ち株比率が多い順に記載してください。_x000a_必要に応じて行は追加してください。_x000a_残りの持ち株数は、その他の株主に含め、持ち株比率が100％になるまで記入してください。" sqref="B5"/>
  </dataValidations>
  <printOptions horizontalCentered="1"/>
  <pageMargins left="0.31496062992125984" right="0.31496062992125984" top="0.74803149606299213" bottom="0.74803149606299213" header="0.31496062992125984" footer="0.31496062992125984"/>
  <pageSetup paperSize="9" scale="110" fitToWidth="0" fitToHeight="0" orientation="portrait" r:id="rId1"/>
  <headerFooter>
    <oddFooter>&amp;A</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56"/>
  <sheetViews>
    <sheetView view="pageBreakPreview" zoomScaleNormal="100" zoomScaleSheetLayoutView="100" workbookViewId="0">
      <selection activeCell="D2" sqref="D2:R4"/>
    </sheetView>
  </sheetViews>
  <sheetFormatPr defaultRowHeight="13.5"/>
  <cols>
    <col min="1" max="20" width="5" customWidth="1"/>
    <col min="21" max="21" width="4.5" bestFit="1" customWidth="1"/>
  </cols>
  <sheetData>
    <row r="1" spans="1:28" s="171" customFormat="1" ht="21.75" customHeight="1">
      <c r="A1" s="173" t="s">
        <v>409</v>
      </c>
      <c r="L1" s="566">
        <f>IF(LEN(D2)&lt;=20,LEN(D2),"↓20字を超過しています。")</f>
        <v>0</v>
      </c>
      <c r="M1" s="566"/>
      <c r="N1" s="566"/>
      <c r="O1" s="566"/>
      <c r="P1" s="566"/>
      <c r="Q1" s="566"/>
      <c r="R1" s="566"/>
      <c r="S1" s="566"/>
      <c r="T1" s="566"/>
      <c r="U1" s="171">
        <f>LEN(D2)</f>
        <v>0</v>
      </c>
      <c r="V1" s="185"/>
    </row>
    <row r="2" spans="1:28" s="2" customFormat="1" ht="11.25" customHeight="1">
      <c r="A2" s="567" t="s">
        <v>336</v>
      </c>
      <c r="B2" s="568"/>
      <c r="C2" s="568"/>
      <c r="D2" s="482"/>
      <c r="E2" s="446"/>
      <c r="F2" s="446"/>
      <c r="G2" s="446"/>
      <c r="H2" s="446"/>
      <c r="I2" s="446"/>
      <c r="J2" s="446"/>
      <c r="K2" s="446"/>
      <c r="L2" s="446"/>
      <c r="M2" s="446"/>
      <c r="N2" s="446"/>
      <c r="O2" s="446"/>
      <c r="P2" s="446"/>
      <c r="Q2" s="446"/>
      <c r="R2" s="447"/>
      <c r="S2" s="568" t="s">
        <v>46</v>
      </c>
      <c r="T2" s="568"/>
    </row>
    <row r="3" spans="1:28" s="2" customFormat="1" ht="12" customHeight="1">
      <c r="A3" s="568"/>
      <c r="B3" s="568"/>
      <c r="C3" s="568"/>
      <c r="D3" s="448"/>
      <c r="E3" s="449"/>
      <c r="F3" s="449"/>
      <c r="G3" s="449"/>
      <c r="H3" s="449"/>
      <c r="I3" s="449"/>
      <c r="J3" s="449"/>
      <c r="K3" s="449"/>
      <c r="L3" s="449"/>
      <c r="M3" s="449"/>
      <c r="N3" s="449"/>
      <c r="O3" s="449"/>
      <c r="P3" s="449"/>
      <c r="Q3" s="449"/>
      <c r="R3" s="450"/>
      <c r="S3" s="568"/>
      <c r="T3" s="568"/>
    </row>
    <row r="4" spans="1:28" s="2" customFormat="1" ht="12" customHeight="1">
      <c r="A4" s="568"/>
      <c r="B4" s="568"/>
      <c r="C4" s="568"/>
      <c r="D4" s="569"/>
      <c r="E4" s="570"/>
      <c r="F4" s="570"/>
      <c r="G4" s="570"/>
      <c r="H4" s="570"/>
      <c r="I4" s="570"/>
      <c r="J4" s="570"/>
      <c r="K4" s="570"/>
      <c r="L4" s="570"/>
      <c r="M4" s="570"/>
      <c r="N4" s="570"/>
      <c r="O4" s="570"/>
      <c r="P4" s="570"/>
      <c r="Q4" s="570"/>
      <c r="R4" s="571"/>
      <c r="S4" s="568"/>
      <c r="T4" s="568"/>
    </row>
    <row r="5" spans="1:28" s="171" customFormat="1" ht="15" customHeight="1">
      <c r="A5" s="558" t="s">
        <v>395</v>
      </c>
      <c r="B5" s="559"/>
      <c r="C5" s="559"/>
      <c r="D5" s="559"/>
      <c r="E5" s="559"/>
      <c r="F5" s="559"/>
      <c r="G5" s="559"/>
      <c r="H5" s="559"/>
      <c r="I5" s="559"/>
      <c r="J5" s="559"/>
      <c r="K5" s="559"/>
      <c r="L5" s="562">
        <f>IF(LEN(A7)&lt;=800,LEN(A7),"↓800字を超過しています。")</f>
        <v>0</v>
      </c>
      <c r="M5" s="562"/>
      <c r="N5" s="562"/>
      <c r="O5" s="562"/>
      <c r="P5" s="562"/>
      <c r="Q5" s="562"/>
      <c r="R5" s="562"/>
      <c r="S5" s="562"/>
      <c r="T5" s="563"/>
      <c r="U5" s="557">
        <f>LEN(A7)</f>
        <v>0</v>
      </c>
      <c r="V5" s="572"/>
      <c r="W5" s="572"/>
      <c r="X5" s="572"/>
      <c r="Y5" s="572"/>
      <c r="Z5" s="572"/>
      <c r="AA5" s="572"/>
      <c r="AB5" s="572"/>
    </row>
    <row r="6" spans="1:28" s="171" customFormat="1" ht="15" customHeight="1">
      <c r="A6" s="560"/>
      <c r="B6" s="561"/>
      <c r="C6" s="561"/>
      <c r="D6" s="561"/>
      <c r="E6" s="561"/>
      <c r="F6" s="561"/>
      <c r="G6" s="561"/>
      <c r="H6" s="561"/>
      <c r="I6" s="561"/>
      <c r="J6" s="561"/>
      <c r="K6" s="561"/>
      <c r="L6" s="564"/>
      <c r="M6" s="564"/>
      <c r="N6" s="564"/>
      <c r="O6" s="564"/>
      <c r="P6" s="564"/>
      <c r="Q6" s="564"/>
      <c r="R6" s="564"/>
      <c r="S6" s="564"/>
      <c r="T6" s="565"/>
      <c r="U6" s="557"/>
    </row>
    <row r="7" spans="1:28" s="2" customFormat="1" ht="15" customHeight="1">
      <c r="A7" s="548"/>
      <c r="B7" s="549"/>
      <c r="C7" s="549"/>
      <c r="D7" s="549"/>
      <c r="E7" s="549"/>
      <c r="F7" s="549"/>
      <c r="G7" s="549"/>
      <c r="H7" s="549"/>
      <c r="I7" s="549"/>
      <c r="J7" s="549"/>
      <c r="K7" s="549"/>
      <c r="L7" s="549"/>
      <c r="M7" s="549"/>
      <c r="N7" s="549"/>
      <c r="O7" s="549"/>
      <c r="P7" s="549"/>
      <c r="Q7" s="549"/>
      <c r="R7" s="549"/>
      <c r="S7" s="549"/>
      <c r="T7" s="550"/>
      <c r="U7" s="187"/>
    </row>
    <row r="8" spans="1:28" s="2" customFormat="1" ht="15" customHeight="1">
      <c r="A8" s="551"/>
      <c r="B8" s="552"/>
      <c r="C8" s="552"/>
      <c r="D8" s="552"/>
      <c r="E8" s="552"/>
      <c r="F8" s="552"/>
      <c r="G8" s="552"/>
      <c r="H8" s="552"/>
      <c r="I8" s="552"/>
      <c r="J8" s="552"/>
      <c r="K8" s="552"/>
      <c r="L8" s="552"/>
      <c r="M8" s="552"/>
      <c r="N8" s="552"/>
      <c r="O8" s="552"/>
      <c r="P8" s="552"/>
      <c r="Q8" s="552"/>
      <c r="R8" s="552"/>
      <c r="S8" s="552"/>
      <c r="T8" s="553"/>
      <c r="U8" s="187"/>
    </row>
    <row r="9" spans="1:28" s="2" customFormat="1" ht="15" customHeight="1">
      <c r="A9" s="551"/>
      <c r="B9" s="552"/>
      <c r="C9" s="552"/>
      <c r="D9" s="552"/>
      <c r="E9" s="552"/>
      <c r="F9" s="552"/>
      <c r="G9" s="552"/>
      <c r="H9" s="552"/>
      <c r="I9" s="552"/>
      <c r="J9" s="552"/>
      <c r="K9" s="552"/>
      <c r="L9" s="552"/>
      <c r="M9" s="552"/>
      <c r="N9" s="552"/>
      <c r="O9" s="552"/>
      <c r="P9" s="552"/>
      <c r="Q9" s="552"/>
      <c r="R9" s="552"/>
      <c r="S9" s="552"/>
      <c r="T9" s="553"/>
      <c r="U9" s="187"/>
    </row>
    <row r="10" spans="1:28" s="2" customFormat="1" ht="15" customHeight="1">
      <c r="A10" s="551"/>
      <c r="B10" s="552"/>
      <c r="C10" s="552"/>
      <c r="D10" s="552"/>
      <c r="E10" s="552"/>
      <c r="F10" s="552"/>
      <c r="G10" s="552"/>
      <c r="H10" s="552"/>
      <c r="I10" s="552"/>
      <c r="J10" s="552"/>
      <c r="K10" s="552"/>
      <c r="L10" s="552"/>
      <c r="M10" s="552"/>
      <c r="N10" s="552"/>
      <c r="O10" s="552"/>
      <c r="P10" s="552"/>
      <c r="Q10" s="552"/>
      <c r="R10" s="552"/>
      <c r="S10" s="552"/>
      <c r="T10" s="553"/>
      <c r="U10" s="187"/>
    </row>
    <row r="11" spans="1:28" s="2" customFormat="1" ht="15" customHeight="1">
      <c r="A11" s="551"/>
      <c r="B11" s="552"/>
      <c r="C11" s="552"/>
      <c r="D11" s="552"/>
      <c r="E11" s="552"/>
      <c r="F11" s="552"/>
      <c r="G11" s="552"/>
      <c r="H11" s="552"/>
      <c r="I11" s="552"/>
      <c r="J11" s="552"/>
      <c r="K11" s="552"/>
      <c r="L11" s="552"/>
      <c r="M11" s="552"/>
      <c r="N11" s="552"/>
      <c r="O11" s="552"/>
      <c r="P11" s="552"/>
      <c r="Q11" s="552"/>
      <c r="R11" s="552"/>
      <c r="S11" s="552"/>
      <c r="T11" s="553"/>
      <c r="U11" s="187"/>
    </row>
    <row r="12" spans="1:28" s="2" customFormat="1" ht="15" customHeight="1">
      <c r="A12" s="551"/>
      <c r="B12" s="552"/>
      <c r="C12" s="552"/>
      <c r="D12" s="552"/>
      <c r="E12" s="552"/>
      <c r="F12" s="552"/>
      <c r="G12" s="552"/>
      <c r="H12" s="552"/>
      <c r="I12" s="552"/>
      <c r="J12" s="552"/>
      <c r="K12" s="552"/>
      <c r="L12" s="552"/>
      <c r="M12" s="552"/>
      <c r="N12" s="552"/>
      <c r="O12" s="552"/>
      <c r="P12" s="552"/>
      <c r="Q12" s="552"/>
      <c r="R12" s="552"/>
      <c r="S12" s="552"/>
      <c r="T12" s="553"/>
      <c r="U12" s="187"/>
    </row>
    <row r="13" spans="1:28" s="2" customFormat="1" ht="15" customHeight="1">
      <c r="A13" s="551"/>
      <c r="B13" s="552"/>
      <c r="C13" s="552"/>
      <c r="D13" s="552"/>
      <c r="E13" s="552"/>
      <c r="F13" s="552"/>
      <c r="G13" s="552"/>
      <c r="H13" s="552"/>
      <c r="I13" s="552"/>
      <c r="J13" s="552"/>
      <c r="K13" s="552"/>
      <c r="L13" s="552"/>
      <c r="M13" s="552"/>
      <c r="N13" s="552"/>
      <c r="O13" s="552"/>
      <c r="P13" s="552"/>
      <c r="Q13" s="552"/>
      <c r="R13" s="552"/>
      <c r="S13" s="552"/>
      <c r="T13" s="553"/>
      <c r="U13" s="187"/>
    </row>
    <row r="14" spans="1:28" s="2" customFormat="1" ht="15" customHeight="1">
      <c r="A14" s="551"/>
      <c r="B14" s="552"/>
      <c r="C14" s="552"/>
      <c r="D14" s="552"/>
      <c r="E14" s="552"/>
      <c r="F14" s="552"/>
      <c r="G14" s="552"/>
      <c r="H14" s="552"/>
      <c r="I14" s="552"/>
      <c r="J14" s="552"/>
      <c r="K14" s="552"/>
      <c r="L14" s="552"/>
      <c r="M14" s="552"/>
      <c r="N14" s="552"/>
      <c r="O14" s="552"/>
      <c r="P14" s="552"/>
      <c r="Q14" s="552"/>
      <c r="R14" s="552"/>
      <c r="S14" s="552"/>
      <c r="T14" s="553"/>
      <c r="U14" s="187"/>
      <c r="Y14" s="261"/>
    </row>
    <row r="15" spans="1:28" s="2" customFormat="1" ht="15" customHeight="1">
      <c r="A15" s="551"/>
      <c r="B15" s="552"/>
      <c r="C15" s="552"/>
      <c r="D15" s="552"/>
      <c r="E15" s="552"/>
      <c r="F15" s="552"/>
      <c r="G15" s="552"/>
      <c r="H15" s="552"/>
      <c r="I15" s="552"/>
      <c r="J15" s="552"/>
      <c r="K15" s="552"/>
      <c r="L15" s="552"/>
      <c r="M15" s="552"/>
      <c r="N15" s="552"/>
      <c r="O15" s="552"/>
      <c r="P15" s="552"/>
      <c r="Q15" s="552"/>
      <c r="R15" s="552"/>
      <c r="S15" s="552"/>
      <c r="T15" s="553"/>
      <c r="U15" s="187"/>
    </row>
    <row r="16" spans="1:28" s="2" customFormat="1" ht="15" customHeight="1">
      <c r="A16" s="551"/>
      <c r="B16" s="552"/>
      <c r="C16" s="552"/>
      <c r="D16" s="552"/>
      <c r="E16" s="552"/>
      <c r="F16" s="552"/>
      <c r="G16" s="552"/>
      <c r="H16" s="552"/>
      <c r="I16" s="552"/>
      <c r="J16" s="552"/>
      <c r="K16" s="552"/>
      <c r="L16" s="552"/>
      <c r="M16" s="552"/>
      <c r="N16" s="552"/>
      <c r="O16" s="552"/>
      <c r="P16" s="552"/>
      <c r="Q16" s="552"/>
      <c r="R16" s="552"/>
      <c r="S16" s="552"/>
      <c r="T16" s="553"/>
      <c r="U16" s="187"/>
    </row>
    <row r="17" spans="1:20" s="2" customFormat="1" ht="14.25" customHeight="1">
      <c r="A17" s="551"/>
      <c r="B17" s="552"/>
      <c r="C17" s="552"/>
      <c r="D17" s="552"/>
      <c r="E17" s="552"/>
      <c r="F17" s="552"/>
      <c r="G17" s="552"/>
      <c r="H17" s="552"/>
      <c r="I17" s="552"/>
      <c r="J17" s="552"/>
      <c r="K17" s="552"/>
      <c r="L17" s="552"/>
      <c r="M17" s="552"/>
      <c r="N17" s="552"/>
      <c r="O17" s="552"/>
      <c r="P17" s="552"/>
      <c r="Q17" s="552"/>
      <c r="R17" s="552"/>
      <c r="S17" s="552"/>
      <c r="T17" s="553"/>
    </row>
    <row r="18" spans="1:20" s="2" customFormat="1" ht="15" customHeight="1">
      <c r="A18" s="551"/>
      <c r="B18" s="552"/>
      <c r="C18" s="552"/>
      <c r="D18" s="552"/>
      <c r="E18" s="552"/>
      <c r="F18" s="552"/>
      <c r="G18" s="552"/>
      <c r="H18" s="552"/>
      <c r="I18" s="552"/>
      <c r="J18" s="552"/>
      <c r="K18" s="552"/>
      <c r="L18" s="552"/>
      <c r="M18" s="552"/>
      <c r="N18" s="552"/>
      <c r="O18" s="552"/>
      <c r="P18" s="552"/>
      <c r="Q18" s="552"/>
      <c r="R18" s="552"/>
      <c r="S18" s="552"/>
      <c r="T18" s="553"/>
    </row>
    <row r="19" spans="1:20" s="2" customFormat="1" ht="15" customHeight="1">
      <c r="A19" s="551"/>
      <c r="B19" s="552"/>
      <c r="C19" s="552"/>
      <c r="D19" s="552"/>
      <c r="E19" s="552"/>
      <c r="F19" s="552"/>
      <c r="G19" s="552"/>
      <c r="H19" s="552"/>
      <c r="I19" s="552"/>
      <c r="J19" s="552"/>
      <c r="K19" s="552"/>
      <c r="L19" s="552"/>
      <c r="M19" s="552"/>
      <c r="N19" s="552"/>
      <c r="O19" s="552"/>
      <c r="P19" s="552"/>
      <c r="Q19" s="552"/>
      <c r="R19" s="552"/>
      <c r="S19" s="552"/>
      <c r="T19" s="553"/>
    </row>
    <row r="20" spans="1:20" s="2" customFormat="1" ht="15" customHeight="1">
      <c r="A20" s="551"/>
      <c r="B20" s="552"/>
      <c r="C20" s="552"/>
      <c r="D20" s="552"/>
      <c r="E20" s="552"/>
      <c r="F20" s="552"/>
      <c r="G20" s="552"/>
      <c r="H20" s="552"/>
      <c r="I20" s="552"/>
      <c r="J20" s="552"/>
      <c r="K20" s="552"/>
      <c r="L20" s="552"/>
      <c r="M20" s="552"/>
      <c r="N20" s="552"/>
      <c r="O20" s="552"/>
      <c r="P20" s="552"/>
      <c r="Q20" s="552"/>
      <c r="R20" s="552"/>
      <c r="S20" s="552"/>
      <c r="T20" s="553"/>
    </row>
    <row r="21" spans="1:20" s="2" customFormat="1" ht="15" customHeight="1">
      <c r="A21" s="551"/>
      <c r="B21" s="552"/>
      <c r="C21" s="552"/>
      <c r="D21" s="552"/>
      <c r="E21" s="552"/>
      <c r="F21" s="552"/>
      <c r="G21" s="552"/>
      <c r="H21" s="552"/>
      <c r="I21" s="552"/>
      <c r="J21" s="552"/>
      <c r="K21" s="552"/>
      <c r="L21" s="552"/>
      <c r="M21" s="552"/>
      <c r="N21" s="552"/>
      <c r="O21" s="552"/>
      <c r="P21" s="552"/>
      <c r="Q21" s="552"/>
      <c r="R21" s="552"/>
      <c r="S21" s="552"/>
      <c r="T21" s="553"/>
    </row>
    <row r="22" spans="1:20" s="2" customFormat="1" ht="14.25" customHeight="1">
      <c r="A22" s="551"/>
      <c r="B22" s="552"/>
      <c r="C22" s="552"/>
      <c r="D22" s="552"/>
      <c r="E22" s="552"/>
      <c r="F22" s="552"/>
      <c r="G22" s="552"/>
      <c r="H22" s="552"/>
      <c r="I22" s="552"/>
      <c r="J22" s="552"/>
      <c r="K22" s="552"/>
      <c r="L22" s="552"/>
      <c r="M22" s="552"/>
      <c r="N22" s="552"/>
      <c r="O22" s="552"/>
      <c r="P22" s="552"/>
      <c r="Q22" s="552"/>
      <c r="R22" s="552"/>
      <c r="S22" s="552"/>
      <c r="T22" s="553"/>
    </row>
    <row r="23" spans="1:20" ht="15" customHeight="1">
      <c r="A23" s="539" t="s">
        <v>335</v>
      </c>
      <c r="B23" s="540"/>
      <c r="C23" s="540"/>
      <c r="D23" s="540"/>
      <c r="E23" s="540"/>
      <c r="F23" s="540"/>
      <c r="G23" s="540"/>
      <c r="H23" s="540"/>
      <c r="I23" s="540"/>
      <c r="J23" s="540"/>
      <c r="K23" s="540"/>
      <c r="L23" s="540"/>
      <c r="M23" s="540"/>
      <c r="N23" s="540"/>
      <c r="O23" s="540"/>
      <c r="P23" s="540"/>
      <c r="Q23" s="540"/>
      <c r="R23" s="540"/>
      <c r="S23" s="540"/>
      <c r="T23" s="541"/>
    </row>
    <row r="24" spans="1:20" ht="15" customHeight="1">
      <c r="A24" s="542"/>
      <c r="B24" s="543"/>
      <c r="C24" s="543"/>
      <c r="D24" s="543"/>
      <c r="E24" s="543"/>
      <c r="F24" s="543"/>
      <c r="G24" s="543"/>
      <c r="H24" s="543"/>
      <c r="I24" s="543"/>
      <c r="J24" s="543"/>
      <c r="K24" s="543"/>
      <c r="L24" s="543"/>
      <c r="M24" s="543"/>
      <c r="N24" s="543"/>
      <c r="O24" s="543"/>
      <c r="P24" s="543"/>
      <c r="Q24" s="543"/>
      <c r="R24" s="543"/>
      <c r="S24" s="543"/>
      <c r="T24" s="544"/>
    </row>
    <row r="25" spans="1:20" s="2" customFormat="1" ht="15" customHeight="1">
      <c r="A25" s="545" t="s">
        <v>501</v>
      </c>
      <c r="B25" s="546"/>
      <c r="C25" s="546"/>
      <c r="D25" s="546"/>
      <c r="E25" s="546"/>
      <c r="F25" s="546"/>
      <c r="G25" s="546"/>
      <c r="H25" s="546"/>
      <c r="I25" s="546"/>
      <c r="J25" s="546"/>
      <c r="K25" s="546"/>
      <c r="L25" s="546"/>
      <c r="M25" s="546"/>
      <c r="N25" s="546"/>
      <c r="O25" s="546"/>
      <c r="P25" s="546"/>
      <c r="Q25" s="546"/>
      <c r="R25" s="546"/>
      <c r="S25" s="546"/>
      <c r="T25" s="547"/>
    </row>
    <row r="26" spans="1:20" s="2" customFormat="1" ht="15" customHeight="1">
      <c r="A26" s="548"/>
      <c r="B26" s="549"/>
      <c r="C26" s="549"/>
      <c r="D26" s="549"/>
      <c r="E26" s="549"/>
      <c r="F26" s="549"/>
      <c r="G26" s="549"/>
      <c r="H26" s="549"/>
      <c r="I26" s="549"/>
      <c r="J26" s="549"/>
      <c r="K26" s="549"/>
      <c r="L26" s="549"/>
      <c r="M26" s="549"/>
      <c r="N26" s="549"/>
      <c r="O26" s="549"/>
      <c r="P26" s="549"/>
      <c r="Q26" s="549"/>
      <c r="R26" s="549"/>
      <c r="S26" s="549"/>
      <c r="T26" s="550"/>
    </row>
    <row r="27" spans="1:20" s="2" customFormat="1" ht="15" customHeight="1">
      <c r="A27" s="551"/>
      <c r="B27" s="552"/>
      <c r="C27" s="552"/>
      <c r="D27" s="552"/>
      <c r="E27" s="552"/>
      <c r="F27" s="552"/>
      <c r="G27" s="552"/>
      <c r="H27" s="552"/>
      <c r="I27" s="552"/>
      <c r="J27" s="552"/>
      <c r="K27" s="552"/>
      <c r="L27" s="552"/>
      <c r="M27" s="552"/>
      <c r="N27" s="552"/>
      <c r="O27" s="552"/>
      <c r="P27" s="552"/>
      <c r="Q27" s="552"/>
      <c r="R27" s="552"/>
      <c r="S27" s="552"/>
      <c r="T27" s="553"/>
    </row>
    <row r="28" spans="1:20" s="2" customFormat="1" ht="15" customHeight="1">
      <c r="A28" s="551"/>
      <c r="B28" s="552"/>
      <c r="C28" s="552"/>
      <c r="D28" s="552"/>
      <c r="E28" s="552"/>
      <c r="F28" s="552"/>
      <c r="G28" s="552"/>
      <c r="H28" s="552"/>
      <c r="I28" s="552"/>
      <c r="J28" s="552"/>
      <c r="K28" s="552"/>
      <c r="L28" s="552"/>
      <c r="M28" s="552"/>
      <c r="N28" s="552"/>
      <c r="O28" s="552"/>
      <c r="P28" s="552"/>
      <c r="Q28" s="552"/>
      <c r="R28" s="552"/>
      <c r="S28" s="552"/>
      <c r="T28" s="553"/>
    </row>
    <row r="29" spans="1:20" s="2" customFormat="1" ht="15" customHeight="1">
      <c r="A29" s="551"/>
      <c r="B29" s="552"/>
      <c r="C29" s="552"/>
      <c r="D29" s="552"/>
      <c r="E29" s="552"/>
      <c r="F29" s="552"/>
      <c r="G29" s="552"/>
      <c r="H29" s="552"/>
      <c r="I29" s="552"/>
      <c r="J29" s="552"/>
      <c r="K29" s="552"/>
      <c r="L29" s="552"/>
      <c r="M29" s="552"/>
      <c r="N29" s="552"/>
      <c r="O29" s="552"/>
      <c r="P29" s="552"/>
      <c r="Q29" s="552"/>
      <c r="R29" s="552"/>
      <c r="S29" s="552"/>
      <c r="T29" s="553"/>
    </row>
    <row r="30" spans="1:20" s="2" customFormat="1" ht="15" customHeight="1">
      <c r="A30" s="551"/>
      <c r="B30" s="552"/>
      <c r="C30" s="552"/>
      <c r="D30" s="552"/>
      <c r="E30" s="552"/>
      <c r="F30" s="552"/>
      <c r="G30" s="552"/>
      <c r="H30" s="552"/>
      <c r="I30" s="552"/>
      <c r="J30" s="552"/>
      <c r="K30" s="552"/>
      <c r="L30" s="552"/>
      <c r="M30" s="552"/>
      <c r="N30" s="552"/>
      <c r="O30" s="552"/>
      <c r="P30" s="552"/>
      <c r="Q30" s="552"/>
      <c r="R30" s="552"/>
      <c r="S30" s="552"/>
      <c r="T30" s="553"/>
    </row>
    <row r="31" spans="1:20" s="2" customFormat="1" ht="15" customHeight="1">
      <c r="A31" s="551"/>
      <c r="B31" s="552"/>
      <c r="C31" s="552"/>
      <c r="D31" s="552"/>
      <c r="E31" s="552"/>
      <c r="F31" s="552"/>
      <c r="G31" s="552"/>
      <c r="H31" s="552"/>
      <c r="I31" s="552"/>
      <c r="J31" s="552"/>
      <c r="K31" s="552"/>
      <c r="L31" s="552"/>
      <c r="M31" s="552"/>
      <c r="N31" s="552"/>
      <c r="O31" s="552"/>
      <c r="P31" s="552"/>
      <c r="Q31" s="552"/>
      <c r="R31" s="552"/>
      <c r="S31" s="552"/>
      <c r="T31" s="553"/>
    </row>
    <row r="32" spans="1:20" s="2" customFormat="1" ht="15" customHeight="1">
      <c r="A32" s="551"/>
      <c r="B32" s="552"/>
      <c r="C32" s="552"/>
      <c r="D32" s="552"/>
      <c r="E32" s="552"/>
      <c r="F32" s="552"/>
      <c r="G32" s="552"/>
      <c r="H32" s="552"/>
      <c r="I32" s="552"/>
      <c r="J32" s="552"/>
      <c r="K32" s="552"/>
      <c r="L32" s="552"/>
      <c r="M32" s="552"/>
      <c r="N32" s="552"/>
      <c r="O32" s="552"/>
      <c r="P32" s="552"/>
      <c r="Q32" s="552"/>
      <c r="R32" s="552"/>
      <c r="S32" s="552"/>
      <c r="T32" s="553"/>
    </row>
    <row r="33" spans="1:31" s="2" customFormat="1" ht="15" customHeight="1">
      <c r="A33" s="551"/>
      <c r="B33" s="552"/>
      <c r="C33" s="552"/>
      <c r="D33" s="552"/>
      <c r="E33" s="552"/>
      <c r="F33" s="552"/>
      <c r="G33" s="552"/>
      <c r="H33" s="552"/>
      <c r="I33" s="552"/>
      <c r="J33" s="552"/>
      <c r="K33" s="552"/>
      <c r="L33" s="552"/>
      <c r="M33" s="552"/>
      <c r="N33" s="552"/>
      <c r="O33" s="552"/>
      <c r="P33" s="552"/>
      <c r="Q33" s="552"/>
      <c r="R33" s="552"/>
      <c r="S33" s="552"/>
      <c r="T33" s="553"/>
    </row>
    <row r="34" spans="1:31" s="2" customFormat="1" ht="15" customHeight="1">
      <c r="A34" s="554"/>
      <c r="B34" s="555"/>
      <c r="C34" s="555"/>
      <c r="D34" s="555"/>
      <c r="E34" s="555"/>
      <c r="F34" s="555"/>
      <c r="G34" s="555"/>
      <c r="H34" s="555"/>
      <c r="I34" s="555"/>
      <c r="J34" s="555"/>
      <c r="K34" s="555"/>
      <c r="L34" s="555"/>
      <c r="M34" s="555"/>
      <c r="N34" s="555"/>
      <c r="O34" s="555"/>
      <c r="P34" s="555"/>
      <c r="Q34" s="555"/>
      <c r="R34" s="555"/>
      <c r="S34" s="555"/>
      <c r="T34" s="556"/>
    </row>
    <row r="35" spans="1:31" s="2" customFormat="1" ht="15" customHeight="1">
      <c r="A35" s="545" t="s">
        <v>503</v>
      </c>
      <c r="B35" s="546"/>
      <c r="C35" s="546"/>
      <c r="D35" s="546"/>
      <c r="E35" s="546"/>
      <c r="F35" s="546"/>
      <c r="G35" s="546"/>
      <c r="H35" s="546"/>
      <c r="I35" s="546"/>
      <c r="J35" s="546"/>
      <c r="K35" s="546"/>
      <c r="L35" s="546"/>
      <c r="M35" s="546"/>
      <c r="N35" s="546"/>
      <c r="O35" s="546"/>
      <c r="P35" s="546"/>
      <c r="Q35" s="546"/>
      <c r="R35" s="546"/>
      <c r="S35" s="546"/>
      <c r="T35" s="547"/>
    </row>
    <row r="36" spans="1:31" s="2" customFormat="1" ht="15" customHeight="1">
      <c r="A36" s="548"/>
      <c r="B36" s="549"/>
      <c r="C36" s="549"/>
      <c r="D36" s="549"/>
      <c r="E36" s="549"/>
      <c r="F36" s="549"/>
      <c r="G36" s="549"/>
      <c r="H36" s="549"/>
      <c r="I36" s="549"/>
      <c r="J36" s="549"/>
      <c r="K36" s="549"/>
      <c r="L36" s="549"/>
      <c r="M36" s="549"/>
      <c r="N36" s="549"/>
      <c r="O36" s="549"/>
      <c r="P36" s="549"/>
      <c r="Q36" s="549"/>
      <c r="R36" s="549"/>
      <c r="S36" s="549"/>
      <c r="T36" s="550"/>
    </row>
    <row r="37" spans="1:31" s="2" customFormat="1" ht="15" customHeight="1">
      <c r="A37" s="551"/>
      <c r="B37" s="552"/>
      <c r="C37" s="552"/>
      <c r="D37" s="552"/>
      <c r="E37" s="552"/>
      <c r="F37" s="552"/>
      <c r="G37" s="552"/>
      <c r="H37" s="552"/>
      <c r="I37" s="552"/>
      <c r="J37" s="552"/>
      <c r="K37" s="552"/>
      <c r="L37" s="552"/>
      <c r="M37" s="552"/>
      <c r="N37" s="552"/>
      <c r="O37" s="552"/>
      <c r="P37" s="552"/>
      <c r="Q37" s="552"/>
      <c r="R37" s="552"/>
      <c r="S37" s="552"/>
      <c r="T37" s="553"/>
    </row>
    <row r="38" spans="1:31" s="2" customFormat="1" ht="15" customHeight="1">
      <c r="A38" s="551"/>
      <c r="B38" s="552"/>
      <c r="C38" s="552"/>
      <c r="D38" s="552"/>
      <c r="E38" s="552"/>
      <c r="F38" s="552"/>
      <c r="G38" s="552"/>
      <c r="H38" s="552"/>
      <c r="I38" s="552"/>
      <c r="J38" s="552"/>
      <c r="K38" s="552"/>
      <c r="L38" s="552"/>
      <c r="M38" s="552"/>
      <c r="N38" s="552"/>
      <c r="O38" s="552"/>
      <c r="P38" s="552"/>
      <c r="Q38" s="552"/>
      <c r="R38" s="552"/>
      <c r="S38" s="552"/>
      <c r="T38" s="553"/>
    </row>
    <row r="39" spans="1:31" s="2" customFormat="1" ht="15" customHeight="1">
      <c r="A39" s="551"/>
      <c r="B39" s="552"/>
      <c r="C39" s="552"/>
      <c r="D39" s="552"/>
      <c r="E39" s="552"/>
      <c r="F39" s="552"/>
      <c r="G39" s="552"/>
      <c r="H39" s="552"/>
      <c r="I39" s="552"/>
      <c r="J39" s="552"/>
      <c r="K39" s="552"/>
      <c r="L39" s="552"/>
      <c r="M39" s="552"/>
      <c r="N39" s="552"/>
      <c r="O39" s="552"/>
      <c r="P39" s="552"/>
      <c r="Q39" s="552"/>
      <c r="R39" s="552"/>
      <c r="S39" s="552"/>
      <c r="T39" s="553"/>
    </row>
    <row r="40" spans="1:31" s="2" customFormat="1" ht="15" customHeight="1">
      <c r="A40" s="551"/>
      <c r="B40" s="552"/>
      <c r="C40" s="552"/>
      <c r="D40" s="552"/>
      <c r="E40" s="552"/>
      <c r="F40" s="552"/>
      <c r="G40" s="552"/>
      <c r="H40" s="552"/>
      <c r="I40" s="552"/>
      <c r="J40" s="552"/>
      <c r="K40" s="552"/>
      <c r="L40" s="552"/>
      <c r="M40" s="552"/>
      <c r="N40" s="552"/>
      <c r="O40" s="552"/>
      <c r="P40" s="552"/>
      <c r="Q40" s="552"/>
      <c r="R40" s="552"/>
      <c r="S40" s="552"/>
      <c r="T40" s="553"/>
    </row>
    <row r="41" spans="1:31" s="2" customFormat="1" ht="15" customHeight="1">
      <c r="A41" s="554"/>
      <c r="B41" s="555"/>
      <c r="C41" s="555"/>
      <c r="D41" s="555"/>
      <c r="E41" s="555"/>
      <c r="F41" s="555"/>
      <c r="G41" s="555"/>
      <c r="H41" s="555"/>
      <c r="I41" s="555"/>
      <c r="J41" s="555"/>
      <c r="K41" s="555"/>
      <c r="L41" s="555"/>
      <c r="M41" s="555"/>
      <c r="N41" s="555"/>
      <c r="O41" s="555"/>
      <c r="P41" s="555"/>
      <c r="Q41" s="555"/>
      <c r="R41" s="555"/>
      <c r="S41" s="555"/>
      <c r="T41" s="556"/>
    </row>
    <row r="42" spans="1:31" s="2" customFormat="1" ht="15" customHeight="1">
      <c r="A42" s="545" t="s">
        <v>504</v>
      </c>
      <c r="B42" s="546"/>
      <c r="C42" s="546"/>
      <c r="D42" s="546"/>
      <c r="E42" s="546"/>
      <c r="F42" s="546"/>
      <c r="G42" s="546"/>
      <c r="H42" s="546"/>
      <c r="I42" s="546"/>
      <c r="J42" s="546"/>
      <c r="K42" s="546"/>
      <c r="L42" s="546"/>
      <c r="M42" s="546"/>
      <c r="N42" s="546"/>
      <c r="O42" s="546"/>
      <c r="P42" s="546"/>
      <c r="Q42" s="546"/>
      <c r="R42" s="546"/>
      <c r="S42" s="546"/>
      <c r="T42" s="547"/>
    </row>
    <row r="43" spans="1:31" s="2" customFormat="1" ht="15" customHeight="1">
      <c r="A43" s="548"/>
      <c r="B43" s="549"/>
      <c r="C43" s="549"/>
      <c r="D43" s="549"/>
      <c r="E43" s="549"/>
      <c r="F43" s="549"/>
      <c r="G43" s="549"/>
      <c r="H43" s="549"/>
      <c r="I43" s="549"/>
      <c r="J43" s="549"/>
      <c r="K43" s="549"/>
      <c r="L43" s="549"/>
      <c r="M43" s="549"/>
      <c r="N43" s="549"/>
      <c r="O43" s="549"/>
      <c r="P43" s="549"/>
      <c r="Q43" s="549"/>
      <c r="R43" s="549"/>
      <c r="S43" s="549"/>
      <c r="T43" s="550"/>
    </row>
    <row r="44" spans="1:31" s="2" customFormat="1" ht="15" customHeight="1">
      <c r="A44" s="551"/>
      <c r="B44" s="552"/>
      <c r="C44" s="552"/>
      <c r="D44" s="552"/>
      <c r="E44" s="552"/>
      <c r="F44" s="552"/>
      <c r="G44" s="552"/>
      <c r="H44" s="552"/>
      <c r="I44" s="552"/>
      <c r="J44" s="552"/>
      <c r="K44" s="552"/>
      <c r="L44" s="552"/>
      <c r="M44" s="552"/>
      <c r="N44" s="552"/>
      <c r="O44" s="552"/>
      <c r="P44" s="552"/>
      <c r="Q44" s="552"/>
      <c r="R44" s="552"/>
      <c r="S44" s="552"/>
      <c r="T44" s="553"/>
    </row>
    <row r="45" spans="1:31" s="2" customFormat="1" ht="15" customHeight="1">
      <c r="A45" s="551"/>
      <c r="B45" s="552"/>
      <c r="C45" s="552"/>
      <c r="D45" s="552"/>
      <c r="E45" s="552"/>
      <c r="F45" s="552"/>
      <c r="G45" s="552"/>
      <c r="H45" s="552"/>
      <c r="I45" s="552"/>
      <c r="J45" s="552"/>
      <c r="K45" s="552"/>
      <c r="L45" s="552"/>
      <c r="M45" s="552"/>
      <c r="N45" s="552"/>
      <c r="O45" s="552"/>
      <c r="P45" s="552"/>
      <c r="Q45" s="552"/>
      <c r="R45" s="552"/>
      <c r="S45" s="552"/>
      <c r="T45" s="553"/>
    </row>
    <row r="46" spans="1:31" s="2" customFormat="1" ht="15" customHeight="1">
      <c r="A46" s="551"/>
      <c r="B46" s="552"/>
      <c r="C46" s="552"/>
      <c r="D46" s="552"/>
      <c r="E46" s="552"/>
      <c r="F46" s="552"/>
      <c r="G46" s="552"/>
      <c r="H46" s="552"/>
      <c r="I46" s="552"/>
      <c r="J46" s="552"/>
      <c r="K46" s="552"/>
      <c r="L46" s="552"/>
      <c r="M46" s="552"/>
      <c r="N46" s="552"/>
      <c r="O46" s="552"/>
      <c r="P46" s="552"/>
      <c r="Q46" s="552"/>
      <c r="R46" s="552"/>
      <c r="S46" s="552"/>
      <c r="T46" s="553"/>
    </row>
    <row r="47" spans="1:31" s="2" customFormat="1" ht="15" customHeight="1">
      <c r="A47" s="551"/>
      <c r="B47" s="552"/>
      <c r="C47" s="552"/>
      <c r="D47" s="552"/>
      <c r="E47" s="552"/>
      <c r="F47" s="552"/>
      <c r="G47" s="552"/>
      <c r="H47" s="552"/>
      <c r="I47" s="552"/>
      <c r="J47" s="552"/>
      <c r="K47" s="552"/>
      <c r="L47" s="552"/>
      <c r="M47" s="552"/>
      <c r="N47" s="552"/>
      <c r="O47" s="552"/>
      <c r="P47" s="552"/>
      <c r="Q47" s="552"/>
      <c r="R47" s="552"/>
      <c r="S47" s="552"/>
      <c r="T47" s="553"/>
    </row>
    <row r="48" spans="1:31" s="2" customFormat="1" ht="15" customHeight="1">
      <c r="A48" s="551"/>
      <c r="B48" s="552"/>
      <c r="C48" s="552"/>
      <c r="D48" s="552"/>
      <c r="E48" s="552"/>
      <c r="F48" s="552"/>
      <c r="G48" s="552"/>
      <c r="H48" s="552"/>
      <c r="I48" s="552"/>
      <c r="J48" s="552"/>
      <c r="K48" s="552"/>
      <c r="L48" s="552"/>
      <c r="M48" s="552"/>
      <c r="N48" s="552"/>
      <c r="O48" s="552"/>
      <c r="P48" s="552"/>
      <c r="Q48" s="552"/>
      <c r="R48" s="552"/>
      <c r="S48" s="552"/>
      <c r="T48" s="553"/>
      <c r="W48" s="188"/>
      <c r="X48" s="189"/>
      <c r="Y48" s="189"/>
      <c r="Z48" s="538"/>
      <c r="AA48" s="538"/>
      <c r="AB48" s="538"/>
      <c r="AC48" s="538"/>
      <c r="AD48" s="188"/>
      <c r="AE48" s="188"/>
    </row>
    <row r="49" spans="1:31" s="2" customFormat="1" ht="15" customHeight="1">
      <c r="A49" s="551"/>
      <c r="B49" s="552"/>
      <c r="C49" s="552"/>
      <c r="D49" s="552"/>
      <c r="E49" s="552"/>
      <c r="F49" s="552"/>
      <c r="G49" s="552"/>
      <c r="H49" s="552"/>
      <c r="I49" s="552"/>
      <c r="J49" s="552"/>
      <c r="K49" s="552"/>
      <c r="L49" s="552"/>
      <c r="M49" s="552"/>
      <c r="N49" s="552"/>
      <c r="O49" s="552"/>
      <c r="P49" s="552"/>
      <c r="Q49" s="552"/>
      <c r="R49" s="552"/>
      <c r="S49" s="552"/>
      <c r="T49" s="553"/>
      <c r="W49" s="188"/>
      <c r="X49" s="189"/>
      <c r="Y49" s="189"/>
      <c r="Z49" s="538"/>
      <c r="AA49" s="538"/>
      <c r="AB49" s="538"/>
      <c r="AC49" s="538"/>
      <c r="AD49" s="188"/>
      <c r="AE49" s="189"/>
    </row>
    <row r="50" spans="1:31" s="2" customFormat="1" ht="15" customHeight="1">
      <c r="A50" s="551"/>
      <c r="B50" s="552"/>
      <c r="C50" s="552"/>
      <c r="D50" s="552"/>
      <c r="E50" s="552"/>
      <c r="F50" s="552"/>
      <c r="G50" s="552"/>
      <c r="H50" s="552"/>
      <c r="I50" s="552"/>
      <c r="J50" s="552"/>
      <c r="K50" s="552"/>
      <c r="L50" s="552"/>
      <c r="M50" s="552"/>
      <c r="N50" s="552"/>
      <c r="O50" s="552"/>
      <c r="P50" s="552"/>
      <c r="Q50" s="552"/>
      <c r="R50" s="552"/>
      <c r="S50" s="552"/>
      <c r="T50" s="553"/>
      <c r="W50" s="538"/>
      <c r="X50" s="538"/>
      <c r="Y50" s="538"/>
      <c r="Z50" s="538"/>
      <c r="AA50" s="538"/>
      <c r="AB50" s="538"/>
      <c r="AC50" s="538"/>
      <c r="AD50" s="190"/>
      <c r="AE50" s="189"/>
    </row>
    <row r="51" spans="1:31" s="2" customFormat="1" ht="15" customHeight="1">
      <c r="A51" s="551"/>
      <c r="B51" s="552"/>
      <c r="C51" s="552"/>
      <c r="D51" s="552"/>
      <c r="E51" s="552"/>
      <c r="F51" s="552"/>
      <c r="G51" s="552"/>
      <c r="H51" s="552"/>
      <c r="I51" s="552"/>
      <c r="J51" s="552"/>
      <c r="K51" s="552"/>
      <c r="L51" s="552"/>
      <c r="M51" s="552"/>
      <c r="N51" s="552"/>
      <c r="O51" s="552"/>
      <c r="P51" s="552"/>
      <c r="Q51" s="552"/>
      <c r="R51" s="552"/>
      <c r="S51" s="552"/>
      <c r="T51" s="553"/>
      <c r="W51" s="188"/>
      <c r="X51" s="188"/>
      <c r="Y51" s="188"/>
      <c r="Z51" s="188"/>
      <c r="AA51" s="188"/>
      <c r="AB51" s="188"/>
      <c r="AC51" s="188"/>
      <c r="AD51" s="188"/>
      <c r="AE51" s="188"/>
    </row>
    <row r="52" spans="1:31" s="2" customFormat="1" ht="15" customHeight="1">
      <c r="A52" s="551"/>
      <c r="B52" s="552"/>
      <c r="C52" s="552"/>
      <c r="D52" s="552"/>
      <c r="E52" s="552"/>
      <c r="F52" s="552"/>
      <c r="G52" s="552"/>
      <c r="H52" s="552"/>
      <c r="I52" s="552"/>
      <c r="J52" s="552"/>
      <c r="K52" s="552"/>
      <c r="L52" s="552"/>
      <c r="M52" s="552"/>
      <c r="N52" s="552"/>
      <c r="O52" s="552"/>
      <c r="P52" s="552"/>
      <c r="Q52" s="552"/>
      <c r="R52" s="552"/>
      <c r="S52" s="552"/>
      <c r="T52" s="553"/>
      <c r="W52" s="188"/>
      <c r="X52" s="188"/>
      <c r="Y52" s="188"/>
      <c r="Z52" s="188"/>
      <c r="AA52" s="188"/>
      <c r="AB52" s="188"/>
      <c r="AC52" s="188"/>
      <c r="AD52" s="188"/>
      <c r="AE52" s="188"/>
    </row>
    <row r="53" spans="1:31" s="191" customFormat="1" ht="15" customHeight="1">
      <c r="A53" s="551"/>
      <c r="B53" s="552"/>
      <c r="C53" s="552"/>
      <c r="D53" s="552"/>
      <c r="E53" s="552"/>
      <c r="F53" s="552"/>
      <c r="G53" s="552"/>
      <c r="H53" s="552"/>
      <c r="I53" s="552"/>
      <c r="J53" s="552"/>
      <c r="K53" s="552"/>
      <c r="L53" s="552"/>
      <c r="M53" s="552"/>
      <c r="N53" s="552"/>
      <c r="O53" s="552"/>
      <c r="P53" s="552"/>
      <c r="Q53" s="552"/>
      <c r="R53" s="552"/>
      <c r="S53" s="552"/>
      <c r="T53" s="553"/>
      <c r="W53" s="192"/>
      <c r="X53" s="192"/>
      <c r="Y53" s="192"/>
      <c r="Z53" s="192"/>
      <c r="AA53" s="192"/>
      <c r="AB53" s="192"/>
      <c r="AC53" s="192"/>
      <c r="AD53" s="192"/>
      <c r="AE53" s="192"/>
    </row>
    <row r="54" spans="1:31" s="2" customFormat="1" ht="15" customHeight="1">
      <c r="A54" s="551"/>
      <c r="B54" s="552"/>
      <c r="C54" s="552"/>
      <c r="D54" s="552"/>
      <c r="E54" s="552"/>
      <c r="F54" s="552"/>
      <c r="G54" s="552"/>
      <c r="H54" s="552"/>
      <c r="I54" s="552"/>
      <c r="J54" s="552"/>
      <c r="K54" s="552"/>
      <c r="L54" s="552"/>
      <c r="M54" s="552"/>
      <c r="N54" s="552"/>
      <c r="O54" s="552"/>
      <c r="P54" s="552"/>
      <c r="Q54" s="552"/>
      <c r="R54" s="552"/>
      <c r="S54" s="552"/>
      <c r="T54" s="553"/>
      <c r="W54" s="188"/>
      <c r="X54" s="188"/>
      <c r="Y54" s="188"/>
      <c r="Z54" s="188"/>
      <c r="AA54" s="188"/>
      <c r="AB54" s="188"/>
      <c r="AC54" s="188"/>
      <c r="AD54" s="188"/>
      <c r="AE54" s="188"/>
    </row>
    <row r="55" spans="1:31" s="2" customFormat="1" ht="15" customHeight="1">
      <c r="A55" s="551"/>
      <c r="B55" s="552"/>
      <c r="C55" s="552"/>
      <c r="D55" s="552"/>
      <c r="E55" s="552"/>
      <c r="F55" s="552"/>
      <c r="G55" s="552"/>
      <c r="H55" s="552"/>
      <c r="I55" s="552"/>
      <c r="J55" s="552"/>
      <c r="K55" s="552"/>
      <c r="L55" s="552"/>
      <c r="M55" s="552"/>
      <c r="N55" s="552"/>
      <c r="O55" s="552"/>
      <c r="P55" s="552"/>
      <c r="Q55" s="552"/>
      <c r="R55" s="552"/>
      <c r="S55" s="552"/>
      <c r="T55" s="553"/>
      <c r="W55" s="188"/>
      <c r="X55" s="188"/>
      <c r="Y55" s="188"/>
      <c r="Z55" s="188"/>
      <c r="AA55" s="188"/>
      <c r="AB55" s="188"/>
      <c r="AC55" s="188"/>
      <c r="AD55" s="188"/>
      <c r="AE55" s="188"/>
    </row>
    <row r="56" spans="1:31" s="2" customFormat="1" ht="15" customHeight="1">
      <c r="A56" s="554"/>
      <c r="B56" s="555"/>
      <c r="C56" s="555"/>
      <c r="D56" s="555"/>
      <c r="E56" s="555"/>
      <c r="F56" s="555"/>
      <c r="G56" s="555"/>
      <c r="H56" s="555"/>
      <c r="I56" s="555"/>
      <c r="J56" s="555"/>
      <c r="K56" s="555"/>
      <c r="L56" s="555"/>
      <c r="M56" s="555"/>
      <c r="N56" s="555"/>
      <c r="O56" s="555"/>
      <c r="P56" s="555"/>
      <c r="Q56" s="555"/>
      <c r="R56" s="555"/>
      <c r="S56" s="555"/>
      <c r="T56" s="556"/>
      <c r="W56" s="188"/>
      <c r="X56" s="188"/>
      <c r="Y56" s="188"/>
      <c r="Z56" s="188"/>
      <c r="AA56" s="188"/>
      <c r="AB56" s="188"/>
      <c r="AC56" s="188"/>
      <c r="AD56" s="188"/>
      <c r="AE56" s="188"/>
    </row>
  </sheetData>
  <sheetProtection sheet="1" scenarios="1" formatCells="0" formatRows="0" insertRows="0" deleteRows="0" selectLockedCells="1"/>
  <mergeCells count="19">
    <mergeCell ref="U5:U6"/>
    <mergeCell ref="A5:K6"/>
    <mergeCell ref="L5:T6"/>
    <mergeCell ref="L1:T1"/>
    <mergeCell ref="Z48:AC48"/>
    <mergeCell ref="A2:C4"/>
    <mergeCell ref="D2:R4"/>
    <mergeCell ref="S2:T4"/>
    <mergeCell ref="V5:AB5"/>
    <mergeCell ref="A7:T22"/>
    <mergeCell ref="Z49:AC49"/>
    <mergeCell ref="W50:AC50"/>
    <mergeCell ref="A23:T24"/>
    <mergeCell ref="A25:T25"/>
    <mergeCell ref="A42:T42"/>
    <mergeCell ref="A43:T56"/>
    <mergeCell ref="A35:T35"/>
    <mergeCell ref="A36:T41"/>
    <mergeCell ref="A26:T34"/>
  </mergeCells>
  <phoneticPr fontId="1"/>
  <conditionalFormatting sqref="L5">
    <cfRule type="expression" dxfId="170" priority="2">
      <formula>$L$5="↓800字を超過しています。"</formula>
    </cfRule>
  </conditionalFormatting>
  <conditionalFormatting sqref="L1">
    <cfRule type="expression" dxfId="169" priority="1">
      <formula>$L$1="↓20字を超過しています。"</formula>
    </cfRule>
  </conditionalFormatting>
  <dataValidations count="3">
    <dataValidation allowBlank="1" showInputMessage="1" showErrorMessage="1" prompt="　申請テーマを20文字以内で記入してください" sqref="D2:R4"/>
    <dataValidation allowBlank="1" showInputMessage="1" showErrorMessage="1" promptTitle="対象顧客・市場のニーズをどのように把握したか記載してください" prompt="　例１　既存の製品で取引のある顧客から●●のニーズを直接聞いた_x000a_　例２　都内在住○才以上の○○に興味のある男性○○人に実施したアンケート調査" sqref="A36:T41"/>
    <dataValidation allowBlank="1" showInputMessage="1" showErrorMessage="1" prompt="　自社の強みを活かすことで、①の対象顧客・市場のなかで、獲得可能な市場規模を記載してください" sqref="A43:T56"/>
  </dataValidations>
  <printOptions horizontalCentered="1"/>
  <pageMargins left="0.31496062992125984" right="0.31496062992125984" top="0.74803149606299213" bottom="0.74803149606299213" header="0.31496062992125984" footer="0.31496062992125984"/>
  <pageSetup paperSize="9" scale="94" fitToWidth="0" fitToHeight="0" orientation="portrait"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49"/>
  <sheetViews>
    <sheetView view="pageBreakPreview" zoomScaleNormal="100" zoomScaleSheetLayoutView="100" workbookViewId="0">
      <selection activeCell="A2" sqref="A2:T17"/>
    </sheetView>
  </sheetViews>
  <sheetFormatPr defaultRowHeight="13.5"/>
  <cols>
    <col min="1" max="20" width="5" customWidth="1"/>
  </cols>
  <sheetData>
    <row r="1" spans="1:22" ht="14.25">
      <c r="A1" s="599" t="s">
        <v>509</v>
      </c>
      <c r="B1" s="600"/>
      <c r="C1" s="600"/>
      <c r="D1" s="600"/>
      <c r="E1" s="600"/>
      <c r="F1" s="600"/>
      <c r="G1" s="600"/>
      <c r="H1" s="600"/>
      <c r="I1" s="600"/>
      <c r="J1" s="600"/>
      <c r="K1" s="600"/>
      <c r="L1" s="600"/>
      <c r="M1" s="600"/>
      <c r="N1" s="600"/>
      <c r="O1" s="600"/>
      <c r="P1" s="600"/>
      <c r="Q1" s="600"/>
      <c r="R1" s="600"/>
      <c r="S1" s="600"/>
      <c r="T1" s="601"/>
      <c r="V1" s="31"/>
    </row>
    <row r="2" spans="1:22" s="2" customFormat="1" ht="15" customHeight="1">
      <c r="A2" s="548"/>
      <c r="B2" s="549"/>
      <c r="C2" s="549"/>
      <c r="D2" s="549"/>
      <c r="E2" s="549"/>
      <c r="F2" s="549"/>
      <c r="G2" s="549"/>
      <c r="H2" s="549"/>
      <c r="I2" s="549"/>
      <c r="J2" s="549"/>
      <c r="K2" s="549"/>
      <c r="L2" s="549"/>
      <c r="M2" s="549"/>
      <c r="N2" s="549"/>
      <c r="O2" s="549"/>
      <c r="P2" s="549"/>
      <c r="Q2" s="549"/>
      <c r="R2" s="549"/>
      <c r="S2" s="549"/>
      <c r="T2" s="550"/>
    </row>
    <row r="3" spans="1:22" s="2" customFormat="1" ht="15" customHeight="1">
      <c r="A3" s="551"/>
      <c r="B3" s="552"/>
      <c r="C3" s="552"/>
      <c r="D3" s="552"/>
      <c r="E3" s="552"/>
      <c r="F3" s="552"/>
      <c r="G3" s="552"/>
      <c r="H3" s="552"/>
      <c r="I3" s="552"/>
      <c r="J3" s="552"/>
      <c r="K3" s="552"/>
      <c r="L3" s="552"/>
      <c r="M3" s="552"/>
      <c r="N3" s="552"/>
      <c r="O3" s="552"/>
      <c r="P3" s="552"/>
      <c r="Q3" s="552"/>
      <c r="R3" s="552"/>
      <c r="S3" s="552"/>
      <c r="T3" s="553"/>
    </row>
    <row r="4" spans="1:22" s="2" customFormat="1" ht="15" customHeight="1">
      <c r="A4" s="551"/>
      <c r="B4" s="552"/>
      <c r="C4" s="552"/>
      <c r="D4" s="552"/>
      <c r="E4" s="552"/>
      <c r="F4" s="552"/>
      <c r="G4" s="552"/>
      <c r="H4" s="552"/>
      <c r="I4" s="552"/>
      <c r="J4" s="552"/>
      <c r="K4" s="552"/>
      <c r="L4" s="552"/>
      <c r="M4" s="552"/>
      <c r="N4" s="552"/>
      <c r="O4" s="552"/>
      <c r="P4" s="552"/>
      <c r="Q4" s="552"/>
      <c r="R4" s="552"/>
      <c r="S4" s="552"/>
      <c r="T4" s="553"/>
    </row>
    <row r="5" spans="1:22" s="2" customFormat="1" ht="15" customHeight="1">
      <c r="A5" s="551"/>
      <c r="B5" s="552"/>
      <c r="C5" s="552"/>
      <c r="D5" s="552"/>
      <c r="E5" s="552"/>
      <c r="F5" s="552"/>
      <c r="G5" s="552"/>
      <c r="H5" s="552"/>
      <c r="I5" s="552"/>
      <c r="J5" s="552"/>
      <c r="K5" s="552"/>
      <c r="L5" s="552"/>
      <c r="M5" s="552"/>
      <c r="N5" s="552"/>
      <c r="O5" s="552"/>
      <c r="P5" s="552"/>
      <c r="Q5" s="552"/>
      <c r="R5" s="552"/>
      <c r="S5" s="552"/>
      <c r="T5" s="553"/>
    </row>
    <row r="6" spans="1:22" s="2" customFormat="1" ht="15" customHeight="1">
      <c r="A6" s="551"/>
      <c r="B6" s="552"/>
      <c r="C6" s="552"/>
      <c r="D6" s="552"/>
      <c r="E6" s="552"/>
      <c r="F6" s="552"/>
      <c r="G6" s="552"/>
      <c r="H6" s="552"/>
      <c r="I6" s="552"/>
      <c r="J6" s="552"/>
      <c r="K6" s="552"/>
      <c r="L6" s="552"/>
      <c r="M6" s="552"/>
      <c r="N6" s="552"/>
      <c r="O6" s="552"/>
      <c r="P6" s="552"/>
      <c r="Q6" s="552"/>
      <c r="R6" s="552"/>
      <c r="S6" s="552"/>
      <c r="T6" s="553"/>
    </row>
    <row r="7" spans="1:22" s="2" customFormat="1" ht="15" customHeight="1">
      <c r="A7" s="551"/>
      <c r="B7" s="552"/>
      <c r="C7" s="552"/>
      <c r="D7" s="552"/>
      <c r="E7" s="552"/>
      <c r="F7" s="552"/>
      <c r="G7" s="552"/>
      <c r="H7" s="552"/>
      <c r="I7" s="552"/>
      <c r="J7" s="552"/>
      <c r="K7" s="552"/>
      <c r="L7" s="552"/>
      <c r="M7" s="552"/>
      <c r="N7" s="552"/>
      <c r="O7" s="552"/>
      <c r="P7" s="552"/>
      <c r="Q7" s="552"/>
      <c r="R7" s="552"/>
      <c r="S7" s="552"/>
      <c r="T7" s="553"/>
    </row>
    <row r="8" spans="1:22" s="2" customFormat="1" ht="15" customHeight="1">
      <c r="A8" s="551"/>
      <c r="B8" s="552"/>
      <c r="C8" s="552"/>
      <c r="D8" s="552"/>
      <c r="E8" s="552"/>
      <c r="F8" s="552"/>
      <c r="G8" s="552"/>
      <c r="H8" s="552"/>
      <c r="I8" s="552"/>
      <c r="J8" s="552"/>
      <c r="K8" s="552"/>
      <c r="L8" s="552"/>
      <c r="M8" s="552"/>
      <c r="N8" s="552"/>
      <c r="O8" s="552"/>
      <c r="P8" s="552"/>
      <c r="Q8" s="552"/>
      <c r="R8" s="552"/>
      <c r="S8" s="552"/>
      <c r="T8" s="553"/>
    </row>
    <row r="9" spans="1:22" s="2" customFormat="1" ht="15" customHeight="1">
      <c r="A9" s="551"/>
      <c r="B9" s="552"/>
      <c r="C9" s="552"/>
      <c r="D9" s="552"/>
      <c r="E9" s="552"/>
      <c r="F9" s="552"/>
      <c r="G9" s="552"/>
      <c r="H9" s="552"/>
      <c r="I9" s="552"/>
      <c r="J9" s="552"/>
      <c r="K9" s="552"/>
      <c r="L9" s="552"/>
      <c r="M9" s="552"/>
      <c r="N9" s="552"/>
      <c r="O9" s="552"/>
      <c r="P9" s="552"/>
      <c r="Q9" s="552"/>
      <c r="R9" s="552"/>
      <c r="S9" s="552"/>
      <c r="T9" s="553"/>
    </row>
    <row r="10" spans="1:22" s="2" customFormat="1" ht="15" customHeight="1">
      <c r="A10" s="551"/>
      <c r="B10" s="552"/>
      <c r="C10" s="552"/>
      <c r="D10" s="552"/>
      <c r="E10" s="552"/>
      <c r="F10" s="552"/>
      <c r="G10" s="552"/>
      <c r="H10" s="552"/>
      <c r="I10" s="552"/>
      <c r="J10" s="552"/>
      <c r="K10" s="552"/>
      <c r="L10" s="552"/>
      <c r="M10" s="552"/>
      <c r="N10" s="552"/>
      <c r="O10" s="552"/>
      <c r="P10" s="552"/>
      <c r="Q10" s="552"/>
      <c r="R10" s="552"/>
      <c r="S10" s="552"/>
      <c r="T10" s="553"/>
    </row>
    <row r="11" spans="1:22" s="2" customFormat="1" ht="15" customHeight="1">
      <c r="A11" s="551"/>
      <c r="B11" s="552"/>
      <c r="C11" s="552"/>
      <c r="D11" s="552"/>
      <c r="E11" s="552"/>
      <c r="F11" s="552"/>
      <c r="G11" s="552"/>
      <c r="H11" s="552"/>
      <c r="I11" s="552"/>
      <c r="J11" s="552"/>
      <c r="K11" s="552"/>
      <c r="L11" s="552"/>
      <c r="M11" s="552"/>
      <c r="N11" s="552"/>
      <c r="O11" s="552"/>
      <c r="P11" s="552"/>
      <c r="Q11" s="552"/>
      <c r="R11" s="552"/>
      <c r="S11" s="552"/>
      <c r="T11" s="553"/>
    </row>
    <row r="12" spans="1:22" s="2" customFormat="1" ht="15" customHeight="1">
      <c r="A12" s="551"/>
      <c r="B12" s="552"/>
      <c r="C12" s="552"/>
      <c r="D12" s="552"/>
      <c r="E12" s="552"/>
      <c r="F12" s="552"/>
      <c r="G12" s="552"/>
      <c r="H12" s="552"/>
      <c r="I12" s="552"/>
      <c r="J12" s="552"/>
      <c r="K12" s="552"/>
      <c r="L12" s="552"/>
      <c r="M12" s="552"/>
      <c r="N12" s="552"/>
      <c r="O12" s="552"/>
      <c r="P12" s="552"/>
      <c r="Q12" s="552"/>
      <c r="R12" s="552"/>
      <c r="S12" s="552"/>
      <c r="T12" s="553"/>
    </row>
    <row r="13" spans="1:22" s="2" customFormat="1" ht="15" customHeight="1">
      <c r="A13" s="551"/>
      <c r="B13" s="552"/>
      <c r="C13" s="552"/>
      <c r="D13" s="552"/>
      <c r="E13" s="552"/>
      <c r="F13" s="552"/>
      <c r="G13" s="552"/>
      <c r="H13" s="552"/>
      <c r="I13" s="552"/>
      <c r="J13" s="552"/>
      <c r="K13" s="552"/>
      <c r="L13" s="552"/>
      <c r="M13" s="552"/>
      <c r="N13" s="552"/>
      <c r="O13" s="552"/>
      <c r="P13" s="552"/>
      <c r="Q13" s="552"/>
      <c r="R13" s="552"/>
      <c r="S13" s="552"/>
      <c r="T13" s="553"/>
    </row>
    <row r="14" spans="1:22" s="2" customFormat="1" ht="15" customHeight="1">
      <c r="A14" s="551"/>
      <c r="B14" s="552"/>
      <c r="C14" s="552"/>
      <c r="D14" s="552"/>
      <c r="E14" s="552"/>
      <c r="F14" s="552"/>
      <c r="G14" s="552"/>
      <c r="H14" s="552"/>
      <c r="I14" s="552"/>
      <c r="J14" s="552"/>
      <c r="K14" s="552"/>
      <c r="L14" s="552"/>
      <c r="M14" s="552"/>
      <c r="N14" s="552"/>
      <c r="O14" s="552"/>
      <c r="P14" s="552"/>
      <c r="Q14" s="552"/>
      <c r="R14" s="552"/>
      <c r="S14" s="552"/>
      <c r="T14" s="553"/>
    </row>
    <row r="15" spans="1:22" s="2" customFormat="1" ht="15" customHeight="1">
      <c r="A15" s="551"/>
      <c r="B15" s="552"/>
      <c r="C15" s="552"/>
      <c r="D15" s="552"/>
      <c r="E15" s="552"/>
      <c r="F15" s="552"/>
      <c r="G15" s="552"/>
      <c r="H15" s="552"/>
      <c r="I15" s="552"/>
      <c r="J15" s="552"/>
      <c r="K15" s="552"/>
      <c r="L15" s="552"/>
      <c r="M15" s="552"/>
      <c r="N15" s="552"/>
      <c r="O15" s="552"/>
      <c r="P15" s="552"/>
      <c r="Q15" s="552"/>
      <c r="R15" s="552"/>
      <c r="S15" s="552"/>
      <c r="T15" s="553"/>
    </row>
    <row r="16" spans="1:22" s="2" customFormat="1" ht="15" customHeight="1">
      <c r="A16" s="551"/>
      <c r="B16" s="552"/>
      <c r="C16" s="552"/>
      <c r="D16" s="552"/>
      <c r="E16" s="552"/>
      <c r="F16" s="552"/>
      <c r="G16" s="552"/>
      <c r="H16" s="552"/>
      <c r="I16" s="552"/>
      <c r="J16" s="552"/>
      <c r="K16" s="552"/>
      <c r="L16" s="552"/>
      <c r="M16" s="552"/>
      <c r="N16" s="552"/>
      <c r="O16" s="552"/>
      <c r="P16" s="552"/>
      <c r="Q16" s="552"/>
      <c r="R16" s="552"/>
      <c r="S16" s="552"/>
      <c r="T16" s="553"/>
    </row>
    <row r="17" spans="1:28" s="2" customFormat="1" ht="15" customHeight="1">
      <c r="A17" s="554"/>
      <c r="B17" s="555"/>
      <c r="C17" s="555"/>
      <c r="D17" s="555"/>
      <c r="E17" s="555"/>
      <c r="F17" s="555"/>
      <c r="G17" s="555"/>
      <c r="H17" s="555"/>
      <c r="I17" s="555"/>
      <c r="J17" s="555"/>
      <c r="K17" s="555"/>
      <c r="L17" s="555"/>
      <c r="M17" s="555"/>
      <c r="N17" s="555"/>
      <c r="O17" s="555"/>
      <c r="P17" s="555"/>
      <c r="Q17" s="555"/>
      <c r="R17" s="555"/>
      <c r="S17" s="555"/>
      <c r="T17" s="556"/>
    </row>
    <row r="18" spans="1:28" s="2" customFormat="1" ht="15" customHeight="1">
      <c r="A18" s="604" t="s">
        <v>537</v>
      </c>
      <c r="B18" s="604"/>
      <c r="C18" s="604"/>
      <c r="D18" s="604"/>
      <c r="E18" s="604"/>
      <c r="F18" s="604"/>
      <c r="G18" s="604"/>
      <c r="H18" s="604"/>
      <c r="I18" s="581" t="s">
        <v>459</v>
      </c>
      <c r="J18" s="581"/>
      <c r="K18" s="605"/>
      <c r="L18" s="587"/>
      <c r="M18" s="587"/>
      <c r="N18" s="606" t="s">
        <v>460</v>
      </c>
      <c r="O18" s="605"/>
      <c r="P18" s="521"/>
      <c r="Q18" s="519"/>
      <c r="R18" s="602" t="s">
        <v>516</v>
      </c>
      <c r="S18" s="603"/>
      <c r="T18" s="603"/>
    </row>
    <row r="19" spans="1:28" s="2" customFormat="1" ht="15" customHeight="1">
      <c r="A19" s="604"/>
      <c r="B19" s="604"/>
      <c r="C19" s="604"/>
      <c r="D19" s="604"/>
      <c r="E19" s="604"/>
      <c r="F19" s="604"/>
      <c r="G19" s="604"/>
      <c r="H19" s="604"/>
      <c r="I19" s="581"/>
      <c r="J19" s="581"/>
      <c r="K19" s="605"/>
      <c r="L19" s="593"/>
      <c r="M19" s="593"/>
      <c r="N19" s="606"/>
      <c r="O19" s="605"/>
      <c r="P19" s="521"/>
      <c r="Q19" s="519"/>
      <c r="R19" s="602"/>
      <c r="S19" s="603"/>
      <c r="T19" s="603"/>
    </row>
    <row r="20" spans="1:28" s="2" customFormat="1" ht="15" customHeight="1">
      <c r="A20" s="604" t="s">
        <v>608</v>
      </c>
      <c r="B20" s="604"/>
      <c r="C20" s="604"/>
      <c r="D20" s="604"/>
      <c r="E20" s="604"/>
      <c r="F20" s="604"/>
      <c r="G20" s="604"/>
      <c r="H20" s="604"/>
      <c r="I20" s="581" t="s">
        <v>461</v>
      </c>
      <c r="J20" s="581"/>
      <c r="K20" s="581"/>
      <c r="L20" s="581"/>
      <c r="M20" s="581" t="s">
        <v>462</v>
      </c>
      <c r="N20" s="581"/>
      <c r="O20" s="581"/>
      <c r="P20" s="581"/>
      <c r="Q20" s="581" t="s">
        <v>463</v>
      </c>
      <c r="R20" s="581"/>
      <c r="S20" s="581"/>
      <c r="T20" s="581"/>
    </row>
    <row r="21" spans="1:28" s="2" customFormat="1" ht="15" customHeight="1">
      <c r="A21" s="604"/>
      <c r="B21" s="604"/>
      <c r="C21" s="604"/>
      <c r="D21" s="604"/>
      <c r="E21" s="604"/>
      <c r="F21" s="604"/>
      <c r="G21" s="604"/>
      <c r="H21" s="604"/>
      <c r="I21" s="581"/>
      <c r="J21" s="581"/>
      <c r="K21" s="581"/>
      <c r="L21" s="581"/>
      <c r="M21" s="581"/>
      <c r="N21" s="581"/>
      <c r="O21" s="581"/>
      <c r="P21" s="581"/>
      <c r="Q21" s="581"/>
      <c r="R21" s="581"/>
      <c r="S21" s="581"/>
      <c r="T21" s="581"/>
    </row>
    <row r="22" spans="1:28" s="2" customFormat="1" ht="15" customHeight="1">
      <c r="A22" s="582" t="s">
        <v>464</v>
      </c>
      <c r="B22" s="582"/>
      <c r="C22" s="582"/>
      <c r="D22" s="582"/>
      <c r="E22" s="582"/>
      <c r="F22" s="582"/>
      <c r="G22" s="582"/>
      <c r="H22" s="582"/>
      <c r="I22" s="1019"/>
      <c r="J22" s="1020"/>
      <c r="K22" s="1020"/>
      <c r="L22" s="1027" t="s">
        <v>609</v>
      </c>
      <c r="M22" s="1019"/>
      <c r="N22" s="1020"/>
      <c r="O22" s="1020"/>
      <c r="P22" s="1027" t="s">
        <v>609</v>
      </c>
      <c r="Q22" s="1019"/>
      <c r="R22" s="1020"/>
      <c r="S22" s="1020"/>
      <c r="T22" s="1027" t="s">
        <v>609</v>
      </c>
    </row>
    <row r="23" spans="1:28" s="2" customFormat="1" ht="15" customHeight="1">
      <c r="A23" s="582"/>
      <c r="B23" s="582"/>
      <c r="C23" s="582"/>
      <c r="D23" s="582"/>
      <c r="E23" s="582"/>
      <c r="F23" s="582"/>
      <c r="G23" s="582"/>
      <c r="H23" s="582"/>
      <c r="I23" s="1021"/>
      <c r="J23" s="1022"/>
      <c r="K23" s="1022"/>
      <c r="L23" s="1028"/>
      <c r="M23" s="1021"/>
      <c r="N23" s="1022"/>
      <c r="O23" s="1022"/>
      <c r="P23" s="1028"/>
      <c r="Q23" s="1021"/>
      <c r="R23" s="1022"/>
      <c r="S23" s="1022"/>
      <c r="T23" s="1028"/>
    </row>
    <row r="24" spans="1:28" s="2" customFormat="1" ht="15" customHeight="1">
      <c r="A24" s="582" t="s">
        <v>465</v>
      </c>
      <c r="B24" s="582"/>
      <c r="C24" s="582"/>
      <c r="D24" s="582"/>
      <c r="E24" s="582"/>
      <c r="F24" s="582"/>
      <c r="G24" s="582"/>
      <c r="H24" s="582"/>
      <c r="I24" s="1023"/>
      <c r="J24" s="1024"/>
      <c r="K24" s="1024"/>
      <c r="L24" s="1027" t="s">
        <v>609</v>
      </c>
      <c r="M24" s="1019"/>
      <c r="N24" s="1020"/>
      <c r="O24" s="1020"/>
      <c r="P24" s="1027" t="s">
        <v>609</v>
      </c>
      <c r="Q24" s="1019"/>
      <c r="R24" s="1020"/>
      <c r="S24" s="1020"/>
      <c r="T24" s="1027" t="s">
        <v>609</v>
      </c>
      <c r="V24" s="583"/>
      <c r="W24" s="583"/>
      <c r="X24" s="583"/>
      <c r="Y24" s="583"/>
      <c r="Z24" s="583"/>
      <c r="AA24" s="583"/>
      <c r="AB24" s="583"/>
    </row>
    <row r="25" spans="1:28" s="2" customFormat="1" ht="15" customHeight="1">
      <c r="A25" s="582"/>
      <c r="B25" s="582"/>
      <c r="C25" s="582"/>
      <c r="D25" s="582"/>
      <c r="E25" s="582"/>
      <c r="F25" s="582"/>
      <c r="G25" s="582"/>
      <c r="H25" s="582"/>
      <c r="I25" s="1025"/>
      <c r="J25" s="1026"/>
      <c r="K25" s="1026"/>
      <c r="L25" s="1028"/>
      <c r="M25" s="1021"/>
      <c r="N25" s="1022"/>
      <c r="O25" s="1022"/>
      <c r="P25" s="1028"/>
      <c r="Q25" s="1021"/>
      <c r="R25" s="1022"/>
      <c r="S25" s="1022"/>
      <c r="T25" s="1028"/>
    </row>
    <row r="26" spans="1:28" s="2" customFormat="1" ht="15" customHeight="1">
      <c r="A26" s="598" t="s">
        <v>510</v>
      </c>
      <c r="B26" s="598"/>
      <c r="C26" s="598"/>
      <c r="D26" s="598"/>
      <c r="E26" s="598"/>
      <c r="F26" s="598"/>
      <c r="G26" s="598"/>
      <c r="H26" s="598"/>
      <c r="I26" s="598"/>
      <c r="J26" s="598"/>
      <c r="K26" s="598"/>
      <c r="L26" s="598"/>
      <c r="M26" s="598"/>
      <c r="N26" s="598"/>
      <c r="O26" s="598"/>
      <c r="P26" s="598"/>
      <c r="Q26" s="598"/>
      <c r="R26" s="598"/>
      <c r="S26" s="598"/>
      <c r="T26" s="598"/>
      <c r="U26" s="186"/>
    </row>
    <row r="27" spans="1:28" s="2" customFormat="1" ht="15" customHeight="1">
      <c r="A27" s="580" t="s">
        <v>461</v>
      </c>
      <c r="B27" s="580"/>
      <c r="C27" s="580"/>
      <c r="D27" s="580"/>
      <c r="E27" s="580"/>
      <c r="F27" s="580"/>
      <c r="G27" s="580"/>
      <c r="H27" s="580"/>
      <c r="I27" s="574"/>
      <c r="J27" s="575"/>
      <c r="K27" s="575"/>
      <c r="L27" s="575"/>
      <c r="M27" s="575"/>
      <c r="N27" s="575"/>
      <c r="O27" s="575"/>
      <c r="P27" s="575"/>
      <c r="Q27" s="575"/>
      <c r="R27" s="575"/>
      <c r="S27" s="575"/>
      <c r="T27" s="576"/>
    </row>
    <row r="28" spans="1:28" s="2" customFormat="1" ht="15" customHeight="1">
      <c r="A28" s="580"/>
      <c r="B28" s="580"/>
      <c r="C28" s="580"/>
      <c r="D28" s="580"/>
      <c r="E28" s="580"/>
      <c r="F28" s="580"/>
      <c r="G28" s="580"/>
      <c r="H28" s="580"/>
      <c r="I28" s="577"/>
      <c r="J28" s="578"/>
      <c r="K28" s="578"/>
      <c r="L28" s="578"/>
      <c r="M28" s="578"/>
      <c r="N28" s="578"/>
      <c r="O28" s="578"/>
      <c r="P28" s="578"/>
      <c r="Q28" s="578"/>
      <c r="R28" s="578"/>
      <c r="S28" s="578"/>
      <c r="T28" s="579"/>
    </row>
    <row r="29" spans="1:28" s="2" customFormat="1" ht="15" customHeight="1">
      <c r="A29" s="580" t="s">
        <v>462</v>
      </c>
      <c r="B29" s="580"/>
      <c r="C29" s="580"/>
      <c r="D29" s="580"/>
      <c r="E29" s="580"/>
      <c r="F29" s="580"/>
      <c r="G29" s="580"/>
      <c r="H29" s="580"/>
      <c r="I29" s="573"/>
      <c r="J29" s="573"/>
      <c r="K29" s="573"/>
      <c r="L29" s="573"/>
      <c r="M29" s="573"/>
      <c r="N29" s="573"/>
      <c r="O29" s="573"/>
      <c r="P29" s="573"/>
      <c r="Q29" s="573"/>
      <c r="R29" s="573"/>
      <c r="S29" s="573"/>
      <c r="T29" s="573"/>
    </row>
    <row r="30" spans="1:28" s="2" customFormat="1" ht="15" customHeight="1">
      <c r="A30" s="580"/>
      <c r="B30" s="580"/>
      <c r="C30" s="580"/>
      <c r="D30" s="580"/>
      <c r="E30" s="580"/>
      <c r="F30" s="580"/>
      <c r="G30" s="580"/>
      <c r="H30" s="580"/>
      <c r="I30" s="573"/>
      <c r="J30" s="573"/>
      <c r="K30" s="573"/>
      <c r="L30" s="573"/>
      <c r="M30" s="573"/>
      <c r="N30" s="573"/>
      <c r="O30" s="573"/>
      <c r="P30" s="573"/>
      <c r="Q30" s="573"/>
      <c r="R30" s="573"/>
      <c r="S30" s="573"/>
      <c r="T30" s="573"/>
    </row>
    <row r="31" spans="1:28" s="2" customFormat="1" ht="15" customHeight="1">
      <c r="A31" s="580" t="s">
        <v>463</v>
      </c>
      <c r="B31" s="580"/>
      <c r="C31" s="580"/>
      <c r="D31" s="580"/>
      <c r="E31" s="580"/>
      <c r="F31" s="580"/>
      <c r="G31" s="580"/>
      <c r="H31" s="580"/>
      <c r="I31" s="573"/>
      <c r="J31" s="573"/>
      <c r="K31" s="573"/>
      <c r="L31" s="573"/>
      <c r="M31" s="573"/>
      <c r="N31" s="573"/>
      <c r="O31" s="573"/>
      <c r="P31" s="573"/>
      <c r="Q31" s="573"/>
      <c r="R31" s="573"/>
      <c r="S31" s="573"/>
      <c r="T31" s="573"/>
    </row>
    <row r="32" spans="1:28" s="2" customFormat="1" ht="15" customHeight="1">
      <c r="A32" s="580"/>
      <c r="B32" s="580"/>
      <c r="C32" s="580"/>
      <c r="D32" s="580"/>
      <c r="E32" s="580"/>
      <c r="F32" s="580"/>
      <c r="G32" s="580"/>
      <c r="H32" s="580"/>
      <c r="I32" s="573"/>
      <c r="J32" s="573"/>
      <c r="K32" s="573"/>
      <c r="L32" s="573"/>
      <c r="M32" s="573"/>
      <c r="N32" s="573"/>
      <c r="O32" s="573"/>
      <c r="P32" s="573"/>
      <c r="Q32" s="573"/>
      <c r="R32" s="573"/>
      <c r="S32" s="573"/>
      <c r="T32" s="573"/>
    </row>
    <row r="33" spans="1:31" s="171" customFormat="1" ht="12" customHeight="1">
      <c r="A33" s="539" t="s">
        <v>334</v>
      </c>
      <c r="B33" s="540"/>
      <c r="C33" s="540"/>
      <c r="D33" s="540"/>
      <c r="E33" s="540"/>
      <c r="F33" s="540"/>
      <c r="G33" s="540"/>
      <c r="H33" s="540"/>
      <c r="I33" s="540"/>
      <c r="J33" s="540"/>
      <c r="K33" s="540"/>
      <c r="L33" s="540"/>
      <c r="M33" s="540"/>
      <c r="N33" s="540"/>
      <c r="O33" s="540"/>
      <c r="P33" s="540"/>
      <c r="Q33" s="540"/>
      <c r="R33" s="540"/>
      <c r="S33" s="540"/>
      <c r="T33" s="541"/>
      <c r="W33" s="193"/>
      <c r="X33" s="193"/>
      <c r="Y33" s="193"/>
      <c r="Z33" s="193"/>
      <c r="AA33" s="193"/>
      <c r="AB33" s="193"/>
      <c r="AC33" s="193"/>
      <c r="AD33" s="193"/>
      <c r="AE33" s="193"/>
    </row>
    <row r="34" spans="1:31" s="171" customFormat="1">
      <c r="A34" s="542"/>
      <c r="B34" s="543"/>
      <c r="C34" s="543"/>
      <c r="D34" s="543"/>
      <c r="E34" s="543"/>
      <c r="F34" s="543"/>
      <c r="G34" s="543"/>
      <c r="H34" s="543"/>
      <c r="I34" s="543"/>
      <c r="J34" s="543"/>
      <c r="K34" s="543"/>
      <c r="L34" s="543"/>
      <c r="M34" s="543"/>
      <c r="N34" s="543"/>
      <c r="O34" s="543"/>
      <c r="P34" s="543"/>
      <c r="Q34" s="543"/>
      <c r="R34" s="543"/>
      <c r="S34" s="543"/>
      <c r="T34" s="544"/>
      <c r="W34" s="193"/>
      <c r="X34" s="193"/>
      <c r="Y34" s="193"/>
      <c r="Z34" s="193"/>
      <c r="AA34" s="193"/>
      <c r="AB34" s="193"/>
      <c r="AC34" s="193"/>
      <c r="AD34" s="193"/>
      <c r="AE34" s="193"/>
    </row>
    <row r="35" spans="1:31" s="98" customFormat="1" ht="15" customHeight="1">
      <c r="A35" s="310" t="s">
        <v>440</v>
      </c>
      <c r="B35" s="596" t="s">
        <v>441</v>
      </c>
      <c r="C35" s="596"/>
      <c r="D35" s="597"/>
      <c r="E35" s="595" t="s">
        <v>333</v>
      </c>
      <c r="F35" s="596"/>
      <c r="G35" s="596"/>
      <c r="H35" s="597"/>
      <c r="I35" s="595" t="s">
        <v>343</v>
      </c>
      <c r="J35" s="596"/>
      <c r="K35" s="596"/>
      <c r="L35" s="596"/>
      <c r="M35" s="596"/>
      <c r="N35" s="596"/>
      <c r="O35" s="596"/>
      <c r="P35" s="596"/>
      <c r="Q35" s="596"/>
      <c r="R35" s="596"/>
      <c r="S35" s="596"/>
      <c r="T35" s="597"/>
      <c r="W35" s="141"/>
      <c r="X35" s="141"/>
      <c r="Y35" s="141"/>
      <c r="Z35" s="141"/>
      <c r="AA35" s="141"/>
      <c r="AB35" s="141"/>
      <c r="AC35" s="141"/>
      <c r="AD35" s="141"/>
      <c r="AE35" s="141"/>
    </row>
    <row r="36" spans="1:31" s="2" customFormat="1" ht="15" customHeight="1">
      <c r="A36" s="445"/>
      <c r="B36" s="587"/>
      <c r="C36" s="587"/>
      <c r="D36" s="588"/>
      <c r="E36" s="445"/>
      <c r="F36" s="587"/>
      <c r="G36" s="587"/>
      <c r="H36" s="588"/>
      <c r="I36" s="548"/>
      <c r="J36" s="549"/>
      <c r="K36" s="549"/>
      <c r="L36" s="549"/>
      <c r="M36" s="549"/>
      <c r="N36" s="549"/>
      <c r="O36" s="549"/>
      <c r="P36" s="549"/>
      <c r="Q36" s="549"/>
      <c r="R36" s="549"/>
      <c r="S36" s="549"/>
      <c r="T36" s="550"/>
      <c r="W36" s="188"/>
      <c r="X36" s="188"/>
      <c r="Y36" s="188"/>
      <c r="Z36" s="188"/>
      <c r="AA36" s="188"/>
      <c r="AB36" s="188"/>
      <c r="AC36" s="188"/>
      <c r="AD36" s="188"/>
      <c r="AE36" s="188"/>
    </row>
    <row r="37" spans="1:31" s="2" customFormat="1" ht="15" customHeight="1">
      <c r="A37" s="589"/>
      <c r="B37" s="590"/>
      <c r="C37" s="590"/>
      <c r="D37" s="591"/>
      <c r="E37" s="589"/>
      <c r="F37" s="590"/>
      <c r="G37" s="590"/>
      <c r="H37" s="591"/>
      <c r="I37" s="551"/>
      <c r="J37" s="552"/>
      <c r="K37" s="552"/>
      <c r="L37" s="552"/>
      <c r="M37" s="552"/>
      <c r="N37" s="552"/>
      <c r="O37" s="552"/>
      <c r="P37" s="552"/>
      <c r="Q37" s="552"/>
      <c r="R37" s="552"/>
      <c r="S37" s="552"/>
      <c r="T37" s="553"/>
      <c r="W37" s="188"/>
      <c r="X37" s="188"/>
      <c r="Y37" s="188"/>
      <c r="Z37" s="188"/>
      <c r="AA37" s="188"/>
      <c r="AB37" s="188"/>
      <c r="AC37" s="188"/>
      <c r="AD37" s="188"/>
      <c r="AE37" s="188"/>
    </row>
    <row r="38" spans="1:31" s="2" customFormat="1" ht="15" customHeight="1">
      <c r="A38" s="589"/>
      <c r="B38" s="590"/>
      <c r="C38" s="590"/>
      <c r="D38" s="591"/>
      <c r="E38" s="589"/>
      <c r="F38" s="590"/>
      <c r="G38" s="590"/>
      <c r="H38" s="591"/>
      <c r="I38" s="551"/>
      <c r="J38" s="552"/>
      <c r="K38" s="552"/>
      <c r="L38" s="552"/>
      <c r="M38" s="552"/>
      <c r="N38" s="552"/>
      <c r="O38" s="552"/>
      <c r="P38" s="552"/>
      <c r="Q38" s="552"/>
      <c r="R38" s="552"/>
      <c r="S38" s="552"/>
      <c r="T38" s="553"/>
      <c r="W38" s="188"/>
      <c r="X38" s="188"/>
      <c r="Y38" s="188"/>
      <c r="Z38" s="188"/>
      <c r="AA38" s="188"/>
      <c r="AB38" s="188"/>
      <c r="AC38" s="188"/>
      <c r="AD38" s="188"/>
      <c r="AE38" s="188"/>
    </row>
    <row r="39" spans="1:31" s="2" customFormat="1" ht="15" customHeight="1">
      <c r="A39" s="592"/>
      <c r="B39" s="593"/>
      <c r="C39" s="593"/>
      <c r="D39" s="594"/>
      <c r="E39" s="592"/>
      <c r="F39" s="593"/>
      <c r="G39" s="593"/>
      <c r="H39" s="594"/>
      <c r="I39" s="554"/>
      <c r="J39" s="555"/>
      <c r="K39" s="555"/>
      <c r="L39" s="555"/>
      <c r="M39" s="555"/>
      <c r="N39" s="555"/>
      <c r="O39" s="555"/>
      <c r="P39" s="555"/>
      <c r="Q39" s="555"/>
      <c r="R39" s="555"/>
      <c r="S39" s="555"/>
      <c r="T39" s="556"/>
      <c r="W39" s="188"/>
      <c r="X39" s="188"/>
      <c r="Y39" s="188"/>
      <c r="Z39" s="188"/>
      <c r="AA39" s="188"/>
      <c r="AB39" s="188"/>
      <c r="AC39" s="188"/>
      <c r="AD39" s="188"/>
      <c r="AE39" s="188"/>
    </row>
    <row r="40" spans="1:31" s="98" customFormat="1" ht="15" customHeight="1">
      <c r="A40" s="311" t="s">
        <v>442</v>
      </c>
      <c r="B40" s="596" t="s">
        <v>441</v>
      </c>
      <c r="C40" s="596"/>
      <c r="D40" s="597"/>
      <c r="E40" s="584" t="s">
        <v>333</v>
      </c>
      <c r="F40" s="585"/>
      <c r="G40" s="585"/>
      <c r="H40" s="586"/>
      <c r="I40" s="584" t="s">
        <v>344</v>
      </c>
      <c r="J40" s="585"/>
      <c r="K40" s="585"/>
      <c r="L40" s="585"/>
      <c r="M40" s="585"/>
      <c r="N40" s="585"/>
      <c r="O40" s="585"/>
      <c r="P40" s="585"/>
      <c r="Q40" s="585"/>
      <c r="R40" s="585"/>
      <c r="S40" s="585"/>
      <c r="T40" s="586"/>
    </row>
    <row r="41" spans="1:31" s="2" customFormat="1" ht="15" customHeight="1">
      <c r="A41" s="445"/>
      <c r="B41" s="587"/>
      <c r="C41" s="587"/>
      <c r="D41" s="588"/>
      <c r="E41" s="445"/>
      <c r="F41" s="587"/>
      <c r="G41" s="587"/>
      <c r="H41" s="588"/>
      <c r="I41" s="548"/>
      <c r="J41" s="549"/>
      <c r="K41" s="549"/>
      <c r="L41" s="549"/>
      <c r="M41" s="549"/>
      <c r="N41" s="549"/>
      <c r="O41" s="549"/>
      <c r="P41" s="549"/>
      <c r="Q41" s="549"/>
      <c r="R41" s="549"/>
      <c r="S41" s="549"/>
      <c r="T41" s="550"/>
    </row>
    <row r="42" spans="1:31" s="2" customFormat="1" ht="15" customHeight="1">
      <c r="A42" s="589"/>
      <c r="B42" s="590"/>
      <c r="C42" s="590"/>
      <c r="D42" s="591"/>
      <c r="E42" s="589"/>
      <c r="F42" s="590"/>
      <c r="G42" s="590"/>
      <c r="H42" s="591"/>
      <c r="I42" s="551"/>
      <c r="J42" s="552"/>
      <c r="K42" s="552"/>
      <c r="L42" s="552"/>
      <c r="M42" s="552"/>
      <c r="N42" s="552"/>
      <c r="O42" s="552"/>
      <c r="P42" s="552"/>
      <c r="Q42" s="552"/>
      <c r="R42" s="552"/>
      <c r="S42" s="552"/>
      <c r="T42" s="553"/>
    </row>
    <row r="43" spans="1:31" s="2" customFormat="1" ht="15" customHeight="1">
      <c r="A43" s="589"/>
      <c r="B43" s="590"/>
      <c r="C43" s="590"/>
      <c r="D43" s="591"/>
      <c r="E43" s="589"/>
      <c r="F43" s="590"/>
      <c r="G43" s="590"/>
      <c r="H43" s="591"/>
      <c r="I43" s="551"/>
      <c r="J43" s="552"/>
      <c r="K43" s="552"/>
      <c r="L43" s="552"/>
      <c r="M43" s="552"/>
      <c r="N43" s="552"/>
      <c r="O43" s="552"/>
      <c r="P43" s="552"/>
      <c r="Q43" s="552"/>
      <c r="R43" s="552"/>
      <c r="S43" s="552"/>
      <c r="T43" s="553"/>
    </row>
    <row r="44" spans="1:31" s="2" customFormat="1" ht="15" customHeight="1">
      <c r="A44" s="592"/>
      <c r="B44" s="593"/>
      <c r="C44" s="593"/>
      <c r="D44" s="594"/>
      <c r="E44" s="592"/>
      <c r="F44" s="593"/>
      <c r="G44" s="593"/>
      <c r="H44" s="594"/>
      <c r="I44" s="554"/>
      <c r="J44" s="555"/>
      <c r="K44" s="555"/>
      <c r="L44" s="555"/>
      <c r="M44" s="555"/>
      <c r="N44" s="555"/>
      <c r="O44" s="555"/>
      <c r="P44" s="555"/>
      <c r="Q44" s="555"/>
      <c r="R44" s="555"/>
      <c r="S44" s="555"/>
      <c r="T44" s="556"/>
    </row>
    <row r="45" spans="1:31" ht="15" customHeight="1">
      <c r="A45" s="310" t="s">
        <v>443</v>
      </c>
      <c r="B45" s="596" t="s">
        <v>441</v>
      </c>
      <c r="C45" s="596"/>
      <c r="D45" s="597"/>
      <c r="E45" s="584" t="s">
        <v>333</v>
      </c>
      <c r="F45" s="585"/>
      <c r="G45" s="585"/>
      <c r="H45" s="586"/>
      <c r="I45" s="584" t="s">
        <v>344</v>
      </c>
      <c r="J45" s="585"/>
      <c r="K45" s="585"/>
      <c r="L45" s="585"/>
      <c r="M45" s="585"/>
      <c r="N45" s="585"/>
      <c r="O45" s="585"/>
      <c r="P45" s="585"/>
      <c r="Q45" s="585"/>
      <c r="R45" s="585"/>
      <c r="S45" s="585"/>
      <c r="T45" s="586"/>
    </row>
    <row r="46" spans="1:31" s="2" customFormat="1" ht="15" customHeight="1">
      <c r="A46" s="445"/>
      <c r="B46" s="587"/>
      <c r="C46" s="587"/>
      <c r="D46" s="588"/>
      <c r="E46" s="445"/>
      <c r="F46" s="587"/>
      <c r="G46" s="587"/>
      <c r="H46" s="588"/>
      <c r="I46" s="548"/>
      <c r="J46" s="549"/>
      <c r="K46" s="549"/>
      <c r="L46" s="549"/>
      <c r="M46" s="549"/>
      <c r="N46" s="549"/>
      <c r="O46" s="549"/>
      <c r="P46" s="549"/>
      <c r="Q46" s="549"/>
      <c r="R46" s="549"/>
      <c r="S46" s="549"/>
      <c r="T46" s="550"/>
    </row>
    <row r="47" spans="1:31" s="2" customFormat="1" ht="15" customHeight="1">
      <c r="A47" s="589"/>
      <c r="B47" s="590"/>
      <c r="C47" s="590"/>
      <c r="D47" s="591"/>
      <c r="E47" s="589"/>
      <c r="F47" s="590"/>
      <c r="G47" s="590"/>
      <c r="H47" s="591"/>
      <c r="I47" s="551"/>
      <c r="J47" s="552"/>
      <c r="K47" s="552"/>
      <c r="L47" s="552"/>
      <c r="M47" s="552"/>
      <c r="N47" s="552"/>
      <c r="O47" s="552"/>
      <c r="P47" s="552"/>
      <c r="Q47" s="552"/>
      <c r="R47" s="552"/>
      <c r="S47" s="552"/>
      <c r="T47" s="553"/>
    </row>
    <row r="48" spans="1:31" s="2" customFormat="1" ht="15" customHeight="1">
      <c r="A48" s="589"/>
      <c r="B48" s="590"/>
      <c r="C48" s="590"/>
      <c r="D48" s="591"/>
      <c r="E48" s="589"/>
      <c r="F48" s="590"/>
      <c r="G48" s="590"/>
      <c r="H48" s="591"/>
      <c r="I48" s="551"/>
      <c r="J48" s="552"/>
      <c r="K48" s="552"/>
      <c r="L48" s="552"/>
      <c r="M48" s="552"/>
      <c r="N48" s="552"/>
      <c r="O48" s="552"/>
      <c r="P48" s="552"/>
      <c r="Q48" s="552"/>
      <c r="R48" s="552"/>
      <c r="S48" s="552"/>
      <c r="T48" s="553"/>
    </row>
    <row r="49" spans="1:20" s="2" customFormat="1">
      <c r="A49" s="592"/>
      <c r="B49" s="593"/>
      <c r="C49" s="593"/>
      <c r="D49" s="594"/>
      <c r="E49" s="592"/>
      <c r="F49" s="593"/>
      <c r="G49" s="593"/>
      <c r="H49" s="594"/>
      <c r="I49" s="554"/>
      <c r="J49" s="555"/>
      <c r="K49" s="555"/>
      <c r="L49" s="555"/>
      <c r="M49" s="555"/>
      <c r="N49" s="555"/>
      <c r="O49" s="555"/>
      <c r="P49" s="555"/>
      <c r="Q49" s="555"/>
      <c r="R49" s="555"/>
      <c r="S49" s="555"/>
      <c r="T49" s="556"/>
    </row>
  </sheetData>
  <sheetProtection sheet="1" scenarios="1" formatCells="0" formatRows="0" insertRows="0" deleteRows="0" selectLockedCells="1"/>
  <mergeCells count="53">
    <mergeCell ref="P24:P25"/>
    <mergeCell ref="Q22:S23"/>
    <mergeCell ref="T22:T23"/>
    <mergeCell ref="Q24:S25"/>
    <mergeCell ref="T24:T25"/>
    <mergeCell ref="B35:D35"/>
    <mergeCell ref="B40:D40"/>
    <mergeCell ref="B45:D45"/>
    <mergeCell ref="A1:T1"/>
    <mergeCell ref="I35:T35"/>
    <mergeCell ref="A36:D39"/>
    <mergeCell ref="A2:T17"/>
    <mergeCell ref="R18:T19"/>
    <mergeCell ref="P18:Q19"/>
    <mergeCell ref="A20:H21"/>
    <mergeCell ref="A18:H19"/>
    <mergeCell ref="I18:K19"/>
    <mergeCell ref="L18:M19"/>
    <mergeCell ref="N18:O19"/>
    <mergeCell ref="I20:L21"/>
    <mergeCell ref="M20:P21"/>
    <mergeCell ref="V24:AB24"/>
    <mergeCell ref="E45:H45"/>
    <mergeCell ref="I45:T45"/>
    <mergeCell ref="A46:D49"/>
    <mergeCell ref="E46:H49"/>
    <mergeCell ref="I46:T49"/>
    <mergeCell ref="E40:H40"/>
    <mergeCell ref="I40:T40"/>
    <mergeCell ref="A41:D44"/>
    <mergeCell ref="E41:H44"/>
    <mergeCell ref="I41:T44"/>
    <mergeCell ref="A33:T34"/>
    <mergeCell ref="E35:H35"/>
    <mergeCell ref="E36:H39"/>
    <mergeCell ref="I36:T39"/>
    <mergeCell ref="A26:T26"/>
    <mergeCell ref="Q20:T21"/>
    <mergeCell ref="A22:H23"/>
    <mergeCell ref="A24:H25"/>
    <mergeCell ref="I22:K23"/>
    <mergeCell ref="L22:L23"/>
    <mergeCell ref="I24:K25"/>
    <mergeCell ref="L24:L25"/>
    <mergeCell ref="M22:O23"/>
    <mergeCell ref="P22:P23"/>
    <mergeCell ref="M24:O25"/>
    <mergeCell ref="I31:T32"/>
    <mergeCell ref="I29:T30"/>
    <mergeCell ref="I27:T28"/>
    <mergeCell ref="A31:H32"/>
    <mergeCell ref="A29:H30"/>
    <mergeCell ref="A27:H28"/>
  </mergeCells>
  <phoneticPr fontId="1"/>
  <printOptions horizontalCentered="1"/>
  <pageMargins left="0.31496062992125984" right="0.31496062992125984" top="0.74803149606299213" bottom="0.74803149606299213" header="0.31496062992125984" footer="0.31496062992125984"/>
  <pageSetup paperSize="9" scale="94" fitToWidth="0" fitToHeight="0" orientation="portrait"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64"/>
  <sheetViews>
    <sheetView view="pageBreakPreview" zoomScale="90" zoomScaleNormal="100" zoomScaleSheetLayoutView="90" zoomScalePageLayoutView="70" workbookViewId="0">
      <selection activeCell="A6" sqref="A6:T19"/>
    </sheetView>
  </sheetViews>
  <sheetFormatPr defaultRowHeight="13.5"/>
  <cols>
    <col min="1" max="1" width="5.75" customWidth="1"/>
    <col min="2" max="20" width="5.5" customWidth="1"/>
    <col min="21" max="21" width="5" customWidth="1"/>
  </cols>
  <sheetData>
    <row r="1" spans="1:28" ht="21.75" customHeight="1">
      <c r="A1" s="312" t="s">
        <v>405</v>
      </c>
      <c r="B1" s="193"/>
      <c r="C1" s="193"/>
      <c r="D1" s="193"/>
      <c r="E1" s="193"/>
      <c r="F1" s="193"/>
      <c r="G1" s="193"/>
      <c r="H1" s="193"/>
      <c r="I1" s="193"/>
      <c r="J1" s="193"/>
      <c r="K1" s="193"/>
      <c r="L1" s="193"/>
      <c r="M1" s="193"/>
      <c r="N1" s="193"/>
      <c r="O1" s="193"/>
      <c r="P1" s="193"/>
      <c r="Q1" s="193"/>
      <c r="R1" s="193"/>
      <c r="S1" s="193"/>
      <c r="T1" s="193"/>
      <c r="V1" s="139"/>
    </row>
    <row r="2" spans="1:28" ht="45.75" customHeight="1">
      <c r="A2" s="649" t="s">
        <v>480</v>
      </c>
      <c r="B2" s="649"/>
      <c r="C2" s="649"/>
      <c r="D2" s="650" t="s">
        <v>481</v>
      </c>
      <c r="E2" s="650"/>
      <c r="F2" s="650"/>
      <c r="G2" s="650"/>
      <c r="H2" s="650"/>
      <c r="I2" s="650"/>
      <c r="J2" s="650"/>
      <c r="K2" s="650"/>
      <c r="L2" s="650"/>
      <c r="M2" s="650"/>
      <c r="N2" s="650"/>
      <c r="O2" s="650"/>
      <c r="P2" s="650"/>
      <c r="Q2" s="650"/>
      <c r="R2" s="650"/>
      <c r="S2" s="650"/>
      <c r="T2" s="650"/>
      <c r="V2" s="139"/>
    </row>
    <row r="3" spans="1:28" ht="15" customHeight="1">
      <c r="A3" s="313"/>
      <c r="B3" s="313"/>
      <c r="C3" s="313"/>
      <c r="D3" s="313"/>
      <c r="E3" s="313"/>
      <c r="F3" s="313"/>
      <c r="G3" s="313"/>
      <c r="H3" s="313"/>
      <c r="I3" s="313"/>
      <c r="J3" s="313"/>
      <c r="K3" s="313"/>
      <c r="L3" s="313"/>
      <c r="M3" s="313"/>
      <c r="N3" s="313"/>
      <c r="O3" s="313"/>
      <c r="P3" s="313"/>
      <c r="Q3" s="313"/>
      <c r="R3" s="313"/>
      <c r="S3" s="313"/>
      <c r="T3" s="313"/>
      <c r="V3" s="139"/>
    </row>
    <row r="4" spans="1:28" ht="15" customHeight="1">
      <c r="A4" s="558" t="s">
        <v>502</v>
      </c>
      <c r="B4" s="559"/>
      <c r="C4" s="559"/>
      <c r="D4" s="559"/>
      <c r="E4" s="559"/>
      <c r="F4" s="559"/>
      <c r="G4" s="559"/>
      <c r="H4" s="559"/>
      <c r="I4" s="559"/>
      <c r="J4" s="559"/>
      <c r="K4" s="559"/>
      <c r="L4" s="559"/>
      <c r="M4" s="559"/>
      <c r="N4" s="562">
        <f>IF(LEN(A6)&lt;=800,LEN(A6),"↓800字を超過しています。")</f>
        <v>0</v>
      </c>
      <c r="O4" s="562"/>
      <c r="P4" s="562"/>
      <c r="Q4" s="562"/>
      <c r="R4" s="562"/>
      <c r="S4" s="562"/>
      <c r="T4" s="563"/>
      <c r="U4" s="648">
        <f>LEN(A6)</f>
        <v>0</v>
      </c>
      <c r="V4" s="572"/>
      <c r="W4" s="572"/>
      <c r="X4" s="572"/>
      <c r="Y4" s="572"/>
      <c r="Z4" s="572"/>
      <c r="AA4" s="572"/>
      <c r="AB4" s="572"/>
    </row>
    <row r="5" spans="1:28" ht="15" customHeight="1">
      <c r="A5" s="560"/>
      <c r="B5" s="561"/>
      <c r="C5" s="561"/>
      <c r="D5" s="561"/>
      <c r="E5" s="561"/>
      <c r="F5" s="561"/>
      <c r="G5" s="561"/>
      <c r="H5" s="561"/>
      <c r="I5" s="561"/>
      <c r="J5" s="561"/>
      <c r="K5" s="561"/>
      <c r="L5" s="561"/>
      <c r="M5" s="561"/>
      <c r="N5" s="564"/>
      <c r="O5" s="564"/>
      <c r="P5" s="564"/>
      <c r="Q5" s="564"/>
      <c r="R5" s="564"/>
      <c r="S5" s="564"/>
      <c r="T5" s="565"/>
      <c r="U5" s="648"/>
    </row>
    <row r="6" spans="1:28" s="2" customFormat="1" ht="15" customHeight="1">
      <c r="A6" s="632"/>
      <c r="B6" s="633"/>
      <c r="C6" s="633"/>
      <c r="D6" s="633"/>
      <c r="E6" s="633"/>
      <c r="F6" s="633"/>
      <c r="G6" s="633"/>
      <c r="H6" s="633"/>
      <c r="I6" s="633"/>
      <c r="J6" s="633"/>
      <c r="K6" s="633"/>
      <c r="L6" s="633"/>
      <c r="M6" s="633"/>
      <c r="N6" s="633"/>
      <c r="O6" s="633"/>
      <c r="P6" s="633"/>
      <c r="Q6" s="633"/>
      <c r="R6" s="633"/>
      <c r="S6" s="633"/>
      <c r="T6" s="634"/>
      <c r="U6" s="287"/>
    </row>
    <row r="7" spans="1:28" s="2" customFormat="1" ht="15" customHeight="1">
      <c r="A7" s="635"/>
      <c r="B7" s="636"/>
      <c r="C7" s="636"/>
      <c r="D7" s="636"/>
      <c r="E7" s="636"/>
      <c r="F7" s="636"/>
      <c r="G7" s="636"/>
      <c r="H7" s="636"/>
      <c r="I7" s="636"/>
      <c r="J7" s="636"/>
      <c r="K7" s="636"/>
      <c r="L7" s="636"/>
      <c r="M7" s="636"/>
      <c r="N7" s="636"/>
      <c r="O7" s="636"/>
      <c r="P7" s="636"/>
      <c r="Q7" s="636"/>
      <c r="R7" s="636"/>
      <c r="S7" s="636"/>
      <c r="T7" s="637"/>
      <c r="U7" s="187"/>
    </row>
    <row r="8" spans="1:28" s="2" customFormat="1" ht="15" customHeight="1">
      <c r="A8" s="635"/>
      <c r="B8" s="636"/>
      <c r="C8" s="636"/>
      <c r="D8" s="636"/>
      <c r="E8" s="636"/>
      <c r="F8" s="636"/>
      <c r="G8" s="636"/>
      <c r="H8" s="636"/>
      <c r="I8" s="636"/>
      <c r="J8" s="636"/>
      <c r="K8" s="636"/>
      <c r="L8" s="636"/>
      <c r="M8" s="636"/>
      <c r="N8" s="636"/>
      <c r="O8" s="636"/>
      <c r="P8" s="636"/>
      <c r="Q8" s="636"/>
      <c r="R8" s="636"/>
      <c r="S8" s="636"/>
      <c r="T8" s="637"/>
      <c r="U8" s="187"/>
    </row>
    <row r="9" spans="1:28" s="2" customFormat="1" ht="15" customHeight="1">
      <c r="A9" s="635"/>
      <c r="B9" s="636"/>
      <c r="C9" s="636"/>
      <c r="D9" s="636"/>
      <c r="E9" s="636"/>
      <c r="F9" s="636"/>
      <c r="G9" s="636"/>
      <c r="H9" s="636"/>
      <c r="I9" s="636"/>
      <c r="J9" s="636"/>
      <c r="K9" s="636"/>
      <c r="L9" s="636"/>
      <c r="M9" s="636"/>
      <c r="N9" s="636"/>
      <c r="O9" s="636"/>
      <c r="P9" s="636"/>
      <c r="Q9" s="636"/>
      <c r="R9" s="636"/>
      <c r="S9" s="636"/>
      <c r="T9" s="637"/>
      <c r="U9" s="187"/>
    </row>
    <row r="10" spans="1:28" s="2" customFormat="1" ht="15" customHeight="1">
      <c r="A10" s="635"/>
      <c r="B10" s="636"/>
      <c r="C10" s="636"/>
      <c r="D10" s="636"/>
      <c r="E10" s="636"/>
      <c r="F10" s="636"/>
      <c r="G10" s="636"/>
      <c r="H10" s="636"/>
      <c r="I10" s="636"/>
      <c r="J10" s="636"/>
      <c r="K10" s="636"/>
      <c r="L10" s="636"/>
      <c r="M10" s="636"/>
      <c r="N10" s="636"/>
      <c r="O10" s="636"/>
      <c r="P10" s="636"/>
      <c r="Q10" s="636"/>
      <c r="R10" s="636"/>
      <c r="S10" s="636"/>
      <c r="T10" s="637"/>
      <c r="U10" s="187"/>
    </row>
    <row r="11" spans="1:28" s="2" customFormat="1" ht="15" customHeight="1">
      <c r="A11" s="635"/>
      <c r="B11" s="636"/>
      <c r="C11" s="636"/>
      <c r="D11" s="636"/>
      <c r="E11" s="636"/>
      <c r="F11" s="636"/>
      <c r="G11" s="636"/>
      <c r="H11" s="636"/>
      <c r="I11" s="636"/>
      <c r="J11" s="636"/>
      <c r="K11" s="636"/>
      <c r="L11" s="636"/>
      <c r="M11" s="636"/>
      <c r="N11" s="636"/>
      <c r="O11" s="636"/>
      <c r="P11" s="636"/>
      <c r="Q11" s="636"/>
      <c r="R11" s="636"/>
      <c r="S11" s="636"/>
      <c r="T11" s="637"/>
      <c r="U11" s="187"/>
    </row>
    <row r="12" spans="1:28" s="2" customFormat="1" ht="15" customHeight="1">
      <c r="A12" s="635"/>
      <c r="B12" s="636"/>
      <c r="C12" s="636"/>
      <c r="D12" s="636"/>
      <c r="E12" s="636"/>
      <c r="F12" s="636"/>
      <c r="G12" s="636"/>
      <c r="H12" s="636"/>
      <c r="I12" s="636"/>
      <c r="J12" s="636"/>
      <c r="K12" s="636"/>
      <c r="L12" s="636"/>
      <c r="M12" s="636"/>
      <c r="N12" s="636"/>
      <c r="O12" s="636"/>
      <c r="P12" s="636"/>
      <c r="Q12" s="636"/>
      <c r="R12" s="636"/>
      <c r="S12" s="636"/>
      <c r="T12" s="637"/>
    </row>
    <row r="13" spans="1:28" s="2" customFormat="1" ht="15" customHeight="1">
      <c r="A13" s="635"/>
      <c r="B13" s="636"/>
      <c r="C13" s="636"/>
      <c r="D13" s="636"/>
      <c r="E13" s="636"/>
      <c r="F13" s="636"/>
      <c r="G13" s="636"/>
      <c r="H13" s="636"/>
      <c r="I13" s="636"/>
      <c r="J13" s="636"/>
      <c r="K13" s="636"/>
      <c r="L13" s="636"/>
      <c r="M13" s="636"/>
      <c r="N13" s="636"/>
      <c r="O13" s="636"/>
      <c r="P13" s="636"/>
      <c r="Q13" s="636"/>
      <c r="R13" s="636"/>
      <c r="S13" s="636"/>
      <c r="T13" s="637"/>
    </row>
    <row r="14" spans="1:28" s="2" customFormat="1" ht="15" customHeight="1">
      <c r="A14" s="635"/>
      <c r="B14" s="636"/>
      <c r="C14" s="636"/>
      <c r="D14" s="636"/>
      <c r="E14" s="636"/>
      <c r="F14" s="636"/>
      <c r="G14" s="636"/>
      <c r="H14" s="636"/>
      <c r="I14" s="636"/>
      <c r="J14" s="636"/>
      <c r="K14" s="636"/>
      <c r="L14" s="636"/>
      <c r="M14" s="636"/>
      <c r="N14" s="636"/>
      <c r="O14" s="636"/>
      <c r="P14" s="636"/>
      <c r="Q14" s="636"/>
      <c r="R14" s="636"/>
      <c r="S14" s="636"/>
      <c r="T14" s="637"/>
    </row>
    <row r="15" spans="1:28" s="2" customFormat="1" ht="15" customHeight="1">
      <c r="A15" s="635"/>
      <c r="B15" s="636"/>
      <c r="C15" s="636"/>
      <c r="D15" s="636"/>
      <c r="E15" s="636"/>
      <c r="F15" s="636"/>
      <c r="G15" s="636"/>
      <c r="H15" s="636"/>
      <c r="I15" s="636"/>
      <c r="J15" s="636"/>
      <c r="K15" s="636"/>
      <c r="L15" s="636"/>
      <c r="M15" s="636"/>
      <c r="N15" s="636"/>
      <c r="O15" s="636"/>
      <c r="P15" s="636"/>
      <c r="Q15" s="636"/>
      <c r="R15" s="636"/>
      <c r="S15" s="636"/>
      <c r="T15" s="637"/>
    </row>
    <row r="16" spans="1:28" s="2" customFormat="1" ht="15" customHeight="1">
      <c r="A16" s="635"/>
      <c r="B16" s="636"/>
      <c r="C16" s="636"/>
      <c r="D16" s="636"/>
      <c r="E16" s="636"/>
      <c r="F16" s="636"/>
      <c r="G16" s="636"/>
      <c r="H16" s="636"/>
      <c r="I16" s="636"/>
      <c r="J16" s="636"/>
      <c r="K16" s="636"/>
      <c r="L16" s="636"/>
      <c r="M16" s="636"/>
      <c r="N16" s="636"/>
      <c r="O16" s="636"/>
      <c r="P16" s="636"/>
      <c r="Q16" s="636"/>
      <c r="R16" s="636"/>
      <c r="S16" s="636"/>
      <c r="T16" s="637"/>
    </row>
    <row r="17" spans="1:20" s="2" customFormat="1" ht="15" customHeight="1">
      <c r="A17" s="635"/>
      <c r="B17" s="636"/>
      <c r="C17" s="636"/>
      <c r="D17" s="636"/>
      <c r="E17" s="636"/>
      <c r="F17" s="636"/>
      <c r="G17" s="636"/>
      <c r="H17" s="636"/>
      <c r="I17" s="636"/>
      <c r="J17" s="636"/>
      <c r="K17" s="636"/>
      <c r="L17" s="636"/>
      <c r="M17" s="636"/>
      <c r="N17" s="636"/>
      <c r="O17" s="636"/>
      <c r="P17" s="636"/>
      <c r="Q17" s="636"/>
      <c r="R17" s="636"/>
      <c r="S17" s="636"/>
      <c r="T17" s="637"/>
    </row>
    <row r="18" spans="1:20" s="2" customFormat="1" ht="15" customHeight="1">
      <c r="A18" s="635"/>
      <c r="B18" s="636"/>
      <c r="C18" s="636"/>
      <c r="D18" s="636"/>
      <c r="E18" s="636"/>
      <c r="F18" s="636"/>
      <c r="G18" s="636"/>
      <c r="H18" s="636"/>
      <c r="I18" s="636"/>
      <c r="J18" s="636"/>
      <c r="K18" s="636"/>
      <c r="L18" s="636"/>
      <c r="M18" s="636"/>
      <c r="N18" s="636"/>
      <c r="O18" s="636"/>
      <c r="P18" s="636"/>
      <c r="Q18" s="636"/>
      <c r="R18" s="636"/>
      <c r="S18" s="636"/>
      <c r="T18" s="637"/>
    </row>
    <row r="19" spans="1:20" s="2" customFormat="1" ht="15" customHeight="1">
      <c r="A19" s="638"/>
      <c r="B19" s="639"/>
      <c r="C19" s="639"/>
      <c r="D19" s="639"/>
      <c r="E19" s="639"/>
      <c r="F19" s="639"/>
      <c r="G19" s="639"/>
      <c r="H19" s="639"/>
      <c r="I19" s="639"/>
      <c r="J19" s="639"/>
      <c r="K19" s="639"/>
      <c r="L19" s="639"/>
      <c r="M19" s="639"/>
      <c r="N19" s="639"/>
      <c r="O19" s="639"/>
      <c r="P19" s="639"/>
      <c r="Q19" s="639"/>
      <c r="R19" s="639"/>
      <c r="S19" s="639"/>
      <c r="T19" s="640"/>
    </row>
    <row r="20" spans="1:20" s="2" customFormat="1" ht="15" customHeight="1">
      <c r="A20" s="645" t="s">
        <v>505</v>
      </c>
      <c r="B20" s="646"/>
      <c r="C20" s="646"/>
      <c r="D20" s="646"/>
      <c r="E20" s="646"/>
      <c r="F20" s="646"/>
      <c r="G20" s="646"/>
      <c r="H20" s="646"/>
      <c r="I20" s="646"/>
      <c r="J20" s="646"/>
      <c r="K20" s="646"/>
      <c r="L20" s="646"/>
      <c r="M20" s="646"/>
      <c r="N20" s="646"/>
      <c r="O20" s="646"/>
      <c r="P20" s="646"/>
      <c r="Q20" s="646"/>
      <c r="R20" s="646"/>
      <c r="S20" s="646"/>
      <c r="T20" s="647"/>
    </row>
    <row r="21" spans="1:20" s="2" customFormat="1" ht="15" customHeight="1">
      <c r="A21" s="465"/>
      <c r="B21" s="466"/>
      <c r="C21" s="466"/>
      <c r="D21" s="466"/>
      <c r="E21" s="466"/>
      <c r="F21" s="466"/>
      <c r="G21" s="466"/>
      <c r="H21" s="466"/>
      <c r="I21" s="466"/>
      <c r="J21" s="466"/>
      <c r="K21" s="466"/>
      <c r="L21" s="466"/>
      <c r="M21" s="466"/>
      <c r="N21" s="466"/>
      <c r="O21" s="466"/>
      <c r="P21" s="466"/>
      <c r="Q21" s="466"/>
      <c r="R21" s="466"/>
      <c r="S21" s="466"/>
      <c r="T21" s="467"/>
    </row>
    <row r="22" spans="1:20" s="2" customFormat="1" ht="15" customHeight="1">
      <c r="A22" s="632"/>
      <c r="B22" s="633"/>
      <c r="C22" s="633"/>
      <c r="D22" s="633"/>
      <c r="E22" s="633"/>
      <c r="F22" s="633"/>
      <c r="G22" s="633"/>
      <c r="H22" s="633"/>
      <c r="I22" s="633"/>
      <c r="J22" s="633"/>
      <c r="K22" s="633"/>
      <c r="L22" s="633"/>
      <c r="M22" s="633"/>
      <c r="N22" s="633"/>
      <c r="O22" s="633"/>
      <c r="P22" s="633"/>
      <c r="Q22" s="633"/>
      <c r="R22" s="633"/>
      <c r="S22" s="633"/>
      <c r="T22" s="634"/>
    </row>
    <row r="23" spans="1:20" s="2" customFormat="1" ht="15" customHeight="1">
      <c r="A23" s="635"/>
      <c r="B23" s="636"/>
      <c r="C23" s="636"/>
      <c r="D23" s="636"/>
      <c r="E23" s="636"/>
      <c r="F23" s="636"/>
      <c r="G23" s="636"/>
      <c r="H23" s="636"/>
      <c r="I23" s="636"/>
      <c r="J23" s="636"/>
      <c r="K23" s="636"/>
      <c r="L23" s="636"/>
      <c r="M23" s="636"/>
      <c r="N23" s="636"/>
      <c r="O23" s="636"/>
      <c r="P23" s="636"/>
      <c r="Q23" s="636"/>
      <c r="R23" s="636"/>
      <c r="S23" s="636"/>
      <c r="T23" s="637"/>
    </row>
    <row r="24" spans="1:20" s="2" customFormat="1" ht="15" customHeight="1">
      <c r="A24" s="635"/>
      <c r="B24" s="636"/>
      <c r="C24" s="636"/>
      <c r="D24" s="636"/>
      <c r="E24" s="636"/>
      <c r="F24" s="636"/>
      <c r="G24" s="636"/>
      <c r="H24" s="636"/>
      <c r="I24" s="636"/>
      <c r="J24" s="636"/>
      <c r="K24" s="636"/>
      <c r="L24" s="636"/>
      <c r="M24" s="636"/>
      <c r="N24" s="636"/>
      <c r="O24" s="636"/>
      <c r="P24" s="636"/>
      <c r="Q24" s="636"/>
      <c r="R24" s="636"/>
      <c r="S24" s="636"/>
      <c r="T24" s="637"/>
    </row>
    <row r="25" spans="1:20" s="2" customFormat="1" ht="15" customHeight="1">
      <c r="A25" s="635"/>
      <c r="B25" s="636"/>
      <c r="C25" s="636"/>
      <c r="D25" s="636"/>
      <c r="E25" s="636"/>
      <c r="F25" s="636"/>
      <c r="G25" s="636"/>
      <c r="H25" s="636"/>
      <c r="I25" s="636"/>
      <c r="J25" s="636"/>
      <c r="K25" s="636"/>
      <c r="L25" s="636"/>
      <c r="M25" s="636"/>
      <c r="N25" s="636"/>
      <c r="O25" s="636"/>
      <c r="P25" s="636"/>
      <c r="Q25" s="636"/>
      <c r="R25" s="636"/>
      <c r="S25" s="636"/>
      <c r="T25" s="637"/>
    </row>
    <row r="26" spans="1:20" s="2" customFormat="1" ht="16.5" customHeight="1">
      <c r="A26" s="635"/>
      <c r="B26" s="636"/>
      <c r="C26" s="636"/>
      <c r="D26" s="636"/>
      <c r="E26" s="636"/>
      <c r="F26" s="636"/>
      <c r="G26" s="636"/>
      <c r="H26" s="636"/>
      <c r="I26" s="636"/>
      <c r="J26" s="636"/>
      <c r="K26" s="636"/>
      <c r="L26" s="636"/>
      <c r="M26" s="636"/>
      <c r="N26" s="636"/>
      <c r="O26" s="636"/>
      <c r="P26" s="636"/>
      <c r="Q26" s="636"/>
      <c r="R26" s="636"/>
      <c r="S26" s="636"/>
      <c r="T26" s="637"/>
    </row>
    <row r="27" spans="1:20" s="2" customFormat="1" ht="16.5" customHeight="1">
      <c r="A27" s="635"/>
      <c r="B27" s="636"/>
      <c r="C27" s="636"/>
      <c r="D27" s="636"/>
      <c r="E27" s="636"/>
      <c r="F27" s="636"/>
      <c r="G27" s="636"/>
      <c r="H27" s="636"/>
      <c r="I27" s="636"/>
      <c r="J27" s="636"/>
      <c r="K27" s="636"/>
      <c r="L27" s="636"/>
      <c r="M27" s="636"/>
      <c r="N27" s="636"/>
      <c r="O27" s="636"/>
      <c r="P27" s="636"/>
      <c r="Q27" s="636"/>
      <c r="R27" s="636"/>
      <c r="S27" s="636"/>
      <c r="T27" s="637"/>
    </row>
    <row r="28" spans="1:20" s="2" customFormat="1" ht="16.5" customHeight="1">
      <c r="A28" s="635"/>
      <c r="B28" s="636"/>
      <c r="C28" s="636"/>
      <c r="D28" s="636"/>
      <c r="E28" s="636"/>
      <c r="F28" s="636"/>
      <c r="G28" s="636"/>
      <c r="H28" s="636"/>
      <c r="I28" s="636"/>
      <c r="J28" s="636"/>
      <c r="K28" s="636"/>
      <c r="L28" s="636"/>
      <c r="M28" s="636"/>
      <c r="N28" s="636"/>
      <c r="O28" s="636"/>
      <c r="P28" s="636"/>
      <c r="Q28" s="636"/>
      <c r="R28" s="636"/>
      <c r="S28" s="636"/>
      <c r="T28" s="637"/>
    </row>
    <row r="29" spans="1:20" s="2" customFormat="1" ht="16.5" customHeight="1">
      <c r="A29" s="635"/>
      <c r="B29" s="636"/>
      <c r="C29" s="636"/>
      <c r="D29" s="636"/>
      <c r="E29" s="636"/>
      <c r="F29" s="636"/>
      <c r="G29" s="636"/>
      <c r="H29" s="636"/>
      <c r="I29" s="636"/>
      <c r="J29" s="636"/>
      <c r="K29" s="636"/>
      <c r="L29" s="636"/>
      <c r="M29" s="636"/>
      <c r="N29" s="636"/>
      <c r="O29" s="636"/>
      <c r="P29" s="636"/>
      <c r="Q29" s="636"/>
      <c r="R29" s="636"/>
      <c r="S29" s="636"/>
      <c r="T29" s="637"/>
    </row>
    <row r="30" spans="1:20" s="2" customFormat="1" ht="16.5" customHeight="1">
      <c r="A30" s="635"/>
      <c r="B30" s="636"/>
      <c r="C30" s="636"/>
      <c r="D30" s="636"/>
      <c r="E30" s="636"/>
      <c r="F30" s="636"/>
      <c r="G30" s="636"/>
      <c r="H30" s="636"/>
      <c r="I30" s="636"/>
      <c r="J30" s="636"/>
      <c r="K30" s="636"/>
      <c r="L30" s="636"/>
      <c r="M30" s="636"/>
      <c r="N30" s="636"/>
      <c r="O30" s="636"/>
      <c r="P30" s="636"/>
      <c r="Q30" s="636"/>
      <c r="R30" s="636"/>
      <c r="S30" s="636"/>
      <c r="T30" s="637"/>
    </row>
    <row r="31" spans="1:20" s="2" customFormat="1" ht="16.5" customHeight="1">
      <c r="A31" s="635"/>
      <c r="B31" s="636"/>
      <c r="C31" s="636"/>
      <c r="D31" s="636"/>
      <c r="E31" s="636"/>
      <c r="F31" s="636"/>
      <c r="G31" s="636"/>
      <c r="H31" s="636"/>
      <c r="I31" s="636"/>
      <c r="J31" s="636"/>
      <c r="K31" s="636"/>
      <c r="L31" s="636"/>
      <c r="M31" s="636"/>
      <c r="N31" s="636"/>
      <c r="O31" s="636"/>
      <c r="P31" s="636"/>
      <c r="Q31" s="636"/>
      <c r="R31" s="636"/>
      <c r="S31" s="636"/>
      <c r="T31" s="637"/>
    </row>
    <row r="32" spans="1:20" s="2" customFormat="1" ht="16.5" customHeight="1">
      <c r="A32" s="635"/>
      <c r="B32" s="636"/>
      <c r="C32" s="636"/>
      <c r="D32" s="636"/>
      <c r="E32" s="636"/>
      <c r="F32" s="636"/>
      <c r="G32" s="636"/>
      <c r="H32" s="636"/>
      <c r="I32" s="636"/>
      <c r="J32" s="636"/>
      <c r="K32" s="636"/>
      <c r="L32" s="636"/>
      <c r="M32" s="636"/>
      <c r="N32" s="636"/>
      <c r="O32" s="636"/>
      <c r="P32" s="636"/>
      <c r="Q32" s="636"/>
      <c r="R32" s="636"/>
      <c r="S32" s="636"/>
      <c r="T32" s="637"/>
    </row>
    <row r="33" spans="1:21" s="2" customFormat="1" ht="16.5" customHeight="1">
      <c r="A33" s="635"/>
      <c r="B33" s="636"/>
      <c r="C33" s="636"/>
      <c r="D33" s="636"/>
      <c r="E33" s="636"/>
      <c r="F33" s="636"/>
      <c r="G33" s="636"/>
      <c r="H33" s="636"/>
      <c r="I33" s="636"/>
      <c r="J33" s="636"/>
      <c r="K33" s="636"/>
      <c r="L33" s="636"/>
      <c r="M33" s="636"/>
      <c r="N33" s="636"/>
      <c r="O33" s="636"/>
      <c r="P33" s="636"/>
      <c r="Q33" s="636"/>
      <c r="R33" s="636"/>
      <c r="S33" s="636"/>
      <c r="T33" s="637"/>
    </row>
    <row r="34" spans="1:21" s="2" customFormat="1" ht="16.5" customHeight="1">
      <c r="A34" s="635"/>
      <c r="B34" s="636"/>
      <c r="C34" s="636"/>
      <c r="D34" s="636"/>
      <c r="E34" s="636"/>
      <c r="F34" s="636"/>
      <c r="G34" s="636"/>
      <c r="H34" s="636"/>
      <c r="I34" s="636"/>
      <c r="J34" s="636"/>
      <c r="K34" s="636"/>
      <c r="L34" s="636"/>
      <c r="M34" s="636"/>
      <c r="N34" s="636"/>
      <c r="O34" s="636"/>
      <c r="P34" s="636"/>
      <c r="Q34" s="636"/>
      <c r="R34" s="636"/>
      <c r="S34" s="636"/>
      <c r="T34" s="637"/>
    </row>
    <row r="35" spans="1:21" s="2" customFormat="1" ht="16.5" customHeight="1">
      <c r="A35" s="635"/>
      <c r="B35" s="636"/>
      <c r="C35" s="636"/>
      <c r="D35" s="636"/>
      <c r="E35" s="636"/>
      <c r="F35" s="636"/>
      <c r="G35" s="636"/>
      <c r="H35" s="636"/>
      <c r="I35" s="636"/>
      <c r="J35" s="636"/>
      <c r="K35" s="636"/>
      <c r="L35" s="636"/>
      <c r="M35" s="636"/>
      <c r="N35" s="636"/>
      <c r="O35" s="636"/>
      <c r="P35" s="636"/>
      <c r="Q35" s="636"/>
      <c r="R35" s="636"/>
      <c r="S35" s="636"/>
      <c r="T35" s="637"/>
    </row>
    <row r="36" spans="1:21" s="2" customFormat="1" ht="15" customHeight="1">
      <c r="A36" s="635"/>
      <c r="B36" s="636"/>
      <c r="C36" s="636"/>
      <c r="D36" s="636"/>
      <c r="E36" s="636"/>
      <c r="F36" s="636"/>
      <c r="G36" s="636"/>
      <c r="H36" s="636"/>
      <c r="I36" s="636"/>
      <c r="J36" s="636"/>
      <c r="K36" s="636"/>
      <c r="L36" s="636"/>
      <c r="M36" s="636"/>
      <c r="N36" s="636"/>
      <c r="O36" s="636"/>
      <c r="P36" s="636"/>
      <c r="Q36" s="636"/>
      <c r="R36" s="636"/>
      <c r="S36" s="636"/>
      <c r="T36" s="637"/>
    </row>
    <row r="37" spans="1:21" s="2" customFormat="1" ht="15" customHeight="1">
      <c r="A37" s="635"/>
      <c r="B37" s="636"/>
      <c r="C37" s="636"/>
      <c r="D37" s="636"/>
      <c r="E37" s="636"/>
      <c r="F37" s="636"/>
      <c r="G37" s="636"/>
      <c r="H37" s="636"/>
      <c r="I37" s="636"/>
      <c r="J37" s="636"/>
      <c r="K37" s="636"/>
      <c r="L37" s="636"/>
      <c r="M37" s="636"/>
      <c r="N37" s="636"/>
      <c r="O37" s="636"/>
      <c r="P37" s="636"/>
      <c r="Q37" s="636"/>
      <c r="R37" s="636"/>
      <c r="S37" s="636"/>
      <c r="T37" s="637"/>
    </row>
    <row r="38" spans="1:21" s="2" customFormat="1" ht="15" customHeight="1">
      <c r="A38" s="638"/>
      <c r="B38" s="639"/>
      <c r="C38" s="639"/>
      <c r="D38" s="639"/>
      <c r="E38" s="639"/>
      <c r="F38" s="639"/>
      <c r="G38" s="639"/>
      <c r="H38" s="639"/>
      <c r="I38" s="639"/>
      <c r="J38" s="639"/>
      <c r="K38" s="639"/>
      <c r="L38" s="639"/>
      <c r="M38" s="639"/>
      <c r="N38" s="639"/>
      <c r="O38" s="639"/>
      <c r="P38" s="639"/>
      <c r="Q38" s="639"/>
      <c r="R38" s="639"/>
      <c r="S38" s="639"/>
      <c r="T38" s="640"/>
    </row>
    <row r="39" spans="1:21" ht="15" customHeight="1">
      <c r="A39" s="655" t="s">
        <v>506</v>
      </c>
      <c r="B39" s="656"/>
      <c r="C39" s="656"/>
      <c r="D39" s="656"/>
      <c r="E39" s="656"/>
      <c r="F39" s="656"/>
      <c r="G39" s="656"/>
      <c r="H39" s="656"/>
      <c r="I39" s="656"/>
      <c r="J39" s="656"/>
      <c r="K39" s="656"/>
      <c r="L39" s="656"/>
      <c r="M39" s="656"/>
      <c r="N39" s="657"/>
      <c r="O39" s="661" t="s">
        <v>397</v>
      </c>
      <c r="P39" s="662"/>
      <c r="Q39" s="662"/>
      <c r="R39" s="662"/>
      <c r="S39" s="662"/>
      <c r="T39" s="663"/>
      <c r="U39" s="99"/>
    </row>
    <row r="40" spans="1:21" ht="15" customHeight="1">
      <c r="A40" s="658"/>
      <c r="B40" s="659"/>
      <c r="C40" s="659"/>
      <c r="D40" s="659"/>
      <c r="E40" s="659"/>
      <c r="F40" s="659"/>
      <c r="G40" s="659"/>
      <c r="H40" s="659"/>
      <c r="I40" s="659"/>
      <c r="J40" s="659"/>
      <c r="K40" s="659"/>
      <c r="L40" s="659"/>
      <c r="M40" s="659"/>
      <c r="N40" s="660"/>
      <c r="O40" s="664"/>
      <c r="P40" s="665"/>
      <c r="Q40" s="665"/>
      <c r="R40" s="665"/>
      <c r="S40" s="665"/>
      <c r="T40" s="666"/>
      <c r="U40" s="99"/>
    </row>
    <row r="41" spans="1:21" s="2" customFormat="1" ht="15" customHeight="1">
      <c r="A41" s="618" t="s">
        <v>369</v>
      </c>
      <c r="B41" s="621"/>
      <c r="C41" s="622"/>
      <c r="D41" s="622"/>
      <c r="E41" s="622"/>
      <c r="F41" s="622"/>
      <c r="G41" s="622"/>
      <c r="H41" s="622"/>
      <c r="I41" s="622"/>
      <c r="J41" s="622"/>
      <c r="K41" s="622"/>
      <c r="L41" s="622"/>
      <c r="M41" s="622"/>
      <c r="N41" s="623"/>
      <c r="O41" s="247"/>
      <c r="P41" s="616" t="s">
        <v>168</v>
      </c>
      <c r="Q41" s="617"/>
      <c r="R41" s="248"/>
      <c r="S41" s="616" t="s">
        <v>169</v>
      </c>
      <c r="T41" s="617"/>
    </row>
    <row r="42" spans="1:21" s="2" customFormat="1" ht="15" customHeight="1">
      <c r="A42" s="619"/>
      <c r="B42" s="624"/>
      <c r="C42" s="625"/>
      <c r="D42" s="625"/>
      <c r="E42" s="625"/>
      <c r="F42" s="625"/>
      <c r="G42" s="625"/>
      <c r="H42" s="625"/>
      <c r="I42" s="625"/>
      <c r="J42" s="625"/>
      <c r="K42" s="625"/>
      <c r="L42" s="625"/>
      <c r="M42" s="625"/>
      <c r="N42" s="626"/>
      <c r="O42" s="247"/>
      <c r="P42" s="616" t="s">
        <v>170</v>
      </c>
      <c r="Q42" s="617"/>
      <c r="R42" s="248"/>
      <c r="S42" s="616" t="s">
        <v>171</v>
      </c>
      <c r="T42" s="617"/>
    </row>
    <row r="43" spans="1:21" s="2" customFormat="1" ht="15" customHeight="1">
      <c r="A43" s="620"/>
      <c r="B43" s="627"/>
      <c r="C43" s="628"/>
      <c r="D43" s="628"/>
      <c r="E43" s="628"/>
      <c r="F43" s="628"/>
      <c r="G43" s="628"/>
      <c r="H43" s="628"/>
      <c r="I43" s="628"/>
      <c r="J43" s="628"/>
      <c r="K43" s="628"/>
      <c r="L43" s="628"/>
      <c r="M43" s="628"/>
      <c r="N43" s="629"/>
      <c r="O43" s="247"/>
      <c r="P43" s="616" t="s">
        <v>172</v>
      </c>
      <c r="Q43" s="617"/>
      <c r="R43" s="248"/>
      <c r="S43" s="616" t="s">
        <v>173</v>
      </c>
      <c r="T43" s="617"/>
    </row>
    <row r="44" spans="1:21" s="2" customFormat="1" ht="15" customHeight="1">
      <c r="A44" s="618" t="s">
        <v>370</v>
      </c>
      <c r="B44" s="621"/>
      <c r="C44" s="622"/>
      <c r="D44" s="622"/>
      <c r="E44" s="622"/>
      <c r="F44" s="622"/>
      <c r="G44" s="622"/>
      <c r="H44" s="622"/>
      <c r="I44" s="622"/>
      <c r="J44" s="622"/>
      <c r="K44" s="622"/>
      <c r="L44" s="622"/>
      <c r="M44" s="622"/>
      <c r="N44" s="623"/>
      <c r="O44" s="247"/>
      <c r="P44" s="616" t="s">
        <v>168</v>
      </c>
      <c r="Q44" s="617"/>
      <c r="R44" s="248"/>
      <c r="S44" s="616" t="s">
        <v>169</v>
      </c>
      <c r="T44" s="617"/>
      <c r="U44" s="194"/>
    </row>
    <row r="45" spans="1:21" s="2" customFormat="1" ht="15" customHeight="1">
      <c r="A45" s="619"/>
      <c r="B45" s="624"/>
      <c r="C45" s="625"/>
      <c r="D45" s="625"/>
      <c r="E45" s="625"/>
      <c r="F45" s="625"/>
      <c r="G45" s="625"/>
      <c r="H45" s="625"/>
      <c r="I45" s="625"/>
      <c r="J45" s="625"/>
      <c r="K45" s="625"/>
      <c r="L45" s="625"/>
      <c r="M45" s="625"/>
      <c r="N45" s="626"/>
      <c r="O45" s="247"/>
      <c r="P45" s="616" t="s">
        <v>170</v>
      </c>
      <c r="Q45" s="617"/>
      <c r="R45" s="248"/>
      <c r="S45" s="616" t="s">
        <v>171</v>
      </c>
      <c r="T45" s="617"/>
      <c r="U45" s="194"/>
    </row>
    <row r="46" spans="1:21" s="2" customFormat="1" ht="15" customHeight="1">
      <c r="A46" s="620"/>
      <c r="B46" s="627"/>
      <c r="C46" s="628"/>
      <c r="D46" s="628"/>
      <c r="E46" s="628"/>
      <c r="F46" s="628"/>
      <c r="G46" s="628"/>
      <c r="H46" s="628"/>
      <c r="I46" s="628"/>
      <c r="J46" s="628"/>
      <c r="K46" s="628"/>
      <c r="L46" s="628"/>
      <c r="M46" s="628"/>
      <c r="N46" s="629"/>
      <c r="O46" s="247"/>
      <c r="P46" s="616" t="s">
        <v>172</v>
      </c>
      <c r="Q46" s="617"/>
      <c r="R46" s="248"/>
      <c r="S46" s="616" t="s">
        <v>173</v>
      </c>
      <c r="T46" s="617"/>
      <c r="U46" s="194"/>
    </row>
    <row r="47" spans="1:21" s="2" customFormat="1" ht="15" customHeight="1">
      <c r="A47" s="618" t="s">
        <v>371</v>
      </c>
      <c r="B47" s="621"/>
      <c r="C47" s="622"/>
      <c r="D47" s="622"/>
      <c r="E47" s="622"/>
      <c r="F47" s="622"/>
      <c r="G47" s="622"/>
      <c r="H47" s="622"/>
      <c r="I47" s="622"/>
      <c r="J47" s="622"/>
      <c r="K47" s="622"/>
      <c r="L47" s="622"/>
      <c r="M47" s="622"/>
      <c r="N47" s="623"/>
      <c r="O47" s="247"/>
      <c r="P47" s="616" t="s">
        <v>168</v>
      </c>
      <c r="Q47" s="617"/>
      <c r="R47" s="248"/>
      <c r="S47" s="616" t="s">
        <v>169</v>
      </c>
      <c r="T47" s="617"/>
      <c r="U47" s="194"/>
    </row>
    <row r="48" spans="1:21" s="2" customFormat="1" ht="15" customHeight="1">
      <c r="A48" s="619"/>
      <c r="B48" s="624"/>
      <c r="C48" s="625"/>
      <c r="D48" s="625"/>
      <c r="E48" s="625"/>
      <c r="F48" s="625"/>
      <c r="G48" s="625"/>
      <c r="H48" s="625"/>
      <c r="I48" s="625"/>
      <c r="J48" s="625"/>
      <c r="K48" s="625"/>
      <c r="L48" s="625"/>
      <c r="M48" s="625"/>
      <c r="N48" s="626"/>
      <c r="O48" s="247"/>
      <c r="P48" s="616" t="s">
        <v>170</v>
      </c>
      <c r="Q48" s="617"/>
      <c r="R48" s="248"/>
      <c r="S48" s="616" t="s">
        <v>171</v>
      </c>
      <c r="T48" s="617"/>
      <c r="U48" s="194"/>
    </row>
    <row r="49" spans="1:27" s="2" customFormat="1" ht="15" customHeight="1">
      <c r="A49" s="620"/>
      <c r="B49" s="627"/>
      <c r="C49" s="628"/>
      <c r="D49" s="628"/>
      <c r="E49" s="628"/>
      <c r="F49" s="628"/>
      <c r="G49" s="628"/>
      <c r="H49" s="628"/>
      <c r="I49" s="628"/>
      <c r="J49" s="628"/>
      <c r="K49" s="628"/>
      <c r="L49" s="628"/>
      <c r="M49" s="628"/>
      <c r="N49" s="629"/>
      <c r="O49" s="247"/>
      <c r="P49" s="616" t="s">
        <v>172</v>
      </c>
      <c r="Q49" s="617"/>
      <c r="R49" s="248"/>
      <c r="S49" s="616" t="s">
        <v>173</v>
      </c>
      <c r="T49" s="617"/>
      <c r="U49" s="194"/>
    </row>
    <row r="50" spans="1:27" ht="15" customHeight="1">
      <c r="A50" s="655" t="s">
        <v>507</v>
      </c>
      <c r="B50" s="656"/>
      <c r="C50" s="656"/>
      <c r="D50" s="656"/>
      <c r="E50" s="656"/>
      <c r="F50" s="656"/>
      <c r="G50" s="656"/>
      <c r="H50" s="656"/>
      <c r="I50" s="656"/>
      <c r="J50" s="656"/>
      <c r="K50" s="656"/>
      <c r="L50" s="656"/>
      <c r="M50" s="656"/>
      <c r="N50" s="657"/>
      <c r="O50" s="667" t="s">
        <v>398</v>
      </c>
      <c r="P50" s="662"/>
      <c r="Q50" s="662"/>
      <c r="R50" s="662"/>
      <c r="S50" s="662"/>
      <c r="T50" s="663"/>
      <c r="U50" s="99"/>
    </row>
    <row r="51" spans="1:27" ht="15" customHeight="1">
      <c r="A51" s="658"/>
      <c r="B51" s="659"/>
      <c r="C51" s="659"/>
      <c r="D51" s="659"/>
      <c r="E51" s="659"/>
      <c r="F51" s="659"/>
      <c r="G51" s="659"/>
      <c r="H51" s="659"/>
      <c r="I51" s="659"/>
      <c r="J51" s="659"/>
      <c r="K51" s="659"/>
      <c r="L51" s="659"/>
      <c r="M51" s="659"/>
      <c r="N51" s="660"/>
      <c r="O51" s="664"/>
      <c r="P51" s="665"/>
      <c r="Q51" s="665"/>
      <c r="R51" s="665"/>
      <c r="S51" s="665"/>
      <c r="T51" s="666"/>
      <c r="U51" s="99"/>
      <c r="AA51" s="100"/>
    </row>
    <row r="52" spans="1:27" s="2" customFormat="1" ht="15" customHeight="1">
      <c r="A52" s="618" t="s">
        <v>372</v>
      </c>
      <c r="B52" s="607"/>
      <c r="C52" s="608"/>
      <c r="D52" s="608"/>
      <c r="E52" s="608"/>
      <c r="F52" s="608"/>
      <c r="G52" s="608"/>
      <c r="H52" s="608"/>
      <c r="I52" s="608"/>
      <c r="J52" s="608"/>
      <c r="K52" s="608"/>
      <c r="L52" s="608"/>
      <c r="M52" s="608"/>
      <c r="N52" s="609"/>
      <c r="O52" s="248"/>
      <c r="P52" s="616" t="s">
        <v>168</v>
      </c>
      <c r="Q52" s="617"/>
      <c r="R52" s="248"/>
      <c r="S52" s="616" t="s">
        <v>169</v>
      </c>
      <c r="T52" s="617"/>
      <c r="U52" s="194"/>
    </row>
    <row r="53" spans="1:27" s="2" customFormat="1" ht="15" customHeight="1">
      <c r="A53" s="619"/>
      <c r="B53" s="610"/>
      <c r="C53" s="611"/>
      <c r="D53" s="611"/>
      <c r="E53" s="611"/>
      <c r="F53" s="611"/>
      <c r="G53" s="611"/>
      <c r="H53" s="611"/>
      <c r="I53" s="611"/>
      <c r="J53" s="611"/>
      <c r="K53" s="611"/>
      <c r="L53" s="611"/>
      <c r="M53" s="611"/>
      <c r="N53" s="612"/>
      <c r="O53" s="248"/>
      <c r="P53" s="616" t="s">
        <v>170</v>
      </c>
      <c r="Q53" s="617"/>
      <c r="R53" s="248"/>
      <c r="S53" s="616" t="s">
        <v>171</v>
      </c>
      <c r="T53" s="617"/>
      <c r="U53" s="194"/>
    </row>
    <row r="54" spans="1:27" s="2" customFormat="1" ht="15" customHeight="1">
      <c r="A54" s="620"/>
      <c r="B54" s="613"/>
      <c r="C54" s="614"/>
      <c r="D54" s="614"/>
      <c r="E54" s="614"/>
      <c r="F54" s="614"/>
      <c r="G54" s="614"/>
      <c r="H54" s="614"/>
      <c r="I54" s="614"/>
      <c r="J54" s="614"/>
      <c r="K54" s="614"/>
      <c r="L54" s="614"/>
      <c r="M54" s="614"/>
      <c r="N54" s="615"/>
      <c r="O54" s="248"/>
      <c r="P54" s="616" t="s">
        <v>172</v>
      </c>
      <c r="Q54" s="617"/>
      <c r="R54" s="248"/>
      <c r="S54" s="616" t="s">
        <v>173</v>
      </c>
      <c r="T54" s="617"/>
      <c r="U54" s="194"/>
    </row>
    <row r="55" spans="1:27" s="2" customFormat="1" ht="15" customHeight="1">
      <c r="A55" s="618" t="s">
        <v>373</v>
      </c>
      <c r="B55" s="607"/>
      <c r="C55" s="608"/>
      <c r="D55" s="608"/>
      <c r="E55" s="608"/>
      <c r="F55" s="608"/>
      <c r="G55" s="608"/>
      <c r="H55" s="608"/>
      <c r="I55" s="608"/>
      <c r="J55" s="608"/>
      <c r="K55" s="608"/>
      <c r="L55" s="608"/>
      <c r="M55" s="608"/>
      <c r="N55" s="609"/>
      <c r="O55" s="248"/>
      <c r="P55" s="616" t="s">
        <v>168</v>
      </c>
      <c r="Q55" s="617"/>
      <c r="R55" s="248"/>
      <c r="S55" s="616" t="s">
        <v>169</v>
      </c>
      <c r="T55" s="617"/>
      <c r="U55" s="194"/>
    </row>
    <row r="56" spans="1:27" s="2" customFormat="1" ht="15" customHeight="1">
      <c r="A56" s="619"/>
      <c r="B56" s="610"/>
      <c r="C56" s="611"/>
      <c r="D56" s="611"/>
      <c r="E56" s="611"/>
      <c r="F56" s="611"/>
      <c r="G56" s="611"/>
      <c r="H56" s="611"/>
      <c r="I56" s="611"/>
      <c r="J56" s="611"/>
      <c r="K56" s="611"/>
      <c r="L56" s="611"/>
      <c r="M56" s="611"/>
      <c r="N56" s="612"/>
      <c r="O56" s="248"/>
      <c r="P56" s="616" t="s">
        <v>170</v>
      </c>
      <c r="Q56" s="617"/>
      <c r="R56" s="248"/>
      <c r="S56" s="616" t="s">
        <v>171</v>
      </c>
      <c r="T56" s="617"/>
      <c r="U56" s="194"/>
    </row>
    <row r="57" spans="1:27" s="2" customFormat="1" ht="15" customHeight="1">
      <c r="A57" s="620"/>
      <c r="B57" s="613"/>
      <c r="C57" s="614"/>
      <c r="D57" s="614"/>
      <c r="E57" s="614"/>
      <c r="F57" s="614"/>
      <c r="G57" s="614"/>
      <c r="H57" s="614"/>
      <c r="I57" s="614"/>
      <c r="J57" s="614"/>
      <c r="K57" s="614"/>
      <c r="L57" s="614"/>
      <c r="M57" s="614"/>
      <c r="N57" s="615"/>
      <c r="O57" s="248"/>
      <c r="P57" s="616" t="s">
        <v>172</v>
      </c>
      <c r="Q57" s="617"/>
      <c r="R57" s="248"/>
      <c r="S57" s="616" t="s">
        <v>173</v>
      </c>
      <c r="T57" s="617"/>
      <c r="U57" s="194"/>
    </row>
    <row r="58" spans="1:27" s="2" customFormat="1" ht="15" customHeight="1">
      <c r="A58" s="618" t="s">
        <v>374</v>
      </c>
      <c r="B58" s="607"/>
      <c r="C58" s="608"/>
      <c r="D58" s="608"/>
      <c r="E58" s="608"/>
      <c r="F58" s="608"/>
      <c r="G58" s="608"/>
      <c r="H58" s="608"/>
      <c r="I58" s="608"/>
      <c r="J58" s="608"/>
      <c r="K58" s="608"/>
      <c r="L58" s="608"/>
      <c r="M58" s="608"/>
      <c r="N58" s="609"/>
      <c r="O58" s="248"/>
      <c r="P58" s="616" t="s">
        <v>168</v>
      </c>
      <c r="Q58" s="617"/>
      <c r="R58" s="248"/>
      <c r="S58" s="616" t="s">
        <v>169</v>
      </c>
      <c r="T58" s="617"/>
      <c r="U58" s="194"/>
    </row>
    <row r="59" spans="1:27" s="2" customFormat="1" ht="15" customHeight="1">
      <c r="A59" s="619"/>
      <c r="B59" s="610"/>
      <c r="C59" s="611"/>
      <c r="D59" s="611"/>
      <c r="E59" s="611"/>
      <c r="F59" s="611"/>
      <c r="G59" s="611"/>
      <c r="H59" s="611"/>
      <c r="I59" s="611"/>
      <c r="J59" s="611"/>
      <c r="K59" s="611"/>
      <c r="L59" s="611"/>
      <c r="M59" s="611"/>
      <c r="N59" s="612"/>
      <c r="O59" s="248"/>
      <c r="P59" s="616" t="s">
        <v>170</v>
      </c>
      <c r="Q59" s="617"/>
      <c r="R59" s="248"/>
      <c r="S59" s="616" t="s">
        <v>171</v>
      </c>
      <c r="T59" s="617"/>
      <c r="U59" s="194"/>
    </row>
    <row r="60" spans="1:27" s="2" customFormat="1" ht="15" customHeight="1">
      <c r="A60" s="620"/>
      <c r="B60" s="613"/>
      <c r="C60" s="614"/>
      <c r="D60" s="614"/>
      <c r="E60" s="614"/>
      <c r="F60" s="614"/>
      <c r="G60" s="614"/>
      <c r="H60" s="614"/>
      <c r="I60" s="614"/>
      <c r="J60" s="614"/>
      <c r="K60" s="614"/>
      <c r="L60" s="614"/>
      <c r="M60" s="614"/>
      <c r="N60" s="615"/>
      <c r="O60" s="248"/>
      <c r="P60" s="616" t="s">
        <v>172</v>
      </c>
      <c r="Q60" s="617"/>
      <c r="R60" s="248"/>
      <c r="S60" s="616" t="s">
        <v>173</v>
      </c>
      <c r="T60" s="617"/>
      <c r="U60" s="194"/>
    </row>
    <row r="61" spans="1:27" ht="15" customHeight="1">
      <c r="A61" s="558" t="s">
        <v>508</v>
      </c>
      <c r="B61" s="559"/>
      <c r="C61" s="559"/>
      <c r="D61" s="559"/>
      <c r="E61" s="559"/>
      <c r="F61" s="559"/>
      <c r="G61" s="559"/>
      <c r="H61" s="559"/>
      <c r="I61" s="559"/>
      <c r="J61" s="559"/>
      <c r="K61" s="559"/>
      <c r="L61" s="559"/>
      <c r="M61" s="559"/>
      <c r="N61" s="559"/>
      <c r="O61" s="559"/>
      <c r="P61" s="559"/>
      <c r="Q61" s="559"/>
      <c r="R61" s="559"/>
      <c r="S61" s="559"/>
      <c r="T61" s="630"/>
    </row>
    <row r="62" spans="1:27" ht="15" customHeight="1">
      <c r="A62" s="560"/>
      <c r="B62" s="561"/>
      <c r="C62" s="561"/>
      <c r="D62" s="561"/>
      <c r="E62" s="561"/>
      <c r="F62" s="561"/>
      <c r="G62" s="561"/>
      <c r="H62" s="561"/>
      <c r="I62" s="561"/>
      <c r="J62" s="561"/>
      <c r="K62" s="561"/>
      <c r="L62" s="561"/>
      <c r="M62" s="561"/>
      <c r="N62" s="561"/>
      <c r="O62" s="561"/>
      <c r="P62" s="561"/>
      <c r="Q62" s="561"/>
      <c r="R62" s="561"/>
      <c r="S62" s="561"/>
      <c r="T62" s="631"/>
    </row>
    <row r="63" spans="1:27" s="2" customFormat="1">
      <c r="A63" s="668" t="s">
        <v>394</v>
      </c>
      <c r="B63" s="670" t="s">
        <v>388</v>
      </c>
      <c r="C63" s="670"/>
      <c r="D63" s="668" t="s">
        <v>394</v>
      </c>
      <c r="E63" s="641" t="s">
        <v>396</v>
      </c>
      <c r="F63" s="641"/>
      <c r="G63" s="641"/>
      <c r="H63" s="643"/>
      <c r="I63" s="641" t="s">
        <v>389</v>
      </c>
      <c r="J63" s="643"/>
      <c r="K63" s="641" t="s">
        <v>390</v>
      </c>
      <c r="L63" s="643"/>
      <c r="M63" s="641" t="s">
        <v>391</v>
      </c>
      <c r="N63" s="643"/>
      <c r="O63" s="651" t="s">
        <v>439</v>
      </c>
      <c r="P63" s="651"/>
      <c r="Q63" s="651"/>
      <c r="R63" s="651"/>
      <c r="S63" s="651"/>
      <c r="T63" s="652"/>
    </row>
    <row r="64" spans="1:27" s="2" customFormat="1">
      <c r="A64" s="669"/>
      <c r="B64" s="671"/>
      <c r="C64" s="671"/>
      <c r="D64" s="669"/>
      <c r="E64" s="642"/>
      <c r="F64" s="642"/>
      <c r="G64" s="642"/>
      <c r="H64" s="644"/>
      <c r="I64" s="642"/>
      <c r="J64" s="644"/>
      <c r="K64" s="642"/>
      <c r="L64" s="644"/>
      <c r="M64" s="642"/>
      <c r="N64" s="644"/>
      <c r="O64" s="653"/>
      <c r="P64" s="653"/>
      <c r="Q64" s="653"/>
      <c r="R64" s="653"/>
      <c r="S64" s="653"/>
      <c r="T64" s="654"/>
    </row>
  </sheetData>
  <sheetProtection sheet="1" scenarios="1" formatCells="0" formatRows="0" insertRows="0" deleteRows="0" selectLockedCells="1"/>
  <mergeCells count="74">
    <mergeCell ref="A2:C2"/>
    <mergeCell ref="D2:T2"/>
    <mergeCell ref="N63:N64"/>
    <mergeCell ref="O63:T64"/>
    <mergeCell ref="A39:N40"/>
    <mergeCell ref="O39:T40"/>
    <mergeCell ref="A50:N51"/>
    <mergeCell ref="O50:T51"/>
    <mergeCell ref="I63:I64"/>
    <mergeCell ref="J63:J64"/>
    <mergeCell ref="K63:K64"/>
    <mergeCell ref="L63:L64"/>
    <mergeCell ref="M63:M64"/>
    <mergeCell ref="A63:A64"/>
    <mergeCell ref="B63:C64"/>
    <mergeCell ref="D63:D64"/>
    <mergeCell ref="E63:G64"/>
    <mergeCell ref="H63:H64"/>
    <mergeCell ref="V4:AB4"/>
    <mergeCell ref="A41:A43"/>
    <mergeCell ref="P41:Q41"/>
    <mergeCell ref="S41:T41"/>
    <mergeCell ref="P42:Q42"/>
    <mergeCell ref="S42:T42"/>
    <mergeCell ref="P43:Q43"/>
    <mergeCell ref="S43:T43"/>
    <mergeCell ref="B41:N43"/>
    <mergeCell ref="A6:T19"/>
    <mergeCell ref="A20:T21"/>
    <mergeCell ref="U4:U5"/>
    <mergeCell ref="A4:M5"/>
    <mergeCell ref="N4:T5"/>
    <mergeCell ref="A22:T38"/>
    <mergeCell ref="A44:A46"/>
    <mergeCell ref="P44:Q44"/>
    <mergeCell ref="P47:Q47"/>
    <mergeCell ref="S47:T47"/>
    <mergeCell ref="A47:A49"/>
    <mergeCell ref="B44:N46"/>
    <mergeCell ref="S44:T44"/>
    <mergeCell ref="P45:Q45"/>
    <mergeCell ref="S45:T45"/>
    <mergeCell ref="P46:Q46"/>
    <mergeCell ref="S46:T46"/>
    <mergeCell ref="A61:T62"/>
    <mergeCell ref="A55:A57"/>
    <mergeCell ref="P55:Q55"/>
    <mergeCell ref="S55:T55"/>
    <mergeCell ref="P56:Q56"/>
    <mergeCell ref="S56:T56"/>
    <mergeCell ref="P57:Q57"/>
    <mergeCell ref="S57:T57"/>
    <mergeCell ref="A58:A60"/>
    <mergeCell ref="P58:Q58"/>
    <mergeCell ref="S58:T58"/>
    <mergeCell ref="P59:Q59"/>
    <mergeCell ref="S59:T59"/>
    <mergeCell ref="P60:Q60"/>
    <mergeCell ref="S60:T60"/>
    <mergeCell ref="B58:N60"/>
    <mergeCell ref="B55:N57"/>
    <mergeCell ref="B52:N54"/>
    <mergeCell ref="P49:Q49"/>
    <mergeCell ref="S49:T49"/>
    <mergeCell ref="A52:A54"/>
    <mergeCell ref="P52:Q52"/>
    <mergeCell ref="S52:T52"/>
    <mergeCell ref="P53:Q53"/>
    <mergeCell ref="S53:T53"/>
    <mergeCell ref="P54:Q54"/>
    <mergeCell ref="S54:T54"/>
    <mergeCell ref="B47:N49"/>
    <mergeCell ref="P48:Q48"/>
    <mergeCell ref="S48:T48"/>
  </mergeCells>
  <phoneticPr fontId="1"/>
  <conditionalFormatting sqref="N4">
    <cfRule type="expression" dxfId="168" priority="1">
      <formula>$N$4="↓800字を超過しています。"</formula>
    </cfRule>
  </conditionalFormatting>
  <dataValidations xWindow="255" yWindow="467" count="4">
    <dataValidation allowBlank="1" showInputMessage="1" showErrorMessage="1" promptTitle="開発するものの特長に最も関連する内容を記入してください" prompt="　（３）特長的機能は、検証可能な機能内容を具体的に記載_x000a_　（４）特長的性能は、実現したい性能を具体的な基準や数値により定量的に記載_x000a_　※採択されても達成目標が未達であれば、助成金は交付されません" sqref="B41:N43"/>
    <dataValidation allowBlank="1" showInputMessage="1" showErrorMessage="1" promptTitle="研究開発の説明を1,600字以内で記入してください" prompt="　①主に2018年４月１日以降の内容を記入すること。既開発分を応用・活用する場合は明示すること。_x000a_　②図を添付した場合は、PDFへ変換した後、図が正しく表示されているかを必ず確認してください。" sqref="A20"/>
    <dataValidation allowBlank="1" showInputMessage="1" showErrorMessage="1" promptTitle="研究開発の説明を800字以内で記入してください" prompt="　主に2019年４月１日以降の開発内容を記入すること。既開発分を応用・活用する場合は明示すること。_x000a_" sqref="A6:T19"/>
    <dataValidation allowBlank="1" showInputMessage="1" showErrorMessage="1" promptTitle="図添付の場合、PDFへ変換後、以下の点を確認してください" prompt="　①図が正しく表示されているか_x000a_　②白黒コピーで判別可能か" sqref="A22:T38"/>
  </dataValidations>
  <printOptions horizontalCentered="1"/>
  <pageMargins left="0.31496062992125984" right="0.31496062992125984" top="0.74803149606299213" bottom="0.74803149606299213" header="0.31496062992125984" footer="0.31496062992125984"/>
  <pageSetup paperSize="9" scale="80" fitToWidth="0" fitToHeight="0" orientation="portrait"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59"/>
  <sheetViews>
    <sheetView view="pageBreakPreview" zoomScale="90" zoomScaleNormal="100" zoomScaleSheetLayoutView="90" workbookViewId="0">
      <selection activeCell="A4" sqref="A4:T59"/>
    </sheetView>
  </sheetViews>
  <sheetFormatPr defaultRowHeight="13.5"/>
  <cols>
    <col min="1" max="20" width="5.5" customWidth="1"/>
  </cols>
  <sheetData>
    <row r="1" spans="1:28" ht="21.75" customHeight="1">
      <c r="A1" s="1" t="s">
        <v>468</v>
      </c>
      <c r="U1" s="138"/>
      <c r="V1" s="139"/>
      <c r="W1" s="138"/>
      <c r="X1" s="138"/>
      <c r="Y1" s="138"/>
      <c r="Z1" s="138"/>
      <c r="AA1" s="138"/>
      <c r="AB1" s="138"/>
    </row>
    <row r="2" spans="1:28" ht="15" customHeight="1">
      <c r="A2" s="672" t="s">
        <v>511</v>
      </c>
      <c r="B2" s="673"/>
      <c r="C2" s="673"/>
      <c r="D2" s="673"/>
      <c r="E2" s="673"/>
      <c r="F2" s="673"/>
      <c r="G2" s="673"/>
      <c r="H2" s="673"/>
      <c r="I2" s="673"/>
      <c r="J2" s="673"/>
      <c r="K2" s="673"/>
      <c r="L2" s="673"/>
      <c r="M2" s="673"/>
      <c r="N2" s="673"/>
      <c r="O2" s="673"/>
      <c r="P2" s="673"/>
      <c r="Q2" s="673"/>
      <c r="R2" s="673"/>
      <c r="S2" s="673"/>
      <c r="T2" s="674"/>
      <c r="U2" s="138"/>
      <c r="V2" s="678"/>
      <c r="W2" s="678"/>
      <c r="X2" s="678"/>
      <c r="Y2" s="678"/>
      <c r="Z2" s="678"/>
      <c r="AA2" s="678"/>
      <c r="AB2" s="678"/>
    </row>
    <row r="3" spans="1:28" ht="15" customHeight="1">
      <c r="A3" s="675"/>
      <c r="B3" s="676"/>
      <c r="C3" s="676"/>
      <c r="D3" s="676"/>
      <c r="E3" s="676"/>
      <c r="F3" s="676"/>
      <c r="G3" s="676"/>
      <c r="H3" s="676"/>
      <c r="I3" s="676"/>
      <c r="J3" s="676"/>
      <c r="K3" s="676"/>
      <c r="L3" s="676"/>
      <c r="M3" s="676"/>
      <c r="N3" s="676"/>
      <c r="O3" s="676"/>
      <c r="P3" s="676"/>
      <c r="Q3" s="676"/>
      <c r="R3" s="676"/>
      <c r="S3" s="676"/>
      <c r="T3" s="677"/>
      <c r="U3" s="138"/>
      <c r="V3" s="138"/>
      <c r="W3" s="138"/>
      <c r="X3" s="138"/>
      <c r="Y3" s="138"/>
      <c r="Z3" s="138"/>
      <c r="AA3" s="138"/>
      <c r="AB3" s="138"/>
    </row>
    <row r="4" spans="1:28" s="2" customFormat="1" ht="15" customHeight="1">
      <c r="A4" s="632"/>
      <c r="B4" s="633"/>
      <c r="C4" s="633"/>
      <c r="D4" s="633"/>
      <c r="E4" s="633"/>
      <c r="F4" s="633"/>
      <c r="G4" s="633"/>
      <c r="H4" s="633"/>
      <c r="I4" s="633"/>
      <c r="J4" s="633"/>
      <c r="K4" s="633"/>
      <c r="L4" s="633"/>
      <c r="M4" s="633"/>
      <c r="N4" s="633"/>
      <c r="O4" s="633"/>
      <c r="P4" s="633"/>
      <c r="Q4" s="633"/>
      <c r="R4" s="633"/>
      <c r="S4" s="633"/>
      <c r="T4" s="634"/>
      <c r="U4" s="187"/>
      <c r="V4" s="187"/>
      <c r="W4" s="187"/>
      <c r="X4" s="187"/>
      <c r="Y4" s="187"/>
      <c r="Z4" s="187"/>
      <c r="AA4" s="187"/>
      <c r="AB4" s="187"/>
    </row>
    <row r="5" spans="1:28" s="2" customFormat="1" ht="15" customHeight="1">
      <c r="A5" s="635"/>
      <c r="B5" s="636"/>
      <c r="C5" s="636"/>
      <c r="D5" s="636"/>
      <c r="E5" s="636"/>
      <c r="F5" s="636"/>
      <c r="G5" s="636"/>
      <c r="H5" s="636"/>
      <c r="I5" s="636"/>
      <c r="J5" s="636"/>
      <c r="K5" s="636"/>
      <c r="L5" s="636"/>
      <c r="M5" s="636"/>
      <c r="N5" s="636"/>
      <c r="O5" s="636"/>
      <c r="P5" s="636"/>
      <c r="Q5" s="636"/>
      <c r="R5" s="636"/>
      <c r="S5" s="636"/>
      <c r="T5" s="637"/>
      <c r="U5" s="187"/>
      <c r="V5" s="187"/>
      <c r="W5" s="187"/>
      <c r="X5" s="187"/>
      <c r="Y5" s="187"/>
      <c r="Z5" s="187"/>
      <c r="AA5" s="187"/>
      <c r="AB5" s="187"/>
    </row>
    <row r="6" spans="1:28" s="2" customFormat="1" ht="15" customHeight="1">
      <c r="A6" s="635"/>
      <c r="B6" s="636"/>
      <c r="C6" s="636"/>
      <c r="D6" s="636"/>
      <c r="E6" s="636"/>
      <c r="F6" s="636"/>
      <c r="G6" s="636"/>
      <c r="H6" s="636"/>
      <c r="I6" s="636"/>
      <c r="J6" s="636"/>
      <c r="K6" s="636"/>
      <c r="L6" s="636"/>
      <c r="M6" s="636"/>
      <c r="N6" s="636"/>
      <c r="O6" s="636"/>
      <c r="P6" s="636"/>
      <c r="Q6" s="636"/>
      <c r="R6" s="636"/>
      <c r="S6" s="636"/>
      <c r="T6" s="637"/>
      <c r="U6" s="187"/>
      <c r="V6" s="187"/>
      <c r="W6" s="187"/>
      <c r="X6" s="187"/>
      <c r="Y6" s="187"/>
      <c r="Z6" s="187"/>
      <c r="AA6" s="187"/>
      <c r="AB6" s="187"/>
    </row>
    <row r="7" spans="1:28" s="2" customFormat="1" ht="15" customHeight="1">
      <c r="A7" s="635"/>
      <c r="B7" s="636"/>
      <c r="C7" s="636"/>
      <c r="D7" s="636"/>
      <c r="E7" s="636"/>
      <c r="F7" s="636"/>
      <c r="G7" s="636"/>
      <c r="H7" s="636"/>
      <c r="I7" s="636"/>
      <c r="J7" s="636"/>
      <c r="K7" s="636"/>
      <c r="L7" s="636"/>
      <c r="M7" s="636"/>
      <c r="N7" s="636"/>
      <c r="O7" s="636"/>
      <c r="P7" s="636"/>
      <c r="Q7" s="636"/>
      <c r="R7" s="636"/>
      <c r="S7" s="636"/>
      <c r="T7" s="637"/>
      <c r="U7" s="187"/>
      <c r="V7" s="187"/>
      <c r="W7" s="187"/>
      <c r="X7" s="187"/>
      <c r="Y7" s="187"/>
      <c r="Z7" s="187"/>
      <c r="AA7" s="187"/>
      <c r="AB7" s="187"/>
    </row>
    <row r="8" spans="1:28" s="2" customFormat="1" ht="16.5" customHeight="1">
      <c r="A8" s="635"/>
      <c r="B8" s="636"/>
      <c r="C8" s="636"/>
      <c r="D8" s="636"/>
      <c r="E8" s="636"/>
      <c r="F8" s="636"/>
      <c r="G8" s="636"/>
      <c r="H8" s="636"/>
      <c r="I8" s="636"/>
      <c r="J8" s="636"/>
      <c r="K8" s="636"/>
      <c r="L8" s="636"/>
      <c r="M8" s="636"/>
      <c r="N8" s="636"/>
      <c r="O8" s="636"/>
      <c r="P8" s="636"/>
      <c r="Q8" s="636"/>
      <c r="R8" s="636"/>
      <c r="S8" s="636"/>
      <c r="T8" s="637"/>
      <c r="U8" s="187"/>
      <c r="V8" s="187"/>
      <c r="W8" s="187"/>
      <c r="X8" s="187"/>
      <c r="Y8" s="187"/>
      <c r="Z8" s="187"/>
      <c r="AA8" s="187"/>
      <c r="AB8" s="187"/>
    </row>
    <row r="9" spans="1:28" s="2" customFormat="1" ht="16.5" customHeight="1">
      <c r="A9" s="635"/>
      <c r="B9" s="636"/>
      <c r="C9" s="636"/>
      <c r="D9" s="636"/>
      <c r="E9" s="636"/>
      <c r="F9" s="636"/>
      <c r="G9" s="636"/>
      <c r="H9" s="636"/>
      <c r="I9" s="636"/>
      <c r="J9" s="636"/>
      <c r="K9" s="636"/>
      <c r="L9" s="636"/>
      <c r="M9" s="636"/>
      <c r="N9" s="636"/>
      <c r="O9" s="636"/>
      <c r="P9" s="636"/>
      <c r="Q9" s="636"/>
      <c r="R9" s="636"/>
      <c r="S9" s="636"/>
      <c r="T9" s="637"/>
      <c r="U9" s="187"/>
      <c r="V9" s="187"/>
      <c r="W9" s="187"/>
      <c r="X9" s="187"/>
      <c r="Y9" s="187"/>
      <c r="Z9" s="187"/>
      <c r="AA9" s="187"/>
      <c r="AB9" s="187"/>
    </row>
    <row r="10" spans="1:28" s="2" customFormat="1" ht="15" customHeight="1">
      <c r="A10" s="635"/>
      <c r="B10" s="636"/>
      <c r="C10" s="636"/>
      <c r="D10" s="636"/>
      <c r="E10" s="636"/>
      <c r="F10" s="636"/>
      <c r="G10" s="636"/>
      <c r="H10" s="636"/>
      <c r="I10" s="636"/>
      <c r="J10" s="636"/>
      <c r="K10" s="636"/>
      <c r="L10" s="636"/>
      <c r="M10" s="636"/>
      <c r="N10" s="636"/>
      <c r="O10" s="636"/>
      <c r="P10" s="636"/>
      <c r="Q10" s="636"/>
      <c r="R10" s="636"/>
      <c r="S10" s="636"/>
      <c r="T10" s="637"/>
      <c r="U10" s="187"/>
      <c r="V10" s="187"/>
      <c r="W10" s="187"/>
      <c r="X10" s="187"/>
      <c r="Y10" s="187"/>
      <c r="Z10" s="187"/>
      <c r="AA10" s="187"/>
      <c r="AB10" s="187"/>
    </row>
    <row r="11" spans="1:28" s="2" customFormat="1" ht="15" customHeight="1">
      <c r="A11" s="635"/>
      <c r="B11" s="636"/>
      <c r="C11" s="636"/>
      <c r="D11" s="636"/>
      <c r="E11" s="636"/>
      <c r="F11" s="636"/>
      <c r="G11" s="636"/>
      <c r="H11" s="636"/>
      <c r="I11" s="636"/>
      <c r="J11" s="636"/>
      <c r="K11" s="636"/>
      <c r="L11" s="636"/>
      <c r="M11" s="636"/>
      <c r="N11" s="636"/>
      <c r="O11" s="636"/>
      <c r="P11" s="636"/>
      <c r="Q11" s="636"/>
      <c r="R11" s="636"/>
      <c r="S11" s="636"/>
      <c r="T11" s="637"/>
      <c r="U11" s="187"/>
      <c r="V11" s="187"/>
      <c r="W11" s="187"/>
      <c r="X11" s="187"/>
      <c r="Y11" s="187"/>
      <c r="Z11" s="187"/>
      <c r="AA11" s="187"/>
      <c r="AB11" s="187"/>
    </row>
    <row r="12" spans="1:28" s="2" customFormat="1" ht="15" customHeight="1">
      <c r="A12" s="635"/>
      <c r="B12" s="636"/>
      <c r="C12" s="636"/>
      <c r="D12" s="636"/>
      <c r="E12" s="636"/>
      <c r="F12" s="636"/>
      <c r="G12" s="636"/>
      <c r="H12" s="636"/>
      <c r="I12" s="636"/>
      <c r="J12" s="636"/>
      <c r="K12" s="636"/>
      <c r="L12" s="636"/>
      <c r="M12" s="636"/>
      <c r="N12" s="636"/>
      <c r="O12" s="636"/>
      <c r="P12" s="636"/>
      <c r="Q12" s="636"/>
      <c r="R12" s="636"/>
      <c r="S12" s="636"/>
      <c r="T12" s="637"/>
      <c r="U12" s="187"/>
      <c r="V12" s="187"/>
      <c r="W12" s="187"/>
      <c r="X12" s="187"/>
      <c r="Y12" s="187"/>
      <c r="Z12" s="187"/>
      <c r="AA12" s="187"/>
      <c r="AB12" s="187"/>
    </row>
    <row r="13" spans="1:28" s="2" customFormat="1" ht="15" customHeight="1">
      <c r="A13" s="635"/>
      <c r="B13" s="636"/>
      <c r="C13" s="636"/>
      <c r="D13" s="636"/>
      <c r="E13" s="636"/>
      <c r="F13" s="636"/>
      <c r="G13" s="636"/>
      <c r="H13" s="636"/>
      <c r="I13" s="636"/>
      <c r="J13" s="636"/>
      <c r="K13" s="636"/>
      <c r="L13" s="636"/>
      <c r="M13" s="636"/>
      <c r="N13" s="636"/>
      <c r="O13" s="636"/>
      <c r="P13" s="636"/>
      <c r="Q13" s="636"/>
      <c r="R13" s="636"/>
      <c r="S13" s="636"/>
      <c r="T13" s="637"/>
      <c r="U13" s="187"/>
      <c r="V13" s="679"/>
      <c r="W13" s="679"/>
      <c r="X13" s="679"/>
      <c r="Y13" s="679"/>
      <c r="Z13" s="679"/>
      <c r="AA13" s="679"/>
      <c r="AB13" s="679"/>
    </row>
    <row r="14" spans="1:28" s="2" customFormat="1" ht="15" customHeight="1">
      <c r="A14" s="635"/>
      <c r="B14" s="636"/>
      <c r="C14" s="636"/>
      <c r="D14" s="636"/>
      <c r="E14" s="636"/>
      <c r="F14" s="636"/>
      <c r="G14" s="636"/>
      <c r="H14" s="636"/>
      <c r="I14" s="636"/>
      <c r="J14" s="636"/>
      <c r="K14" s="636"/>
      <c r="L14" s="636"/>
      <c r="M14" s="636"/>
      <c r="N14" s="636"/>
      <c r="O14" s="636"/>
      <c r="P14" s="636"/>
      <c r="Q14" s="636"/>
      <c r="R14" s="636"/>
      <c r="S14" s="636"/>
      <c r="T14" s="637"/>
      <c r="U14" s="187"/>
      <c r="V14" s="187"/>
      <c r="W14" s="187"/>
      <c r="X14" s="187"/>
      <c r="Y14" s="187"/>
      <c r="Z14" s="187"/>
      <c r="AA14" s="187"/>
      <c r="AB14" s="187"/>
    </row>
    <row r="15" spans="1:28" s="2" customFormat="1" ht="15" customHeight="1">
      <c r="A15" s="635"/>
      <c r="B15" s="636"/>
      <c r="C15" s="636"/>
      <c r="D15" s="636"/>
      <c r="E15" s="636"/>
      <c r="F15" s="636"/>
      <c r="G15" s="636"/>
      <c r="H15" s="636"/>
      <c r="I15" s="636"/>
      <c r="J15" s="636"/>
      <c r="K15" s="636"/>
      <c r="L15" s="636"/>
      <c r="M15" s="636"/>
      <c r="N15" s="636"/>
      <c r="O15" s="636"/>
      <c r="P15" s="636"/>
      <c r="Q15" s="636"/>
      <c r="R15" s="636"/>
      <c r="S15" s="636"/>
      <c r="T15" s="637"/>
      <c r="U15" s="187"/>
      <c r="V15" s="187"/>
      <c r="W15" s="187"/>
      <c r="X15" s="187"/>
      <c r="Y15" s="187"/>
      <c r="Z15" s="187"/>
      <c r="AA15" s="187"/>
      <c r="AB15" s="187"/>
    </row>
    <row r="16" spans="1:28" s="2" customFormat="1" ht="15" customHeight="1">
      <c r="A16" s="635"/>
      <c r="B16" s="636"/>
      <c r="C16" s="636"/>
      <c r="D16" s="636"/>
      <c r="E16" s="636"/>
      <c r="F16" s="636"/>
      <c r="G16" s="636"/>
      <c r="H16" s="636"/>
      <c r="I16" s="636"/>
      <c r="J16" s="636"/>
      <c r="K16" s="636"/>
      <c r="L16" s="636"/>
      <c r="M16" s="636"/>
      <c r="N16" s="636"/>
      <c r="O16" s="636"/>
      <c r="P16" s="636"/>
      <c r="Q16" s="636"/>
      <c r="R16" s="636"/>
      <c r="S16" s="636"/>
      <c r="T16" s="637"/>
      <c r="U16" s="187"/>
      <c r="V16" s="187"/>
      <c r="W16" s="187"/>
      <c r="X16" s="187"/>
      <c r="Y16" s="187"/>
      <c r="Z16" s="187"/>
      <c r="AA16" s="187"/>
      <c r="AB16" s="187"/>
    </row>
    <row r="17" spans="1:28" s="2" customFormat="1" ht="15" customHeight="1">
      <c r="A17" s="635"/>
      <c r="B17" s="636"/>
      <c r="C17" s="636"/>
      <c r="D17" s="636"/>
      <c r="E17" s="636"/>
      <c r="F17" s="636"/>
      <c r="G17" s="636"/>
      <c r="H17" s="636"/>
      <c r="I17" s="636"/>
      <c r="J17" s="636"/>
      <c r="K17" s="636"/>
      <c r="L17" s="636"/>
      <c r="M17" s="636"/>
      <c r="N17" s="636"/>
      <c r="O17" s="636"/>
      <c r="P17" s="636"/>
      <c r="Q17" s="636"/>
      <c r="R17" s="636"/>
      <c r="S17" s="636"/>
      <c r="T17" s="637"/>
      <c r="U17" s="187"/>
      <c r="V17" s="187"/>
      <c r="W17" s="187"/>
      <c r="X17" s="187"/>
      <c r="Y17" s="187"/>
      <c r="Z17" s="187"/>
      <c r="AA17" s="187"/>
      <c r="AB17" s="187"/>
    </row>
    <row r="18" spans="1:28" s="2" customFormat="1" ht="15" customHeight="1">
      <c r="A18" s="635"/>
      <c r="B18" s="636"/>
      <c r="C18" s="636"/>
      <c r="D18" s="636"/>
      <c r="E18" s="636"/>
      <c r="F18" s="636"/>
      <c r="G18" s="636"/>
      <c r="H18" s="636"/>
      <c r="I18" s="636"/>
      <c r="J18" s="636"/>
      <c r="K18" s="636"/>
      <c r="L18" s="636"/>
      <c r="M18" s="636"/>
      <c r="N18" s="636"/>
      <c r="O18" s="636"/>
      <c r="P18" s="636"/>
      <c r="Q18" s="636"/>
      <c r="R18" s="636"/>
      <c r="S18" s="636"/>
      <c r="T18" s="637"/>
      <c r="U18" s="187"/>
      <c r="V18" s="187"/>
      <c r="W18" s="187"/>
      <c r="X18" s="187"/>
      <c r="Y18" s="187"/>
      <c r="Z18" s="187"/>
      <c r="AA18" s="187"/>
      <c r="AB18" s="187"/>
    </row>
    <row r="19" spans="1:28" s="2" customFormat="1" ht="15" customHeight="1">
      <c r="A19" s="635"/>
      <c r="B19" s="636"/>
      <c r="C19" s="636"/>
      <c r="D19" s="636"/>
      <c r="E19" s="636"/>
      <c r="F19" s="636"/>
      <c r="G19" s="636"/>
      <c r="H19" s="636"/>
      <c r="I19" s="636"/>
      <c r="J19" s="636"/>
      <c r="K19" s="636"/>
      <c r="L19" s="636"/>
      <c r="M19" s="636"/>
      <c r="N19" s="636"/>
      <c r="O19" s="636"/>
      <c r="P19" s="636"/>
      <c r="Q19" s="636"/>
      <c r="R19" s="636"/>
      <c r="S19" s="636"/>
      <c r="T19" s="637"/>
      <c r="U19" s="187"/>
      <c r="V19" s="187"/>
      <c r="W19" s="187"/>
      <c r="X19" s="187"/>
      <c r="Y19" s="187"/>
      <c r="Z19" s="187"/>
      <c r="AA19" s="187"/>
      <c r="AB19" s="187"/>
    </row>
    <row r="20" spans="1:28" s="2" customFormat="1" ht="15" customHeight="1">
      <c r="A20" s="635"/>
      <c r="B20" s="636"/>
      <c r="C20" s="636"/>
      <c r="D20" s="636"/>
      <c r="E20" s="636"/>
      <c r="F20" s="636"/>
      <c r="G20" s="636"/>
      <c r="H20" s="636"/>
      <c r="I20" s="636"/>
      <c r="J20" s="636"/>
      <c r="K20" s="636"/>
      <c r="L20" s="636"/>
      <c r="M20" s="636"/>
      <c r="N20" s="636"/>
      <c r="O20" s="636"/>
      <c r="P20" s="636"/>
      <c r="Q20" s="636"/>
      <c r="R20" s="636"/>
      <c r="S20" s="636"/>
      <c r="T20" s="637"/>
      <c r="U20" s="187"/>
      <c r="V20" s="187"/>
      <c r="W20" s="187"/>
      <c r="X20" s="187"/>
      <c r="Y20" s="187"/>
      <c r="Z20" s="187"/>
      <c r="AA20" s="187"/>
      <c r="AB20" s="187"/>
    </row>
    <row r="21" spans="1:28" s="2" customFormat="1" ht="15" customHeight="1">
      <c r="A21" s="635"/>
      <c r="B21" s="636"/>
      <c r="C21" s="636"/>
      <c r="D21" s="636"/>
      <c r="E21" s="636"/>
      <c r="F21" s="636"/>
      <c r="G21" s="636"/>
      <c r="H21" s="636"/>
      <c r="I21" s="636"/>
      <c r="J21" s="636"/>
      <c r="K21" s="636"/>
      <c r="L21" s="636"/>
      <c r="M21" s="636"/>
      <c r="N21" s="636"/>
      <c r="O21" s="636"/>
      <c r="P21" s="636"/>
      <c r="Q21" s="636"/>
      <c r="R21" s="636"/>
      <c r="S21" s="636"/>
      <c r="T21" s="637"/>
    </row>
    <row r="22" spans="1:28" s="2" customFormat="1" ht="15" customHeight="1">
      <c r="A22" s="635"/>
      <c r="B22" s="636"/>
      <c r="C22" s="636"/>
      <c r="D22" s="636"/>
      <c r="E22" s="636"/>
      <c r="F22" s="636"/>
      <c r="G22" s="636"/>
      <c r="H22" s="636"/>
      <c r="I22" s="636"/>
      <c r="J22" s="636"/>
      <c r="K22" s="636"/>
      <c r="L22" s="636"/>
      <c r="M22" s="636"/>
      <c r="N22" s="636"/>
      <c r="O22" s="636"/>
      <c r="P22" s="636"/>
      <c r="Q22" s="636"/>
      <c r="R22" s="636"/>
      <c r="S22" s="636"/>
      <c r="T22" s="637"/>
    </row>
    <row r="23" spans="1:28" s="2" customFormat="1" ht="15" customHeight="1">
      <c r="A23" s="635"/>
      <c r="B23" s="636"/>
      <c r="C23" s="636"/>
      <c r="D23" s="636"/>
      <c r="E23" s="636"/>
      <c r="F23" s="636"/>
      <c r="G23" s="636"/>
      <c r="H23" s="636"/>
      <c r="I23" s="636"/>
      <c r="J23" s="636"/>
      <c r="K23" s="636"/>
      <c r="L23" s="636"/>
      <c r="M23" s="636"/>
      <c r="N23" s="636"/>
      <c r="O23" s="636"/>
      <c r="P23" s="636"/>
      <c r="Q23" s="636"/>
      <c r="R23" s="636"/>
      <c r="S23" s="636"/>
      <c r="T23" s="637"/>
    </row>
    <row r="24" spans="1:28" s="2" customFormat="1" ht="16.5" customHeight="1">
      <c r="A24" s="635"/>
      <c r="B24" s="636"/>
      <c r="C24" s="636"/>
      <c r="D24" s="636"/>
      <c r="E24" s="636"/>
      <c r="F24" s="636"/>
      <c r="G24" s="636"/>
      <c r="H24" s="636"/>
      <c r="I24" s="636"/>
      <c r="J24" s="636"/>
      <c r="K24" s="636"/>
      <c r="L24" s="636"/>
      <c r="M24" s="636"/>
      <c r="N24" s="636"/>
      <c r="O24" s="636"/>
      <c r="P24" s="636"/>
      <c r="Q24" s="636"/>
      <c r="R24" s="636"/>
      <c r="S24" s="636"/>
      <c r="T24" s="637"/>
    </row>
    <row r="25" spans="1:28" s="2" customFormat="1" ht="15" customHeight="1">
      <c r="A25" s="635"/>
      <c r="B25" s="636"/>
      <c r="C25" s="636"/>
      <c r="D25" s="636"/>
      <c r="E25" s="636"/>
      <c r="F25" s="636"/>
      <c r="G25" s="636"/>
      <c r="H25" s="636"/>
      <c r="I25" s="636"/>
      <c r="J25" s="636"/>
      <c r="K25" s="636"/>
      <c r="L25" s="636"/>
      <c r="M25" s="636"/>
      <c r="N25" s="636"/>
      <c r="O25" s="636"/>
      <c r="P25" s="636"/>
      <c r="Q25" s="636"/>
      <c r="R25" s="636"/>
      <c r="S25" s="636"/>
      <c r="T25" s="637"/>
    </row>
    <row r="26" spans="1:28" s="2" customFormat="1" ht="15" customHeight="1">
      <c r="A26" s="635"/>
      <c r="B26" s="636"/>
      <c r="C26" s="636"/>
      <c r="D26" s="636"/>
      <c r="E26" s="636"/>
      <c r="F26" s="636"/>
      <c r="G26" s="636"/>
      <c r="H26" s="636"/>
      <c r="I26" s="636"/>
      <c r="J26" s="636"/>
      <c r="K26" s="636"/>
      <c r="L26" s="636"/>
      <c r="M26" s="636"/>
      <c r="N26" s="636"/>
      <c r="O26" s="636"/>
      <c r="P26" s="636"/>
      <c r="Q26" s="636"/>
      <c r="R26" s="636"/>
      <c r="S26" s="636"/>
      <c r="T26" s="637"/>
    </row>
    <row r="27" spans="1:28" s="2" customFormat="1" ht="15" customHeight="1">
      <c r="A27" s="635"/>
      <c r="B27" s="636"/>
      <c r="C27" s="636"/>
      <c r="D27" s="636"/>
      <c r="E27" s="636"/>
      <c r="F27" s="636"/>
      <c r="G27" s="636"/>
      <c r="H27" s="636"/>
      <c r="I27" s="636"/>
      <c r="J27" s="636"/>
      <c r="K27" s="636"/>
      <c r="L27" s="636"/>
      <c r="M27" s="636"/>
      <c r="N27" s="636"/>
      <c r="O27" s="636"/>
      <c r="P27" s="636"/>
      <c r="Q27" s="636"/>
      <c r="R27" s="636"/>
      <c r="S27" s="636"/>
      <c r="T27" s="637"/>
    </row>
    <row r="28" spans="1:28" s="2" customFormat="1" ht="15" customHeight="1">
      <c r="A28" s="635"/>
      <c r="B28" s="636"/>
      <c r="C28" s="636"/>
      <c r="D28" s="636"/>
      <c r="E28" s="636"/>
      <c r="F28" s="636"/>
      <c r="G28" s="636"/>
      <c r="H28" s="636"/>
      <c r="I28" s="636"/>
      <c r="J28" s="636"/>
      <c r="K28" s="636"/>
      <c r="L28" s="636"/>
      <c r="M28" s="636"/>
      <c r="N28" s="636"/>
      <c r="O28" s="636"/>
      <c r="P28" s="636"/>
      <c r="Q28" s="636"/>
      <c r="R28" s="636"/>
      <c r="S28" s="636"/>
      <c r="T28" s="637"/>
    </row>
    <row r="29" spans="1:28" s="2" customFormat="1" ht="15" customHeight="1">
      <c r="A29" s="635"/>
      <c r="B29" s="636"/>
      <c r="C29" s="636"/>
      <c r="D29" s="636"/>
      <c r="E29" s="636"/>
      <c r="F29" s="636"/>
      <c r="G29" s="636"/>
      <c r="H29" s="636"/>
      <c r="I29" s="636"/>
      <c r="J29" s="636"/>
      <c r="K29" s="636"/>
      <c r="L29" s="636"/>
      <c r="M29" s="636"/>
      <c r="N29" s="636"/>
      <c r="O29" s="636"/>
      <c r="P29" s="636"/>
      <c r="Q29" s="636"/>
      <c r="R29" s="636"/>
      <c r="S29" s="636"/>
      <c r="T29" s="637"/>
      <c r="U29" s="194"/>
    </row>
    <row r="30" spans="1:28" s="2" customFormat="1" ht="15" customHeight="1">
      <c r="A30" s="635"/>
      <c r="B30" s="636"/>
      <c r="C30" s="636"/>
      <c r="D30" s="636"/>
      <c r="E30" s="636"/>
      <c r="F30" s="636"/>
      <c r="G30" s="636"/>
      <c r="H30" s="636"/>
      <c r="I30" s="636"/>
      <c r="J30" s="636"/>
      <c r="K30" s="636"/>
      <c r="L30" s="636"/>
      <c r="M30" s="636"/>
      <c r="N30" s="636"/>
      <c r="O30" s="636"/>
      <c r="P30" s="636"/>
      <c r="Q30" s="636"/>
      <c r="R30" s="636"/>
      <c r="S30" s="636"/>
      <c r="T30" s="637"/>
      <c r="U30" s="194"/>
    </row>
    <row r="31" spans="1:28" s="2" customFormat="1" ht="15" customHeight="1">
      <c r="A31" s="635"/>
      <c r="B31" s="636"/>
      <c r="C31" s="636"/>
      <c r="D31" s="636"/>
      <c r="E31" s="636"/>
      <c r="F31" s="636"/>
      <c r="G31" s="636"/>
      <c r="H31" s="636"/>
      <c r="I31" s="636"/>
      <c r="J31" s="636"/>
      <c r="K31" s="636"/>
      <c r="L31" s="636"/>
      <c r="M31" s="636"/>
      <c r="N31" s="636"/>
      <c r="O31" s="636"/>
      <c r="P31" s="636"/>
      <c r="Q31" s="636"/>
      <c r="R31" s="636"/>
      <c r="S31" s="636"/>
      <c r="T31" s="637"/>
    </row>
    <row r="32" spans="1:28" s="2" customFormat="1" ht="15" customHeight="1">
      <c r="A32" s="635"/>
      <c r="B32" s="636"/>
      <c r="C32" s="636"/>
      <c r="D32" s="636"/>
      <c r="E32" s="636"/>
      <c r="F32" s="636"/>
      <c r="G32" s="636"/>
      <c r="H32" s="636"/>
      <c r="I32" s="636"/>
      <c r="J32" s="636"/>
      <c r="K32" s="636"/>
      <c r="L32" s="636"/>
      <c r="M32" s="636"/>
      <c r="N32" s="636"/>
      <c r="O32" s="636"/>
      <c r="P32" s="636"/>
      <c r="Q32" s="636"/>
      <c r="R32" s="636"/>
      <c r="S32" s="636"/>
      <c r="T32" s="637"/>
    </row>
    <row r="33" spans="1:27" s="2" customFormat="1" ht="15" customHeight="1">
      <c r="A33" s="635"/>
      <c r="B33" s="636"/>
      <c r="C33" s="636"/>
      <c r="D33" s="636"/>
      <c r="E33" s="636"/>
      <c r="F33" s="636"/>
      <c r="G33" s="636"/>
      <c r="H33" s="636"/>
      <c r="I33" s="636"/>
      <c r="J33" s="636"/>
      <c r="K33" s="636"/>
      <c r="L33" s="636"/>
      <c r="M33" s="636"/>
      <c r="N33" s="636"/>
      <c r="O33" s="636"/>
      <c r="P33" s="636"/>
      <c r="Q33" s="636"/>
      <c r="R33" s="636"/>
      <c r="S33" s="636"/>
      <c r="T33" s="637"/>
    </row>
    <row r="34" spans="1:27" s="2" customFormat="1" ht="15" customHeight="1">
      <c r="A34" s="635"/>
      <c r="B34" s="636"/>
      <c r="C34" s="636"/>
      <c r="D34" s="636"/>
      <c r="E34" s="636"/>
      <c r="F34" s="636"/>
      <c r="G34" s="636"/>
      <c r="H34" s="636"/>
      <c r="I34" s="636"/>
      <c r="J34" s="636"/>
      <c r="K34" s="636"/>
      <c r="L34" s="636"/>
      <c r="M34" s="636"/>
      <c r="N34" s="636"/>
      <c r="O34" s="636"/>
      <c r="P34" s="636"/>
      <c r="Q34" s="636"/>
      <c r="R34" s="636"/>
      <c r="S34" s="636"/>
      <c r="T34" s="637"/>
      <c r="U34" s="194"/>
    </row>
    <row r="35" spans="1:27" s="2" customFormat="1" ht="15" customHeight="1">
      <c r="A35" s="635"/>
      <c r="B35" s="636"/>
      <c r="C35" s="636"/>
      <c r="D35" s="636"/>
      <c r="E35" s="636"/>
      <c r="F35" s="636"/>
      <c r="G35" s="636"/>
      <c r="H35" s="636"/>
      <c r="I35" s="636"/>
      <c r="J35" s="636"/>
      <c r="K35" s="636"/>
      <c r="L35" s="636"/>
      <c r="M35" s="636"/>
      <c r="N35" s="636"/>
      <c r="O35" s="636"/>
      <c r="P35" s="636"/>
      <c r="Q35" s="636"/>
      <c r="R35" s="636"/>
      <c r="S35" s="636"/>
      <c r="T35" s="637"/>
      <c r="U35" s="194"/>
    </row>
    <row r="36" spans="1:27" s="2" customFormat="1" ht="15" customHeight="1">
      <c r="A36" s="635"/>
      <c r="B36" s="636"/>
      <c r="C36" s="636"/>
      <c r="D36" s="636"/>
      <c r="E36" s="636"/>
      <c r="F36" s="636"/>
      <c r="G36" s="636"/>
      <c r="H36" s="636"/>
      <c r="I36" s="636"/>
      <c r="J36" s="636"/>
      <c r="K36" s="636"/>
      <c r="L36" s="636"/>
      <c r="M36" s="636"/>
      <c r="N36" s="636"/>
      <c r="O36" s="636"/>
      <c r="P36" s="636"/>
      <c r="Q36" s="636"/>
      <c r="R36" s="636"/>
      <c r="S36" s="636"/>
      <c r="T36" s="637"/>
      <c r="U36" s="194"/>
    </row>
    <row r="37" spans="1:27" s="2" customFormat="1" ht="15" customHeight="1">
      <c r="A37" s="635"/>
      <c r="B37" s="636"/>
      <c r="C37" s="636"/>
      <c r="D37" s="636"/>
      <c r="E37" s="636"/>
      <c r="F37" s="636"/>
      <c r="G37" s="636"/>
      <c r="H37" s="636"/>
      <c r="I37" s="636"/>
      <c r="J37" s="636"/>
      <c r="K37" s="636"/>
      <c r="L37" s="636"/>
      <c r="M37" s="636"/>
      <c r="N37" s="636"/>
      <c r="O37" s="636"/>
      <c r="P37" s="636"/>
      <c r="Q37" s="636"/>
      <c r="R37" s="636"/>
      <c r="S37" s="636"/>
      <c r="T37" s="637"/>
      <c r="U37" s="194"/>
    </row>
    <row r="38" spans="1:27" s="2" customFormat="1" ht="15" customHeight="1">
      <c r="A38" s="635"/>
      <c r="B38" s="636"/>
      <c r="C38" s="636"/>
      <c r="D38" s="636"/>
      <c r="E38" s="636"/>
      <c r="F38" s="636"/>
      <c r="G38" s="636"/>
      <c r="H38" s="636"/>
      <c r="I38" s="636"/>
      <c r="J38" s="636"/>
      <c r="K38" s="636"/>
      <c r="L38" s="636"/>
      <c r="M38" s="636"/>
      <c r="N38" s="636"/>
      <c r="O38" s="636"/>
      <c r="P38" s="636"/>
      <c r="Q38" s="636"/>
      <c r="R38" s="636"/>
      <c r="S38" s="636"/>
      <c r="T38" s="637"/>
      <c r="U38" s="194"/>
    </row>
    <row r="39" spans="1:27" s="2" customFormat="1" ht="15" customHeight="1">
      <c r="A39" s="635"/>
      <c r="B39" s="636"/>
      <c r="C39" s="636"/>
      <c r="D39" s="636"/>
      <c r="E39" s="636"/>
      <c r="F39" s="636"/>
      <c r="G39" s="636"/>
      <c r="H39" s="636"/>
      <c r="I39" s="636"/>
      <c r="J39" s="636"/>
      <c r="K39" s="636"/>
      <c r="L39" s="636"/>
      <c r="M39" s="636"/>
      <c r="N39" s="636"/>
      <c r="O39" s="636"/>
      <c r="P39" s="636"/>
      <c r="Q39" s="636"/>
      <c r="R39" s="636"/>
      <c r="S39" s="636"/>
      <c r="T39" s="637"/>
      <c r="U39" s="194"/>
    </row>
    <row r="40" spans="1:27" s="2" customFormat="1" ht="15" customHeight="1">
      <c r="A40" s="635"/>
      <c r="B40" s="636"/>
      <c r="C40" s="636"/>
      <c r="D40" s="636"/>
      <c r="E40" s="636"/>
      <c r="F40" s="636"/>
      <c r="G40" s="636"/>
      <c r="H40" s="636"/>
      <c r="I40" s="636"/>
      <c r="J40" s="636"/>
      <c r="K40" s="636"/>
      <c r="L40" s="636"/>
      <c r="M40" s="636"/>
      <c r="N40" s="636"/>
      <c r="O40" s="636"/>
      <c r="P40" s="636"/>
      <c r="Q40" s="636"/>
      <c r="R40" s="636"/>
      <c r="S40" s="636"/>
      <c r="T40" s="637"/>
      <c r="U40" s="194"/>
    </row>
    <row r="41" spans="1:27" s="2" customFormat="1" ht="15" customHeight="1">
      <c r="A41" s="635"/>
      <c r="B41" s="636"/>
      <c r="C41" s="636"/>
      <c r="D41" s="636"/>
      <c r="E41" s="636"/>
      <c r="F41" s="636"/>
      <c r="G41" s="636"/>
      <c r="H41" s="636"/>
      <c r="I41" s="636"/>
      <c r="J41" s="636"/>
      <c r="K41" s="636"/>
      <c r="L41" s="636"/>
      <c r="M41" s="636"/>
      <c r="N41" s="636"/>
      <c r="O41" s="636"/>
      <c r="P41" s="636"/>
      <c r="Q41" s="636"/>
      <c r="R41" s="636"/>
      <c r="S41" s="636"/>
      <c r="T41" s="637"/>
      <c r="U41" s="194"/>
    </row>
    <row r="42" spans="1:27" s="2" customFormat="1" ht="15" customHeight="1">
      <c r="A42" s="635"/>
      <c r="B42" s="636"/>
      <c r="C42" s="636"/>
      <c r="D42" s="636"/>
      <c r="E42" s="636"/>
      <c r="F42" s="636"/>
      <c r="G42" s="636"/>
      <c r="H42" s="636"/>
      <c r="I42" s="636"/>
      <c r="J42" s="636"/>
      <c r="K42" s="636"/>
      <c r="L42" s="636"/>
      <c r="M42" s="636"/>
      <c r="N42" s="636"/>
      <c r="O42" s="636"/>
      <c r="P42" s="636"/>
      <c r="Q42" s="636"/>
      <c r="R42" s="636"/>
      <c r="S42" s="636"/>
      <c r="T42" s="637"/>
      <c r="U42" s="194"/>
    </row>
    <row r="43" spans="1:27" s="2" customFormat="1" ht="15" customHeight="1">
      <c r="A43" s="635"/>
      <c r="B43" s="636"/>
      <c r="C43" s="636"/>
      <c r="D43" s="636"/>
      <c r="E43" s="636"/>
      <c r="F43" s="636"/>
      <c r="G43" s="636"/>
      <c r="H43" s="636"/>
      <c r="I43" s="636"/>
      <c r="J43" s="636"/>
      <c r="K43" s="636"/>
      <c r="L43" s="636"/>
      <c r="M43" s="636"/>
      <c r="N43" s="636"/>
      <c r="O43" s="636"/>
      <c r="P43" s="636"/>
      <c r="Q43" s="636"/>
      <c r="R43" s="636"/>
      <c r="S43" s="636"/>
      <c r="T43" s="637"/>
      <c r="U43" s="194"/>
    </row>
    <row r="44" spans="1:27" s="2" customFormat="1" ht="15" customHeight="1">
      <c r="A44" s="635"/>
      <c r="B44" s="636"/>
      <c r="C44" s="636"/>
      <c r="D44" s="636"/>
      <c r="E44" s="636"/>
      <c r="F44" s="636"/>
      <c r="G44" s="636"/>
      <c r="H44" s="636"/>
      <c r="I44" s="636"/>
      <c r="J44" s="636"/>
      <c r="K44" s="636"/>
      <c r="L44" s="636"/>
      <c r="M44" s="636"/>
      <c r="N44" s="636"/>
      <c r="O44" s="636"/>
      <c r="P44" s="636"/>
      <c r="Q44" s="636"/>
      <c r="R44" s="636"/>
      <c r="S44" s="636"/>
      <c r="T44" s="637"/>
      <c r="U44" s="194"/>
      <c r="AA44" s="195"/>
    </row>
    <row r="45" spans="1:27" s="2" customFormat="1" ht="15" customHeight="1">
      <c r="A45" s="635"/>
      <c r="B45" s="636"/>
      <c r="C45" s="636"/>
      <c r="D45" s="636"/>
      <c r="E45" s="636"/>
      <c r="F45" s="636"/>
      <c r="G45" s="636"/>
      <c r="H45" s="636"/>
      <c r="I45" s="636"/>
      <c r="J45" s="636"/>
      <c r="K45" s="636"/>
      <c r="L45" s="636"/>
      <c r="M45" s="636"/>
      <c r="N45" s="636"/>
      <c r="O45" s="636"/>
      <c r="P45" s="636"/>
      <c r="Q45" s="636"/>
      <c r="R45" s="636"/>
      <c r="S45" s="636"/>
      <c r="T45" s="637"/>
      <c r="U45" s="194"/>
    </row>
    <row r="46" spans="1:27" s="2" customFormat="1" ht="15" customHeight="1">
      <c r="A46" s="635"/>
      <c r="B46" s="636"/>
      <c r="C46" s="636"/>
      <c r="D46" s="636"/>
      <c r="E46" s="636"/>
      <c r="F46" s="636"/>
      <c r="G46" s="636"/>
      <c r="H46" s="636"/>
      <c r="I46" s="636"/>
      <c r="J46" s="636"/>
      <c r="K46" s="636"/>
      <c r="L46" s="636"/>
      <c r="M46" s="636"/>
      <c r="N46" s="636"/>
      <c r="O46" s="636"/>
      <c r="P46" s="636"/>
      <c r="Q46" s="636"/>
      <c r="R46" s="636"/>
      <c r="S46" s="636"/>
      <c r="T46" s="637"/>
      <c r="U46" s="194"/>
    </row>
    <row r="47" spans="1:27" s="2" customFormat="1" ht="15" customHeight="1">
      <c r="A47" s="635"/>
      <c r="B47" s="636"/>
      <c r="C47" s="636"/>
      <c r="D47" s="636"/>
      <c r="E47" s="636"/>
      <c r="F47" s="636"/>
      <c r="G47" s="636"/>
      <c r="H47" s="636"/>
      <c r="I47" s="636"/>
      <c r="J47" s="636"/>
      <c r="K47" s="636"/>
      <c r="L47" s="636"/>
      <c r="M47" s="636"/>
      <c r="N47" s="636"/>
      <c r="O47" s="636"/>
      <c r="P47" s="636"/>
      <c r="Q47" s="636"/>
      <c r="R47" s="636"/>
      <c r="S47" s="636"/>
      <c r="T47" s="637"/>
      <c r="U47" s="194"/>
    </row>
    <row r="48" spans="1:27" s="2" customFormat="1" ht="15" customHeight="1">
      <c r="A48" s="635"/>
      <c r="B48" s="636"/>
      <c r="C48" s="636"/>
      <c r="D48" s="636"/>
      <c r="E48" s="636"/>
      <c r="F48" s="636"/>
      <c r="G48" s="636"/>
      <c r="H48" s="636"/>
      <c r="I48" s="636"/>
      <c r="J48" s="636"/>
      <c r="K48" s="636"/>
      <c r="L48" s="636"/>
      <c r="M48" s="636"/>
      <c r="N48" s="636"/>
      <c r="O48" s="636"/>
      <c r="P48" s="636"/>
      <c r="Q48" s="636"/>
      <c r="R48" s="636"/>
      <c r="S48" s="636"/>
      <c r="T48" s="637"/>
      <c r="U48" s="194"/>
    </row>
    <row r="49" spans="1:21" s="2" customFormat="1" ht="15" customHeight="1">
      <c r="A49" s="635"/>
      <c r="B49" s="636"/>
      <c r="C49" s="636"/>
      <c r="D49" s="636"/>
      <c r="E49" s="636"/>
      <c r="F49" s="636"/>
      <c r="G49" s="636"/>
      <c r="H49" s="636"/>
      <c r="I49" s="636"/>
      <c r="J49" s="636"/>
      <c r="K49" s="636"/>
      <c r="L49" s="636"/>
      <c r="M49" s="636"/>
      <c r="N49" s="636"/>
      <c r="O49" s="636"/>
      <c r="P49" s="636"/>
      <c r="Q49" s="636"/>
      <c r="R49" s="636"/>
      <c r="S49" s="636"/>
      <c r="T49" s="637"/>
      <c r="U49" s="194"/>
    </row>
    <row r="50" spans="1:21" s="2" customFormat="1" ht="15" customHeight="1">
      <c r="A50" s="635"/>
      <c r="B50" s="636"/>
      <c r="C50" s="636"/>
      <c r="D50" s="636"/>
      <c r="E50" s="636"/>
      <c r="F50" s="636"/>
      <c r="G50" s="636"/>
      <c r="H50" s="636"/>
      <c r="I50" s="636"/>
      <c r="J50" s="636"/>
      <c r="K50" s="636"/>
      <c r="L50" s="636"/>
      <c r="M50" s="636"/>
      <c r="N50" s="636"/>
      <c r="O50" s="636"/>
      <c r="P50" s="636"/>
      <c r="Q50" s="636"/>
      <c r="R50" s="636"/>
      <c r="S50" s="636"/>
      <c r="T50" s="637"/>
      <c r="U50" s="194"/>
    </row>
    <row r="51" spans="1:21" s="2" customFormat="1" ht="15" customHeight="1">
      <c r="A51" s="635"/>
      <c r="B51" s="636"/>
      <c r="C51" s="636"/>
      <c r="D51" s="636"/>
      <c r="E51" s="636"/>
      <c r="F51" s="636"/>
      <c r="G51" s="636"/>
      <c r="H51" s="636"/>
      <c r="I51" s="636"/>
      <c r="J51" s="636"/>
      <c r="K51" s="636"/>
      <c r="L51" s="636"/>
      <c r="M51" s="636"/>
      <c r="N51" s="636"/>
      <c r="O51" s="636"/>
      <c r="P51" s="636"/>
      <c r="Q51" s="636"/>
      <c r="R51" s="636"/>
      <c r="S51" s="636"/>
      <c r="T51" s="637"/>
      <c r="U51" s="194"/>
    </row>
    <row r="52" spans="1:21" s="2" customFormat="1" ht="15" customHeight="1">
      <c r="A52" s="635"/>
      <c r="B52" s="636"/>
      <c r="C52" s="636"/>
      <c r="D52" s="636"/>
      <c r="E52" s="636"/>
      <c r="F52" s="636"/>
      <c r="G52" s="636"/>
      <c r="H52" s="636"/>
      <c r="I52" s="636"/>
      <c r="J52" s="636"/>
      <c r="K52" s="636"/>
      <c r="L52" s="636"/>
      <c r="M52" s="636"/>
      <c r="N52" s="636"/>
      <c r="O52" s="636"/>
      <c r="P52" s="636"/>
      <c r="Q52" s="636"/>
      <c r="R52" s="636"/>
      <c r="S52" s="636"/>
      <c r="T52" s="637"/>
      <c r="U52" s="194"/>
    </row>
    <row r="53" spans="1:21" s="2" customFormat="1" ht="15" customHeight="1">
      <c r="A53" s="635"/>
      <c r="B53" s="636"/>
      <c r="C53" s="636"/>
      <c r="D53" s="636"/>
      <c r="E53" s="636"/>
      <c r="F53" s="636"/>
      <c r="G53" s="636"/>
      <c r="H53" s="636"/>
      <c r="I53" s="636"/>
      <c r="J53" s="636"/>
      <c r="K53" s="636"/>
      <c r="L53" s="636"/>
      <c r="M53" s="636"/>
      <c r="N53" s="636"/>
      <c r="O53" s="636"/>
      <c r="P53" s="636"/>
      <c r="Q53" s="636"/>
      <c r="R53" s="636"/>
      <c r="S53" s="636"/>
      <c r="T53" s="637"/>
      <c r="U53" s="194"/>
    </row>
    <row r="54" spans="1:21" s="2" customFormat="1" ht="15" customHeight="1">
      <c r="A54" s="635"/>
      <c r="B54" s="636"/>
      <c r="C54" s="636"/>
      <c r="D54" s="636"/>
      <c r="E54" s="636"/>
      <c r="F54" s="636"/>
      <c r="G54" s="636"/>
      <c r="H54" s="636"/>
      <c r="I54" s="636"/>
      <c r="J54" s="636"/>
      <c r="K54" s="636"/>
      <c r="L54" s="636"/>
      <c r="M54" s="636"/>
      <c r="N54" s="636"/>
      <c r="O54" s="636"/>
      <c r="P54" s="636"/>
      <c r="Q54" s="636"/>
      <c r="R54" s="636"/>
      <c r="S54" s="636"/>
      <c r="T54" s="637"/>
      <c r="U54" s="194"/>
    </row>
    <row r="55" spans="1:21" s="2" customFormat="1" ht="15" customHeight="1">
      <c r="A55" s="635"/>
      <c r="B55" s="636"/>
      <c r="C55" s="636"/>
      <c r="D55" s="636"/>
      <c r="E55" s="636"/>
      <c r="F55" s="636"/>
      <c r="G55" s="636"/>
      <c r="H55" s="636"/>
      <c r="I55" s="636"/>
      <c r="J55" s="636"/>
      <c r="K55" s="636"/>
      <c r="L55" s="636"/>
      <c r="M55" s="636"/>
      <c r="N55" s="636"/>
      <c r="O55" s="636"/>
      <c r="P55" s="636"/>
      <c r="Q55" s="636"/>
      <c r="R55" s="636"/>
      <c r="S55" s="636"/>
      <c r="T55" s="637"/>
      <c r="U55" s="194"/>
    </row>
    <row r="56" spans="1:21" s="2" customFormat="1" ht="15" customHeight="1">
      <c r="A56" s="635"/>
      <c r="B56" s="636"/>
      <c r="C56" s="636"/>
      <c r="D56" s="636"/>
      <c r="E56" s="636"/>
      <c r="F56" s="636"/>
      <c r="G56" s="636"/>
      <c r="H56" s="636"/>
      <c r="I56" s="636"/>
      <c r="J56" s="636"/>
      <c r="K56" s="636"/>
      <c r="L56" s="636"/>
      <c r="M56" s="636"/>
      <c r="N56" s="636"/>
      <c r="O56" s="636"/>
      <c r="P56" s="636"/>
      <c r="Q56" s="636"/>
      <c r="R56" s="636"/>
      <c r="S56" s="636"/>
      <c r="T56" s="637"/>
      <c r="U56" s="194"/>
    </row>
    <row r="57" spans="1:21" s="2" customFormat="1">
      <c r="A57" s="635"/>
      <c r="B57" s="636"/>
      <c r="C57" s="636"/>
      <c r="D57" s="636"/>
      <c r="E57" s="636"/>
      <c r="F57" s="636"/>
      <c r="G57" s="636"/>
      <c r="H57" s="636"/>
      <c r="I57" s="636"/>
      <c r="J57" s="636"/>
      <c r="K57" s="636"/>
      <c r="L57" s="636"/>
      <c r="M57" s="636"/>
      <c r="N57" s="636"/>
      <c r="O57" s="636"/>
      <c r="P57" s="636"/>
      <c r="Q57" s="636"/>
      <c r="R57" s="636"/>
      <c r="S57" s="636"/>
      <c r="T57" s="637"/>
    </row>
    <row r="58" spans="1:21" s="2" customFormat="1">
      <c r="A58" s="635"/>
      <c r="B58" s="636"/>
      <c r="C58" s="636"/>
      <c r="D58" s="636"/>
      <c r="E58" s="636"/>
      <c r="F58" s="636"/>
      <c r="G58" s="636"/>
      <c r="H58" s="636"/>
      <c r="I58" s="636"/>
      <c r="J58" s="636"/>
      <c r="K58" s="636"/>
      <c r="L58" s="636"/>
      <c r="M58" s="636"/>
      <c r="N58" s="636"/>
      <c r="O58" s="636"/>
      <c r="P58" s="636"/>
      <c r="Q58" s="636"/>
      <c r="R58" s="636"/>
      <c r="S58" s="636"/>
      <c r="T58" s="637"/>
    </row>
    <row r="59" spans="1:21" s="2" customFormat="1">
      <c r="A59" s="638"/>
      <c r="B59" s="639"/>
      <c r="C59" s="639"/>
      <c r="D59" s="639"/>
      <c r="E59" s="639"/>
      <c r="F59" s="639"/>
      <c r="G59" s="639"/>
      <c r="H59" s="639"/>
      <c r="I59" s="639"/>
      <c r="J59" s="639"/>
      <c r="K59" s="639"/>
      <c r="L59" s="639"/>
      <c r="M59" s="639"/>
      <c r="N59" s="639"/>
      <c r="O59" s="639"/>
      <c r="P59" s="639"/>
      <c r="Q59" s="639"/>
      <c r="R59" s="639"/>
      <c r="S59" s="639"/>
      <c r="T59" s="640"/>
    </row>
  </sheetData>
  <sheetProtection sheet="1" scenarios="1" formatCells="0" formatRows="0" insertRows="0" deleteRows="0" selectLockedCells="1"/>
  <mergeCells count="4">
    <mergeCell ref="A2:T3"/>
    <mergeCell ref="V2:AB2"/>
    <mergeCell ref="V13:AB13"/>
    <mergeCell ref="A4:T59"/>
  </mergeCells>
  <phoneticPr fontId="1"/>
  <dataValidations count="1">
    <dataValidation allowBlank="1" showInputMessage="1" showErrorMessage="1" promptTitle="開発物・技術の主に以下の点を説明してください" prompt="　（ア）業界又は自社にとって従来にない新しい技術開発要素_x000a_　（イ）本研究開発と既存事業との関連性又は相違点" sqref="A4:T59"/>
  </dataValidations>
  <printOptions horizontalCentered="1"/>
  <pageMargins left="0.31496062992125984" right="0.31496062992125984" top="0.74803149606299213" bottom="0.74803149606299213" header="0.31496062992125984" footer="0.31496062992125984"/>
  <pageSetup paperSize="9" scale="90" orientation="portrait"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59"/>
  <sheetViews>
    <sheetView view="pageBreakPreview" zoomScale="90" zoomScaleNormal="100" zoomScaleSheetLayoutView="90" workbookViewId="0">
      <selection activeCell="A4" sqref="A4:T59"/>
    </sheetView>
  </sheetViews>
  <sheetFormatPr defaultRowHeight="13.5"/>
  <cols>
    <col min="1" max="20" width="5.5" customWidth="1"/>
  </cols>
  <sheetData>
    <row r="1" spans="1:28" ht="21.75" customHeight="1">
      <c r="A1" s="1" t="s">
        <v>468</v>
      </c>
      <c r="U1" s="138"/>
      <c r="V1" s="139"/>
      <c r="W1" s="138"/>
      <c r="X1" s="138"/>
      <c r="Y1" s="138"/>
      <c r="Z1" s="138"/>
      <c r="AA1" s="138"/>
      <c r="AB1" s="138"/>
    </row>
    <row r="2" spans="1:28" ht="15" customHeight="1">
      <c r="A2" s="672" t="s">
        <v>520</v>
      </c>
      <c r="B2" s="673"/>
      <c r="C2" s="673"/>
      <c r="D2" s="673"/>
      <c r="E2" s="673"/>
      <c r="F2" s="673"/>
      <c r="G2" s="673"/>
      <c r="H2" s="673"/>
      <c r="I2" s="673"/>
      <c r="J2" s="673"/>
      <c r="K2" s="673"/>
      <c r="L2" s="673"/>
      <c r="M2" s="673"/>
      <c r="N2" s="673"/>
      <c r="O2" s="673"/>
      <c r="P2" s="673"/>
      <c r="Q2" s="673"/>
      <c r="R2" s="673"/>
      <c r="S2" s="673"/>
      <c r="T2" s="674"/>
      <c r="U2" s="138"/>
      <c r="V2" s="678"/>
      <c r="W2" s="678"/>
      <c r="X2" s="678"/>
      <c r="Y2" s="678"/>
      <c r="Z2" s="678"/>
      <c r="AA2" s="678"/>
      <c r="AB2" s="678"/>
    </row>
    <row r="3" spans="1:28" ht="15" customHeight="1">
      <c r="A3" s="675"/>
      <c r="B3" s="676"/>
      <c r="C3" s="676"/>
      <c r="D3" s="676"/>
      <c r="E3" s="676"/>
      <c r="F3" s="676"/>
      <c r="G3" s="676"/>
      <c r="H3" s="676"/>
      <c r="I3" s="676"/>
      <c r="J3" s="676"/>
      <c r="K3" s="676"/>
      <c r="L3" s="676"/>
      <c r="M3" s="676"/>
      <c r="N3" s="676"/>
      <c r="O3" s="676"/>
      <c r="P3" s="676"/>
      <c r="Q3" s="676"/>
      <c r="R3" s="676"/>
      <c r="S3" s="676"/>
      <c r="T3" s="677"/>
      <c r="U3" s="138"/>
      <c r="V3" s="138"/>
      <c r="W3" s="138"/>
      <c r="X3" s="138"/>
      <c r="Y3" s="138"/>
      <c r="Z3" s="138"/>
      <c r="AA3" s="138"/>
      <c r="AB3" s="138"/>
    </row>
    <row r="4" spans="1:28" s="2" customFormat="1" ht="15" customHeight="1">
      <c r="A4" s="632"/>
      <c r="B4" s="633"/>
      <c r="C4" s="633"/>
      <c r="D4" s="633"/>
      <c r="E4" s="633"/>
      <c r="F4" s="633"/>
      <c r="G4" s="633"/>
      <c r="H4" s="633"/>
      <c r="I4" s="633"/>
      <c r="J4" s="633"/>
      <c r="K4" s="633"/>
      <c r="L4" s="633"/>
      <c r="M4" s="633"/>
      <c r="N4" s="633"/>
      <c r="O4" s="633"/>
      <c r="P4" s="633"/>
      <c r="Q4" s="633"/>
      <c r="R4" s="633"/>
      <c r="S4" s="633"/>
      <c r="T4" s="634"/>
      <c r="U4" s="187"/>
      <c r="V4" s="187"/>
      <c r="W4" s="187"/>
      <c r="X4" s="187"/>
      <c r="Y4" s="187"/>
      <c r="Z4" s="187"/>
      <c r="AA4" s="187"/>
      <c r="AB4" s="187"/>
    </row>
    <row r="5" spans="1:28" s="2" customFormat="1" ht="15" customHeight="1">
      <c r="A5" s="635"/>
      <c r="B5" s="636"/>
      <c r="C5" s="636"/>
      <c r="D5" s="636"/>
      <c r="E5" s="636"/>
      <c r="F5" s="636"/>
      <c r="G5" s="636"/>
      <c r="H5" s="636"/>
      <c r="I5" s="636"/>
      <c r="J5" s="636"/>
      <c r="K5" s="636"/>
      <c r="L5" s="636"/>
      <c r="M5" s="636"/>
      <c r="N5" s="636"/>
      <c r="O5" s="636"/>
      <c r="P5" s="636"/>
      <c r="Q5" s="636"/>
      <c r="R5" s="636"/>
      <c r="S5" s="636"/>
      <c r="T5" s="637"/>
      <c r="U5" s="187"/>
      <c r="V5" s="187"/>
      <c r="W5" s="187"/>
      <c r="X5" s="187"/>
      <c r="Y5" s="187"/>
      <c r="Z5" s="187"/>
      <c r="AA5" s="187"/>
      <c r="AB5" s="187"/>
    </row>
    <row r="6" spans="1:28" s="2" customFormat="1" ht="15" customHeight="1">
      <c r="A6" s="635"/>
      <c r="B6" s="636"/>
      <c r="C6" s="636"/>
      <c r="D6" s="636"/>
      <c r="E6" s="636"/>
      <c r="F6" s="636"/>
      <c r="G6" s="636"/>
      <c r="H6" s="636"/>
      <c r="I6" s="636"/>
      <c r="J6" s="636"/>
      <c r="K6" s="636"/>
      <c r="L6" s="636"/>
      <c r="M6" s="636"/>
      <c r="N6" s="636"/>
      <c r="O6" s="636"/>
      <c r="P6" s="636"/>
      <c r="Q6" s="636"/>
      <c r="R6" s="636"/>
      <c r="S6" s="636"/>
      <c r="T6" s="637"/>
      <c r="U6" s="187"/>
      <c r="V6" s="187"/>
      <c r="W6" s="187"/>
      <c r="X6" s="187"/>
      <c r="Y6" s="187"/>
      <c r="Z6" s="187"/>
      <c r="AA6" s="187"/>
      <c r="AB6" s="187"/>
    </row>
    <row r="7" spans="1:28" s="2" customFormat="1" ht="15" customHeight="1">
      <c r="A7" s="635"/>
      <c r="B7" s="636"/>
      <c r="C7" s="636"/>
      <c r="D7" s="636"/>
      <c r="E7" s="636"/>
      <c r="F7" s="636"/>
      <c r="G7" s="636"/>
      <c r="H7" s="636"/>
      <c r="I7" s="636"/>
      <c r="J7" s="636"/>
      <c r="K7" s="636"/>
      <c r="L7" s="636"/>
      <c r="M7" s="636"/>
      <c r="N7" s="636"/>
      <c r="O7" s="636"/>
      <c r="P7" s="636"/>
      <c r="Q7" s="636"/>
      <c r="R7" s="636"/>
      <c r="S7" s="636"/>
      <c r="T7" s="637"/>
      <c r="U7" s="187"/>
      <c r="V7" s="187"/>
      <c r="W7" s="187"/>
      <c r="X7" s="187"/>
      <c r="Y7" s="187"/>
      <c r="Z7" s="187"/>
      <c r="AA7" s="187"/>
      <c r="AB7" s="187"/>
    </row>
    <row r="8" spans="1:28" s="2" customFormat="1" ht="16.5" customHeight="1">
      <c r="A8" s="635"/>
      <c r="B8" s="636"/>
      <c r="C8" s="636"/>
      <c r="D8" s="636"/>
      <c r="E8" s="636"/>
      <c r="F8" s="636"/>
      <c r="G8" s="636"/>
      <c r="H8" s="636"/>
      <c r="I8" s="636"/>
      <c r="J8" s="636"/>
      <c r="K8" s="636"/>
      <c r="L8" s="636"/>
      <c r="M8" s="636"/>
      <c r="N8" s="636"/>
      <c r="O8" s="636"/>
      <c r="P8" s="636"/>
      <c r="Q8" s="636"/>
      <c r="R8" s="636"/>
      <c r="S8" s="636"/>
      <c r="T8" s="637"/>
      <c r="U8" s="187"/>
      <c r="V8" s="187"/>
      <c r="W8" s="187"/>
      <c r="X8" s="187"/>
      <c r="Y8" s="187"/>
      <c r="Z8" s="187"/>
      <c r="AA8" s="187"/>
      <c r="AB8" s="187"/>
    </row>
    <row r="9" spans="1:28" s="2" customFormat="1" ht="16.5" customHeight="1">
      <c r="A9" s="635"/>
      <c r="B9" s="636"/>
      <c r="C9" s="636"/>
      <c r="D9" s="636"/>
      <c r="E9" s="636"/>
      <c r="F9" s="636"/>
      <c r="G9" s="636"/>
      <c r="H9" s="636"/>
      <c r="I9" s="636"/>
      <c r="J9" s="636"/>
      <c r="K9" s="636"/>
      <c r="L9" s="636"/>
      <c r="M9" s="636"/>
      <c r="N9" s="636"/>
      <c r="O9" s="636"/>
      <c r="P9" s="636"/>
      <c r="Q9" s="636"/>
      <c r="R9" s="636"/>
      <c r="S9" s="636"/>
      <c r="T9" s="637"/>
      <c r="U9" s="187"/>
      <c r="V9" s="187"/>
      <c r="W9" s="187"/>
      <c r="X9" s="187"/>
      <c r="Y9" s="187"/>
      <c r="Z9" s="187"/>
      <c r="AA9" s="187"/>
      <c r="AB9" s="187"/>
    </row>
    <row r="10" spans="1:28" s="2" customFormat="1" ht="15" customHeight="1">
      <c r="A10" s="635"/>
      <c r="B10" s="636"/>
      <c r="C10" s="636"/>
      <c r="D10" s="636"/>
      <c r="E10" s="636"/>
      <c r="F10" s="636"/>
      <c r="G10" s="636"/>
      <c r="H10" s="636"/>
      <c r="I10" s="636"/>
      <c r="J10" s="636"/>
      <c r="K10" s="636"/>
      <c r="L10" s="636"/>
      <c r="M10" s="636"/>
      <c r="N10" s="636"/>
      <c r="O10" s="636"/>
      <c r="P10" s="636"/>
      <c r="Q10" s="636"/>
      <c r="R10" s="636"/>
      <c r="S10" s="636"/>
      <c r="T10" s="637"/>
      <c r="U10" s="187"/>
      <c r="V10" s="187"/>
      <c r="W10" s="187"/>
      <c r="X10" s="187"/>
      <c r="Y10" s="187"/>
      <c r="Z10" s="187"/>
      <c r="AA10" s="187"/>
      <c r="AB10" s="187"/>
    </row>
    <row r="11" spans="1:28" s="2" customFormat="1" ht="15" customHeight="1">
      <c r="A11" s="635"/>
      <c r="B11" s="636"/>
      <c r="C11" s="636"/>
      <c r="D11" s="636"/>
      <c r="E11" s="636"/>
      <c r="F11" s="636"/>
      <c r="G11" s="636"/>
      <c r="H11" s="636"/>
      <c r="I11" s="636"/>
      <c r="J11" s="636"/>
      <c r="K11" s="636"/>
      <c r="L11" s="636"/>
      <c r="M11" s="636"/>
      <c r="N11" s="636"/>
      <c r="O11" s="636"/>
      <c r="P11" s="636"/>
      <c r="Q11" s="636"/>
      <c r="R11" s="636"/>
      <c r="S11" s="636"/>
      <c r="T11" s="637"/>
      <c r="U11" s="187"/>
      <c r="V11" s="187"/>
      <c r="W11" s="187"/>
      <c r="X11" s="187"/>
      <c r="Y11" s="187"/>
      <c r="Z11" s="187"/>
      <c r="AA11" s="187"/>
      <c r="AB11" s="187"/>
    </row>
    <row r="12" spans="1:28" s="2" customFormat="1" ht="15" customHeight="1">
      <c r="A12" s="635"/>
      <c r="B12" s="636"/>
      <c r="C12" s="636"/>
      <c r="D12" s="636"/>
      <c r="E12" s="636"/>
      <c r="F12" s="636"/>
      <c r="G12" s="636"/>
      <c r="H12" s="636"/>
      <c r="I12" s="636"/>
      <c r="J12" s="636"/>
      <c r="K12" s="636"/>
      <c r="L12" s="636"/>
      <c r="M12" s="636"/>
      <c r="N12" s="636"/>
      <c r="O12" s="636"/>
      <c r="P12" s="636"/>
      <c r="Q12" s="636"/>
      <c r="R12" s="636"/>
      <c r="S12" s="636"/>
      <c r="T12" s="637"/>
      <c r="U12" s="187"/>
      <c r="V12" s="187"/>
      <c r="W12" s="187"/>
      <c r="X12" s="187"/>
      <c r="Y12" s="187"/>
      <c r="Z12" s="187"/>
      <c r="AA12" s="187"/>
      <c r="AB12" s="187"/>
    </row>
    <row r="13" spans="1:28" s="2" customFormat="1" ht="15" customHeight="1">
      <c r="A13" s="635"/>
      <c r="B13" s="636"/>
      <c r="C13" s="636"/>
      <c r="D13" s="636"/>
      <c r="E13" s="636"/>
      <c r="F13" s="636"/>
      <c r="G13" s="636"/>
      <c r="H13" s="636"/>
      <c r="I13" s="636"/>
      <c r="J13" s="636"/>
      <c r="K13" s="636"/>
      <c r="L13" s="636"/>
      <c r="M13" s="636"/>
      <c r="N13" s="636"/>
      <c r="O13" s="636"/>
      <c r="P13" s="636"/>
      <c r="Q13" s="636"/>
      <c r="R13" s="636"/>
      <c r="S13" s="636"/>
      <c r="T13" s="637"/>
      <c r="U13" s="187"/>
      <c r="V13" s="679"/>
      <c r="W13" s="679"/>
      <c r="X13" s="679"/>
      <c r="Y13" s="679"/>
      <c r="Z13" s="679"/>
      <c r="AA13" s="679"/>
      <c r="AB13" s="679"/>
    </row>
    <row r="14" spans="1:28" s="2" customFormat="1" ht="15" customHeight="1">
      <c r="A14" s="635"/>
      <c r="B14" s="636"/>
      <c r="C14" s="636"/>
      <c r="D14" s="636"/>
      <c r="E14" s="636"/>
      <c r="F14" s="636"/>
      <c r="G14" s="636"/>
      <c r="H14" s="636"/>
      <c r="I14" s="636"/>
      <c r="J14" s="636"/>
      <c r="K14" s="636"/>
      <c r="L14" s="636"/>
      <c r="M14" s="636"/>
      <c r="N14" s="636"/>
      <c r="O14" s="636"/>
      <c r="P14" s="636"/>
      <c r="Q14" s="636"/>
      <c r="R14" s="636"/>
      <c r="S14" s="636"/>
      <c r="T14" s="637"/>
      <c r="U14" s="187"/>
      <c r="V14" s="187"/>
      <c r="W14" s="187"/>
      <c r="X14" s="187"/>
      <c r="Y14" s="187"/>
      <c r="Z14" s="187"/>
      <c r="AA14" s="187"/>
      <c r="AB14" s="187"/>
    </row>
    <row r="15" spans="1:28" s="2" customFormat="1" ht="15" customHeight="1">
      <c r="A15" s="635"/>
      <c r="B15" s="636"/>
      <c r="C15" s="636"/>
      <c r="D15" s="636"/>
      <c r="E15" s="636"/>
      <c r="F15" s="636"/>
      <c r="G15" s="636"/>
      <c r="H15" s="636"/>
      <c r="I15" s="636"/>
      <c r="J15" s="636"/>
      <c r="K15" s="636"/>
      <c r="L15" s="636"/>
      <c r="M15" s="636"/>
      <c r="N15" s="636"/>
      <c r="O15" s="636"/>
      <c r="P15" s="636"/>
      <c r="Q15" s="636"/>
      <c r="R15" s="636"/>
      <c r="S15" s="636"/>
      <c r="T15" s="637"/>
      <c r="U15" s="187"/>
      <c r="V15" s="187"/>
      <c r="W15" s="187"/>
      <c r="X15" s="187"/>
      <c r="Y15" s="187"/>
      <c r="Z15" s="187"/>
      <c r="AA15" s="187"/>
      <c r="AB15" s="187"/>
    </row>
    <row r="16" spans="1:28" s="2" customFormat="1" ht="15" customHeight="1">
      <c r="A16" s="635"/>
      <c r="B16" s="636"/>
      <c r="C16" s="636"/>
      <c r="D16" s="636"/>
      <c r="E16" s="636"/>
      <c r="F16" s="636"/>
      <c r="G16" s="636"/>
      <c r="H16" s="636"/>
      <c r="I16" s="636"/>
      <c r="J16" s="636"/>
      <c r="K16" s="636"/>
      <c r="L16" s="636"/>
      <c r="M16" s="636"/>
      <c r="N16" s="636"/>
      <c r="O16" s="636"/>
      <c r="P16" s="636"/>
      <c r="Q16" s="636"/>
      <c r="R16" s="636"/>
      <c r="S16" s="636"/>
      <c r="T16" s="637"/>
      <c r="U16" s="187"/>
      <c r="V16" s="187"/>
      <c r="W16" s="187"/>
      <c r="X16" s="187"/>
      <c r="Y16" s="187"/>
      <c r="Z16" s="187"/>
      <c r="AA16" s="187"/>
      <c r="AB16" s="187"/>
    </row>
    <row r="17" spans="1:28" s="2" customFormat="1" ht="15" customHeight="1">
      <c r="A17" s="635"/>
      <c r="B17" s="636"/>
      <c r="C17" s="636"/>
      <c r="D17" s="636"/>
      <c r="E17" s="636"/>
      <c r="F17" s="636"/>
      <c r="G17" s="636"/>
      <c r="H17" s="636"/>
      <c r="I17" s="636"/>
      <c r="J17" s="636"/>
      <c r="K17" s="636"/>
      <c r="L17" s="636"/>
      <c r="M17" s="636"/>
      <c r="N17" s="636"/>
      <c r="O17" s="636"/>
      <c r="P17" s="636"/>
      <c r="Q17" s="636"/>
      <c r="R17" s="636"/>
      <c r="S17" s="636"/>
      <c r="T17" s="637"/>
      <c r="U17" s="187"/>
      <c r="V17" s="187"/>
      <c r="W17" s="187"/>
      <c r="X17" s="187"/>
      <c r="Y17" s="187"/>
      <c r="Z17" s="187"/>
      <c r="AA17" s="187"/>
      <c r="AB17" s="187"/>
    </row>
    <row r="18" spans="1:28" s="2" customFormat="1" ht="15" customHeight="1">
      <c r="A18" s="635"/>
      <c r="B18" s="636"/>
      <c r="C18" s="636"/>
      <c r="D18" s="636"/>
      <c r="E18" s="636"/>
      <c r="F18" s="636"/>
      <c r="G18" s="636"/>
      <c r="H18" s="636"/>
      <c r="I18" s="636"/>
      <c r="J18" s="636"/>
      <c r="K18" s="636"/>
      <c r="L18" s="636"/>
      <c r="M18" s="636"/>
      <c r="N18" s="636"/>
      <c r="O18" s="636"/>
      <c r="P18" s="636"/>
      <c r="Q18" s="636"/>
      <c r="R18" s="636"/>
      <c r="S18" s="636"/>
      <c r="T18" s="637"/>
      <c r="U18" s="187"/>
      <c r="V18" s="187"/>
      <c r="W18" s="187"/>
      <c r="X18" s="187"/>
      <c r="Y18" s="187"/>
      <c r="Z18" s="187"/>
      <c r="AA18" s="187"/>
      <c r="AB18" s="187"/>
    </row>
    <row r="19" spans="1:28" s="2" customFormat="1" ht="15" customHeight="1">
      <c r="A19" s="635"/>
      <c r="B19" s="636"/>
      <c r="C19" s="636"/>
      <c r="D19" s="636"/>
      <c r="E19" s="636"/>
      <c r="F19" s="636"/>
      <c r="G19" s="636"/>
      <c r="H19" s="636"/>
      <c r="I19" s="636"/>
      <c r="J19" s="636"/>
      <c r="K19" s="636"/>
      <c r="L19" s="636"/>
      <c r="M19" s="636"/>
      <c r="N19" s="636"/>
      <c r="O19" s="636"/>
      <c r="P19" s="636"/>
      <c r="Q19" s="636"/>
      <c r="R19" s="636"/>
      <c r="S19" s="636"/>
      <c r="T19" s="637"/>
      <c r="U19" s="187"/>
      <c r="V19" s="187"/>
      <c r="W19" s="187"/>
      <c r="X19" s="187"/>
      <c r="Y19" s="187"/>
      <c r="Z19" s="187"/>
      <c r="AA19" s="187"/>
      <c r="AB19" s="187"/>
    </row>
    <row r="20" spans="1:28" s="2" customFormat="1" ht="15" customHeight="1">
      <c r="A20" s="635"/>
      <c r="B20" s="636"/>
      <c r="C20" s="636"/>
      <c r="D20" s="636"/>
      <c r="E20" s="636"/>
      <c r="F20" s="636"/>
      <c r="G20" s="636"/>
      <c r="H20" s="636"/>
      <c r="I20" s="636"/>
      <c r="J20" s="636"/>
      <c r="K20" s="636"/>
      <c r="L20" s="636"/>
      <c r="M20" s="636"/>
      <c r="N20" s="636"/>
      <c r="O20" s="636"/>
      <c r="P20" s="636"/>
      <c r="Q20" s="636"/>
      <c r="R20" s="636"/>
      <c r="S20" s="636"/>
      <c r="T20" s="637"/>
      <c r="U20" s="187"/>
      <c r="V20" s="187"/>
      <c r="W20" s="187"/>
      <c r="X20" s="187"/>
      <c r="Y20" s="187"/>
      <c r="Z20" s="187"/>
      <c r="AA20" s="187"/>
      <c r="AB20" s="187"/>
    </row>
    <row r="21" spans="1:28" s="2" customFormat="1" ht="15" customHeight="1">
      <c r="A21" s="635"/>
      <c r="B21" s="636"/>
      <c r="C21" s="636"/>
      <c r="D21" s="636"/>
      <c r="E21" s="636"/>
      <c r="F21" s="636"/>
      <c r="G21" s="636"/>
      <c r="H21" s="636"/>
      <c r="I21" s="636"/>
      <c r="J21" s="636"/>
      <c r="K21" s="636"/>
      <c r="L21" s="636"/>
      <c r="M21" s="636"/>
      <c r="N21" s="636"/>
      <c r="O21" s="636"/>
      <c r="P21" s="636"/>
      <c r="Q21" s="636"/>
      <c r="R21" s="636"/>
      <c r="S21" s="636"/>
      <c r="T21" s="637"/>
    </row>
    <row r="22" spans="1:28" s="2" customFormat="1" ht="15" customHeight="1">
      <c r="A22" s="635"/>
      <c r="B22" s="636"/>
      <c r="C22" s="636"/>
      <c r="D22" s="636"/>
      <c r="E22" s="636"/>
      <c r="F22" s="636"/>
      <c r="G22" s="636"/>
      <c r="H22" s="636"/>
      <c r="I22" s="636"/>
      <c r="J22" s="636"/>
      <c r="K22" s="636"/>
      <c r="L22" s="636"/>
      <c r="M22" s="636"/>
      <c r="N22" s="636"/>
      <c r="O22" s="636"/>
      <c r="P22" s="636"/>
      <c r="Q22" s="636"/>
      <c r="R22" s="636"/>
      <c r="S22" s="636"/>
      <c r="T22" s="637"/>
    </row>
    <row r="23" spans="1:28" s="2" customFormat="1" ht="15" customHeight="1">
      <c r="A23" s="635"/>
      <c r="B23" s="636"/>
      <c r="C23" s="636"/>
      <c r="D23" s="636"/>
      <c r="E23" s="636"/>
      <c r="F23" s="636"/>
      <c r="G23" s="636"/>
      <c r="H23" s="636"/>
      <c r="I23" s="636"/>
      <c r="J23" s="636"/>
      <c r="K23" s="636"/>
      <c r="L23" s="636"/>
      <c r="M23" s="636"/>
      <c r="N23" s="636"/>
      <c r="O23" s="636"/>
      <c r="P23" s="636"/>
      <c r="Q23" s="636"/>
      <c r="R23" s="636"/>
      <c r="S23" s="636"/>
      <c r="T23" s="637"/>
    </row>
    <row r="24" spans="1:28" s="2" customFormat="1" ht="16.5" customHeight="1">
      <c r="A24" s="635"/>
      <c r="B24" s="636"/>
      <c r="C24" s="636"/>
      <c r="D24" s="636"/>
      <c r="E24" s="636"/>
      <c r="F24" s="636"/>
      <c r="G24" s="636"/>
      <c r="H24" s="636"/>
      <c r="I24" s="636"/>
      <c r="J24" s="636"/>
      <c r="K24" s="636"/>
      <c r="L24" s="636"/>
      <c r="M24" s="636"/>
      <c r="N24" s="636"/>
      <c r="O24" s="636"/>
      <c r="P24" s="636"/>
      <c r="Q24" s="636"/>
      <c r="R24" s="636"/>
      <c r="S24" s="636"/>
      <c r="T24" s="637"/>
    </row>
    <row r="25" spans="1:28" s="2" customFormat="1" ht="15" customHeight="1">
      <c r="A25" s="635"/>
      <c r="B25" s="636"/>
      <c r="C25" s="636"/>
      <c r="D25" s="636"/>
      <c r="E25" s="636"/>
      <c r="F25" s="636"/>
      <c r="G25" s="636"/>
      <c r="H25" s="636"/>
      <c r="I25" s="636"/>
      <c r="J25" s="636"/>
      <c r="K25" s="636"/>
      <c r="L25" s="636"/>
      <c r="M25" s="636"/>
      <c r="N25" s="636"/>
      <c r="O25" s="636"/>
      <c r="P25" s="636"/>
      <c r="Q25" s="636"/>
      <c r="R25" s="636"/>
      <c r="S25" s="636"/>
      <c r="T25" s="637"/>
    </row>
    <row r="26" spans="1:28" s="2" customFormat="1" ht="15" customHeight="1">
      <c r="A26" s="635"/>
      <c r="B26" s="636"/>
      <c r="C26" s="636"/>
      <c r="D26" s="636"/>
      <c r="E26" s="636"/>
      <c r="F26" s="636"/>
      <c r="G26" s="636"/>
      <c r="H26" s="636"/>
      <c r="I26" s="636"/>
      <c r="J26" s="636"/>
      <c r="K26" s="636"/>
      <c r="L26" s="636"/>
      <c r="M26" s="636"/>
      <c r="N26" s="636"/>
      <c r="O26" s="636"/>
      <c r="P26" s="636"/>
      <c r="Q26" s="636"/>
      <c r="R26" s="636"/>
      <c r="S26" s="636"/>
      <c r="T26" s="637"/>
    </row>
    <row r="27" spans="1:28" s="2" customFormat="1" ht="15" customHeight="1">
      <c r="A27" s="635"/>
      <c r="B27" s="636"/>
      <c r="C27" s="636"/>
      <c r="D27" s="636"/>
      <c r="E27" s="636"/>
      <c r="F27" s="636"/>
      <c r="G27" s="636"/>
      <c r="H27" s="636"/>
      <c r="I27" s="636"/>
      <c r="J27" s="636"/>
      <c r="K27" s="636"/>
      <c r="L27" s="636"/>
      <c r="M27" s="636"/>
      <c r="N27" s="636"/>
      <c r="O27" s="636"/>
      <c r="P27" s="636"/>
      <c r="Q27" s="636"/>
      <c r="R27" s="636"/>
      <c r="S27" s="636"/>
      <c r="T27" s="637"/>
    </row>
    <row r="28" spans="1:28" s="2" customFormat="1" ht="15" customHeight="1">
      <c r="A28" s="635"/>
      <c r="B28" s="636"/>
      <c r="C28" s="636"/>
      <c r="D28" s="636"/>
      <c r="E28" s="636"/>
      <c r="F28" s="636"/>
      <c r="G28" s="636"/>
      <c r="H28" s="636"/>
      <c r="I28" s="636"/>
      <c r="J28" s="636"/>
      <c r="K28" s="636"/>
      <c r="L28" s="636"/>
      <c r="M28" s="636"/>
      <c r="N28" s="636"/>
      <c r="O28" s="636"/>
      <c r="P28" s="636"/>
      <c r="Q28" s="636"/>
      <c r="R28" s="636"/>
      <c r="S28" s="636"/>
      <c r="T28" s="637"/>
    </row>
    <row r="29" spans="1:28" s="2" customFormat="1" ht="15" customHeight="1">
      <c r="A29" s="635"/>
      <c r="B29" s="636"/>
      <c r="C29" s="636"/>
      <c r="D29" s="636"/>
      <c r="E29" s="636"/>
      <c r="F29" s="636"/>
      <c r="G29" s="636"/>
      <c r="H29" s="636"/>
      <c r="I29" s="636"/>
      <c r="J29" s="636"/>
      <c r="K29" s="636"/>
      <c r="L29" s="636"/>
      <c r="M29" s="636"/>
      <c r="N29" s="636"/>
      <c r="O29" s="636"/>
      <c r="P29" s="636"/>
      <c r="Q29" s="636"/>
      <c r="R29" s="636"/>
      <c r="S29" s="636"/>
      <c r="T29" s="637"/>
      <c r="U29" s="194"/>
    </row>
    <row r="30" spans="1:28" s="2" customFormat="1" ht="15" customHeight="1">
      <c r="A30" s="635"/>
      <c r="B30" s="636"/>
      <c r="C30" s="636"/>
      <c r="D30" s="636"/>
      <c r="E30" s="636"/>
      <c r="F30" s="636"/>
      <c r="G30" s="636"/>
      <c r="H30" s="636"/>
      <c r="I30" s="636"/>
      <c r="J30" s="636"/>
      <c r="K30" s="636"/>
      <c r="L30" s="636"/>
      <c r="M30" s="636"/>
      <c r="N30" s="636"/>
      <c r="O30" s="636"/>
      <c r="P30" s="636"/>
      <c r="Q30" s="636"/>
      <c r="R30" s="636"/>
      <c r="S30" s="636"/>
      <c r="T30" s="637"/>
      <c r="U30" s="194"/>
    </row>
    <row r="31" spans="1:28" s="2" customFormat="1" ht="15" customHeight="1">
      <c r="A31" s="635"/>
      <c r="B31" s="636"/>
      <c r="C31" s="636"/>
      <c r="D31" s="636"/>
      <c r="E31" s="636"/>
      <c r="F31" s="636"/>
      <c r="G31" s="636"/>
      <c r="H31" s="636"/>
      <c r="I31" s="636"/>
      <c r="J31" s="636"/>
      <c r="K31" s="636"/>
      <c r="L31" s="636"/>
      <c r="M31" s="636"/>
      <c r="N31" s="636"/>
      <c r="O31" s="636"/>
      <c r="P31" s="636"/>
      <c r="Q31" s="636"/>
      <c r="R31" s="636"/>
      <c r="S31" s="636"/>
      <c r="T31" s="637"/>
    </row>
    <row r="32" spans="1:28" s="2" customFormat="1" ht="15" customHeight="1">
      <c r="A32" s="635"/>
      <c r="B32" s="636"/>
      <c r="C32" s="636"/>
      <c r="D32" s="636"/>
      <c r="E32" s="636"/>
      <c r="F32" s="636"/>
      <c r="G32" s="636"/>
      <c r="H32" s="636"/>
      <c r="I32" s="636"/>
      <c r="J32" s="636"/>
      <c r="K32" s="636"/>
      <c r="L32" s="636"/>
      <c r="M32" s="636"/>
      <c r="N32" s="636"/>
      <c r="O32" s="636"/>
      <c r="P32" s="636"/>
      <c r="Q32" s="636"/>
      <c r="R32" s="636"/>
      <c r="S32" s="636"/>
      <c r="T32" s="637"/>
    </row>
    <row r="33" spans="1:27" s="2" customFormat="1" ht="15" customHeight="1">
      <c r="A33" s="635"/>
      <c r="B33" s="636"/>
      <c r="C33" s="636"/>
      <c r="D33" s="636"/>
      <c r="E33" s="636"/>
      <c r="F33" s="636"/>
      <c r="G33" s="636"/>
      <c r="H33" s="636"/>
      <c r="I33" s="636"/>
      <c r="J33" s="636"/>
      <c r="K33" s="636"/>
      <c r="L33" s="636"/>
      <c r="M33" s="636"/>
      <c r="N33" s="636"/>
      <c r="O33" s="636"/>
      <c r="P33" s="636"/>
      <c r="Q33" s="636"/>
      <c r="R33" s="636"/>
      <c r="S33" s="636"/>
      <c r="T33" s="637"/>
    </row>
    <row r="34" spans="1:27" s="2" customFormat="1" ht="15" customHeight="1">
      <c r="A34" s="635"/>
      <c r="B34" s="636"/>
      <c r="C34" s="636"/>
      <c r="D34" s="636"/>
      <c r="E34" s="636"/>
      <c r="F34" s="636"/>
      <c r="G34" s="636"/>
      <c r="H34" s="636"/>
      <c r="I34" s="636"/>
      <c r="J34" s="636"/>
      <c r="K34" s="636"/>
      <c r="L34" s="636"/>
      <c r="M34" s="636"/>
      <c r="N34" s="636"/>
      <c r="O34" s="636"/>
      <c r="P34" s="636"/>
      <c r="Q34" s="636"/>
      <c r="R34" s="636"/>
      <c r="S34" s="636"/>
      <c r="T34" s="637"/>
      <c r="U34" s="194"/>
    </row>
    <row r="35" spans="1:27" s="2" customFormat="1" ht="15" customHeight="1">
      <c r="A35" s="635"/>
      <c r="B35" s="636"/>
      <c r="C35" s="636"/>
      <c r="D35" s="636"/>
      <c r="E35" s="636"/>
      <c r="F35" s="636"/>
      <c r="G35" s="636"/>
      <c r="H35" s="636"/>
      <c r="I35" s="636"/>
      <c r="J35" s="636"/>
      <c r="K35" s="636"/>
      <c r="L35" s="636"/>
      <c r="M35" s="636"/>
      <c r="N35" s="636"/>
      <c r="O35" s="636"/>
      <c r="P35" s="636"/>
      <c r="Q35" s="636"/>
      <c r="R35" s="636"/>
      <c r="S35" s="636"/>
      <c r="T35" s="637"/>
      <c r="U35" s="194"/>
    </row>
    <row r="36" spans="1:27" s="2" customFormat="1" ht="15" customHeight="1">
      <c r="A36" s="635"/>
      <c r="B36" s="636"/>
      <c r="C36" s="636"/>
      <c r="D36" s="636"/>
      <c r="E36" s="636"/>
      <c r="F36" s="636"/>
      <c r="G36" s="636"/>
      <c r="H36" s="636"/>
      <c r="I36" s="636"/>
      <c r="J36" s="636"/>
      <c r="K36" s="636"/>
      <c r="L36" s="636"/>
      <c r="M36" s="636"/>
      <c r="N36" s="636"/>
      <c r="O36" s="636"/>
      <c r="P36" s="636"/>
      <c r="Q36" s="636"/>
      <c r="R36" s="636"/>
      <c r="S36" s="636"/>
      <c r="T36" s="637"/>
      <c r="U36" s="194"/>
    </row>
    <row r="37" spans="1:27" s="2" customFormat="1" ht="15" customHeight="1">
      <c r="A37" s="635"/>
      <c r="B37" s="636"/>
      <c r="C37" s="636"/>
      <c r="D37" s="636"/>
      <c r="E37" s="636"/>
      <c r="F37" s="636"/>
      <c r="G37" s="636"/>
      <c r="H37" s="636"/>
      <c r="I37" s="636"/>
      <c r="J37" s="636"/>
      <c r="K37" s="636"/>
      <c r="L37" s="636"/>
      <c r="M37" s="636"/>
      <c r="N37" s="636"/>
      <c r="O37" s="636"/>
      <c r="P37" s="636"/>
      <c r="Q37" s="636"/>
      <c r="R37" s="636"/>
      <c r="S37" s="636"/>
      <c r="T37" s="637"/>
      <c r="U37" s="194"/>
    </row>
    <row r="38" spans="1:27" s="2" customFormat="1" ht="15" customHeight="1">
      <c r="A38" s="635"/>
      <c r="B38" s="636"/>
      <c r="C38" s="636"/>
      <c r="D38" s="636"/>
      <c r="E38" s="636"/>
      <c r="F38" s="636"/>
      <c r="G38" s="636"/>
      <c r="H38" s="636"/>
      <c r="I38" s="636"/>
      <c r="J38" s="636"/>
      <c r="K38" s="636"/>
      <c r="L38" s="636"/>
      <c r="M38" s="636"/>
      <c r="N38" s="636"/>
      <c r="O38" s="636"/>
      <c r="P38" s="636"/>
      <c r="Q38" s="636"/>
      <c r="R38" s="636"/>
      <c r="S38" s="636"/>
      <c r="T38" s="637"/>
      <c r="U38" s="194"/>
    </row>
    <row r="39" spans="1:27" s="2" customFormat="1" ht="15" customHeight="1">
      <c r="A39" s="635"/>
      <c r="B39" s="636"/>
      <c r="C39" s="636"/>
      <c r="D39" s="636"/>
      <c r="E39" s="636"/>
      <c r="F39" s="636"/>
      <c r="G39" s="636"/>
      <c r="H39" s="636"/>
      <c r="I39" s="636"/>
      <c r="J39" s="636"/>
      <c r="K39" s="636"/>
      <c r="L39" s="636"/>
      <c r="M39" s="636"/>
      <c r="N39" s="636"/>
      <c r="O39" s="636"/>
      <c r="P39" s="636"/>
      <c r="Q39" s="636"/>
      <c r="R39" s="636"/>
      <c r="S39" s="636"/>
      <c r="T39" s="637"/>
      <c r="U39" s="194"/>
    </row>
    <row r="40" spans="1:27" s="2" customFormat="1" ht="15" customHeight="1">
      <c r="A40" s="635"/>
      <c r="B40" s="636"/>
      <c r="C40" s="636"/>
      <c r="D40" s="636"/>
      <c r="E40" s="636"/>
      <c r="F40" s="636"/>
      <c r="G40" s="636"/>
      <c r="H40" s="636"/>
      <c r="I40" s="636"/>
      <c r="J40" s="636"/>
      <c r="K40" s="636"/>
      <c r="L40" s="636"/>
      <c r="M40" s="636"/>
      <c r="N40" s="636"/>
      <c r="O40" s="636"/>
      <c r="P40" s="636"/>
      <c r="Q40" s="636"/>
      <c r="R40" s="636"/>
      <c r="S40" s="636"/>
      <c r="T40" s="637"/>
      <c r="U40" s="194"/>
    </row>
    <row r="41" spans="1:27" s="2" customFormat="1" ht="15" customHeight="1">
      <c r="A41" s="635"/>
      <c r="B41" s="636"/>
      <c r="C41" s="636"/>
      <c r="D41" s="636"/>
      <c r="E41" s="636"/>
      <c r="F41" s="636"/>
      <c r="G41" s="636"/>
      <c r="H41" s="636"/>
      <c r="I41" s="636"/>
      <c r="J41" s="636"/>
      <c r="K41" s="636"/>
      <c r="L41" s="636"/>
      <c r="M41" s="636"/>
      <c r="N41" s="636"/>
      <c r="O41" s="636"/>
      <c r="P41" s="636"/>
      <c r="Q41" s="636"/>
      <c r="R41" s="636"/>
      <c r="S41" s="636"/>
      <c r="T41" s="637"/>
      <c r="U41" s="194"/>
    </row>
    <row r="42" spans="1:27" s="2" customFormat="1" ht="15" customHeight="1">
      <c r="A42" s="635"/>
      <c r="B42" s="636"/>
      <c r="C42" s="636"/>
      <c r="D42" s="636"/>
      <c r="E42" s="636"/>
      <c r="F42" s="636"/>
      <c r="G42" s="636"/>
      <c r="H42" s="636"/>
      <c r="I42" s="636"/>
      <c r="J42" s="636"/>
      <c r="K42" s="636"/>
      <c r="L42" s="636"/>
      <c r="M42" s="636"/>
      <c r="N42" s="636"/>
      <c r="O42" s="636"/>
      <c r="P42" s="636"/>
      <c r="Q42" s="636"/>
      <c r="R42" s="636"/>
      <c r="S42" s="636"/>
      <c r="T42" s="637"/>
      <c r="U42" s="194"/>
    </row>
    <row r="43" spans="1:27" s="2" customFormat="1" ht="15" customHeight="1">
      <c r="A43" s="635"/>
      <c r="B43" s="636"/>
      <c r="C43" s="636"/>
      <c r="D43" s="636"/>
      <c r="E43" s="636"/>
      <c r="F43" s="636"/>
      <c r="G43" s="636"/>
      <c r="H43" s="636"/>
      <c r="I43" s="636"/>
      <c r="J43" s="636"/>
      <c r="K43" s="636"/>
      <c r="L43" s="636"/>
      <c r="M43" s="636"/>
      <c r="N43" s="636"/>
      <c r="O43" s="636"/>
      <c r="P43" s="636"/>
      <c r="Q43" s="636"/>
      <c r="R43" s="636"/>
      <c r="S43" s="636"/>
      <c r="T43" s="637"/>
      <c r="U43" s="194"/>
    </row>
    <row r="44" spans="1:27" s="2" customFormat="1" ht="15" customHeight="1">
      <c r="A44" s="635"/>
      <c r="B44" s="636"/>
      <c r="C44" s="636"/>
      <c r="D44" s="636"/>
      <c r="E44" s="636"/>
      <c r="F44" s="636"/>
      <c r="G44" s="636"/>
      <c r="H44" s="636"/>
      <c r="I44" s="636"/>
      <c r="J44" s="636"/>
      <c r="K44" s="636"/>
      <c r="L44" s="636"/>
      <c r="M44" s="636"/>
      <c r="N44" s="636"/>
      <c r="O44" s="636"/>
      <c r="P44" s="636"/>
      <c r="Q44" s="636"/>
      <c r="R44" s="636"/>
      <c r="S44" s="636"/>
      <c r="T44" s="637"/>
      <c r="U44" s="194"/>
      <c r="AA44" s="195"/>
    </row>
    <row r="45" spans="1:27" s="2" customFormat="1" ht="15" customHeight="1">
      <c r="A45" s="635"/>
      <c r="B45" s="636"/>
      <c r="C45" s="636"/>
      <c r="D45" s="636"/>
      <c r="E45" s="636"/>
      <c r="F45" s="636"/>
      <c r="G45" s="636"/>
      <c r="H45" s="636"/>
      <c r="I45" s="636"/>
      <c r="J45" s="636"/>
      <c r="K45" s="636"/>
      <c r="L45" s="636"/>
      <c r="M45" s="636"/>
      <c r="N45" s="636"/>
      <c r="O45" s="636"/>
      <c r="P45" s="636"/>
      <c r="Q45" s="636"/>
      <c r="R45" s="636"/>
      <c r="S45" s="636"/>
      <c r="T45" s="637"/>
      <c r="U45" s="194"/>
    </row>
    <row r="46" spans="1:27" s="2" customFormat="1" ht="15" customHeight="1">
      <c r="A46" s="635"/>
      <c r="B46" s="636"/>
      <c r="C46" s="636"/>
      <c r="D46" s="636"/>
      <c r="E46" s="636"/>
      <c r="F46" s="636"/>
      <c r="G46" s="636"/>
      <c r="H46" s="636"/>
      <c r="I46" s="636"/>
      <c r="J46" s="636"/>
      <c r="K46" s="636"/>
      <c r="L46" s="636"/>
      <c r="M46" s="636"/>
      <c r="N46" s="636"/>
      <c r="O46" s="636"/>
      <c r="P46" s="636"/>
      <c r="Q46" s="636"/>
      <c r="R46" s="636"/>
      <c r="S46" s="636"/>
      <c r="T46" s="637"/>
      <c r="U46" s="194"/>
    </row>
    <row r="47" spans="1:27" s="2" customFormat="1" ht="15" customHeight="1">
      <c r="A47" s="635"/>
      <c r="B47" s="636"/>
      <c r="C47" s="636"/>
      <c r="D47" s="636"/>
      <c r="E47" s="636"/>
      <c r="F47" s="636"/>
      <c r="G47" s="636"/>
      <c r="H47" s="636"/>
      <c r="I47" s="636"/>
      <c r="J47" s="636"/>
      <c r="K47" s="636"/>
      <c r="L47" s="636"/>
      <c r="M47" s="636"/>
      <c r="N47" s="636"/>
      <c r="O47" s="636"/>
      <c r="P47" s="636"/>
      <c r="Q47" s="636"/>
      <c r="R47" s="636"/>
      <c r="S47" s="636"/>
      <c r="T47" s="637"/>
      <c r="U47" s="194"/>
    </row>
    <row r="48" spans="1:27" s="2" customFormat="1" ht="15" customHeight="1">
      <c r="A48" s="635"/>
      <c r="B48" s="636"/>
      <c r="C48" s="636"/>
      <c r="D48" s="636"/>
      <c r="E48" s="636"/>
      <c r="F48" s="636"/>
      <c r="G48" s="636"/>
      <c r="H48" s="636"/>
      <c r="I48" s="636"/>
      <c r="J48" s="636"/>
      <c r="K48" s="636"/>
      <c r="L48" s="636"/>
      <c r="M48" s="636"/>
      <c r="N48" s="636"/>
      <c r="O48" s="636"/>
      <c r="P48" s="636"/>
      <c r="Q48" s="636"/>
      <c r="R48" s="636"/>
      <c r="S48" s="636"/>
      <c r="T48" s="637"/>
      <c r="U48" s="194"/>
    </row>
    <row r="49" spans="1:21" s="2" customFormat="1" ht="15" customHeight="1">
      <c r="A49" s="635"/>
      <c r="B49" s="636"/>
      <c r="C49" s="636"/>
      <c r="D49" s="636"/>
      <c r="E49" s="636"/>
      <c r="F49" s="636"/>
      <c r="G49" s="636"/>
      <c r="H49" s="636"/>
      <c r="I49" s="636"/>
      <c r="J49" s="636"/>
      <c r="K49" s="636"/>
      <c r="L49" s="636"/>
      <c r="M49" s="636"/>
      <c r="N49" s="636"/>
      <c r="O49" s="636"/>
      <c r="P49" s="636"/>
      <c r="Q49" s="636"/>
      <c r="R49" s="636"/>
      <c r="S49" s="636"/>
      <c r="T49" s="637"/>
      <c r="U49" s="194"/>
    </row>
    <row r="50" spans="1:21" s="2" customFormat="1" ht="15" customHeight="1">
      <c r="A50" s="635"/>
      <c r="B50" s="636"/>
      <c r="C50" s="636"/>
      <c r="D50" s="636"/>
      <c r="E50" s="636"/>
      <c r="F50" s="636"/>
      <c r="G50" s="636"/>
      <c r="H50" s="636"/>
      <c r="I50" s="636"/>
      <c r="J50" s="636"/>
      <c r="K50" s="636"/>
      <c r="L50" s="636"/>
      <c r="M50" s="636"/>
      <c r="N50" s="636"/>
      <c r="O50" s="636"/>
      <c r="P50" s="636"/>
      <c r="Q50" s="636"/>
      <c r="R50" s="636"/>
      <c r="S50" s="636"/>
      <c r="T50" s="637"/>
      <c r="U50" s="194"/>
    </row>
    <row r="51" spans="1:21" s="2" customFormat="1" ht="15" customHeight="1">
      <c r="A51" s="635"/>
      <c r="B51" s="636"/>
      <c r="C51" s="636"/>
      <c r="D51" s="636"/>
      <c r="E51" s="636"/>
      <c r="F51" s="636"/>
      <c r="G51" s="636"/>
      <c r="H51" s="636"/>
      <c r="I51" s="636"/>
      <c r="J51" s="636"/>
      <c r="K51" s="636"/>
      <c r="L51" s="636"/>
      <c r="M51" s="636"/>
      <c r="N51" s="636"/>
      <c r="O51" s="636"/>
      <c r="P51" s="636"/>
      <c r="Q51" s="636"/>
      <c r="R51" s="636"/>
      <c r="S51" s="636"/>
      <c r="T51" s="637"/>
      <c r="U51" s="194"/>
    </row>
    <row r="52" spans="1:21" s="2" customFormat="1" ht="15" customHeight="1">
      <c r="A52" s="635"/>
      <c r="B52" s="636"/>
      <c r="C52" s="636"/>
      <c r="D52" s="636"/>
      <c r="E52" s="636"/>
      <c r="F52" s="636"/>
      <c r="G52" s="636"/>
      <c r="H52" s="636"/>
      <c r="I52" s="636"/>
      <c r="J52" s="636"/>
      <c r="K52" s="636"/>
      <c r="L52" s="636"/>
      <c r="M52" s="636"/>
      <c r="N52" s="636"/>
      <c r="O52" s="636"/>
      <c r="P52" s="636"/>
      <c r="Q52" s="636"/>
      <c r="R52" s="636"/>
      <c r="S52" s="636"/>
      <c r="T52" s="637"/>
      <c r="U52" s="194"/>
    </row>
    <row r="53" spans="1:21" s="2" customFormat="1" ht="15" customHeight="1">
      <c r="A53" s="635"/>
      <c r="B53" s="636"/>
      <c r="C53" s="636"/>
      <c r="D53" s="636"/>
      <c r="E53" s="636"/>
      <c r="F53" s="636"/>
      <c r="G53" s="636"/>
      <c r="H53" s="636"/>
      <c r="I53" s="636"/>
      <c r="J53" s="636"/>
      <c r="K53" s="636"/>
      <c r="L53" s="636"/>
      <c r="M53" s="636"/>
      <c r="N53" s="636"/>
      <c r="O53" s="636"/>
      <c r="P53" s="636"/>
      <c r="Q53" s="636"/>
      <c r="R53" s="636"/>
      <c r="S53" s="636"/>
      <c r="T53" s="637"/>
      <c r="U53" s="194"/>
    </row>
    <row r="54" spans="1:21" s="2" customFormat="1" ht="15" customHeight="1">
      <c r="A54" s="635"/>
      <c r="B54" s="636"/>
      <c r="C54" s="636"/>
      <c r="D54" s="636"/>
      <c r="E54" s="636"/>
      <c r="F54" s="636"/>
      <c r="G54" s="636"/>
      <c r="H54" s="636"/>
      <c r="I54" s="636"/>
      <c r="J54" s="636"/>
      <c r="K54" s="636"/>
      <c r="L54" s="636"/>
      <c r="M54" s="636"/>
      <c r="N54" s="636"/>
      <c r="O54" s="636"/>
      <c r="P54" s="636"/>
      <c r="Q54" s="636"/>
      <c r="R54" s="636"/>
      <c r="S54" s="636"/>
      <c r="T54" s="637"/>
      <c r="U54" s="194"/>
    </row>
    <row r="55" spans="1:21" s="2" customFormat="1" ht="15" customHeight="1">
      <c r="A55" s="635"/>
      <c r="B55" s="636"/>
      <c r="C55" s="636"/>
      <c r="D55" s="636"/>
      <c r="E55" s="636"/>
      <c r="F55" s="636"/>
      <c r="G55" s="636"/>
      <c r="H55" s="636"/>
      <c r="I55" s="636"/>
      <c r="J55" s="636"/>
      <c r="K55" s="636"/>
      <c r="L55" s="636"/>
      <c r="M55" s="636"/>
      <c r="N55" s="636"/>
      <c r="O55" s="636"/>
      <c r="P55" s="636"/>
      <c r="Q55" s="636"/>
      <c r="R55" s="636"/>
      <c r="S55" s="636"/>
      <c r="T55" s="637"/>
      <c r="U55" s="194"/>
    </row>
    <row r="56" spans="1:21" s="2" customFormat="1" ht="15" customHeight="1">
      <c r="A56" s="635"/>
      <c r="B56" s="636"/>
      <c r="C56" s="636"/>
      <c r="D56" s="636"/>
      <c r="E56" s="636"/>
      <c r="F56" s="636"/>
      <c r="G56" s="636"/>
      <c r="H56" s="636"/>
      <c r="I56" s="636"/>
      <c r="J56" s="636"/>
      <c r="K56" s="636"/>
      <c r="L56" s="636"/>
      <c r="M56" s="636"/>
      <c r="N56" s="636"/>
      <c r="O56" s="636"/>
      <c r="P56" s="636"/>
      <c r="Q56" s="636"/>
      <c r="R56" s="636"/>
      <c r="S56" s="636"/>
      <c r="T56" s="637"/>
      <c r="U56" s="194"/>
    </row>
    <row r="57" spans="1:21" s="2" customFormat="1">
      <c r="A57" s="635"/>
      <c r="B57" s="636"/>
      <c r="C57" s="636"/>
      <c r="D57" s="636"/>
      <c r="E57" s="636"/>
      <c r="F57" s="636"/>
      <c r="G57" s="636"/>
      <c r="H57" s="636"/>
      <c r="I57" s="636"/>
      <c r="J57" s="636"/>
      <c r="K57" s="636"/>
      <c r="L57" s="636"/>
      <c r="M57" s="636"/>
      <c r="N57" s="636"/>
      <c r="O57" s="636"/>
      <c r="P57" s="636"/>
      <c r="Q57" s="636"/>
      <c r="R57" s="636"/>
      <c r="S57" s="636"/>
      <c r="T57" s="637"/>
    </row>
    <row r="58" spans="1:21" s="2" customFormat="1">
      <c r="A58" s="635"/>
      <c r="B58" s="636"/>
      <c r="C58" s="636"/>
      <c r="D58" s="636"/>
      <c r="E58" s="636"/>
      <c r="F58" s="636"/>
      <c r="G58" s="636"/>
      <c r="H58" s="636"/>
      <c r="I58" s="636"/>
      <c r="J58" s="636"/>
      <c r="K58" s="636"/>
      <c r="L58" s="636"/>
      <c r="M58" s="636"/>
      <c r="N58" s="636"/>
      <c r="O58" s="636"/>
      <c r="P58" s="636"/>
      <c r="Q58" s="636"/>
      <c r="R58" s="636"/>
      <c r="S58" s="636"/>
      <c r="T58" s="637"/>
    </row>
    <row r="59" spans="1:21" s="2" customFormat="1">
      <c r="A59" s="638"/>
      <c r="B59" s="639"/>
      <c r="C59" s="639"/>
      <c r="D59" s="639"/>
      <c r="E59" s="639"/>
      <c r="F59" s="639"/>
      <c r="G59" s="639"/>
      <c r="H59" s="639"/>
      <c r="I59" s="639"/>
      <c r="J59" s="639"/>
      <c r="K59" s="639"/>
      <c r="L59" s="639"/>
      <c r="M59" s="639"/>
      <c r="N59" s="639"/>
      <c r="O59" s="639"/>
      <c r="P59" s="639"/>
      <c r="Q59" s="639"/>
      <c r="R59" s="639"/>
      <c r="S59" s="639"/>
      <c r="T59" s="640"/>
    </row>
  </sheetData>
  <sheetProtection sheet="1" scenarios="1" formatCells="0" formatRows="0" insertRows="0" deleteRows="0" selectLockedCells="1"/>
  <mergeCells count="4">
    <mergeCell ref="A2:T3"/>
    <mergeCell ref="V2:AB2"/>
    <mergeCell ref="A4:T59"/>
    <mergeCell ref="V13:AB13"/>
  </mergeCells>
  <phoneticPr fontId="1"/>
  <dataValidations count="1">
    <dataValidation allowBlank="1" showInputMessage="1" showErrorMessage="1" promptTitle="開発物・技術の主に以下の点を説明してください" prompt="　（ア）従来技術・競合他社が有する技術と比較しての優位性_x000a_　（イ）顧客又は自社へもたらすメリットの大きさ_x000a_　　　例）利便性の向上、高付加価値化、コスト削減、自社の成長・発展_x000a_　（ウ）業界への技術的な波及効果、社会的貢献度" sqref="A4:T59"/>
  </dataValidations>
  <printOptions horizontalCentered="1"/>
  <pageMargins left="0.31496062992125984" right="0.31496062992125984" top="0.74803149606299213" bottom="0.74803149606299213" header="0.31496062992125984" footer="0.31496062992125984"/>
  <pageSetup paperSize="9" scale="90" orientation="portrait"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37</vt:i4>
      </vt:variant>
    </vt:vector>
  </HeadingPairs>
  <TitlesOfParts>
    <vt:vector size="62" baseType="lpstr">
      <vt:lpstr>1-1</vt:lpstr>
      <vt:lpstr>1-2</vt:lpstr>
      <vt:lpstr>1-3</vt:lpstr>
      <vt:lpstr>2-1</vt:lpstr>
      <vt:lpstr>3-1</vt:lpstr>
      <vt:lpstr>3-2</vt:lpstr>
      <vt:lpstr>3-3</vt:lpstr>
      <vt:lpstr>3-4</vt:lpstr>
      <vt:lpstr>3-5</vt:lpstr>
      <vt:lpstr>3-6</vt:lpstr>
      <vt:lpstr>3-7</vt:lpstr>
      <vt:lpstr>3-8</vt:lpstr>
      <vt:lpstr>3-9</vt:lpstr>
      <vt:lpstr>4-1</vt:lpstr>
      <vt:lpstr>4-2</vt:lpstr>
      <vt:lpstr>4-3</vt:lpstr>
      <vt:lpstr>4-4</vt:lpstr>
      <vt:lpstr>4-5</vt:lpstr>
      <vt:lpstr>4-6</vt:lpstr>
      <vt:lpstr>4-7</vt:lpstr>
      <vt:lpstr>4-8</vt:lpstr>
      <vt:lpstr>4-9</vt:lpstr>
      <vt:lpstr>4-10</vt:lpstr>
      <vt:lpstr>4-11</vt:lpstr>
      <vt:lpstr>4-12【本シートもPDFに変換】【変更不可】</vt:lpstr>
      <vt:lpstr>'4-3'!_9．資金支出明細</vt:lpstr>
      <vt:lpstr>'4-5'!_9．資金支出明細</vt:lpstr>
      <vt:lpstr>'4-7'!_9．資金支出明細</vt:lpstr>
      <vt:lpstr>_9．資金支出明細</vt:lpstr>
      <vt:lpstr>'2-1'!_ftn1</vt:lpstr>
      <vt:lpstr>'2-1'!_ftnref1</vt:lpstr>
      <vt:lpstr>'1-1'!Print_Area</vt:lpstr>
      <vt:lpstr>'1-2'!Print_Area</vt:lpstr>
      <vt:lpstr>'1-3'!Print_Area</vt:lpstr>
      <vt:lpstr>'2-1'!Print_Area</vt:lpstr>
      <vt:lpstr>'3-1'!Print_Area</vt:lpstr>
      <vt:lpstr>'3-2'!Print_Area</vt:lpstr>
      <vt:lpstr>'3-3'!Print_Area</vt:lpstr>
      <vt:lpstr>'3-4'!Print_Area</vt:lpstr>
      <vt:lpstr>'3-5'!Print_Area</vt:lpstr>
      <vt:lpstr>'3-6'!Print_Area</vt:lpstr>
      <vt:lpstr>'3-7'!Print_Area</vt:lpstr>
      <vt:lpstr>'3-8'!Print_Area</vt:lpstr>
      <vt:lpstr>'3-9'!Print_Area</vt:lpstr>
      <vt:lpstr>'4-1'!Print_Area</vt:lpstr>
      <vt:lpstr>'4-10'!Print_Area</vt:lpstr>
      <vt:lpstr>'4-11'!Print_Area</vt:lpstr>
      <vt:lpstr>'4-12【本シートもPDFに変換】【変更不可】'!Print_Area</vt:lpstr>
      <vt:lpstr>'4-2'!Print_Area</vt:lpstr>
      <vt:lpstr>'4-3'!Print_Area</vt:lpstr>
      <vt:lpstr>'4-4'!Print_Area</vt:lpstr>
      <vt:lpstr>'4-5'!Print_Area</vt:lpstr>
      <vt:lpstr>'4-6'!Print_Area</vt:lpstr>
      <vt:lpstr>'4-7'!Print_Area</vt:lpstr>
      <vt:lpstr>'4-8'!Print_Area</vt:lpstr>
      <vt:lpstr>'4-9'!Print_Area</vt:lpstr>
      <vt:lpstr>'3-8'!Print_Titles</vt:lpstr>
      <vt:lpstr>サービス業</vt:lpstr>
      <vt:lpstr>卸売業</vt:lpstr>
      <vt:lpstr>助成事業のフロー・スケジュール</vt:lpstr>
      <vt:lpstr>小売業</vt:lpstr>
      <vt:lpstr>製造業その他</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2018-01-12T02:08:09Z</dcterms:created>
  <dcterms:modified xsi:type="dcterms:W3CDTF">2019-02-01T01:33:45Z</dcterms:modified>
</cp:coreProperties>
</file>