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bookViews>
    <workbookView xWindow="0" yWindow="0" windowWidth="17130" windowHeight="6765" tabRatio="732"/>
  </bookViews>
  <sheets>
    <sheet name="作成について" sheetId="27" r:id="rId1"/>
    <sheet name="1 展示会参加費" sheetId="16" r:id="rId2"/>
    <sheet name="2 ECサイト出店初期登録料" sheetId="15" r:id="rId3"/>
    <sheet name="3 自社webサイト制作費" sheetId="22" r:id="rId4"/>
    <sheet name="4 販売促進費" sheetId="17" r:id="rId5"/>
    <sheet name="5 委託費" sheetId="26" r:id="rId6"/>
    <sheet name="資金計画 " sheetId="25" r:id="rId7"/>
  </sheets>
  <externalReferences>
    <externalReference r:id="rId8"/>
  </externalReferences>
  <definedNames>
    <definedName name="_9．資金支出明細" localSheetId="0">#REF!</definedName>
    <definedName name="_9．資金支出明細">#REF!</definedName>
    <definedName name="A_農業・林業">#REF!</definedName>
    <definedName name="B_漁業">#REF!</definedName>
    <definedName name="C_鉱業・採石業・砂利採取業">#REF!</definedName>
    <definedName name="D_建設業">#REF!</definedName>
    <definedName name="E_製造業">#REF!</definedName>
    <definedName name="ECサイト" localSheetId="1">'1 展示会参加費'!$AC$17:$AR$17</definedName>
    <definedName name="F_電気・ガス・熱供給・水道業">#REF!</definedName>
    <definedName name="G_情報通信業">#REF!</definedName>
    <definedName name="H_運輸業・郵便業">#REF!</definedName>
    <definedName name="I_卸売業・小売業">#REF!</definedName>
    <definedName name="J_金融業・保険業">#REF!</definedName>
    <definedName name="K_不動産業・物品賃貸業">#REF!</definedName>
    <definedName name="L_学術研究・専門・技術ｻｰﾋﾞｽ業">#REF!</definedName>
    <definedName name="M_宿泊業・飲食ｻｰﾋﾞｽ業">#REF!</definedName>
    <definedName name="N_生活関連ｻｰﾋﾞｽ業・娯楽業">#REF!</definedName>
    <definedName name="O_教育・学習支援業" localSheetId="5">#REF!</definedName>
    <definedName name="O_教育・学習支援業">#REF!</definedName>
    <definedName name="P_医療・福祉" localSheetId="5">#REF!</definedName>
    <definedName name="P_医療・福祉">#REF!</definedName>
    <definedName name="_xlnm.Print_Area" localSheetId="1">'1 展示会参加費'!$A$1:$H$54</definedName>
    <definedName name="_xlnm.Print_Area" localSheetId="2">'2 ECサイト出店初期登録料'!$A$1:$F$36</definedName>
    <definedName name="_xlnm.Print_Area" localSheetId="3">'3 自社webサイト制作費'!$A$1:$F$26</definedName>
    <definedName name="_xlnm.Print_Area" localSheetId="4">'4 販売促進費'!$A$1:$E$32</definedName>
    <definedName name="_xlnm.Print_Area" localSheetId="5">'5 委託費'!$A$1:$E$14</definedName>
    <definedName name="_xlnm.Print_Area" localSheetId="0">作成について!$A$1:$F$27</definedName>
    <definedName name="_xlnm.Print_Area" localSheetId="6">'資金計画 '!$A$1:$J$36</definedName>
    <definedName name="Q_複合ｻｰﾋﾞｽ事業" localSheetId="5">#REF!</definedName>
    <definedName name="Q_複合ｻｰﾋﾞｽ事業">#REF!</definedName>
    <definedName name="R_ｻｰﾋﾞｽ業〈他に分類されないもの〉" localSheetId="5">#REF!</definedName>
    <definedName name="R_ｻｰﾋﾞｽ業〈他に分類されないもの〉">#REF!</definedName>
    <definedName name="S_公務〈他に分類されるものを除く〉">#REF!</definedName>
    <definedName name="T_分類不能の産業">#REF!</definedName>
    <definedName name="ｚ" localSheetId="0">#REF!</definedName>
    <definedName name="ｚ">#REF!</definedName>
    <definedName name="zz">#REF!</definedName>
    <definedName name="サービス業" localSheetId="0">#REF!</definedName>
    <definedName name="サービス業">#REF!</definedName>
    <definedName name="スマートシティ">#REF!</definedName>
    <definedName name="セーフシティ">#REF!</definedName>
    <definedName name="ダイバーシティ">#REF!</definedName>
    <definedName name="一時支援金_国">#REF!</definedName>
    <definedName name="一覧">#REF!</definedName>
    <definedName name="卸売業" localSheetId="0">#REF!</definedName>
    <definedName name="卸売業">#REF!</definedName>
    <definedName name="月次支援給付金_都">#REF!</definedName>
    <definedName name="月次支援金_国">#REF!</definedName>
    <definedName name="事業復活支援金_国">#REF!</definedName>
    <definedName name="種類">#REF!</definedName>
    <definedName name="助成事業のフロー・スケジュール" localSheetId="0">#REF!</definedName>
    <definedName name="助成事業のフロー・スケジュール">#REF!</definedName>
    <definedName name="小売業" localSheetId="0">#REF!</definedName>
    <definedName name="小売業">#REF!</definedName>
    <definedName name="製造業その他" localSheetId="0">#REF!</definedName>
    <definedName name="製造業その他">#REF!</definedName>
    <definedName name="選択してください">#REF!</definedName>
    <definedName name="大分類" localSheetId="6">'[1]１申請者概要２申請状況'!$AG$5:$AG$24</definedName>
    <definedName name="大分類">'[1]１申請者概要２申請状況'!$AG$5:$AG$24</definedName>
    <definedName name="年度">#REF!</definedName>
    <definedName name="表">#REF!</definedName>
    <definedName name="名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25" l="1"/>
  <c r="J36" i="25" l="1"/>
  <c r="E14" i="26"/>
  <c r="A39" i="25" l="1"/>
  <c r="E10" i="27"/>
  <c r="A37" i="25"/>
  <c r="H8" i="25"/>
  <c r="H14" i="16"/>
  <c r="J14" i="25" l="1"/>
  <c r="E34" i="25" s="1"/>
  <c r="G34" i="25" l="1"/>
  <c r="H22" i="16" l="1"/>
  <c r="H30" i="16" l="1"/>
  <c r="G6" i="25"/>
  <c r="F7" i="25"/>
  <c r="H9" i="25" l="1"/>
  <c r="H6" i="25"/>
  <c r="G9" i="25"/>
  <c r="G8" i="25"/>
  <c r="E8" i="25"/>
  <c r="E9" i="25"/>
  <c r="F6" i="25"/>
  <c r="F9" i="25" l="1"/>
  <c r="F8" i="25"/>
  <c r="D9" i="25"/>
  <c r="E6" i="25"/>
  <c r="E7" i="25"/>
  <c r="D8" i="25"/>
  <c r="D6" i="25"/>
  <c r="C9" i="25" l="1"/>
  <c r="C8" i="25"/>
  <c r="C6" i="25"/>
  <c r="C7" i="25"/>
  <c r="C10" i="25"/>
  <c r="H7" i="25"/>
  <c r="G7" i="25"/>
  <c r="D7" i="25"/>
  <c r="H54" i="16"/>
  <c r="H10" i="25" s="1"/>
  <c r="H46" i="16"/>
  <c r="G10" i="25" s="1"/>
  <c r="H38" i="16"/>
  <c r="F10" i="25" s="1"/>
  <c r="E10" i="25"/>
  <c r="D10" i="25"/>
  <c r="F36" i="15" l="1"/>
  <c r="I25" i="22" l="1"/>
  <c r="J25" i="22" s="1"/>
  <c r="I24" i="22"/>
  <c r="J24" i="22" s="1"/>
  <c r="I23" i="22"/>
  <c r="J23" i="22" s="1"/>
  <c r="I22" i="22"/>
  <c r="J22" i="22" s="1"/>
  <c r="I21" i="22"/>
  <c r="J21" i="22" s="1"/>
  <c r="I26" i="22" l="1"/>
  <c r="J26" i="22" s="1"/>
  <c r="O21" i="22" l="1"/>
  <c r="P21" i="22" l="1"/>
  <c r="I8" i="25" l="1"/>
  <c r="E23" i="17"/>
  <c r="O25" i="22" l="1"/>
  <c r="O24" i="22"/>
  <c r="O23" i="22"/>
  <c r="O22" i="22"/>
  <c r="O26" i="22" s="1"/>
  <c r="P26" i="22" s="1"/>
  <c r="F26" i="22" s="1"/>
  <c r="P25" i="22" l="1"/>
  <c r="P24" i="22"/>
  <c r="P23" i="22"/>
  <c r="P22" i="22"/>
  <c r="C14" i="25" l="1"/>
  <c r="E28" i="25" s="1"/>
  <c r="G28" i="25" s="1"/>
  <c r="C17" i="25" l="1"/>
  <c r="E32" i="17"/>
  <c r="G16" i="25" s="1"/>
  <c r="G15" i="25"/>
  <c r="E32" i="25" s="1"/>
  <c r="G32" i="25" s="1"/>
  <c r="E14" i="17"/>
  <c r="G14" i="25" s="1"/>
  <c r="E33" i="25" l="1"/>
  <c r="G33" i="25" s="1"/>
  <c r="G17" i="25"/>
  <c r="E29" i="25"/>
  <c r="G29" i="25" s="1"/>
  <c r="E31" i="25"/>
  <c r="G31" i="25" l="1"/>
  <c r="E35" i="25"/>
  <c r="K29" i="25"/>
  <c r="K28" i="25"/>
  <c r="I6" i="25"/>
  <c r="I7" i="25"/>
  <c r="E24" i="25" s="1"/>
  <c r="G24" i="25" s="1"/>
  <c r="E25" i="25"/>
  <c r="G25" i="25" s="1"/>
  <c r="I9" i="25"/>
  <c r="E26" i="25" s="1"/>
  <c r="G26" i="25" s="1"/>
  <c r="G35" i="25" l="1"/>
  <c r="K35" i="25" s="1"/>
  <c r="E23" i="25"/>
  <c r="I10" i="25"/>
  <c r="G23" i="25" l="1"/>
  <c r="G27" i="25" s="1"/>
  <c r="G30" i="25" s="1"/>
  <c r="G36" i="25" s="1"/>
  <c r="E27" i="25"/>
  <c r="E30" i="25" s="1"/>
  <c r="E36" i="25" s="1"/>
  <c r="K27" i="25" l="1"/>
</calcChain>
</file>

<file path=xl/sharedStrings.xml><?xml version="1.0" encoding="utf-8"?>
<sst xmlns="http://schemas.openxmlformats.org/spreadsheetml/2006/main" count="362" uniqueCount="179">
  <si>
    <t>オンライン</t>
    <phoneticPr fontId="2"/>
  </si>
  <si>
    <t>展示会名</t>
    <rPh sb="0" eb="3">
      <t>テンジカイ</t>
    </rPh>
    <rPh sb="3" eb="4">
      <t>メイ</t>
    </rPh>
    <phoneticPr fontId="2"/>
  </si>
  <si>
    <t>会期</t>
    <rPh sb="0" eb="2">
      <t>カイキ</t>
    </rPh>
    <phoneticPr fontId="2"/>
  </si>
  <si>
    <t>～</t>
    <phoneticPr fontId="2"/>
  </si>
  <si>
    <t>リアル</t>
    <phoneticPr fontId="2"/>
  </si>
  <si>
    <t>助成対象経費</t>
    <rPh sb="0" eb="2">
      <t>ジョセイ</t>
    </rPh>
    <rPh sb="2" eb="4">
      <t>タイショウ</t>
    </rPh>
    <rPh sb="4" eb="6">
      <t>ケイヒ</t>
    </rPh>
    <phoneticPr fontId="2"/>
  </si>
  <si>
    <t>輸　送　費</t>
    <rPh sb="0" eb="1">
      <t>ユ</t>
    </rPh>
    <rPh sb="2" eb="3">
      <t>ソウ</t>
    </rPh>
    <rPh sb="4" eb="5">
      <t>ヒ</t>
    </rPh>
    <phoneticPr fontId="4"/>
  </si>
  <si>
    <t>出展形態</t>
    <rPh sb="0" eb="2">
      <t>シュッテン</t>
    </rPh>
    <rPh sb="2" eb="4">
      <t>ケイタイ</t>
    </rPh>
    <phoneticPr fontId="2"/>
  </si>
  <si>
    <t>様式第１号（第５条関係）</t>
    <phoneticPr fontId="2"/>
  </si>
  <si>
    <t>登録予定日</t>
    <rPh sb="0" eb="2">
      <t>トウロク</t>
    </rPh>
    <rPh sb="2" eb="5">
      <t>ヨテイビ</t>
    </rPh>
    <phoneticPr fontId="2"/>
  </si>
  <si>
    <t>予定金額（税抜）</t>
    <rPh sb="0" eb="2">
      <t>ヨテイ</t>
    </rPh>
    <rPh sb="2" eb="4">
      <t>キンガク</t>
    </rPh>
    <rPh sb="5" eb="7">
      <t>ゼイヌ</t>
    </rPh>
    <phoneticPr fontId="2"/>
  </si>
  <si>
    <t>合計</t>
    <rPh sb="0" eb="2">
      <t>ゴウケイ</t>
    </rPh>
    <phoneticPr fontId="2"/>
  </si>
  <si>
    <t>主催（契約先）</t>
    <rPh sb="0" eb="1">
      <t>シュ</t>
    </rPh>
    <rPh sb="1" eb="2">
      <t>サイ</t>
    </rPh>
    <rPh sb="3" eb="6">
      <t>ケイヤクサキ</t>
    </rPh>
    <phoneticPr fontId="2"/>
  </si>
  <si>
    <t>PR内容(商品)</t>
    <phoneticPr fontId="2"/>
  </si>
  <si>
    <t>ECサイト1</t>
    <phoneticPr fontId="2"/>
  </si>
  <si>
    <t>ECサイト２</t>
    <phoneticPr fontId="2"/>
  </si>
  <si>
    <t>ECサイト３</t>
    <phoneticPr fontId="2"/>
  </si>
  <si>
    <t>ECサイト４</t>
    <phoneticPr fontId="2"/>
  </si>
  <si>
    <t>販 売 促 進 費</t>
    <rPh sb="0" eb="1">
      <t>ハン</t>
    </rPh>
    <rPh sb="2" eb="3">
      <t>バイ</t>
    </rPh>
    <rPh sb="4" eb="5">
      <t>ソク</t>
    </rPh>
    <rPh sb="6" eb="7">
      <t>ススム</t>
    </rPh>
    <rPh sb="8" eb="9">
      <t>ヒ</t>
    </rPh>
    <phoneticPr fontId="2"/>
  </si>
  <si>
    <t>展 示 会 参 加 費</t>
    <rPh sb="0" eb="1">
      <t>テン</t>
    </rPh>
    <rPh sb="2" eb="3">
      <t>ジ</t>
    </rPh>
    <rPh sb="4" eb="5">
      <t>カイ</t>
    </rPh>
    <rPh sb="6" eb="7">
      <t>サン</t>
    </rPh>
    <rPh sb="8" eb="9">
      <t>カ</t>
    </rPh>
    <rPh sb="10" eb="11">
      <t>ヒ</t>
    </rPh>
    <phoneticPr fontId="2"/>
  </si>
  <si>
    <t>ECサイト５</t>
    <phoneticPr fontId="2"/>
  </si>
  <si>
    <t>No,</t>
    <phoneticPr fontId="2"/>
  </si>
  <si>
    <t>クリーム色のセルに入力してください</t>
  </si>
  <si>
    <t>実施内容（例：雑誌への広告掲載、新聞への広告掲載）</t>
    <rPh sb="0" eb="2">
      <t>ジッシ</t>
    </rPh>
    <rPh sb="2" eb="4">
      <t>ナイヨウ</t>
    </rPh>
    <rPh sb="5" eb="6">
      <t>レイ</t>
    </rPh>
    <rPh sb="7" eb="9">
      <t>ザッシ</t>
    </rPh>
    <rPh sb="11" eb="13">
      <t>コウコク</t>
    </rPh>
    <rPh sb="13" eb="15">
      <t>ケイサイ</t>
    </rPh>
    <rPh sb="16" eb="18">
      <t>シンブン</t>
    </rPh>
    <rPh sb="20" eb="22">
      <t>コウコク</t>
    </rPh>
    <rPh sb="22" eb="24">
      <t>ケイサイ</t>
    </rPh>
    <phoneticPr fontId="2"/>
  </si>
  <si>
    <t>クリーム色のセルに入力してください</t>
    <phoneticPr fontId="2"/>
  </si>
  <si>
    <t>小間装飾費(税抜)</t>
    <rPh sb="0" eb="2">
      <t>コマ</t>
    </rPh>
    <rPh sb="2" eb="5">
      <t>ソウショクヒ</t>
    </rPh>
    <phoneticPr fontId="2"/>
  </si>
  <si>
    <t>輸送費(税抜)</t>
    <rPh sb="0" eb="3">
      <t>ユソウヒ</t>
    </rPh>
    <phoneticPr fontId="2"/>
  </si>
  <si>
    <t>合計(税抜)</t>
    <rPh sb="0" eb="2">
      <t>ゴウケイ</t>
    </rPh>
    <phoneticPr fontId="2"/>
  </si>
  <si>
    <t>展示会1</t>
    <rPh sb="0" eb="3">
      <t>テンジカイ</t>
    </rPh>
    <phoneticPr fontId="2"/>
  </si>
  <si>
    <t>展示会２</t>
    <rPh sb="0" eb="3">
      <t>テンジカイ</t>
    </rPh>
    <phoneticPr fontId="2"/>
  </si>
  <si>
    <t>展示会3</t>
    <rPh sb="0" eb="3">
      <t>テンジカイ</t>
    </rPh>
    <phoneticPr fontId="2"/>
  </si>
  <si>
    <t>展示会4</t>
    <rPh sb="0" eb="3">
      <t>テンジカイ</t>
    </rPh>
    <phoneticPr fontId="2"/>
  </si>
  <si>
    <t>展示会5</t>
    <rPh sb="0" eb="3">
      <t>テンジカイ</t>
    </rPh>
    <phoneticPr fontId="2"/>
  </si>
  <si>
    <t>小間スペース利用料</t>
    <rPh sb="0" eb="2">
      <t>コマ</t>
    </rPh>
    <rPh sb="6" eb="8">
      <t>リヨウ</t>
    </rPh>
    <rPh sb="8" eb="9">
      <t>リョウ</t>
    </rPh>
    <phoneticPr fontId="2"/>
  </si>
  <si>
    <t>小間装飾費</t>
    <rPh sb="0" eb="2">
      <t>コマ</t>
    </rPh>
    <rPh sb="2" eb="4">
      <t>ソウショク</t>
    </rPh>
    <rPh sb="4" eb="5">
      <t>ヒ</t>
    </rPh>
    <phoneticPr fontId="4"/>
  </si>
  <si>
    <t>小間スペース利用料</t>
    <rPh sb="0" eb="2">
      <t>コマ</t>
    </rPh>
    <rPh sb="6" eb="8">
      <t>リヨウ</t>
    </rPh>
    <rPh sb="8" eb="9">
      <t>リョウ</t>
    </rPh>
    <phoneticPr fontId="4"/>
  </si>
  <si>
    <t>オンライン出展基本料</t>
    <rPh sb="5" eb="7">
      <t>シュッテン</t>
    </rPh>
    <rPh sb="7" eb="10">
      <t>キホンリョウ</t>
    </rPh>
    <phoneticPr fontId="4"/>
  </si>
  <si>
    <t>展示会６</t>
    <rPh sb="0" eb="3">
      <t>テンジカイ</t>
    </rPh>
    <phoneticPr fontId="2"/>
  </si>
  <si>
    <t>≧</t>
    <phoneticPr fontId="2"/>
  </si>
  <si>
    <t>（税抜）</t>
    <phoneticPr fontId="2"/>
  </si>
  <si>
    <t>オンライン出展基本料(税抜)</t>
    <phoneticPr fontId="2"/>
  </si>
  <si>
    <t>販売促進費</t>
    <rPh sb="0" eb="5">
      <t>ハンバイソクシンヒ</t>
    </rPh>
    <phoneticPr fontId="2"/>
  </si>
  <si>
    <t>出店予定日</t>
    <rPh sb="0" eb="2">
      <t>シュッテン</t>
    </rPh>
    <rPh sb="2" eb="5">
      <t>ヨテイビ</t>
    </rPh>
    <phoneticPr fontId="2"/>
  </si>
  <si>
    <t>新規・リニューアル</t>
    <rPh sb="0" eb="2">
      <t>シンキ</t>
    </rPh>
    <phoneticPr fontId="2"/>
  </si>
  <si>
    <t>実施内容</t>
    <rPh sb="0" eb="4">
      <t>ジッシナイヨウ</t>
    </rPh>
    <phoneticPr fontId="2"/>
  </si>
  <si>
    <t>予定金額(税抜)</t>
    <rPh sb="0" eb="4">
      <t>ヨテイキンガク</t>
    </rPh>
    <rPh sb="5" eb="7">
      <t>ゼイヌ</t>
    </rPh>
    <phoneticPr fontId="2"/>
  </si>
  <si>
    <t>予定金額(税抜)</t>
  </si>
  <si>
    <t>輸送費</t>
    <rPh sb="0" eb="3">
      <t>ユソウヒ</t>
    </rPh>
    <phoneticPr fontId="2"/>
  </si>
  <si>
    <t>（単位：円）</t>
    <phoneticPr fontId="2"/>
  </si>
  <si>
    <t>展示会１</t>
    <rPh sb="0" eb="3">
      <t>テンジカイ</t>
    </rPh>
    <phoneticPr fontId="2"/>
  </si>
  <si>
    <t>展示会３</t>
    <rPh sb="0" eb="3">
      <t>テンジカイ</t>
    </rPh>
    <phoneticPr fontId="2"/>
  </si>
  <si>
    <t>展示会４</t>
    <rPh sb="0" eb="3">
      <t>テンジカイ</t>
    </rPh>
    <phoneticPr fontId="2"/>
  </si>
  <si>
    <t>展示会５</t>
    <rPh sb="0" eb="3">
      <t>テンジカイ</t>
    </rPh>
    <phoneticPr fontId="2"/>
  </si>
  <si>
    <t>オンライン出展基本料</t>
    <rPh sb="5" eb="10">
      <t>シュッテンキホンリョウ</t>
    </rPh>
    <phoneticPr fontId="2"/>
  </si>
  <si>
    <t>小間装飾費</t>
    <rPh sb="0" eb="4">
      <t>コマソウショク</t>
    </rPh>
    <rPh sb="4" eb="5">
      <t>ヒ</t>
    </rPh>
    <phoneticPr fontId="2"/>
  </si>
  <si>
    <t>費用名</t>
    <rPh sb="0" eb="2">
      <t>ヒヨウ</t>
    </rPh>
    <rPh sb="2" eb="3">
      <t>メイ</t>
    </rPh>
    <phoneticPr fontId="4"/>
  </si>
  <si>
    <t>経費区分</t>
    <rPh sb="0" eb="4">
      <t>ケイヒクブン</t>
    </rPh>
    <phoneticPr fontId="2"/>
  </si>
  <si>
    <t>展示会HPのURL</t>
    <rPh sb="0" eb="3">
      <t>テンジカイ</t>
    </rPh>
    <phoneticPr fontId="2"/>
  </si>
  <si>
    <t>自社webサイト制作費</t>
    <rPh sb="0" eb="2">
      <t>ジシャ</t>
    </rPh>
    <rPh sb="8" eb="11">
      <t>セイサクヒ</t>
    </rPh>
    <phoneticPr fontId="2"/>
  </si>
  <si>
    <t>自社webサイト1</t>
    <rPh sb="0" eb="2">
      <t>ジシャ</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</si>
  <si>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</si>
  <si>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</si>
  <si>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</si>
  <si>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</si>
  <si>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出店予定日</t>
    <phoneticPr fontId="2"/>
  </si>
  <si>
    <t>出店予定日</t>
    <phoneticPr fontId="2"/>
  </si>
  <si>
    <t>チラシ・カタログ制作費</t>
    <phoneticPr fontId="2"/>
  </si>
  <si>
    <t>PR動画制作費</t>
    <phoneticPr fontId="2"/>
  </si>
  <si>
    <t>PR広告掲載費</t>
    <phoneticPr fontId="2"/>
  </si>
  <si>
    <t>展示会参加費</t>
    <rPh sb="0" eb="6">
      <t>テンジカイサンカヒ</t>
    </rPh>
    <phoneticPr fontId="2"/>
  </si>
  <si>
    <t>展示会参加費
ECサイト出店初期登録料
自社webサイト制作費</t>
    <rPh sb="12" eb="14">
      <t>シュッテン</t>
    </rPh>
    <phoneticPr fontId="2"/>
  </si>
  <si>
    <t>運営者(契約先)</t>
    <rPh sb="0" eb="3">
      <t>ウンエイシャ</t>
    </rPh>
    <phoneticPr fontId="2"/>
  </si>
  <si>
    <t>予定金額</t>
    <rPh sb="0" eb="4">
      <t>ヨテイキンガク</t>
    </rPh>
    <phoneticPr fontId="2"/>
  </si>
  <si>
    <t>チラシ・カタログ製作費</t>
    <rPh sb="8" eb="11">
      <t>セイサクヒ</t>
    </rPh>
    <phoneticPr fontId="2"/>
  </si>
  <si>
    <t>パビリオン出展</t>
    <rPh sb="5" eb="7">
      <t>シュッテン</t>
    </rPh>
    <phoneticPr fontId="2"/>
  </si>
  <si>
    <t>ECサイト出店初期登録料</t>
    <rPh sb="11" eb="12">
      <t>リョウ</t>
    </rPh>
    <phoneticPr fontId="2"/>
  </si>
  <si>
    <t>合計（税抜）</t>
    <rPh sb="0" eb="2">
      <t>ゴウケイ</t>
    </rPh>
    <rPh sb="3" eb="5">
      <t>ゼイヌ</t>
    </rPh>
    <phoneticPr fontId="2"/>
  </si>
  <si>
    <t>㏚広告掲載費</t>
    <rPh sb="1" eb="3">
      <t>コウコク</t>
    </rPh>
    <rPh sb="3" eb="6">
      <t>ケイサイヒ</t>
    </rPh>
    <phoneticPr fontId="2"/>
  </si>
  <si>
    <t>合計</t>
    <rPh sb="0" eb="2">
      <t>ゴウケイ</t>
    </rPh>
    <phoneticPr fontId="2"/>
  </si>
  <si>
    <t>助成対象経費に
助成率4/5を乗じた額
または経費別限度額</t>
    <phoneticPr fontId="2"/>
  </si>
  <si>
    <t>予定金額(税抜)</t>
    <rPh sb="0" eb="4">
      <t>ヨテイキンガク</t>
    </rPh>
    <rPh sb="5" eb="7">
      <t>ゼイヌ</t>
    </rPh>
    <phoneticPr fontId="2"/>
  </si>
  <si>
    <t>予定金額(税込)</t>
    <rPh sb="0" eb="4">
      <t>ヨテイキンガク</t>
    </rPh>
    <rPh sb="5" eb="7">
      <t>ゼイコ</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</si>
  <si>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</si>
  <si>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</si>
  <si>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</si>
  <si>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</si>
  <si>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合計</t>
    <rPh sb="0" eb="2">
      <t>ゴウケイ</t>
    </rPh>
    <phoneticPr fontId="2"/>
  </si>
  <si>
    <t>※自動計算のため入力不要</t>
    <rPh sb="1" eb="5">
      <t>ジドウケイサン</t>
    </rPh>
    <rPh sb="8" eb="12">
      <t>ニュウリョクフヨウ</t>
    </rPh>
    <phoneticPr fontId="2"/>
  </si>
  <si>
    <t>単位（円）</t>
    <phoneticPr fontId="2"/>
  </si>
  <si>
    <t xml:space="preserve">
ECサイト出店初期登録料
</t>
    <rPh sb="6" eb="8">
      <t>シュッテン</t>
    </rPh>
    <rPh sb="8" eb="10">
      <t>ショキ</t>
    </rPh>
    <rPh sb="10" eb="12">
      <t>トウロク</t>
    </rPh>
    <rPh sb="12" eb="13">
      <t>リョウ</t>
    </rPh>
    <phoneticPr fontId="2"/>
  </si>
  <si>
    <t>※「 特定商取引法に基づく表記」欄の記載がないサイトは対象外です。</t>
    <phoneticPr fontId="2"/>
  </si>
  <si>
    <t>選択してください</t>
  </si>
  <si>
    <t>㏚動画制作費</t>
    <rPh sb="1" eb="3">
      <t>ドウガ</t>
    </rPh>
    <rPh sb="3" eb="5">
      <t>セイサク</t>
    </rPh>
    <rPh sb="5" eb="6">
      <t>ヒ</t>
    </rPh>
    <phoneticPr fontId="2"/>
  </si>
  <si>
    <t>出店内容(商品)</t>
    <rPh sb="0" eb="2">
      <t>シュッテン</t>
    </rPh>
    <rPh sb="2" eb="4">
      <t>ナイヨウ</t>
    </rPh>
    <phoneticPr fontId="2"/>
  </si>
  <si>
    <t xml:space="preserve">　 </t>
    <phoneticPr fontId="2"/>
  </si>
  <si>
    <t>☜ 予定金額(税込)が50万円を超えない範囲で入力</t>
    <rPh sb="2" eb="6">
      <t>ヨテイキンガク</t>
    </rPh>
    <rPh sb="7" eb="9">
      <t>ゼイコ</t>
    </rPh>
    <rPh sb="13" eb="15">
      <t>マンエン</t>
    </rPh>
    <rPh sb="16" eb="17">
      <t>コ</t>
    </rPh>
    <rPh sb="20" eb="22">
      <t>ハンイ</t>
    </rPh>
    <rPh sb="23" eb="25">
      <t>ニュウリョク</t>
    </rPh>
    <phoneticPr fontId="2"/>
  </si>
  <si>
    <t>リニューアルする
自社webサイトのURL</t>
    <rPh sb="9" eb="11">
      <t>ジシャ</t>
    </rPh>
    <phoneticPr fontId="2"/>
  </si>
  <si>
    <t>※小間スペース利用料・オンライン出展基本料は、展示会出展要項の金額通りに記入してください。</t>
    <rPh sb="1" eb="3">
      <t>コマ</t>
    </rPh>
    <rPh sb="7" eb="9">
      <t>リヨウ</t>
    </rPh>
    <rPh sb="9" eb="10">
      <t>リョウ</t>
    </rPh>
    <rPh sb="16" eb="18">
      <t>シュッテン</t>
    </rPh>
    <rPh sb="18" eb="21">
      <t>キホンリョウ</t>
    </rPh>
    <rPh sb="23" eb="30">
      <t>テンジカイシュッテンヨウコウ</t>
    </rPh>
    <rPh sb="31" eb="33">
      <t>キンガク</t>
    </rPh>
    <rPh sb="33" eb="34">
      <t>ドオ</t>
    </rPh>
    <rPh sb="36" eb="38">
      <t>キニュウ</t>
    </rPh>
    <phoneticPr fontId="2"/>
  </si>
  <si>
    <t>合計(税抜)</t>
    <rPh sb="0" eb="2">
      <t>ゴウケイ</t>
    </rPh>
    <rPh sb="3" eb="5">
      <t>ゼイヌ</t>
    </rPh>
    <phoneticPr fontId="2"/>
  </si>
  <si>
    <t>ECサイト名</t>
    <rPh sb="5" eb="6">
      <t>メイ</t>
    </rPh>
    <phoneticPr fontId="2"/>
  </si>
  <si>
    <t>ECサイトのURL</t>
    <phoneticPr fontId="2"/>
  </si>
  <si>
    <t>合　　　　計　　　①＋②</t>
    <rPh sb="0" eb="1">
      <t>ゴウ</t>
    </rPh>
    <rPh sb="5" eb="6">
      <t>ケイ</t>
    </rPh>
    <phoneticPr fontId="4"/>
  </si>
  <si>
    <t>展示会参加費
合　計</t>
    <rPh sb="0" eb="6">
      <t>テンジカイサンカヒ</t>
    </rPh>
    <rPh sb="7" eb="8">
      <t>ゴウ</t>
    </rPh>
    <rPh sb="9" eb="10">
      <t>ケイ</t>
    </rPh>
    <phoneticPr fontId="4"/>
  </si>
  <si>
    <t>自社webサイト制作費
合　計</t>
    <rPh sb="12" eb="13">
      <t>ゴウ</t>
    </rPh>
    <phoneticPr fontId="4"/>
  </si>
  <si>
    <t>ECサイト出店初期登録料　合　計</t>
    <rPh sb="13" eb="14">
      <t>ゴウ</t>
    </rPh>
    <phoneticPr fontId="2"/>
  </si>
  <si>
    <t xml:space="preserve"> 展示会参加費</t>
    <rPh sb="1" eb="4">
      <t>テンジカイ</t>
    </rPh>
    <rPh sb="4" eb="7">
      <t>サンカヒ</t>
    </rPh>
    <phoneticPr fontId="2"/>
  </si>
  <si>
    <t>助成金交付申請額
(千円未満は切り捨て)</t>
    <rPh sb="0" eb="3">
      <t>ジョセイキン</t>
    </rPh>
    <rPh sb="3" eb="5">
      <t>コウフ</t>
    </rPh>
    <rPh sb="5" eb="8">
      <t>シンセイガク</t>
    </rPh>
    <phoneticPr fontId="2"/>
  </si>
  <si>
    <t>(単位：円)</t>
    <rPh sb="1" eb="3">
      <t>タンイ</t>
    </rPh>
    <rPh sb="4" eb="5">
      <t>エン</t>
    </rPh>
    <phoneticPr fontId="2"/>
  </si>
  <si>
    <t>①　展示会参加費等
合　計</t>
    <rPh sb="8" eb="9">
      <t>ナド</t>
    </rPh>
    <rPh sb="10" eb="11">
      <t>ゴウ</t>
    </rPh>
    <rPh sb="12" eb="13">
      <t>ケイ</t>
    </rPh>
    <phoneticPr fontId="2"/>
  </si>
  <si>
    <t xml:space="preserve">※「リアル+オンライン出展」の場合も、小間スペース利用料とオンライン出展基本料を分けて記入してください。金額が明確に分けられない場合は、小間スペース利用料にその金額を記入してください。
</t>
    <rPh sb="11" eb="13">
      <t>シュッテン</t>
    </rPh>
    <rPh sb="15" eb="17">
      <t>バアイ</t>
    </rPh>
    <rPh sb="19" eb="21">
      <t>コマ</t>
    </rPh>
    <rPh sb="25" eb="28">
      <t>リヨウリョウ</t>
    </rPh>
    <rPh sb="34" eb="36">
      <t>シュッテン</t>
    </rPh>
    <rPh sb="36" eb="39">
      <t>キホンリョウ</t>
    </rPh>
    <rPh sb="40" eb="41">
      <t>ワ</t>
    </rPh>
    <rPh sb="43" eb="45">
      <t>キニュウ</t>
    </rPh>
    <rPh sb="52" eb="54">
      <t>キンガク</t>
    </rPh>
    <rPh sb="55" eb="57">
      <t>メイカク</t>
    </rPh>
    <rPh sb="58" eb="59">
      <t>ワ</t>
    </rPh>
    <rPh sb="64" eb="66">
      <t>バアイ</t>
    </rPh>
    <rPh sb="68" eb="70">
      <t>コマ</t>
    </rPh>
    <rPh sb="74" eb="77">
      <t>リヨウリョウ</t>
    </rPh>
    <rPh sb="80" eb="82">
      <t>キンガク</t>
    </rPh>
    <rPh sb="83" eb="85">
      <t>キニュウ</t>
    </rPh>
    <phoneticPr fontId="2"/>
  </si>
  <si>
    <t>【確認用】自動計算のため入力不要</t>
    <rPh sb="1" eb="3">
      <t>カクニン</t>
    </rPh>
    <rPh sb="3" eb="4">
      <t>ヨウ</t>
    </rPh>
    <rPh sb="5" eb="9">
      <t>ジドウケイサン</t>
    </rPh>
    <rPh sb="12" eb="16">
      <t>ニュウリョクフヨウ</t>
    </rPh>
    <phoneticPr fontId="2"/>
  </si>
  <si>
    <t>展示会HPのURL</t>
    <phoneticPr fontId="2"/>
  </si>
  <si>
    <t>小間スペース利用料(税抜)</t>
    <rPh sb="10" eb="12">
      <t>ゼイヌ</t>
    </rPh>
    <phoneticPr fontId="2"/>
  </si>
  <si>
    <t>小間スペース利用料(税抜)</t>
    <rPh sb="0" eb="2">
      <t>コマ</t>
    </rPh>
    <rPh sb="6" eb="8">
      <t>リヨウ</t>
    </rPh>
    <rPh sb="8" eb="9">
      <t>リョウ</t>
    </rPh>
    <rPh sb="10" eb="12">
      <t>ゼイヌ</t>
    </rPh>
    <phoneticPr fontId="2"/>
  </si>
  <si>
    <t>委 託 費</t>
    <rPh sb="0" eb="1">
      <t>イ</t>
    </rPh>
    <rPh sb="2" eb="3">
      <t>タク</t>
    </rPh>
    <rPh sb="4" eb="5">
      <t>ヒ</t>
    </rPh>
    <phoneticPr fontId="2"/>
  </si>
  <si>
    <t>委託費</t>
    <rPh sb="0" eb="3">
      <t>イタクヒ</t>
    </rPh>
    <phoneticPr fontId="2"/>
  </si>
  <si>
    <t>合計</t>
    <rPh sb="0" eb="2">
      <t>ゴウケイ</t>
    </rPh>
    <phoneticPr fontId="2"/>
  </si>
  <si>
    <t>販売促進費・委託費</t>
    <rPh sb="0" eb="5">
      <t>ハンバイソクシンヒ</t>
    </rPh>
    <rPh sb="6" eb="9">
      <t>イタクヒ</t>
    </rPh>
    <phoneticPr fontId="2"/>
  </si>
  <si>
    <t>②　販売促進費・委託費
合　計</t>
    <rPh sb="2" eb="7">
      <t>ハンバイソクシンヒ</t>
    </rPh>
    <rPh sb="8" eb="11">
      <t>イタクヒ</t>
    </rPh>
    <rPh sb="12" eb="13">
      <t>ゴウ</t>
    </rPh>
    <rPh sb="14" eb="15">
      <t>ケイ</t>
    </rPh>
    <phoneticPr fontId="2"/>
  </si>
  <si>
    <t>※webサイト制作委託費の合計が税込50万円未満となるようにしてください。</t>
    <rPh sb="7" eb="9">
      <t>セイサク</t>
    </rPh>
    <rPh sb="9" eb="12">
      <t>イタクヒ</t>
    </rPh>
    <rPh sb="13" eb="15">
      <t>ゴウケイ</t>
    </rPh>
    <rPh sb="16" eb="18">
      <t>ゼイコ</t>
    </rPh>
    <rPh sb="20" eb="24">
      <t>マンエンミマン</t>
    </rPh>
    <phoneticPr fontId="2"/>
  </si>
  <si>
    <t>※「販売促進費」を申請するためには、展示会参加費・ECサイト出店初期登録料・自社webサイト制作費のいずれかの経費の申請が必須です(販売促進費単独での申請はできません)。</t>
    <phoneticPr fontId="2"/>
  </si>
  <si>
    <t>※「委託費」を申請するためには、展示会参加費・ECサイト出店初期登録料・自社webサイト制作費のいずれかの経費の申請が必須です(委託費単独での申請はできません)</t>
    <rPh sb="2" eb="4">
      <t>イタク</t>
    </rPh>
    <rPh sb="64" eb="67">
      <t>イタクヒ</t>
    </rPh>
    <phoneticPr fontId="2"/>
  </si>
  <si>
    <t>実施内容（例：チラシ制作委託、2,000部）</t>
    <rPh sb="0" eb="2">
      <t>ジッシ</t>
    </rPh>
    <rPh sb="2" eb="4">
      <t>ナイヨウ</t>
    </rPh>
    <rPh sb="5" eb="6">
      <t>レイ</t>
    </rPh>
    <rPh sb="10" eb="14">
      <t>セイサクイタク</t>
    </rPh>
    <rPh sb="20" eb="21">
      <t>ブ</t>
    </rPh>
    <phoneticPr fontId="2"/>
  </si>
  <si>
    <t>実施内容（例：自社PR動画制作の委託、1本）</t>
    <rPh sb="0" eb="2">
      <t>ジッシ</t>
    </rPh>
    <rPh sb="2" eb="4">
      <t>ナイヨウ</t>
    </rPh>
    <rPh sb="5" eb="6">
      <t>レイ</t>
    </rPh>
    <rPh sb="7" eb="9">
      <t>ジシャ</t>
    </rPh>
    <rPh sb="11" eb="13">
      <t>ドウガ</t>
    </rPh>
    <rPh sb="13" eb="15">
      <t>セイサク</t>
    </rPh>
    <rPh sb="16" eb="18">
      <t>イタク</t>
    </rPh>
    <rPh sb="20" eb="21">
      <t>ポン</t>
    </rPh>
    <phoneticPr fontId="2"/>
  </si>
  <si>
    <r>
      <t xml:space="preserve">実施内容
</t>
    </r>
    <r>
      <rPr>
        <sz val="9"/>
        <color theme="1"/>
        <rFont val="游ゴシック"/>
        <family val="3"/>
        <charset val="128"/>
        <scheme val="minor"/>
      </rPr>
      <t>（例：新規販路開拓のためネットでのアンケート収集、都内20~30代男女1,000人対象）</t>
    </r>
    <rPh sb="0" eb="2">
      <t>ジッシ</t>
    </rPh>
    <rPh sb="2" eb="4">
      <t>ナイヨウ</t>
    </rPh>
    <rPh sb="6" eb="7">
      <t>レイ</t>
    </rPh>
    <rPh sb="8" eb="10">
      <t>シンキ</t>
    </rPh>
    <rPh sb="10" eb="14">
      <t>ハンロカイタク</t>
    </rPh>
    <rPh sb="27" eb="29">
      <t>シュウシュウ</t>
    </rPh>
    <rPh sb="30" eb="32">
      <t>トナイ</t>
    </rPh>
    <rPh sb="37" eb="38">
      <t>ダイ</t>
    </rPh>
    <rPh sb="38" eb="40">
      <t>ダンジョ</t>
    </rPh>
    <rPh sb="45" eb="46">
      <t>ニン</t>
    </rPh>
    <rPh sb="46" eb="48">
      <t>タイショウ</t>
    </rPh>
    <phoneticPr fontId="2"/>
  </si>
  <si>
    <t>助成経費の計画、資金計画の作成について</t>
    <rPh sb="0" eb="4">
      <t>ジョセイケイヒ</t>
    </rPh>
    <rPh sb="5" eb="7">
      <t>ケイカク</t>
    </rPh>
    <rPh sb="8" eb="12">
      <t>シキンケイカク</t>
    </rPh>
    <rPh sb="13" eb="15">
      <t>サクセイ</t>
    </rPh>
    <phoneticPr fontId="2"/>
  </si>
  <si>
    <t>【注意事項】</t>
    <rPh sb="1" eb="3">
      <t>チュウイ</t>
    </rPh>
    <rPh sb="3" eb="5">
      <t>ジコウ</t>
    </rPh>
    <phoneticPr fontId="2"/>
  </si>
  <si>
    <t>※様式の変更はしないでください。</t>
    <rPh sb="1" eb="3">
      <t>ヨウシキ</t>
    </rPh>
    <phoneticPr fontId="2"/>
  </si>
  <si>
    <t>※シート名：1 展示会参加費～5 委託費を先に作成してください。</t>
    <rPh sb="4" eb="5">
      <t>メイ</t>
    </rPh>
    <rPh sb="17" eb="20">
      <t>イタクヒ</t>
    </rPh>
    <rPh sb="21" eb="22">
      <t>サキ</t>
    </rPh>
    <rPh sb="23" eb="25">
      <t>サクセイ</t>
    </rPh>
    <phoneticPr fontId="2"/>
  </si>
  <si>
    <t>※資金計画シートは最後に作成してください。シート名：1 展示会参加費～5 委託費で入力した金額が自動転記されます。</t>
    <rPh sb="1" eb="3">
      <t>シキン</t>
    </rPh>
    <rPh sb="3" eb="5">
      <t>ケイカク</t>
    </rPh>
    <rPh sb="9" eb="11">
      <t>サイゴ</t>
    </rPh>
    <rPh sb="12" eb="14">
      <t>サクセイ</t>
    </rPh>
    <rPh sb="41" eb="43">
      <t>ニュウリョク</t>
    </rPh>
    <rPh sb="45" eb="47">
      <t>キンガク</t>
    </rPh>
    <rPh sb="48" eb="50">
      <t>ジドウ</t>
    </rPh>
    <rPh sb="50" eb="52">
      <t>テンキ</t>
    </rPh>
    <phoneticPr fontId="2"/>
  </si>
  <si>
    <t>助成経費の計画</t>
    <rPh sb="0" eb="4">
      <t>ジョセイケイヒ</t>
    </rPh>
    <rPh sb="5" eb="7">
      <t>ケイカク</t>
    </rPh>
    <phoneticPr fontId="2"/>
  </si>
  <si>
    <t>いずれかの経費の申請が必須です</t>
    <phoneticPr fontId="2"/>
  </si>
  <si>
    <t>１．展示会参加費</t>
    <rPh sb="2" eb="5">
      <t>テンジカイ</t>
    </rPh>
    <rPh sb="5" eb="7">
      <t>サンカ</t>
    </rPh>
    <rPh sb="7" eb="8">
      <t>ヒ</t>
    </rPh>
    <phoneticPr fontId="8"/>
  </si>
  <si>
    <t>・出展を予定する展示会の展示会出展要項をもとに必要情報を入力してください。
・パビリオン出展の場合は、回答項目にチェックを入れてください。展示会出展要項は、パビリオンと展示会本体の両方の提出が必要です。</t>
    <rPh sb="1" eb="3">
      <t>シュッテン</t>
    </rPh>
    <rPh sb="4" eb="6">
      <t>ヨテイ</t>
    </rPh>
    <rPh sb="8" eb="11">
      <t>テンジカイ</t>
    </rPh>
    <rPh sb="12" eb="15">
      <t>テンジカイ</t>
    </rPh>
    <rPh sb="23" eb="27">
      <t>ヒツヨウジョウホウ</t>
    </rPh>
    <rPh sb="28" eb="30">
      <t>ニュウリョク</t>
    </rPh>
    <rPh sb="44" eb="46">
      <t>シュッテン</t>
    </rPh>
    <rPh sb="47" eb="49">
      <t>バアイ</t>
    </rPh>
    <rPh sb="51" eb="53">
      <t>カイトウ</t>
    </rPh>
    <rPh sb="53" eb="55">
      <t>コウモク</t>
    </rPh>
    <rPh sb="61" eb="62">
      <t>イ</t>
    </rPh>
    <rPh sb="69" eb="72">
      <t>テンジカイ</t>
    </rPh>
    <rPh sb="72" eb="74">
      <t>シュッテン</t>
    </rPh>
    <rPh sb="74" eb="76">
      <t>ヨウコウ</t>
    </rPh>
    <rPh sb="84" eb="87">
      <t>テンジカイ</t>
    </rPh>
    <rPh sb="87" eb="89">
      <t>ホンタイ</t>
    </rPh>
    <rPh sb="90" eb="92">
      <t>リョウホウ</t>
    </rPh>
    <rPh sb="93" eb="95">
      <t>テイシュツ</t>
    </rPh>
    <rPh sb="96" eb="98">
      <t>ヒツヨウ</t>
    </rPh>
    <phoneticPr fontId="2"/>
  </si>
  <si>
    <t>小間スペース利用料</t>
    <rPh sb="0" eb="2">
      <t>コマ</t>
    </rPh>
    <rPh sb="6" eb="9">
      <t>リヨウリョウ</t>
    </rPh>
    <phoneticPr fontId="8"/>
  </si>
  <si>
    <t>出展形態で「リアルのみ」または「リアル＋オンライン」を選択した場合に入力できます。</t>
    <rPh sb="0" eb="2">
      <t>シュッテン</t>
    </rPh>
    <rPh sb="2" eb="4">
      <t>ケイタイ</t>
    </rPh>
    <rPh sb="27" eb="29">
      <t>センタク</t>
    </rPh>
    <rPh sb="31" eb="33">
      <t>バアイ</t>
    </rPh>
    <rPh sb="34" eb="36">
      <t>ニュウリョク</t>
    </rPh>
    <phoneticPr fontId="2"/>
  </si>
  <si>
    <t>オンライン出展基本料</t>
    <rPh sb="5" eb="7">
      <t>シュッテン</t>
    </rPh>
    <rPh sb="7" eb="10">
      <t>キホンリョウ</t>
    </rPh>
    <phoneticPr fontId="8"/>
  </si>
  <si>
    <t>出展形態で「リアル＋オンライン」または「オンラインのみ」を選択した場合に入力できます。</t>
    <rPh sb="0" eb="2">
      <t>シュッテン</t>
    </rPh>
    <rPh sb="2" eb="4">
      <t>ケイタイ</t>
    </rPh>
    <rPh sb="29" eb="31">
      <t>センタク</t>
    </rPh>
    <rPh sb="33" eb="35">
      <t>バアイ</t>
    </rPh>
    <rPh sb="36" eb="38">
      <t>ニュウリョク</t>
    </rPh>
    <phoneticPr fontId="2"/>
  </si>
  <si>
    <t>小間装飾費</t>
    <rPh sb="0" eb="2">
      <t>コマ</t>
    </rPh>
    <rPh sb="2" eb="4">
      <t>ソウショク</t>
    </rPh>
    <rPh sb="4" eb="5">
      <t>ヒ</t>
    </rPh>
    <phoneticPr fontId="8"/>
  </si>
  <si>
    <t>輸送費</t>
    <rPh sb="0" eb="3">
      <t>ユソウヒ</t>
    </rPh>
    <phoneticPr fontId="8"/>
  </si>
  <si>
    <t>２．ECサイト出店初期登録料</t>
    <rPh sb="7" eb="9">
      <t>シュッテン</t>
    </rPh>
    <rPh sb="9" eb="11">
      <t>ショキ</t>
    </rPh>
    <rPh sb="11" eb="13">
      <t>トウロク</t>
    </rPh>
    <rPh sb="13" eb="14">
      <t>リョウ</t>
    </rPh>
    <phoneticPr fontId="8"/>
  </si>
  <si>
    <t>３．自社webサイト制作費</t>
    <phoneticPr fontId="8"/>
  </si>
  <si>
    <t>・新規作成か既存HPのリニューアルか選択のうえ、必要情報を入力してください。
・自社webサイトをリニューアルで作成する場合、そのサイトのURLを記入してください
・当該経費の合計は税込50万円未満となるようにしてください。
・税込50万円以上となる場合は、合計金額に「税込50万円以上。再入力」と表示されます
　その場合、予定金額（税抜）の見直しを行ってください</t>
    <rPh sb="1" eb="3">
      <t>シンキ</t>
    </rPh>
    <rPh sb="3" eb="5">
      <t>サクセイ</t>
    </rPh>
    <rPh sb="6" eb="8">
      <t>キゾン</t>
    </rPh>
    <rPh sb="18" eb="20">
      <t>センタク</t>
    </rPh>
    <rPh sb="24" eb="26">
      <t>ヒツヨウ</t>
    </rPh>
    <rPh sb="26" eb="28">
      <t>ジョウホウ</t>
    </rPh>
    <rPh sb="29" eb="31">
      <t>ニュウリョク</t>
    </rPh>
    <rPh sb="83" eb="87">
      <t>トウガイケイヒ</t>
    </rPh>
    <rPh sb="88" eb="90">
      <t>ゴウケイ</t>
    </rPh>
    <rPh sb="91" eb="93">
      <t>ゼイコミ</t>
    </rPh>
    <rPh sb="95" eb="97">
      <t>マンエン</t>
    </rPh>
    <rPh sb="97" eb="99">
      <t>ミマン</t>
    </rPh>
    <phoneticPr fontId="2"/>
  </si>
  <si>
    <t>単独での申請はできません</t>
    <rPh sb="0" eb="2">
      <t>タンドク</t>
    </rPh>
    <rPh sb="4" eb="6">
      <t>シンセイ</t>
    </rPh>
    <phoneticPr fontId="2"/>
  </si>
  <si>
    <t>４．販売促進費</t>
    <rPh sb="2" eb="6">
      <t>ハンバイソクシン</t>
    </rPh>
    <rPh sb="6" eb="7">
      <t>ヒ</t>
    </rPh>
    <phoneticPr fontId="2"/>
  </si>
  <si>
    <t>「販売促進費」を申請するためには、展示会参加費・ECサイト出店初期登録料・自社webサイト制作費のいずれかの経費の申請が必須です（販売促進費単独での申請はできません）。</t>
    <phoneticPr fontId="2"/>
  </si>
  <si>
    <t>チラシ・カタログ製作費</t>
    <rPh sb="8" eb="10">
      <t>セイサク</t>
    </rPh>
    <rPh sb="10" eb="11">
      <t>ヒ</t>
    </rPh>
    <phoneticPr fontId="8"/>
  </si>
  <si>
    <t>実施内容欄に制作物の内容、予定部数を記入してください。</t>
    <rPh sb="0" eb="4">
      <t>ジッシナイヨウ</t>
    </rPh>
    <rPh sb="4" eb="5">
      <t>ラン</t>
    </rPh>
    <phoneticPr fontId="2"/>
  </si>
  <si>
    <t>PR動画制作費</t>
    <rPh sb="2" eb="4">
      <t>ドウガ</t>
    </rPh>
    <rPh sb="4" eb="6">
      <t>セイサク</t>
    </rPh>
    <rPh sb="6" eb="7">
      <t>ヒ</t>
    </rPh>
    <phoneticPr fontId="8"/>
  </si>
  <si>
    <t>実施内容欄に動画内でPRする商品・サービスの内容を記入してください。</t>
    <phoneticPr fontId="2"/>
  </si>
  <si>
    <t>PR広告掲載費</t>
    <rPh sb="2" eb="4">
      <t>コウコク</t>
    </rPh>
    <rPh sb="4" eb="6">
      <t>ケイサイ</t>
    </rPh>
    <rPh sb="6" eb="7">
      <t>ヒ</t>
    </rPh>
    <phoneticPr fontId="8"/>
  </si>
  <si>
    <t>実施内容欄に掲載予定媒体を記入してください。</t>
    <phoneticPr fontId="2"/>
  </si>
  <si>
    <t>・「委託費」を申請するためには、展示会参加費・ECサイト出店初期登録料・自社webサイト制作費のいずれかの経費の申請が必須です（委託費単独での申請はできません）。
・実施内容欄に市場調査・アンケート収集等の内容や自社の商品・サービスの改良内容を記入してください。</t>
    <rPh sb="2" eb="4">
      <t>イタク</t>
    </rPh>
    <rPh sb="64" eb="66">
      <t>イタク</t>
    </rPh>
    <rPh sb="103" eb="105">
      <t>ナイヨウ</t>
    </rPh>
    <rPh sb="119" eb="121">
      <t>ナイヨウ</t>
    </rPh>
    <rPh sb="122" eb="124">
      <t>キニュウ</t>
    </rPh>
    <phoneticPr fontId="2"/>
  </si>
  <si>
    <t>資金計画</t>
    <rPh sb="0" eb="2">
      <t>シキン</t>
    </rPh>
    <phoneticPr fontId="2"/>
  </si>
  <si>
    <t>助成対象経費
助成対象経費に助成率4/5を乗じた額
または経費別限度額</t>
    <rPh sb="0" eb="6">
      <t>ジョセイタイショウケイヒ</t>
    </rPh>
    <phoneticPr fontId="2"/>
  </si>
  <si>
    <t>・シート名：1 展示会参加費～5 委託費に入力した金額が自動転記されます。
・「展示会参加費」欄の金額はシート名：1 展示会参加費にて「出展形態」を選択すると自動転記されます。</t>
    <rPh sb="39" eb="42">
      <t>テンジカイ</t>
    </rPh>
    <rPh sb="42" eb="45">
      <t>サンカヒ</t>
    </rPh>
    <rPh sb="47" eb="48">
      <t>ラン</t>
    </rPh>
    <rPh sb="48" eb="50">
      <t>キンガク</t>
    </rPh>
    <rPh sb="55" eb="56">
      <t>メイ</t>
    </rPh>
    <rPh sb="59" eb="62">
      <t>テンジカイ</t>
    </rPh>
    <rPh sb="62" eb="64">
      <t>サンカ</t>
    </rPh>
    <rPh sb="64" eb="65">
      <t>ヒ</t>
    </rPh>
    <rPh sb="68" eb="70">
      <t>シュッテン</t>
    </rPh>
    <rPh sb="70" eb="72">
      <t>ケイタイ</t>
    </rPh>
    <rPh sb="74" eb="76">
      <t>センタク</t>
    </rPh>
    <rPh sb="79" eb="81">
      <t>ジドウ</t>
    </rPh>
    <rPh sb="81" eb="83">
      <t>テンキ</t>
    </rPh>
    <phoneticPr fontId="2"/>
  </si>
  <si>
    <t>助成金交付申請額</t>
    <rPh sb="0" eb="3">
      <t>ジョセイキン</t>
    </rPh>
    <rPh sb="3" eb="8">
      <t>コウフシンセイガク</t>
    </rPh>
    <phoneticPr fontId="2"/>
  </si>
  <si>
    <t>1　助成経費の計画（展示会参加費）</t>
    <rPh sb="2" eb="4">
      <t>ジョセイ</t>
    </rPh>
    <rPh sb="4" eb="6">
      <t>ケイヒ</t>
    </rPh>
    <rPh sb="7" eb="9">
      <t>ケイカク</t>
    </rPh>
    <rPh sb="10" eb="16">
      <t>テンジカイサンカヒ</t>
    </rPh>
    <phoneticPr fontId="2"/>
  </si>
  <si>
    <t>2　助成経費の計画（ECサイト出店初期登録料）</t>
    <rPh sb="2" eb="4">
      <t>ジョセイ</t>
    </rPh>
    <rPh sb="4" eb="6">
      <t>ケイヒ</t>
    </rPh>
    <rPh sb="7" eb="9">
      <t>ケイカク</t>
    </rPh>
    <rPh sb="15" eb="17">
      <t>シュッテン</t>
    </rPh>
    <rPh sb="17" eb="19">
      <t>ショキ</t>
    </rPh>
    <rPh sb="19" eb="21">
      <t>トウロク</t>
    </rPh>
    <rPh sb="21" eb="22">
      <t>リョウ</t>
    </rPh>
    <phoneticPr fontId="2"/>
  </si>
  <si>
    <t>3　助成経費の計画（自社webサイト制作費）</t>
    <rPh sb="2" eb="4">
      <t>ジョセイ</t>
    </rPh>
    <rPh sb="4" eb="6">
      <t>ケイヒ</t>
    </rPh>
    <rPh sb="7" eb="9">
      <t>ケイカク</t>
    </rPh>
    <rPh sb="10" eb="12">
      <t>ジシャ</t>
    </rPh>
    <rPh sb="18" eb="21">
      <t>セイサクヒ</t>
    </rPh>
    <phoneticPr fontId="2"/>
  </si>
  <si>
    <t>4　助成経費の計画（販売促進費）</t>
    <rPh sb="2" eb="4">
      <t>ジョセイ</t>
    </rPh>
    <rPh sb="4" eb="6">
      <t>ケイヒ</t>
    </rPh>
    <rPh sb="7" eb="9">
      <t>ケイカク</t>
    </rPh>
    <rPh sb="10" eb="15">
      <t>ハンバイソクシンヒ</t>
    </rPh>
    <phoneticPr fontId="2"/>
  </si>
  <si>
    <t>5　助成経費の計画（委託費）</t>
    <rPh sb="2" eb="4">
      <t>ジョセイ</t>
    </rPh>
    <rPh sb="4" eb="6">
      <t>ケイヒ</t>
    </rPh>
    <rPh sb="7" eb="9">
      <t>ケイカク</t>
    </rPh>
    <rPh sb="10" eb="12">
      <t>イタク</t>
    </rPh>
    <rPh sb="12" eb="13">
      <t>ヒ</t>
    </rPh>
    <phoneticPr fontId="2"/>
  </si>
  <si>
    <t>資金計画</t>
    <rPh sb="0" eb="2">
      <t>シキン</t>
    </rPh>
    <rPh sb="2" eb="4">
      <t>ケイカク</t>
    </rPh>
    <phoneticPr fontId="2"/>
  </si>
  <si>
    <t>委託費（マーケティング調査費、
デザイン・コンセプト設計等に要する経費）</t>
    <rPh sb="0" eb="3">
      <t>イタクヒ</t>
    </rPh>
    <rPh sb="11" eb="13">
      <t>チョウサ</t>
    </rPh>
    <rPh sb="13" eb="14">
      <t>ヒ</t>
    </rPh>
    <rPh sb="26" eb="29">
      <t>セッケイトウ</t>
    </rPh>
    <rPh sb="30" eb="31">
      <t>ヨウ</t>
    </rPh>
    <rPh sb="33" eb="35">
      <t>ケイヒ</t>
    </rPh>
    <phoneticPr fontId="2"/>
  </si>
  <si>
    <t>５．委託費
（マーケティング調査費、デザイン・　コンセプト設計等に要する経費）</t>
    <rPh sb="2" eb="5">
      <t>イタクヒ</t>
    </rPh>
    <phoneticPr fontId="2"/>
  </si>
  <si>
    <t>チラシ・カタログ制作費</t>
    <phoneticPr fontId="2"/>
  </si>
  <si>
    <t>販売促進費</t>
    <rPh sb="0" eb="5">
      <t>ハンバイソクシンヒ</t>
    </rPh>
    <phoneticPr fontId="4"/>
  </si>
  <si>
    <t>（単位：円）</t>
    <phoneticPr fontId="2"/>
  </si>
  <si>
    <r>
      <t xml:space="preserve">委託費
</t>
    </r>
    <r>
      <rPr>
        <sz val="8"/>
        <rFont val="游ゴシック"/>
        <family val="3"/>
        <charset val="128"/>
        <scheme val="minor"/>
      </rPr>
      <t>（マーケティング調査費、デザイン・コンセプト
設計等に要する経費）</t>
    </r>
    <rPh sb="0" eb="3">
      <t>イタクヒ</t>
    </rPh>
    <phoneticPr fontId="2"/>
  </si>
  <si>
    <t>　助成金交付申請額</t>
    <rPh sb="1" eb="4">
      <t>ジョセイキン</t>
    </rPh>
    <rPh sb="4" eb="9">
      <t>コウフシンセイガク</t>
    </rPh>
    <phoneticPr fontId="2"/>
  </si>
  <si>
    <t>円　※資金計画シートの金額が自動転記されます。</t>
    <rPh sb="0" eb="1">
      <t>エン</t>
    </rPh>
    <rPh sb="3" eb="7">
      <t>シキンケイカク</t>
    </rPh>
    <rPh sb="11" eb="13">
      <t>キンガク</t>
    </rPh>
    <rPh sb="14" eb="16">
      <t>ジドウ</t>
    </rPh>
    <rPh sb="16" eb="18">
      <t>テンキ</t>
    </rPh>
    <phoneticPr fontId="2"/>
  </si>
  <si>
    <r>
      <t xml:space="preserve">・クリーム色のセルに助成金交付申請額を入力してください。
・自動転記された「助成対象経費に助成率4/5を乗じた額または経費別限度額」の金額を超えることはできません。
・助成金交付申請額の合計の上限は200万円です。
</t>
    </r>
    <r>
      <rPr>
        <b/>
        <sz val="11"/>
        <color theme="1"/>
        <rFont val="游ゴシック"/>
        <family val="3"/>
        <charset val="128"/>
      </rPr>
      <t>・助成金交付申請額の合計をjGrants申請画面の「4 交付申請情報」の助成金交付申請額に記入してください。</t>
    </r>
    <rPh sb="5" eb="6">
      <t>イロ</t>
    </rPh>
    <rPh sb="10" eb="18">
      <t>ジョセイキンコウフシンセイガク</t>
    </rPh>
    <rPh sb="19" eb="21">
      <t>ニュウリョク</t>
    </rPh>
    <rPh sb="30" eb="32">
      <t>ジドウ</t>
    </rPh>
    <rPh sb="32" eb="34">
      <t>テンキ</t>
    </rPh>
    <rPh sb="67" eb="69">
      <t>キンガク</t>
    </rPh>
    <rPh sb="70" eb="71">
      <t>コ</t>
    </rPh>
    <rPh sb="84" eb="87">
      <t>ジョセイキン</t>
    </rPh>
    <rPh sb="87" eb="92">
      <t>コウフシンセイガク</t>
    </rPh>
    <rPh sb="96" eb="98">
      <t>ジョウゲン</t>
    </rPh>
    <rPh sb="102" eb="104">
      <t>マンエン</t>
    </rPh>
    <phoneticPr fontId="2"/>
  </si>
  <si>
    <t>※クリーム色のセルに必要事項を入力してください。白色のセルは自動転記されますので入力不要です。</t>
    <rPh sb="5" eb="6">
      <t>イロ</t>
    </rPh>
    <rPh sb="10" eb="14">
      <t>ヒツヨウジコウ</t>
    </rPh>
    <rPh sb="15" eb="17">
      <t>ニュウリョク</t>
    </rPh>
    <rPh sb="24" eb="25">
      <t>シロ</t>
    </rPh>
    <rPh sb="25" eb="26">
      <t>イロ</t>
    </rPh>
    <rPh sb="40" eb="42">
      <t>ニュウリョク</t>
    </rPh>
    <phoneticPr fontId="2"/>
  </si>
  <si>
    <t>※jGrants申請画面の「4 交付申請情報」の助成金交付申請額に以下金額を入力してください。</t>
    <rPh sb="24" eb="27">
      <t>ジョセイキン</t>
    </rPh>
    <rPh sb="27" eb="32">
      <t>コウフシンセイガク</t>
    </rPh>
    <rPh sb="33" eb="35">
      <t>イカ</t>
    </rPh>
    <rPh sb="38" eb="40">
      <t>ニュウリョク</t>
    </rPh>
    <phoneticPr fontId="2"/>
  </si>
  <si>
    <t>原油価格高騰等に伴う緊急販路開拓等支援事業</t>
    <rPh sb="0" eb="2">
      <t>ゲンユ</t>
    </rPh>
    <rPh sb="2" eb="4">
      <t>カカク</t>
    </rPh>
    <rPh sb="4" eb="6">
      <t>コウトウ</t>
    </rPh>
    <rPh sb="6" eb="7">
      <t>トウ</t>
    </rPh>
    <rPh sb="8" eb="9">
      <t>トモナ</t>
    </rPh>
    <rPh sb="10" eb="12">
      <t>キンキュウ</t>
    </rPh>
    <rPh sb="12" eb="14">
      <t>ハンロ</t>
    </rPh>
    <rPh sb="14" eb="16">
      <t>カイタク</t>
    </rPh>
    <rPh sb="16" eb="17">
      <t>トウ</t>
    </rPh>
    <rPh sb="17" eb="19">
      <t>シエン</t>
    </rPh>
    <rPh sb="19" eb="21">
      <t>ジギョウ</t>
    </rPh>
    <phoneticPr fontId="2"/>
  </si>
  <si>
    <t>・出店を予定するECサイトの出店登録要項をもとに必要情報を入力してください。
・出店初期登録料のみ対象です。
・「登録予定日」「出店予定日」は助成対象期間内（2023年2月1日～2024年2月29日）となるように日付を記入してください。</t>
    <rPh sb="1" eb="3">
      <t>シュッテン</t>
    </rPh>
    <rPh sb="4" eb="6">
      <t>ヨテイ</t>
    </rPh>
    <rPh sb="14" eb="16">
      <t>シュッテン</t>
    </rPh>
    <rPh sb="16" eb="18">
      <t>トウロク</t>
    </rPh>
    <rPh sb="18" eb="19">
      <t>ヨウ</t>
    </rPh>
    <rPh sb="19" eb="20">
      <t>コウ</t>
    </rPh>
    <rPh sb="24" eb="28">
      <t>ヒツヨウジョウホウ</t>
    </rPh>
    <rPh sb="29" eb="31">
      <t>ニュウリョク</t>
    </rPh>
    <rPh sb="40" eb="42">
      <t>シュッテン</t>
    </rPh>
    <rPh sb="42" eb="44">
      <t>ショキ</t>
    </rPh>
    <rPh sb="44" eb="47">
      <t>トウロクリョウ</t>
    </rPh>
    <rPh sb="49" eb="51">
      <t>タイショウ</t>
    </rPh>
    <rPh sb="57" eb="62">
      <t>トウロクヨテイビ</t>
    </rPh>
    <rPh sb="64" eb="66">
      <t>シュッテン</t>
    </rPh>
    <rPh sb="66" eb="69">
      <t>ヨテイビ</t>
    </rPh>
    <rPh sb="71" eb="73">
      <t>ジョセイ</t>
    </rPh>
    <rPh sb="73" eb="75">
      <t>タイショウ</t>
    </rPh>
    <rPh sb="75" eb="78">
      <t>キカンナイ</t>
    </rPh>
    <rPh sb="83" eb="84">
      <t>ネン</t>
    </rPh>
    <rPh sb="85" eb="86">
      <t>ガツ</t>
    </rPh>
    <rPh sb="87" eb="88">
      <t>ニチ</t>
    </rPh>
    <rPh sb="93" eb="94">
      <t>ネン</t>
    </rPh>
    <rPh sb="95" eb="96">
      <t>ガツ</t>
    </rPh>
    <rPh sb="98" eb="99">
      <t>ニチ</t>
    </rPh>
    <rPh sb="106" eb="108">
      <t>ヒヅケ</t>
    </rPh>
    <rPh sb="109" eb="111">
      <t>キニュウ</t>
    </rPh>
    <phoneticPr fontId="2"/>
  </si>
  <si>
    <t>リアルのみ</t>
    <phoneticPr fontId="2"/>
  </si>
  <si>
    <t>オンラインのみ</t>
    <phoneticPr fontId="2"/>
  </si>
  <si>
    <t>新規作成</t>
    <rPh sb="0" eb="4">
      <t>シンキサクセイ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</si>
</sst>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quot;¥&quot;#,##0;[Red]&quot;¥&quot;#,##0"/>
    <numFmt numFmtId="178" formatCode="&quot;¥&quot;#,##0_);[Red]\(&quot;¥&quot;#,##0\)"/>
    <numFmt numFmtId="179" formatCode="#,##0_ "/>
    <numFmt numFmtId="180" formatCode="#,##0_);[Red]\(#,##0\)"/>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6"/>
      <name val="游ゴシック"/>
      <family val="3"/>
      <charset val="128"/>
      <scheme val="minor"/>
    </font>
    <font>
      <sz val="11"/>
      <color theme="1"/>
      <name val="游明朝"/>
      <family val="1"/>
      <charset val="128"/>
    </font>
    <font>
      <b/>
      <sz val="11"/>
      <color theme="1"/>
      <name val="游ゴシック"/>
      <family val="3"/>
      <charset val="128"/>
    </font>
    <font>
      <sz val="14"/>
      <color theme="1"/>
      <name val="游明朝"/>
      <family val="1"/>
      <charset val="128"/>
    </font>
    <font>
      <sz val="11"/>
      <name val="游明朝"/>
      <family val="1"/>
      <charset val="128"/>
    </font>
    <font>
      <sz val="11"/>
      <color theme="1"/>
      <name val="游ゴシック"/>
      <family val="3"/>
      <charset val="128"/>
    </font>
    <font>
      <sz val="11"/>
      <name val="游ゴシック"/>
      <family val="2"/>
      <charset val="128"/>
      <scheme val="minor"/>
    </font>
    <font>
      <sz val="10"/>
      <color theme="1"/>
      <name val="游ゴシック"/>
      <family val="3"/>
      <charset val="128"/>
    </font>
    <font>
      <sz val="11"/>
      <color theme="1"/>
      <name val="游ゴシック"/>
      <family val="2"/>
      <scheme val="minor"/>
    </font>
    <font>
      <sz val="10.5"/>
      <color rgb="FF262626"/>
      <name val="游明朝"/>
      <family val="1"/>
      <charset val="128"/>
    </font>
    <font>
      <b/>
      <sz val="11"/>
      <color theme="1"/>
      <name val="游ゴシック"/>
      <family val="3"/>
      <charset val="128"/>
      <scheme val="minor"/>
    </font>
    <font>
      <b/>
      <sz val="11"/>
      <name val="游ゴシック"/>
      <family val="3"/>
      <charset val="128"/>
      <scheme val="minor"/>
    </font>
    <font>
      <b/>
      <sz val="11"/>
      <color rgb="FFFF0000"/>
      <name val="游明朝"/>
      <family val="1"/>
      <charset val="128"/>
    </font>
    <font>
      <b/>
      <sz val="10.5"/>
      <color rgb="FFFF0000"/>
      <name val="游明朝"/>
      <family val="1"/>
      <charset val="128"/>
    </font>
    <font>
      <b/>
      <sz val="11"/>
      <color rgb="FFFF0000"/>
      <name val="游ゴシック"/>
      <family val="3"/>
      <charset val="128"/>
      <scheme val="minor"/>
    </font>
    <font>
      <sz val="12"/>
      <color theme="1"/>
      <name val="游明朝"/>
      <family val="1"/>
      <charset val="128"/>
    </font>
    <font>
      <b/>
      <sz val="12"/>
      <name val="游ゴシック"/>
      <family val="3"/>
      <charset val="128"/>
      <scheme val="minor"/>
    </font>
    <font>
      <sz val="9"/>
      <name val="游ゴシック"/>
      <family val="3"/>
      <charset val="128"/>
      <scheme val="minor"/>
    </font>
    <font>
      <sz val="8"/>
      <name val="游ゴシック"/>
      <family val="3"/>
      <charset val="128"/>
      <scheme val="minor"/>
    </font>
    <font>
      <b/>
      <sz val="16"/>
      <color theme="1"/>
      <name val="游明朝"/>
      <family val="1"/>
      <charset val="128"/>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0"/>
      <name val="ＭＳ 明朝"/>
      <family val="1"/>
      <charset val="128"/>
    </font>
    <font>
      <sz val="11"/>
      <color rgb="FFFF0000"/>
      <name val="游ゴシック"/>
      <family val="2"/>
      <charset val="128"/>
      <scheme val="minor"/>
    </font>
    <font>
      <sz val="22"/>
      <color theme="1"/>
      <name val="Wingdings"/>
      <charset val="2"/>
    </font>
    <font>
      <sz val="9"/>
      <color rgb="FF000000"/>
      <name val="Meiryo UI"/>
      <family val="3"/>
      <charset val="128"/>
    </font>
    <font>
      <b/>
      <sz val="14"/>
      <color theme="1"/>
      <name val="游明朝"/>
      <family val="1"/>
      <charset val="128"/>
    </font>
    <font>
      <sz val="11"/>
      <color rgb="FFFF0000"/>
      <name val="游ゴシック"/>
      <family val="3"/>
      <charset val="128"/>
      <scheme val="minor"/>
    </font>
    <font>
      <sz val="12"/>
      <color theme="1"/>
      <name val="游ゴシック"/>
      <family val="3"/>
      <charset val="128"/>
      <scheme val="minor"/>
    </font>
    <font>
      <sz val="12"/>
      <name val="游ゴシック"/>
      <family val="3"/>
      <charset val="128"/>
      <scheme val="minor"/>
    </font>
    <font>
      <sz val="12"/>
      <color theme="1"/>
      <name val="游ゴシック"/>
      <family val="2"/>
      <charset val="128"/>
      <scheme val="minor"/>
    </font>
    <font>
      <sz val="11"/>
      <color theme="0" tint="-0.34998626667073579"/>
      <name val="游ゴシック"/>
      <family val="2"/>
      <charset val="128"/>
      <scheme val="minor"/>
    </font>
    <font>
      <b/>
      <sz val="11"/>
      <color theme="0" tint="-0.34998626667073579"/>
      <name val="游ゴシック"/>
      <family val="3"/>
      <charset val="128"/>
      <scheme val="minor"/>
    </font>
    <font>
      <sz val="10"/>
      <name val="游ゴシック"/>
      <family val="3"/>
      <charset val="128"/>
      <scheme val="minor"/>
    </font>
    <font>
      <b/>
      <sz val="11"/>
      <color theme="1"/>
      <name val="游明朝"/>
      <family val="1"/>
      <charset val="128"/>
    </font>
    <font>
      <sz val="20"/>
      <color theme="1"/>
      <name val="游明朝"/>
      <family val="1"/>
      <charset val="128"/>
    </font>
    <font>
      <sz val="14"/>
      <name val="游明朝"/>
      <family val="1"/>
      <charset val="128"/>
    </font>
    <font>
      <b/>
      <sz val="16"/>
      <color rgb="FFFF0000"/>
      <name val="游ゴシック"/>
      <family val="3"/>
      <charset val="128"/>
      <scheme val="minor"/>
    </font>
    <font>
      <sz val="10"/>
      <color theme="1"/>
      <name val="游ゴシック"/>
      <family val="3"/>
      <charset val="128"/>
      <scheme val="minor"/>
    </font>
    <font>
      <b/>
      <sz val="18"/>
      <color rgb="FFFF0000"/>
      <name val="游ゴシック"/>
      <family val="3"/>
      <charset val="128"/>
      <scheme val="minor"/>
    </font>
    <font>
      <sz val="9"/>
      <color theme="1"/>
      <name val="游ゴシック"/>
      <family val="3"/>
      <charset val="128"/>
      <scheme val="minor"/>
    </font>
    <font>
      <b/>
      <sz val="18"/>
      <color theme="1"/>
      <name val="游ゴシック"/>
      <family val="3"/>
      <charset val="128"/>
    </font>
    <font>
      <b/>
      <sz val="12"/>
      <color rgb="FFFF0000"/>
      <name val="游ゴシック"/>
      <family val="3"/>
      <charset val="128"/>
    </font>
    <font>
      <b/>
      <sz val="11"/>
      <color rgb="FFFF0000"/>
      <name val="游ゴシック"/>
      <family val="3"/>
      <charset val="128"/>
    </font>
    <font>
      <b/>
      <sz val="12"/>
      <color theme="1"/>
      <name val="游ゴシック"/>
      <family val="3"/>
      <charset val="128"/>
    </font>
    <font>
      <b/>
      <sz val="14"/>
      <color rgb="FFFF0000"/>
      <name val="游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E7"/>
        <bgColor indexed="64"/>
      </patternFill>
    </fill>
    <fill>
      <patternFill patternType="solid">
        <fgColor theme="0"/>
        <bgColor indexed="64"/>
      </patternFill>
    </fill>
    <fill>
      <patternFill patternType="solid">
        <fgColor theme="0" tint="-0.249977111117893"/>
        <bgColor indexed="64"/>
      </patternFill>
    </fill>
  </fills>
  <borders count="12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theme="1" tint="0.499984740745262"/>
      </right>
      <top style="thin">
        <color indexed="64"/>
      </top>
      <bottom/>
      <diagonal/>
    </border>
    <border>
      <left style="thin">
        <color indexed="64"/>
      </left>
      <right style="hair">
        <color theme="1" tint="0.499984740745262"/>
      </right>
      <top/>
      <bottom/>
      <diagonal/>
    </border>
    <border>
      <left style="hair">
        <color theme="1" tint="0.499984740745262"/>
      </left>
      <right style="hair">
        <color theme="1" tint="0.499984740745262"/>
      </right>
      <top style="hair">
        <color indexed="64"/>
      </top>
      <bottom style="hair">
        <color indexed="64"/>
      </bottom>
      <diagonal/>
    </border>
    <border>
      <left style="hair">
        <color theme="1" tint="0.499984740745262"/>
      </left>
      <right style="hair">
        <color theme="1" tint="0.499984740745262"/>
      </right>
      <top style="thin">
        <color theme="1"/>
      </top>
      <bottom style="hair">
        <color indexed="64"/>
      </bottom>
      <diagonal/>
    </border>
    <border>
      <left/>
      <right/>
      <top style="hair">
        <color indexed="64"/>
      </top>
      <bottom style="thin">
        <color theme="1"/>
      </bottom>
      <diagonal/>
    </border>
    <border>
      <left/>
      <right style="hair">
        <color indexed="64"/>
      </right>
      <top style="double">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hair">
        <color theme="1" tint="0.499984740745262"/>
      </left>
      <right/>
      <top style="hair">
        <color indexed="64"/>
      </top>
      <bottom style="hair">
        <color indexed="64"/>
      </bottom>
      <diagonal/>
    </border>
    <border>
      <left style="hair">
        <color theme="1" tint="0.499984740745262"/>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16" fillId="0" borderId="0"/>
    <xf numFmtId="176" fontId="1" fillId="0" borderId="0">
      <alignment vertical="center"/>
    </xf>
    <xf numFmtId="0" fontId="5" fillId="0" borderId="0">
      <alignment vertical="center"/>
    </xf>
    <xf numFmtId="176" fontId="1" fillId="0" borderId="0">
      <alignment vertical="center"/>
    </xf>
  </cellStyleXfs>
  <cellXfs count="45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0" xfId="0" applyBorder="1">
      <alignment vertical="center"/>
    </xf>
    <xf numFmtId="177" fontId="18" fillId="0" borderId="40" xfId="0" applyNumberFormat="1" applyFont="1" applyFill="1" applyBorder="1" applyAlignment="1">
      <alignment horizontal="right" vertical="center" shrinkToFit="1"/>
    </xf>
    <xf numFmtId="177" fontId="5" fillId="4" borderId="5" xfId="0" applyNumberFormat="1" applyFont="1" applyFill="1" applyBorder="1" applyAlignment="1" applyProtection="1">
      <alignment horizontal="right" vertical="center" shrinkToFit="1"/>
      <protection locked="0"/>
    </xf>
    <xf numFmtId="0" fontId="18" fillId="0" borderId="0" xfId="0" applyFont="1" applyAlignment="1">
      <alignment vertical="center"/>
    </xf>
    <xf numFmtId="0" fontId="5" fillId="0" borderId="19" xfId="0" applyFont="1" applyFill="1" applyBorder="1" applyAlignment="1">
      <alignment horizontal="center" vertical="center" shrinkToFit="1"/>
    </xf>
    <xf numFmtId="178" fontId="5" fillId="4" borderId="5" xfId="1" applyNumberFormat="1" applyFont="1" applyFill="1" applyBorder="1" applyAlignment="1" applyProtection="1">
      <alignment vertical="center" shrinkToFit="1"/>
      <protection locked="0"/>
    </xf>
    <xf numFmtId="178" fontId="18" fillId="0" borderId="5" xfId="1" applyNumberFormat="1" applyFont="1" applyFill="1" applyBorder="1" applyAlignment="1">
      <alignment horizontal="right" vertical="center" shrinkToFit="1"/>
    </xf>
    <xf numFmtId="0" fontId="5" fillId="2" borderId="17"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0" fillId="2" borderId="67" xfId="0" applyFill="1" applyBorder="1" applyAlignment="1">
      <alignment vertical="center" shrinkToFit="1"/>
    </xf>
    <xf numFmtId="0" fontId="5" fillId="2" borderId="36" xfId="0" applyFont="1" applyFill="1" applyBorder="1" applyAlignment="1">
      <alignment horizontal="center" vertical="center" shrinkToFit="1"/>
    </xf>
    <xf numFmtId="0" fontId="18" fillId="2" borderId="34" xfId="0" applyFont="1" applyFill="1" applyBorder="1" applyAlignment="1">
      <alignment vertical="center" shrinkToFit="1"/>
    </xf>
    <xf numFmtId="0" fontId="18" fillId="2" borderId="1" xfId="0" applyFont="1" applyFill="1" applyBorder="1" applyAlignment="1">
      <alignment vertical="center" textRotation="255" shrinkToFit="1"/>
    </xf>
    <xf numFmtId="0" fontId="18" fillId="2" borderId="0" xfId="0" applyFont="1" applyFill="1" applyBorder="1" applyAlignment="1">
      <alignment vertical="center" textRotation="255" shrinkToFit="1"/>
    </xf>
    <xf numFmtId="0" fontId="5" fillId="2" borderId="17" xfId="0" applyFont="1" applyFill="1" applyBorder="1" applyAlignment="1">
      <alignment horizontal="center" vertical="center" shrinkToFit="1"/>
    </xf>
    <xf numFmtId="0" fontId="5" fillId="2" borderId="66" xfId="0" applyFont="1" applyFill="1" applyBorder="1" applyAlignment="1">
      <alignment horizontal="center" vertical="center" shrinkToFit="1"/>
    </xf>
    <xf numFmtId="0" fontId="5" fillId="2" borderId="65" xfId="0" applyFont="1" applyFill="1" applyBorder="1" applyAlignment="1">
      <alignment horizontal="center" vertical="center" shrinkToFit="1"/>
    </xf>
    <xf numFmtId="0" fontId="0" fillId="2" borderId="33" xfId="0" applyFill="1" applyBorder="1" applyAlignment="1">
      <alignment vertical="center" shrinkToFit="1"/>
    </xf>
    <xf numFmtId="0" fontId="0" fillId="5" borderId="7" xfId="0" applyFont="1" applyFill="1" applyBorder="1" applyAlignment="1">
      <alignment horizontal="center" vertical="center" shrinkToFit="1"/>
    </xf>
    <xf numFmtId="38" fontId="9" fillId="5" borderId="48" xfId="1" applyFont="1" applyFill="1" applyBorder="1" applyAlignment="1">
      <alignment horizontal="right" vertical="center" shrinkToFit="1"/>
    </xf>
    <xf numFmtId="38" fontId="12" fillId="5" borderId="5" xfId="1" applyFont="1" applyFill="1" applyBorder="1" applyAlignment="1">
      <alignment horizontal="right" vertical="center" shrinkToFit="1"/>
    </xf>
    <xf numFmtId="38" fontId="12" fillId="5" borderId="72" xfId="1" applyFont="1" applyFill="1" applyBorder="1" applyAlignment="1">
      <alignment horizontal="right" vertical="center" shrinkToFit="1"/>
    </xf>
    <xf numFmtId="38" fontId="9" fillId="5" borderId="47" xfId="1" applyFont="1" applyFill="1" applyBorder="1" applyAlignment="1">
      <alignment horizontal="right" vertical="center" shrinkToFit="1"/>
    </xf>
    <xf numFmtId="179" fontId="27" fillId="5" borderId="58" xfId="0" applyNumberFormat="1" applyFont="1" applyFill="1" applyBorder="1" applyAlignment="1">
      <alignment shrinkToFit="1"/>
    </xf>
    <xf numFmtId="0" fontId="0" fillId="0" borderId="31" xfId="0" applyBorder="1" applyAlignment="1">
      <alignment horizontal="center" vertical="center"/>
    </xf>
    <xf numFmtId="0" fontId="5" fillId="2" borderId="11" xfId="0" applyFont="1" applyFill="1" applyBorder="1" applyAlignment="1">
      <alignment horizontal="center" vertical="center" shrinkToFit="1"/>
    </xf>
    <xf numFmtId="178" fontId="5" fillId="4" borderId="10" xfId="1" applyNumberFormat="1" applyFont="1" applyFill="1" applyBorder="1" applyAlignment="1" applyProtection="1">
      <alignment vertical="center" shrinkToFit="1"/>
      <protection locked="0"/>
    </xf>
    <xf numFmtId="178" fontId="5" fillId="4" borderId="8" xfId="1" applyNumberFormat="1" applyFont="1" applyFill="1" applyBorder="1" applyAlignment="1" applyProtection="1">
      <alignment vertical="center" shrinkToFit="1"/>
      <protection locked="0"/>
    </xf>
    <xf numFmtId="178" fontId="5" fillId="4" borderId="36" xfId="1" applyNumberFormat="1" applyFont="1" applyFill="1" applyBorder="1" applyAlignment="1" applyProtection="1">
      <alignment vertical="center" shrinkToFit="1"/>
      <protection locked="0"/>
    </xf>
    <xf numFmtId="0" fontId="7" fillId="2" borderId="35"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5" fillId="0" borderId="19" xfId="0" applyFont="1" applyFill="1" applyBorder="1" applyAlignment="1">
      <alignment vertical="center" shrinkToFit="1"/>
    </xf>
    <xf numFmtId="0" fontId="5" fillId="2" borderId="2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178" fontId="18" fillId="4" borderId="38" xfId="1" applyNumberFormat="1" applyFont="1" applyFill="1" applyBorder="1" applyAlignment="1" applyProtection="1">
      <alignment horizontal="right" vertical="center" shrinkToFit="1"/>
      <protection locked="0"/>
    </xf>
    <xf numFmtId="0" fontId="0" fillId="0" borderId="57" xfId="0" applyBorder="1">
      <alignment vertical="center"/>
    </xf>
    <xf numFmtId="0" fontId="32" fillId="5" borderId="57" xfId="0" applyFont="1" applyFill="1" applyBorder="1">
      <alignment vertical="center"/>
    </xf>
    <xf numFmtId="0" fontId="32" fillId="5" borderId="0" xfId="0" applyFont="1" applyFill="1" applyBorder="1">
      <alignment vertical="center"/>
    </xf>
    <xf numFmtId="178" fontId="18" fillId="0" borderId="47" xfId="1" applyNumberFormat="1" applyFont="1" applyFill="1" applyBorder="1" applyAlignment="1">
      <alignment horizontal="right" vertical="center" shrinkToFit="1"/>
    </xf>
    <xf numFmtId="0" fontId="18" fillId="2" borderId="33" xfId="0" applyFont="1" applyFill="1" applyBorder="1" applyAlignment="1">
      <alignment vertical="center" textRotation="255" shrinkToFit="1"/>
    </xf>
    <xf numFmtId="178" fontId="6" fillId="4" borderId="46" xfId="1" applyNumberFormat="1" applyFont="1" applyFill="1" applyBorder="1" applyAlignment="1" applyProtection="1">
      <alignment vertical="center" shrinkToFit="1"/>
      <protection locked="0"/>
    </xf>
    <xf numFmtId="178" fontId="18" fillId="0" borderId="23" xfId="0" applyNumberFormat="1" applyFont="1" applyBorder="1" applyAlignment="1">
      <alignment horizontal="right" vertical="center"/>
    </xf>
    <xf numFmtId="0" fontId="28" fillId="3" borderId="77" xfId="0" applyFont="1" applyFill="1" applyBorder="1" applyAlignment="1">
      <alignment horizontal="center" vertical="center"/>
    </xf>
    <xf numFmtId="0" fontId="15" fillId="2" borderId="41" xfId="0" applyFont="1" applyFill="1" applyBorder="1" applyAlignment="1">
      <alignment horizontal="center" vertical="center" shrinkToFit="1"/>
    </xf>
    <xf numFmtId="0" fontId="18" fillId="2" borderId="41" xfId="0" applyFont="1" applyFill="1" applyBorder="1" applyAlignment="1">
      <alignment vertical="center" textRotation="255" shrinkToFit="1"/>
    </xf>
    <xf numFmtId="0" fontId="15" fillId="2" borderId="49" xfId="0" applyFont="1" applyFill="1" applyBorder="1" applyAlignment="1">
      <alignment horizontal="center" vertical="center" shrinkToFit="1"/>
    </xf>
    <xf numFmtId="0" fontId="28" fillId="3" borderId="29" xfId="0" applyFont="1" applyFill="1" applyBorder="1" applyAlignment="1">
      <alignment horizontal="center" vertical="center"/>
    </xf>
    <xf numFmtId="0" fontId="0" fillId="5" borderId="2" xfId="0" applyFont="1" applyFill="1" applyBorder="1" applyAlignment="1">
      <alignment horizontal="center" vertical="center" shrinkToFit="1"/>
    </xf>
    <xf numFmtId="38" fontId="9" fillId="5" borderId="78" xfId="1" applyFont="1" applyFill="1" applyBorder="1" applyAlignment="1">
      <alignment horizontal="right" vertical="center" shrinkToFit="1"/>
    </xf>
    <xf numFmtId="0" fontId="14" fillId="2" borderId="0" xfId="0" applyFont="1" applyFill="1">
      <alignment vertical="center"/>
    </xf>
    <xf numFmtId="0" fontId="14" fillId="0" borderId="0" xfId="0" applyFont="1" applyFill="1">
      <alignment vertical="center"/>
    </xf>
    <xf numFmtId="0" fontId="25" fillId="0" borderId="0" xfId="0" applyFont="1" applyFill="1" applyAlignment="1">
      <alignment vertical="center" wrapText="1"/>
    </xf>
    <xf numFmtId="177" fontId="5" fillId="0" borderId="0" xfId="0" applyNumberFormat="1" applyFont="1" applyFill="1" applyBorder="1" applyAlignment="1">
      <alignment horizontal="right" shrinkToFit="1"/>
    </xf>
    <xf numFmtId="0" fontId="0" fillId="0" borderId="0" xfId="0" applyAlignment="1">
      <alignment vertical="center"/>
    </xf>
    <xf numFmtId="0" fontId="0" fillId="0" borderId="0" xfId="0" applyFill="1" applyBorder="1">
      <alignment vertical="center"/>
    </xf>
    <xf numFmtId="38" fontId="12" fillId="5" borderId="7" xfId="1" applyFont="1" applyFill="1" applyBorder="1" applyAlignment="1">
      <alignment vertical="center" shrinkToFit="1"/>
    </xf>
    <xf numFmtId="38" fontId="12" fillId="5" borderId="2" xfId="1" applyFont="1" applyFill="1" applyBorder="1" applyAlignment="1">
      <alignment vertical="center" shrinkToFit="1"/>
    </xf>
    <xf numFmtId="38" fontId="9" fillId="0" borderId="20" xfId="1" applyFont="1" applyBorder="1">
      <alignment vertical="center"/>
    </xf>
    <xf numFmtId="38" fontId="12" fillId="5" borderId="71" xfId="1" applyFont="1" applyFill="1" applyBorder="1" applyAlignment="1">
      <alignment vertical="center" shrinkToFit="1"/>
    </xf>
    <xf numFmtId="38" fontId="12" fillId="5" borderId="6" xfId="1" applyFont="1" applyFill="1" applyBorder="1" applyAlignment="1">
      <alignment vertical="center" shrinkToFit="1"/>
    </xf>
    <xf numFmtId="0" fontId="21" fillId="0" borderId="0" xfId="0" applyFont="1" applyAlignment="1">
      <alignment vertical="center"/>
    </xf>
    <xf numFmtId="0" fontId="0" fillId="6" borderId="79" xfId="0" applyFill="1" applyBorder="1" applyAlignment="1">
      <alignment horizontal="center" vertical="center"/>
    </xf>
    <xf numFmtId="0" fontId="11" fillId="6" borderId="32" xfId="0" applyFont="1" applyFill="1" applyBorder="1" applyAlignment="1">
      <alignment horizontal="center" vertical="center"/>
    </xf>
    <xf numFmtId="0" fontId="44" fillId="6" borderId="22" xfId="0" applyFont="1" applyFill="1" applyBorder="1" applyAlignment="1">
      <alignment horizontal="center" vertical="center"/>
    </xf>
    <xf numFmtId="0" fontId="44" fillId="6" borderId="18" xfId="0" applyFont="1" applyFill="1" applyBorder="1" applyAlignment="1">
      <alignment horizontal="center" vertical="center"/>
    </xf>
    <xf numFmtId="0" fontId="44" fillId="6" borderId="30" xfId="0" applyFont="1" applyFill="1" applyBorder="1" applyAlignment="1">
      <alignment horizontal="center" vertical="center"/>
    </xf>
    <xf numFmtId="0" fontId="43" fillId="6" borderId="21" xfId="0" applyFont="1" applyFill="1" applyBorder="1" applyAlignment="1">
      <alignment horizontal="center" vertical="center"/>
    </xf>
    <xf numFmtId="0" fontId="46" fillId="0" borderId="0" xfId="0" applyFont="1">
      <alignment vertical="center"/>
    </xf>
    <xf numFmtId="0" fontId="18" fillId="2" borderId="45" xfId="0" applyFont="1" applyFill="1" applyBorder="1" applyAlignment="1">
      <alignment vertical="center" textRotation="255" shrinkToFit="1"/>
    </xf>
    <xf numFmtId="178" fontId="18" fillId="4" borderId="95" xfId="1" applyNumberFormat="1" applyFont="1" applyFill="1" applyBorder="1" applyAlignment="1" applyProtection="1">
      <alignment horizontal="right" vertical="center" shrinkToFit="1"/>
      <protection locked="0"/>
    </xf>
    <xf numFmtId="178" fontId="18" fillId="5" borderId="40" xfId="0" applyNumberFormat="1" applyFont="1" applyFill="1" applyBorder="1" applyAlignment="1">
      <alignment horizontal="right" vertical="center"/>
    </xf>
    <xf numFmtId="0" fontId="15" fillId="2" borderId="22" xfId="0" applyFont="1" applyFill="1" applyBorder="1" applyAlignment="1">
      <alignment horizontal="center" vertical="center" shrinkToFit="1"/>
    </xf>
    <xf numFmtId="176" fontId="5" fillId="4" borderId="18" xfId="0" applyNumberFormat="1" applyFont="1" applyFill="1" applyBorder="1" applyAlignment="1" applyProtection="1">
      <alignment horizontal="center" vertical="center" shrinkToFit="1"/>
      <protection locked="0"/>
    </xf>
    <xf numFmtId="176" fontId="5" fillId="4" borderId="20" xfId="0" applyNumberFormat="1" applyFont="1" applyFill="1" applyBorder="1" applyAlignment="1" applyProtection="1">
      <alignment horizontal="center" vertical="center" shrinkToFit="1"/>
      <protection locked="0"/>
    </xf>
    <xf numFmtId="0" fontId="7" fillId="2" borderId="4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23" fillId="6" borderId="50" xfId="0" applyFont="1" applyFill="1" applyBorder="1" applyAlignment="1">
      <alignment horizontal="center"/>
    </xf>
    <xf numFmtId="0" fontId="0" fillId="2" borderId="51" xfId="0" applyFill="1" applyBorder="1" applyAlignment="1">
      <alignment horizontal="center" vertical="center"/>
    </xf>
    <xf numFmtId="0" fontId="23" fillId="6" borderId="0" xfId="0" applyFont="1" applyFill="1" applyBorder="1" applyAlignment="1">
      <alignment horizontal="center"/>
    </xf>
    <xf numFmtId="0" fontId="21" fillId="0" borderId="0" xfId="0" applyFont="1" applyAlignment="1">
      <alignment horizontal="right" vertical="center"/>
    </xf>
    <xf numFmtId="0" fontId="20" fillId="0" borderId="0" xfId="0" applyFont="1" applyAlignment="1">
      <alignment horizontal="right" vertical="center"/>
    </xf>
    <xf numFmtId="178" fontId="18" fillId="0" borderId="5" xfId="1" applyNumberFormat="1" applyFont="1" applyFill="1" applyBorder="1" applyAlignment="1" applyProtection="1">
      <alignment horizontal="right" vertical="center" shrinkToFit="1"/>
    </xf>
    <xf numFmtId="176" fontId="5" fillId="4" borderId="22" xfId="0" applyNumberFormat="1" applyFont="1" applyFill="1" applyBorder="1" applyAlignment="1" applyProtection="1">
      <alignment horizontal="left" vertical="center" shrinkToFit="1"/>
      <protection locked="0"/>
    </xf>
    <xf numFmtId="0" fontId="47" fillId="2" borderId="9" xfId="0" applyFont="1" applyFill="1" applyBorder="1" applyAlignment="1">
      <alignment horizontal="center" vertical="center" shrinkToFit="1"/>
    </xf>
    <xf numFmtId="176" fontId="5" fillId="4" borderId="32" xfId="0" applyNumberFormat="1" applyFont="1" applyFill="1" applyBorder="1" applyAlignment="1" applyProtection="1">
      <alignment horizontal="left" vertical="center" shrinkToFit="1"/>
      <protection locked="0"/>
    </xf>
    <xf numFmtId="0" fontId="47" fillId="2" borderId="44" xfId="0" applyFont="1" applyFill="1" applyBorder="1" applyAlignment="1">
      <alignment horizontal="center" vertical="center" shrinkToFit="1"/>
    </xf>
    <xf numFmtId="179" fontId="9" fillId="0" borderId="76" xfId="0" applyNumberFormat="1" applyFont="1" applyBorder="1">
      <alignment vertical="center"/>
    </xf>
    <xf numFmtId="0" fontId="10" fillId="0" borderId="0" xfId="0" applyFont="1" applyFill="1" applyBorder="1" applyAlignment="1" applyProtection="1">
      <alignment vertical="center"/>
    </xf>
    <xf numFmtId="176" fontId="10" fillId="0" borderId="0" xfId="4" applyFont="1" applyFill="1" applyBorder="1" applyAlignment="1" applyProtection="1">
      <alignment vertical="center"/>
    </xf>
    <xf numFmtId="49" fontId="52" fillId="3" borderId="94" xfId="4" applyNumberFormat="1" applyFont="1" applyFill="1" applyBorder="1" applyAlignment="1" applyProtection="1">
      <alignment horizontal="left" vertical="center" shrinkToFit="1"/>
    </xf>
    <xf numFmtId="0" fontId="10" fillId="2" borderId="99" xfId="5" quotePrefix="1" applyFont="1" applyFill="1" applyBorder="1" applyAlignment="1" applyProtection="1">
      <alignment vertical="center"/>
    </xf>
    <xf numFmtId="0" fontId="10" fillId="2" borderId="92" xfId="5" quotePrefix="1" applyFont="1" applyFill="1" applyBorder="1" applyAlignment="1" applyProtection="1">
      <alignment vertical="center" shrinkToFit="1"/>
    </xf>
    <xf numFmtId="0" fontId="10" fillId="2" borderId="100" xfId="5" quotePrefix="1" applyFont="1" applyFill="1" applyBorder="1" applyAlignment="1" applyProtection="1">
      <alignment vertical="center" shrinkToFit="1"/>
    </xf>
    <xf numFmtId="0" fontId="13" fillId="0" borderId="101"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10" fillId="2" borderId="103" xfId="5" quotePrefix="1" applyFont="1" applyFill="1" applyBorder="1" applyAlignment="1" applyProtection="1">
      <alignment vertical="center" shrinkToFit="1"/>
    </xf>
    <xf numFmtId="0" fontId="10" fillId="0" borderId="19" xfId="5" applyFont="1" applyFill="1" applyBorder="1" applyAlignment="1" applyProtection="1">
      <alignment horizontal="left" vertical="center" wrapText="1" shrinkToFit="1"/>
    </xf>
    <xf numFmtId="0" fontId="13" fillId="0" borderId="104" xfId="5" quotePrefix="1" applyFont="1" applyFill="1" applyBorder="1" applyAlignment="1" applyProtection="1">
      <alignment vertical="center" wrapText="1"/>
    </xf>
    <xf numFmtId="0" fontId="13" fillId="0" borderId="104" xfId="0" applyFont="1" applyFill="1" applyBorder="1" applyAlignment="1" applyProtection="1">
      <alignment vertical="center" wrapText="1"/>
    </xf>
    <xf numFmtId="0" fontId="10" fillId="2" borderId="105" xfId="5" quotePrefix="1" applyFont="1" applyFill="1" applyBorder="1" applyAlignment="1" applyProtection="1">
      <alignment vertical="center" shrinkToFit="1"/>
    </xf>
    <xf numFmtId="0" fontId="13" fillId="0" borderId="104" xfId="5" applyFont="1" applyFill="1" applyBorder="1" applyAlignment="1" applyProtection="1">
      <alignment vertical="center" wrapText="1"/>
    </xf>
    <xf numFmtId="176" fontId="13" fillId="0" borderId="111" xfId="6" applyFont="1" applyFill="1" applyBorder="1" applyAlignment="1" applyProtection="1">
      <alignment vertical="center" wrapText="1"/>
    </xf>
    <xf numFmtId="176" fontId="10" fillId="0" borderId="0" xfId="4" applyFont="1" applyFill="1" applyBorder="1" applyAlignment="1" applyProtection="1">
      <alignment horizontal="right" vertical="center"/>
    </xf>
    <xf numFmtId="176" fontId="10" fillId="3" borderId="57" xfId="4" applyFont="1" applyFill="1" applyBorder="1" applyAlignment="1" applyProtection="1">
      <alignment horizontal="center" vertical="center" shrinkToFit="1"/>
    </xf>
    <xf numFmtId="0" fontId="10" fillId="2" borderId="92" xfId="5" quotePrefix="1" applyFont="1" applyFill="1" applyBorder="1" applyAlignment="1" applyProtection="1">
      <alignment vertical="center"/>
    </xf>
    <xf numFmtId="176" fontId="13" fillId="0" borderId="101" xfId="6" applyFont="1" applyFill="1" applyBorder="1" applyAlignment="1" applyProtection="1">
      <alignment vertical="center" wrapText="1"/>
    </xf>
    <xf numFmtId="0" fontId="10" fillId="2" borderId="0" xfId="5" quotePrefix="1" applyFont="1" applyFill="1" applyBorder="1" applyAlignment="1" applyProtection="1">
      <alignment vertical="center" shrinkToFit="1"/>
    </xf>
    <xf numFmtId="176" fontId="13" fillId="0" borderId="104" xfId="6" applyFont="1" applyFill="1" applyBorder="1" applyAlignment="1" applyProtection="1">
      <alignment vertical="center" wrapText="1"/>
    </xf>
    <xf numFmtId="0" fontId="10" fillId="2" borderId="43" xfId="5" quotePrefix="1" applyFont="1" applyFill="1" applyBorder="1" applyAlignment="1" applyProtection="1">
      <alignment vertical="center" shrinkToFit="1"/>
    </xf>
    <xf numFmtId="176" fontId="10" fillId="3" borderId="51" xfId="4" applyFont="1" applyFill="1" applyBorder="1" applyAlignment="1" applyProtection="1">
      <alignment horizontal="center" vertical="center" shrinkToFit="1"/>
    </xf>
    <xf numFmtId="49" fontId="53" fillId="3" borderId="0" xfId="4" applyNumberFormat="1" applyFont="1" applyFill="1" applyBorder="1" applyAlignment="1" applyProtection="1">
      <alignment vertical="center" shrinkToFit="1"/>
    </xf>
    <xf numFmtId="49" fontId="52" fillId="3" borderId="13" xfId="4" applyNumberFormat="1" applyFont="1" applyFill="1" applyBorder="1" applyAlignment="1" applyProtection="1">
      <alignment horizontal="left" vertical="center" wrapText="1" shrinkToFit="1"/>
    </xf>
    <xf numFmtId="0" fontId="10" fillId="3" borderId="57" xfId="0" applyFont="1" applyFill="1" applyBorder="1" applyAlignment="1" applyProtection="1">
      <alignment vertical="center" shrinkToFit="1"/>
    </xf>
    <xf numFmtId="0" fontId="10" fillId="3" borderId="0" xfId="0" applyFont="1" applyFill="1" applyBorder="1" applyAlignment="1" applyProtection="1">
      <alignment vertical="center" shrinkToFit="1"/>
    </xf>
    <xf numFmtId="0" fontId="13" fillId="0" borderId="5" xfId="5" quotePrefix="1" applyFont="1" applyFill="1" applyBorder="1" applyAlignment="1" applyProtection="1">
      <alignment vertical="center" wrapText="1"/>
    </xf>
    <xf numFmtId="176" fontId="10" fillId="0" borderId="0" xfId="4" applyFont="1" applyFill="1" applyBorder="1" applyAlignment="1" applyProtection="1">
      <alignment horizontal="center" vertical="center" shrinkToFit="1"/>
    </xf>
    <xf numFmtId="0" fontId="10" fillId="3" borderId="51" xfId="0" applyFont="1" applyFill="1" applyBorder="1" applyAlignment="1" applyProtection="1">
      <alignment vertical="center" shrinkToFit="1"/>
    </xf>
    <xf numFmtId="0" fontId="10" fillId="3" borderId="1" xfId="0" applyFont="1" applyFill="1" applyBorder="1" applyAlignment="1" applyProtection="1">
      <alignment vertical="center" shrinkToFit="1"/>
    </xf>
    <xf numFmtId="0" fontId="13" fillId="0" borderId="38" xfId="5" applyFont="1" applyFill="1" applyBorder="1" applyAlignment="1" applyProtection="1">
      <alignment vertical="center" wrapText="1"/>
    </xf>
    <xf numFmtId="176" fontId="10" fillId="0" borderId="0" xfId="4" applyFont="1" applyFill="1" applyBorder="1" applyAlignment="1" applyProtection="1">
      <alignment horizontal="left" vertical="center" shrinkToFit="1"/>
    </xf>
    <xf numFmtId="176" fontId="13" fillId="0" borderId="0" xfId="4" applyFont="1" applyFill="1" applyBorder="1" applyAlignment="1" applyProtection="1">
      <alignment vertical="center" wrapText="1"/>
    </xf>
    <xf numFmtId="38" fontId="9" fillId="0" borderId="116" xfId="1" applyFont="1" applyBorder="1">
      <alignment vertical="center"/>
    </xf>
    <xf numFmtId="38" fontId="9" fillId="0" borderId="117" xfId="1" applyFont="1" applyBorder="1">
      <alignment vertical="center"/>
    </xf>
    <xf numFmtId="38" fontId="35" fillId="4" borderId="61" xfId="1" applyFont="1" applyFill="1" applyBorder="1" applyAlignment="1" applyProtection="1">
      <alignment shrinkToFit="1"/>
      <protection locked="0"/>
    </xf>
    <xf numFmtId="38" fontId="35" fillId="4" borderId="52" xfId="1" applyFont="1" applyFill="1" applyBorder="1" applyAlignment="1" applyProtection="1">
      <alignment shrinkToFit="1"/>
      <protection locked="0"/>
    </xf>
    <xf numFmtId="179" fontId="35" fillId="4" borderId="80" xfId="0" applyNumberFormat="1" applyFont="1" applyFill="1" applyBorder="1" applyAlignment="1" applyProtection="1">
      <alignment shrinkToFit="1"/>
      <protection locked="0"/>
    </xf>
    <xf numFmtId="38" fontId="9" fillId="5" borderId="47" xfId="1" applyFont="1" applyFill="1" applyBorder="1" applyAlignment="1">
      <alignment vertical="center" shrinkToFit="1"/>
    </xf>
    <xf numFmtId="176" fontId="10" fillId="2" borderId="56" xfId="4" applyFont="1" applyFill="1" applyBorder="1" applyAlignment="1" applyProtection="1">
      <alignment horizontal="center" vertical="center" wrapText="1" shrinkToFit="1"/>
    </xf>
    <xf numFmtId="0" fontId="52" fillId="0" borderId="0" xfId="0" applyFont="1" applyFill="1" applyBorder="1" applyAlignment="1" applyProtection="1">
      <alignment vertical="center"/>
    </xf>
    <xf numFmtId="180" fontId="54" fillId="0" borderId="58" xfId="0" applyNumberFormat="1" applyFont="1" applyFill="1" applyBorder="1" applyAlignment="1" applyProtection="1">
      <alignment vertical="center"/>
    </xf>
    <xf numFmtId="179" fontId="35" fillId="0" borderId="58" xfId="0" applyNumberFormat="1" applyFont="1" applyFill="1" applyBorder="1" applyAlignment="1" applyProtection="1">
      <alignment shrinkToFit="1"/>
    </xf>
    <xf numFmtId="0" fontId="21" fillId="0" borderId="0" xfId="0" applyFont="1" applyAlignment="1">
      <alignment horizontal="right" vertical="center"/>
    </xf>
    <xf numFmtId="0" fontId="5" fillId="2" borderId="17" xfId="0" applyFont="1" applyFill="1" applyBorder="1" applyAlignment="1">
      <alignment horizontal="center" vertical="center" shrinkToFit="1"/>
    </xf>
    <xf numFmtId="0" fontId="21" fillId="0" borderId="0" xfId="0" applyFont="1" applyFill="1" applyAlignment="1" applyProtection="1">
      <alignment horizontal="right" vertical="center"/>
    </xf>
    <xf numFmtId="0" fontId="14" fillId="0" borderId="0" xfId="0" applyFont="1" applyFill="1" applyAlignment="1" applyProtection="1">
      <alignment horizontal="center" vertical="center"/>
    </xf>
    <xf numFmtId="0" fontId="0" fillId="0" borderId="0" xfId="0" applyProtection="1">
      <alignment vertical="center"/>
    </xf>
    <xf numFmtId="0" fontId="40" fillId="0" borderId="0" xfId="0" applyFont="1" applyProtection="1">
      <alignment vertical="center"/>
    </xf>
    <xf numFmtId="177" fontId="5" fillId="0" borderId="0" xfId="0" applyNumberFormat="1" applyFont="1" applyFill="1" applyBorder="1" applyAlignment="1" applyProtection="1">
      <alignment horizontal="right" vertical="center" shrinkToFit="1"/>
    </xf>
    <xf numFmtId="0" fontId="0" fillId="0" borderId="0" xfId="0" applyBorder="1" applyAlignment="1" applyProtection="1">
      <alignment horizontal="center" vertical="center"/>
    </xf>
    <xf numFmtId="0" fontId="0" fillId="0" borderId="0" xfId="0" applyBorder="1" applyProtection="1">
      <alignment vertical="center"/>
    </xf>
    <xf numFmtId="0" fontId="36" fillId="0" borderId="0" xfId="0" applyFont="1" applyFill="1" applyAlignment="1" applyProtection="1">
      <alignment horizontal="left" vertical="center"/>
    </xf>
    <xf numFmtId="0" fontId="18" fillId="0" borderId="0" xfId="0" applyFont="1" applyFill="1" applyBorder="1" applyAlignment="1" applyProtection="1">
      <alignment horizontal="center" vertical="center" wrapText="1" shrinkToFit="1"/>
    </xf>
    <xf numFmtId="0" fontId="9" fillId="0" borderId="0" xfId="0" applyFont="1" applyFill="1" applyBorder="1" applyAlignment="1" applyProtection="1">
      <alignment horizontal="left" vertical="center" shrinkToFit="1"/>
    </xf>
    <xf numFmtId="176" fontId="9" fillId="0" borderId="0" xfId="0" applyNumberFormat="1" applyFont="1" applyFill="1" applyBorder="1" applyAlignment="1" applyProtection="1">
      <alignment horizontal="left" vertical="center" shrinkToFit="1"/>
    </xf>
    <xf numFmtId="178" fontId="18" fillId="0" borderId="0" xfId="1" applyNumberFormat="1" applyFont="1" applyFill="1" applyBorder="1" applyAlignment="1" applyProtection="1">
      <alignment horizontal="right" vertical="center" shrinkToFit="1"/>
    </xf>
    <xf numFmtId="0" fontId="9" fillId="0" borderId="0" xfId="0" applyFont="1" applyFill="1" applyBorder="1" applyAlignment="1" applyProtection="1">
      <alignment vertical="center" shrinkToFit="1"/>
    </xf>
    <xf numFmtId="0" fontId="18" fillId="0" borderId="0" xfId="0" applyFont="1" applyBorder="1" applyAlignment="1" applyProtection="1">
      <alignment vertical="center"/>
    </xf>
    <xf numFmtId="176" fontId="9" fillId="0" borderId="0" xfId="0" applyNumberFormat="1" applyFont="1" applyFill="1" applyBorder="1" applyAlignment="1" applyProtection="1">
      <alignment vertical="center" shrinkToFit="1"/>
    </xf>
    <xf numFmtId="0" fontId="12" fillId="0" borderId="0" xfId="0" applyFont="1" applyFill="1" applyBorder="1" applyAlignment="1" applyProtection="1">
      <alignment horizontal="left" vertical="center" shrinkToFit="1"/>
    </xf>
    <xf numFmtId="0" fontId="0" fillId="0" borderId="0" xfId="0" applyAlignment="1" applyProtection="1">
      <alignment horizontal="center" vertical="center"/>
    </xf>
    <xf numFmtId="176" fontId="12" fillId="0" borderId="0" xfId="0" applyNumberFormat="1" applyFont="1" applyFill="1" applyBorder="1" applyAlignment="1" applyProtection="1">
      <alignment vertical="center" shrinkToFit="1"/>
    </xf>
    <xf numFmtId="0" fontId="40" fillId="0" borderId="0" xfId="0" applyFont="1" applyAlignment="1" applyProtection="1">
      <alignment horizontal="center" vertical="center"/>
    </xf>
    <xf numFmtId="0" fontId="12" fillId="0" borderId="0" xfId="0" applyFont="1" applyFill="1" applyBorder="1" applyAlignment="1" applyProtection="1">
      <alignment vertical="center" shrinkToFit="1"/>
    </xf>
    <xf numFmtId="0" fontId="14" fillId="0" borderId="0" xfId="0" applyFont="1" applyAlignment="1" applyProtection="1">
      <alignment horizontal="center" vertical="center"/>
    </xf>
    <xf numFmtId="0" fontId="14" fillId="0" borderId="0" xfId="0" applyFont="1" applyProtection="1">
      <alignment vertical="center"/>
    </xf>
    <xf numFmtId="176" fontId="12" fillId="0" borderId="55" xfId="0" applyNumberFormat="1" applyFont="1" applyFill="1" applyBorder="1" applyAlignment="1" applyProtection="1">
      <alignment vertical="center" shrinkToFit="1"/>
    </xf>
    <xf numFmtId="0" fontId="6" fillId="0" borderId="93" xfId="0" applyFont="1" applyBorder="1" applyAlignment="1" applyProtection="1">
      <alignment horizontal="center" vertical="center"/>
    </xf>
    <xf numFmtId="0" fontId="6" fillId="0" borderId="86"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0" xfId="0" applyFont="1" applyBorder="1" applyAlignment="1" applyProtection="1">
      <alignment horizontal="center" vertical="center"/>
    </xf>
    <xf numFmtId="178" fontId="18" fillId="0" borderId="55" xfId="1" applyNumberFormat="1" applyFont="1" applyFill="1" applyBorder="1" applyAlignment="1" applyProtection="1">
      <alignment horizontal="right" vertical="center" shrinkToFit="1"/>
    </xf>
    <xf numFmtId="0" fontId="42" fillId="0" borderId="23" xfId="0" applyFont="1" applyBorder="1" applyAlignment="1" applyProtection="1">
      <alignment horizontal="center" vertical="center"/>
    </xf>
    <xf numFmtId="178" fontId="6" fillId="0" borderId="61" xfId="0" applyNumberFormat="1" applyFont="1" applyBorder="1" applyAlignment="1" applyProtection="1">
      <alignment horizontal="center" vertical="center"/>
    </xf>
    <xf numFmtId="178" fontId="6" fillId="0" borderId="88" xfId="0" applyNumberFormat="1" applyFont="1" applyBorder="1" applyAlignment="1" applyProtection="1">
      <alignment horizontal="center" vertical="center"/>
    </xf>
    <xf numFmtId="0" fontId="42" fillId="0" borderId="0" xfId="0" applyFont="1" applyBorder="1" applyAlignment="1" applyProtection="1">
      <alignment horizontal="center" vertical="center"/>
    </xf>
    <xf numFmtId="178" fontId="6" fillId="0" borderId="0" xfId="0" applyNumberFormat="1" applyFont="1" applyBorder="1" applyAlignment="1" applyProtection="1">
      <alignment horizontal="center" vertical="center"/>
    </xf>
    <xf numFmtId="0" fontId="12" fillId="0" borderId="50" xfId="0" applyFont="1" applyFill="1" applyBorder="1" applyAlignment="1" applyProtection="1">
      <alignment vertical="center" shrinkToFit="1"/>
    </xf>
    <xf numFmtId="0" fontId="42" fillId="0" borderId="61" xfId="0" applyFont="1" applyBorder="1" applyAlignment="1" applyProtection="1">
      <alignment horizontal="center" vertical="center"/>
    </xf>
    <xf numFmtId="0" fontId="12" fillId="0" borderId="55" xfId="0" applyFont="1" applyFill="1" applyBorder="1" applyAlignment="1" applyProtection="1">
      <alignment horizontal="left" vertical="center" shrinkToFit="1"/>
    </xf>
    <xf numFmtId="178" fontId="6" fillId="0" borderId="91" xfId="0" applyNumberFormat="1" applyFont="1" applyBorder="1" applyAlignment="1" applyProtection="1">
      <alignment horizontal="center" vertical="center"/>
    </xf>
    <xf numFmtId="178" fontId="18" fillId="0" borderId="96" xfId="0" applyNumberFormat="1" applyFont="1" applyFill="1" applyBorder="1" applyAlignment="1" applyProtection="1">
      <alignment horizontal="right" vertical="center"/>
    </xf>
    <xf numFmtId="0" fontId="6" fillId="0" borderId="94" xfId="0" applyFont="1" applyBorder="1" applyAlignment="1" applyProtection="1">
      <alignment horizontal="center" vertical="center"/>
    </xf>
    <xf numFmtId="178" fontId="6" fillId="0" borderId="90" xfId="0" applyNumberFormat="1" applyFont="1" applyBorder="1" applyAlignment="1" applyProtection="1">
      <alignment horizontal="center" vertical="center"/>
    </xf>
    <xf numFmtId="178" fontId="6" fillId="0" borderId="89" xfId="0" applyNumberFormat="1" applyFont="1" applyBorder="1" applyAlignment="1" applyProtection="1">
      <alignment horizontal="center" vertical="center"/>
    </xf>
    <xf numFmtId="0" fontId="19" fillId="0" borderId="0" xfId="0" applyFont="1" applyAlignment="1" applyProtection="1">
      <alignment vertical="center"/>
    </xf>
    <xf numFmtId="0" fontId="0" fillId="0" borderId="0" xfId="0" applyFill="1" applyAlignment="1" applyProtection="1">
      <alignment horizontal="center" vertical="center"/>
    </xf>
    <xf numFmtId="0" fontId="41" fillId="0" borderId="0" xfId="0" applyFont="1" applyAlignment="1" applyProtection="1">
      <alignment vertical="center"/>
    </xf>
    <xf numFmtId="0" fontId="41" fillId="0" borderId="92" xfId="0" applyFont="1" applyBorder="1" applyAlignment="1" applyProtection="1">
      <alignment vertical="center"/>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wrapText="1"/>
    </xf>
    <xf numFmtId="0" fontId="52" fillId="0" borderId="120" xfId="0" applyFont="1" applyFill="1" applyBorder="1" applyAlignment="1" applyProtection="1">
      <alignment horizontal="center" vertical="center"/>
    </xf>
    <xf numFmtId="0" fontId="52" fillId="0" borderId="1" xfId="0" applyFont="1" applyFill="1" applyBorder="1" applyAlignment="1" applyProtection="1">
      <alignment horizontal="left" vertical="center"/>
    </xf>
    <xf numFmtId="176" fontId="10" fillId="2" borderId="112" xfId="6" applyFont="1" applyFill="1" applyBorder="1" applyAlignment="1" applyProtection="1">
      <alignment horizontal="left" vertical="center" wrapText="1" shrinkToFit="1"/>
    </xf>
    <xf numFmtId="176" fontId="10" fillId="2" borderId="33" xfId="6" applyFont="1" applyFill="1" applyBorder="1" applyAlignment="1" applyProtection="1">
      <alignment horizontal="left" vertical="center" wrapText="1" shrinkToFit="1"/>
    </xf>
    <xf numFmtId="176" fontId="10" fillId="2" borderId="41" xfId="6" applyFont="1" applyFill="1" applyBorder="1" applyAlignment="1" applyProtection="1">
      <alignment horizontal="left" vertical="center" wrapText="1" shrinkToFit="1"/>
    </xf>
    <xf numFmtId="0" fontId="53" fillId="3" borderId="25" xfId="0" applyFont="1" applyFill="1" applyBorder="1" applyAlignment="1" applyProtection="1">
      <alignment horizontal="left" vertical="center" shrinkToFit="1"/>
    </xf>
    <xf numFmtId="0" fontId="53" fillId="3" borderId="31" xfId="0" applyFont="1" applyFill="1" applyBorder="1" applyAlignment="1" applyProtection="1">
      <alignment horizontal="left" vertical="center" shrinkToFit="1"/>
    </xf>
    <xf numFmtId="176" fontId="10" fillId="3" borderId="98" xfId="4" applyFont="1" applyFill="1" applyBorder="1" applyAlignment="1" applyProtection="1">
      <alignment horizontal="center" vertical="center" shrinkToFit="1"/>
    </xf>
    <xf numFmtId="176" fontId="10" fillId="3" borderId="80" xfId="4" applyFont="1" applyFill="1" applyBorder="1" applyAlignment="1" applyProtection="1">
      <alignment horizontal="center" vertical="center" textRotation="255" shrinkToFit="1"/>
    </xf>
    <xf numFmtId="176" fontId="10" fillId="3" borderId="102" xfId="4" applyFont="1" applyFill="1" applyBorder="1" applyAlignment="1" applyProtection="1">
      <alignment horizontal="center" vertical="center" textRotation="255" shrinkToFit="1"/>
    </xf>
    <xf numFmtId="176" fontId="10" fillId="3" borderId="107" xfId="4" applyFont="1" applyFill="1" applyBorder="1" applyAlignment="1" applyProtection="1">
      <alignment horizontal="center" vertical="center" textRotation="255" shrinkToFit="1"/>
    </xf>
    <xf numFmtId="176" fontId="10" fillId="2" borderId="56" xfId="4" applyFont="1" applyFill="1" applyBorder="1" applyAlignment="1" applyProtection="1">
      <alignment horizontal="center" vertical="center" wrapText="1" shrinkToFit="1"/>
    </xf>
    <xf numFmtId="176" fontId="10" fillId="2" borderId="14" xfId="4" applyFont="1" applyFill="1" applyBorder="1" applyAlignment="1" applyProtection="1">
      <alignment horizontal="center" vertical="center" wrapText="1" shrinkToFit="1"/>
    </xf>
    <xf numFmtId="0" fontId="10" fillId="2" borderId="106" xfId="5" quotePrefix="1" applyFont="1" applyFill="1" applyBorder="1" applyAlignment="1" applyProtection="1">
      <alignment horizontal="left" vertical="center" shrinkToFit="1"/>
    </xf>
    <xf numFmtId="0" fontId="10" fillId="2" borderId="19" xfId="5" quotePrefix="1" applyFont="1" applyFill="1" applyBorder="1" applyAlignment="1" applyProtection="1">
      <alignment horizontal="left" vertical="center" shrinkToFit="1"/>
    </xf>
    <xf numFmtId="0" fontId="10" fillId="2" borderId="17" xfId="5" quotePrefix="1" applyFont="1" applyFill="1" applyBorder="1" applyAlignment="1" applyProtection="1">
      <alignment horizontal="left" vertical="center" shrinkToFit="1"/>
    </xf>
    <xf numFmtId="0" fontId="10" fillId="2" borderId="108" xfId="5" quotePrefix="1" applyFont="1" applyFill="1" applyBorder="1" applyAlignment="1" applyProtection="1">
      <alignment horizontal="left" vertical="center" shrinkToFit="1"/>
    </xf>
    <xf numFmtId="0" fontId="10" fillId="2" borderId="109" xfId="5" quotePrefix="1" applyFont="1" applyFill="1" applyBorder="1" applyAlignment="1" applyProtection="1">
      <alignment horizontal="left" vertical="center" shrinkToFit="1"/>
    </xf>
    <xf numFmtId="0" fontId="10" fillId="2" borderId="110" xfId="5" quotePrefix="1" applyFont="1" applyFill="1" applyBorder="1" applyAlignment="1" applyProtection="1">
      <alignment horizontal="left" vertical="center" shrinkToFit="1"/>
    </xf>
    <xf numFmtId="0" fontId="10" fillId="2" borderId="109" xfId="5" quotePrefix="1" applyFont="1" applyFill="1" applyBorder="1" applyAlignment="1" applyProtection="1">
      <alignment horizontal="left" vertical="center" wrapText="1" shrinkToFit="1"/>
    </xf>
    <xf numFmtId="49" fontId="53" fillId="3" borderId="25" xfId="4" applyNumberFormat="1" applyFont="1" applyFill="1" applyBorder="1" applyAlignment="1" applyProtection="1">
      <alignment horizontal="left" vertical="center"/>
    </xf>
    <xf numFmtId="49" fontId="53" fillId="3" borderId="0" xfId="4" applyNumberFormat="1" applyFont="1" applyFill="1" applyBorder="1" applyAlignment="1" applyProtection="1">
      <alignment horizontal="left" vertical="center"/>
    </xf>
    <xf numFmtId="0" fontId="10" fillId="2" borderId="70" xfId="5" applyFont="1" applyFill="1" applyBorder="1" applyAlignment="1" applyProtection="1">
      <alignment horizontal="left" vertical="center" wrapText="1" shrinkToFit="1"/>
    </xf>
    <xf numFmtId="0" fontId="10" fillId="2" borderId="16" xfId="5" applyFont="1" applyFill="1" applyBorder="1" applyAlignment="1" applyProtection="1">
      <alignment horizontal="left" vertical="center" wrapText="1" shrinkToFit="1"/>
    </xf>
    <xf numFmtId="0" fontId="10" fillId="2" borderId="39" xfId="5" applyFont="1" applyFill="1" applyBorder="1" applyAlignment="1" applyProtection="1">
      <alignment horizontal="left" vertical="center" wrapText="1" shrinkToFit="1"/>
    </xf>
    <xf numFmtId="0" fontId="5" fillId="4" borderId="22" xfId="0" applyFont="1" applyFill="1" applyBorder="1" applyAlignment="1" applyProtection="1">
      <alignment vertical="center" shrinkToFit="1"/>
      <protection locked="0"/>
    </xf>
    <xf numFmtId="0" fontId="5" fillId="4" borderId="30" xfId="0" applyFont="1" applyFill="1" applyBorder="1" applyAlignment="1" applyProtection="1">
      <alignment vertical="center" shrinkToFit="1"/>
      <protection locked="0"/>
    </xf>
    <xf numFmtId="0" fontId="5" fillId="4" borderId="24" xfId="0" applyFont="1" applyFill="1" applyBorder="1" applyAlignment="1" applyProtection="1">
      <alignment vertical="center" shrinkToFit="1"/>
      <protection locked="0"/>
    </xf>
    <xf numFmtId="0" fontId="0" fillId="2" borderId="36"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36" fillId="0" borderId="0" xfId="0" applyFont="1" applyFill="1" applyAlignment="1">
      <alignment horizontal="left" vertical="center"/>
    </xf>
    <xf numFmtId="0" fontId="36" fillId="0" borderId="0" xfId="0" applyFont="1" applyFill="1" applyBorder="1" applyAlignment="1">
      <alignment horizontal="left" vertical="top" wrapText="1"/>
    </xf>
    <xf numFmtId="0" fontId="5" fillId="4" borderId="32" xfId="0" applyFont="1" applyFill="1" applyBorder="1" applyAlignment="1" applyProtection="1">
      <alignment vertical="center" shrinkToFit="1"/>
      <protection locked="0"/>
    </xf>
    <xf numFmtId="0" fontId="5" fillId="4" borderId="33" xfId="0" applyFont="1" applyFill="1" applyBorder="1" applyAlignment="1" applyProtection="1">
      <alignment vertical="center" shrinkToFit="1"/>
      <protection locked="0"/>
    </xf>
    <xf numFmtId="0" fontId="5" fillId="4" borderId="34" xfId="0" applyFont="1" applyFill="1" applyBorder="1" applyAlignment="1" applyProtection="1">
      <alignment vertical="center" shrinkToFit="1"/>
      <protection locked="0"/>
    </xf>
    <xf numFmtId="0" fontId="5" fillId="4" borderId="18" xfId="0" applyFont="1" applyFill="1" applyBorder="1" applyAlignment="1" applyProtection="1">
      <alignment vertical="center" shrinkToFit="1"/>
      <protection locked="0"/>
    </xf>
    <xf numFmtId="0" fontId="5" fillId="4" borderId="19" xfId="0" applyFont="1" applyFill="1" applyBorder="1" applyAlignment="1" applyProtection="1">
      <alignment vertical="center" shrinkToFit="1"/>
      <protection locked="0"/>
    </xf>
    <xf numFmtId="0" fontId="5" fillId="4" borderId="20" xfId="0" applyFont="1" applyFill="1" applyBorder="1" applyAlignment="1" applyProtection="1">
      <alignment vertical="center" shrinkToFit="1"/>
      <protection locked="0"/>
    </xf>
    <xf numFmtId="0" fontId="18" fillId="2" borderId="35" xfId="0" applyFont="1" applyFill="1" applyBorder="1" applyAlignment="1">
      <alignment horizontal="center" vertical="center" textRotation="255"/>
    </xf>
    <xf numFmtId="0" fontId="18" fillId="2" borderId="27" xfId="0" applyFont="1" applyFill="1" applyBorder="1" applyAlignment="1">
      <alignment horizontal="center" vertical="center" textRotation="255"/>
    </xf>
    <xf numFmtId="0" fontId="18" fillId="2" borderId="4" xfId="0" applyFont="1" applyFill="1" applyBorder="1" applyAlignment="1">
      <alignment horizontal="center" vertical="center" textRotation="255"/>
    </xf>
    <xf numFmtId="0" fontId="18" fillId="2" borderId="37" xfId="0" applyFont="1" applyFill="1" applyBorder="1" applyAlignment="1">
      <alignment horizontal="center" vertical="center" textRotation="255"/>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4" borderId="15" xfId="0" applyFont="1" applyFill="1" applyBorder="1" applyAlignment="1" applyProtection="1">
      <alignment vertical="center" shrinkToFit="1"/>
      <protection locked="0"/>
    </xf>
    <xf numFmtId="0" fontId="5" fillId="4" borderId="16" xfId="0" applyFont="1" applyFill="1" applyBorder="1" applyAlignment="1" applyProtection="1">
      <alignment vertical="center" shrinkToFit="1"/>
      <protection locked="0"/>
    </xf>
    <xf numFmtId="0" fontId="5" fillId="4" borderId="26" xfId="0" applyFont="1" applyFill="1" applyBorder="1" applyAlignment="1" applyProtection="1">
      <alignment vertical="center" shrinkToFit="1"/>
      <protection locked="0"/>
    </xf>
    <xf numFmtId="0" fontId="5" fillId="4" borderId="18" xfId="0" applyFont="1" applyFill="1" applyBorder="1" applyAlignment="1" applyProtection="1">
      <alignment horizontal="left" vertical="center" shrinkToFit="1"/>
      <protection locked="0"/>
    </xf>
    <xf numFmtId="0" fontId="5" fillId="4" borderId="19" xfId="0" applyFont="1" applyFill="1" applyBorder="1" applyAlignment="1" applyProtection="1">
      <alignment horizontal="left" vertical="center" shrinkToFit="1"/>
      <protection locked="0"/>
    </xf>
    <xf numFmtId="0" fontId="5" fillId="4" borderId="20" xfId="0" applyFont="1" applyFill="1" applyBorder="1" applyAlignment="1" applyProtection="1">
      <alignment horizontal="left" vertical="center" shrinkToFit="1"/>
      <protection locked="0"/>
    </xf>
    <xf numFmtId="0" fontId="22" fillId="2" borderId="27" xfId="0" applyFont="1" applyFill="1" applyBorder="1" applyAlignment="1">
      <alignment horizontal="center" vertical="center" textRotation="255"/>
    </xf>
    <xf numFmtId="0" fontId="33" fillId="4" borderId="32" xfId="0" applyFont="1" applyFill="1" applyBorder="1" applyAlignment="1" applyProtection="1">
      <alignment vertical="center" shrinkToFit="1"/>
      <protection locked="0"/>
    </xf>
    <xf numFmtId="0" fontId="21" fillId="0" borderId="0" xfId="0" applyFont="1" applyAlignment="1">
      <alignment horizontal="right" vertical="center"/>
    </xf>
    <xf numFmtId="49" fontId="17" fillId="0" borderId="0" xfId="3" applyNumberFormat="1" applyFont="1" applyAlignment="1">
      <alignment horizontal="left"/>
    </xf>
    <xf numFmtId="0" fontId="18" fillId="0" borderId="0" xfId="0" applyFont="1" applyAlignment="1">
      <alignment horizontal="left" vertical="center"/>
    </xf>
    <xf numFmtId="0" fontId="5" fillId="0" borderId="1" xfId="0" applyFont="1" applyFill="1" applyBorder="1" applyAlignment="1">
      <alignment horizontal="right" vertical="top" wrapText="1"/>
    </xf>
    <xf numFmtId="0" fontId="18" fillId="2" borderId="52"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178" fontId="18" fillId="4" borderId="10" xfId="1" applyNumberFormat="1" applyFont="1" applyFill="1" applyBorder="1" applyAlignment="1" applyProtection="1">
      <alignment horizontal="right" vertical="center" shrinkToFit="1"/>
      <protection locked="0"/>
    </xf>
    <xf numFmtId="178" fontId="18" fillId="4" borderId="47" xfId="1" applyNumberFormat="1" applyFont="1" applyFill="1" applyBorder="1" applyAlignment="1" applyProtection="1">
      <alignment horizontal="right" vertical="center" shrinkToFit="1"/>
      <protection locked="0"/>
    </xf>
    <xf numFmtId="0" fontId="5" fillId="4" borderId="50" xfId="0"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5" fillId="4" borderId="55" xfId="0" applyFont="1" applyFill="1" applyBorder="1" applyAlignment="1" applyProtection="1">
      <alignment horizontal="left" vertical="center" shrinkToFit="1"/>
      <protection locked="0"/>
    </xf>
    <xf numFmtId="176" fontId="5" fillId="4" borderId="18" xfId="0" applyNumberFormat="1" applyFont="1" applyFill="1" applyBorder="1" applyAlignment="1" applyProtection="1">
      <alignment vertical="center" shrinkToFit="1"/>
      <protection locked="0"/>
    </xf>
    <xf numFmtId="176" fontId="5" fillId="4" borderId="19" xfId="0" applyNumberFormat="1" applyFont="1" applyFill="1" applyBorder="1" applyAlignment="1" applyProtection="1">
      <alignment vertical="center" shrinkToFit="1"/>
      <protection locked="0"/>
    </xf>
    <xf numFmtId="176" fontId="5" fillId="4" borderId="20" xfId="0" applyNumberFormat="1" applyFont="1" applyFill="1" applyBorder="1" applyAlignment="1" applyProtection="1">
      <alignment vertical="center" shrinkToFit="1"/>
      <protection locked="0"/>
    </xf>
    <xf numFmtId="0" fontId="5" fillId="2" borderId="2" xfId="0" applyFont="1" applyFill="1" applyBorder="1" applyAlignment="1">
      <alignment horizontal="center" vertical="center" shrinkToFi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2" borderId="3"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8" fillId="2" borderId="9" xfId="0" applyFont="1" applyFill="1" applyBorder="1" applyAlignment="1">
      <alignment horizontal="center" vertical="center" textRotation="255" shrinkToFit="1"/>
    </xf>
    <xf numFmtId="0" fontId="18" fillId="2" borderId="42" xfId="0" applyFont="1" applyFill="1" applyBorder="1" applyAlignment="1">
      <alignment horizontal="center" vertical="center" textRotation="255" shrinkToFit="1"/>
    </xf>
    <xf numFmtId="0" fontId="18" fillId="2" borderId="44" xfId="0" applyFont="1" applyFill="1" applyBorder="1" applyAlignment="1">
      <alignment horizontal="center" vertical="center" textRotation="255" shrinkToFit="1"/>
    </xf>
    <xf numFmtId="177" fontId="5" fillId="0" borderId="1" xfId="0" applyNumberFormat="1" applyFont="1" applyBorder="1" applyAlignment="1">
      <alignment horizontal="right" vertical="center" shrinkToFit="1"/>
    </xf>
    <xf numFmtId="0" fontId="36" fillId="0" borderId="0" xfId="0" applyFont="1" applyAlignment="1">
      <alignment horizontal="left" vertical="center"/>
    </xf>
    <xf numFmtId="0" fontId="18" fillId="2" borderId="28" xfId="0" applyFont="1" applyFill="1" applyBorder="1" applyAlignment="1">
      <alignment horizontal="center" vertical="center" wrapText="1" shrinkToFit="1"/>
    </xf>
    <xf numFmtId="0" fontId="18" fillId="2" borderId="29" xfId="0" applyFont="1" applyFill="1" applyBorder="1" applyAlignment="1">
      <alignment horizontal="center" vertical="center" wrapText="1" shrinkToFit="1"/>
    </xf>
    <xf numFmtId="0" fontId="18" fillId="2" borderId="23" xfId="0" applyFont="1" applyFill="1" applyBorder="1" applyAlignment="1">
      <alignment horizontal="center" vertical="center" wrapText="1" shrinkToFit="1"/>
    </xf>
    <xf numFmtId="0" fontId="18" fillId="2" borderId="25" xfId="0" applyFont="1" applyFill="1" applyBorder="1" applyAlignment="1">
      <alignment horizontal="center" vertical="center" textRotation="255" shrinkToFit="1"/>
    </xf>
    <xf numFmtId="0" fontId="18" fillId="2" borderId="57" xfId="0" applyFont="1" applyFill="1" applyBorder="1" applyAlignment="1">
      <alignment horizontal="center" vertical="center" textRotation="255" shrinkToFit="1"/>
    </xf>
    <xf numFmtId="0" fontId="18" fillId="2" borderId="51" xfId="0" applyFont="1" applyFill="1" applyBorder="1" applyAlignment="1">
      <alignment horizontal="center" vertical="center" textRotation="255" shrinkToFit="1"/>
    </xf>
    <xf numFmtId="0" fontId="0" fillId="2" borderId="18"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12" fillId="4" borderId="18" xfId="0" applyFont="1" applyFill="1" applyBorder="1" applyAlignment="1" applyProtection="1">
      <alignment horizontal="left" vertical="center" shrinkToFit="1"/>
      <protection locked="0"/>
    </xf>
    <xf numFmtId="0" fontId="12" fillId="4" borderId="19" xfId="0" applyFont="1" applyFill="1" applyBorder="1" applyAlignment="1" applyProtection="1">
      <alignment horizontal="left" vertical="center" shrinkToFit="1"/>
      <protection locked="0"/>
    </xf>
    <xf numFmtId="0" fontId="12" fillId="4" borderId="20" xfId="0" applyFont="1" applyFill="1" applyBorder="1" applyAlignment="1" applyProtection="1">
      <alignment horizontal="left" vertical="center" shrinkToFit="1"/>
      <protection locked="0"/>
    </xf>
    <xf numFmtId="176" fontId="9" fillId="4" borderId="18" xfId="0" applyNumberFormat="1" applyFont="1" applyFill="1" applyBorder="1" applyAlignment="1" applyProtection="1">
      <alignment horizontal="left" vertical="center" shrinkToFit="1"/>
      <protection locked="0"/>
    </xf>
    <xf numFmtId="176" fontId="9" fillId="4" borderId="30" xfId="0" applyNumberFormat="1" applyFont="1" applyFill="1" applyBorder="1" applyAlignment="1" applyProtection="1">
      <alignment horizontal="left" vertical="center" shrinkToFit="1"/>
      <protection locked="0"/>
    </xf>
    <xf numFmtId="176" fontId="9" fillId="4" borderId="24" xfId="0" applyNumberFormat="1" applyFont="1" applyFill="1" applyBorder="1" applyAlignment="1" applyProtection="1">
      <alignment horizontal="left" vertical="center" shrinkToFit="1"/>
      <protection locked="0"/>
    </xf>
    <xf numFmtId="0" fontId="12" fillId="4" borderId="15" xfId="0" applyFont="1" applyFill="1" applyBorder="1" applyAlignment="1" applyProtection="1">
      <alignment vertical="center" shrinkToFit="1"/>
      <protection locked="0"/>
    </xf>
    <xf numFmtId="0" fontId="12" fillId="4" borderId="16" xfId="0" applyFont="1" applyFill="1" applyBorder="1" applyAlignment="1" applyProtection="1">
      <alignment vertical="center" shrinkToFit="1"/>
      <protection locked="0"/>
    </xf>
    <xf numFmtId="0" fontId="12" fillId="4" borderId="39" xfId="0" applyFont="1" applyFill="1" applyBorder="1" applyAlignment="1" applyProtection="1">
      <alignment vertical="center" shrinkToFit="1"/>
      <protection locked="0"/>
    </xf>
    <xf numFmtId="0" fontId="12" fillId="4" borderId="15" xfId="0" applyFont="1" applyFill="1" applyBorder="1" applyAlignment="1" applyProtection="1">
      <alignment horizontal="left" vertical="center" shrinkToFit="1"/>
      <protection locked="0"/>
    </xf>
    <xf numFmtId="0" fontId="12" fillId="4" borderId="16" xfId="0" applyFont="1" applyFill="1" applyBorder="1" applyAlignment="1" applyProtection="1">
      <alignment horizontal="left" vertical="center" shrinkToFit="1"/>
      <protection locked="0"/>
    </xf>
    <xf numFmtId="0" fontId="12" fillId="4" borderId="26" xfId="0" applyFont="1" applyFill="1" applyBorder="1" applyAlignment="1" applyProtection="1">
      <alignment horizontal="left" vertical="center" shrinkToFit="1"/>
      <protection locked="0"/>
    </xf>
    <xf numFmtId="0" fontId="12" fillId="4" borderId="69" xfId="0" applyFont="1" applyFill="1" applyBorder="1" applyAlignment="1" applyProtection="1">
      <alignment horizontal="left" vertical="center" shrinkToFit="1"/>
      <protection locked="0"/>
    </xf>
    <xf numFmtId="0" fontId="12" fillId="4" borderId="43" xfId="0" applyFont="1" applyFill="1" applyBorder="1" applyAlignment="1" applyProtection="1">
      <alignment horizontal="left" vertical="center" shrinkToFit="1"/>
      <protection locked="0"/>
    </xf>
    <xf numFmtId="0" fontId="12" fillId="4" borderId="83" xfId="0" applyFont="1" applyFill="1" applyBorder="1" applyAlignment="1" applyProtection="1">
      <alignment horizontal="left" vertical="center" shrinkToFit="1"/>
      <protection locked="0"/>
    </xf>
    <xf numFmtId="0" fontId="14" fillId="0" borderId="0" xfId="0" applyFont="1" applyBorder="1" applyAlignment="1" applyProtection="1">
      <alignment horizontal="center" vertical="center"/>
    </xf>
    <xf numFmtId="0" fontId="0" fillId="3" borderId="61" xfId="0" applyFill="1" applyBorder="1" applyAlignment="1">
      <alignment horizontal="center" vertical="center"/>
    </xf>
    <xf numFmtId="0" fontId="9" fillId="4" borderId="15" xfId="0" applyFont="1" applyFill="1" applyBorder="1" applyAlignment="1" applyProtection="1">
      <alignment horizontal="left" vertical="center" shrinkToFit="1"/>
      <protection locked="0"/>
    </xf>
    <xf numFmtId="0" fontId="9" fillId="4" borderId="16" xfId="0" applyFont="1" applyFill="1" applyBorder="1" applyAlignment="1" applyProtection="1">
      <alignment horizontal="left" vertical="center" shrinkToFit="1"/>
      <protection locked="0"/>
    </xf>
    <xf numFmtId="0" fontId="9" fillId="4" borderId="26" xfId="0" applyFont="1" applyFill="1" applyBorder="1" applyAlignment="1" applyProtection="1">
      <alignment horizontal="left" vertical="center" shrinkToFit="1"/>
      <protection locked="0"/>
    </xf>
    <xf numFmtId="0" fontId="9" fillId="4" borderId="18" xfId="0" applyFont="1" applyFill="1" applyBorder="1" applyAlignment="1" applyProtection="1">
      <alignment horizontal="left" vertical="center" shrinkToFit="1"/>
      <protection locked="0"/>
    </xf>
    <xf numFmtId="0" fontId="9" fillId="4" borderId="19" xfId="0" applyFont="1" applyFill="1" applyBorder="1" applyAlignment="1" applyProtection="1">
      <alignment horizontal="left" vertical="center" shrinkToFit="1"/>
      <protection locked="0"/>
    </xf>
    <xf numFmtId="0" fontId="9" fillId="4" borderId="20" xfId="0" applyFont="1" applyFill="1" applyBorder="1" applyAlignment="1" applyProtection="1">
      <alignment horizontal="left" vertical="center" shrinkToFit="1"/>
      <protection locked="0"/>
    </xf>
    <xf numFmtId="0" fontId="12" fillId="4" borderId="26" xfId="0" applyFont="1" applyFill="1" applyBorder="1" applyAlignment="1" applyProtection="1">
      <alignment vertical="center" shrinkToFit="1"/>
      <protection locked="0"/>
    </xf>
    <xf numFmtId="0" fontId="0" fillId="2" borderId="19" xfId="0" applyFont="1" applyFill="1" applyBorder="1" applyAlignment="1">
      <alignment horizontal="center" vertical="center" wrapText="1" shrinkToFit="1"/>
    </xf>
    <xf numFmtId="0" fontId="9" fillId="4" borderId="15" xfId="0" applyFont="1" applyFill="1" applyBorder="1" applyAlignment="1" applyProtection="1">
      <alignment vertical="center" shrinkToFit="1"/>
      <protection locked="0"/>
    </xf>
    <xf numFmtId="0" fontId="9" fillId="4" borderId="16"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0" fontId="9" fillId="4" borderId="18" xfId="0" applyFont="1" applyFill="1" applyBorder="1" applyAlignment="1" applyProtection="1">
      <alignment vertical="center" shrinkToFit="1"/>
      <protection locked="0"/>
    </xf>
    <xf numFmtId="0" fontId="9" fillId="4" borderId="19" xfId="0" applyFont="1" applyFill="1" applyBorder="1" applyAlignment="1" applyProtection="1">
      <alignment vertical="center" shrinkToFit="1"/>
      <protection locked="0"/>
    </xf>
    <xf numFmtId="0" fontId="9" fillId="4" borderId="20" xfId="0" applyFont="1" applyFill="1" applyBorder="1" applyAlignment="1" applyProtection="1">
      <alignment vertical="center" shrinkToFit="1"/>
      <protection locked="0"/>
    </xf>
    <xf numFmtId="0" fontId="5" fillId="2" borderId="16"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4" borderId="84" xfId="0" applyFont="1" applyFill="1" applyBorder="1" applyAlignment="1" applyProtection="1">
      <alignment horizontal="left" vertical="center" wrapText="1" shrinkToFit="1"/>
      <protection locked="0"/>
    </xf>
    <xf numFmtId="0" fontId="5" fillId="4" borderId="17" xfId="0" applyFont="1" applyFill="1" applyBorder="1" applyAlignment="1" applyProtection="1">
      <alignment horizontal="left" vertical="center" wrapText="1" shrinkToFit="1"/>
      <protection locked="0"/>
    </xf>
    <xf numFmtId="0" fontId="5" fillId="4" borderId="85" xfId="0" applyFont="1" applyFill="1" applyBorder="1" applyAlignment="1" applyProtection="1">
      <alignment horizontal="left" vertical="center" wrapText="1" shrinkToFit="1"/>
      <protection locked="0"/>
    </xf>
    <xf numFmtId="0" fontId="5" fillId="4" borderId="62" xfId="0" applyFont="1" applyFill="1" applyBorder="1" applyAlignment="1" applyProtection="1">
      <alignment horizontal="left" vertical="center" wrapText="1" shrinkToFit="1"/>
      <protection locked="0"/>
    </xf>
    <xf numFmtId="0" fontId="36" fillId="0" borderId="0" xfId="0" applyFont="1" applyFill="1" applyAlignment="1">
      <alignment horizontal="left" vertical="center" wrapText="1"/>
    </xf>
    <xf numFmtId="0" fontId="5" fillId="4" borderId="18" xfId="0" applyFont="1" applyFill="1" applyBorder="1" applyAlignment="1" applyProtection="1">
      <alignment horizontal="left" vertical="center" wrapText="1" shrinkToFit="1"/>
      <protection locked="0"/>
    </xf>
    <xf numFmtId="0" fontId="18" fillId="2" borderId="28" xfId="0" applyFont="1" applyFill="1" applyBorder="1" applyAlignment="1">
      <alignment horizontal="center" vertical="center" shrinkToFit="1"/>
    </xf>
    <xf numFmtId="0" fontId="18" fillId="2" borderId="29"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18" fillId="2" borderId="63" xfId="0" applyFont="1" applyFill="1" applyBorder="1" applyAlignment="1">
      <alignment horizontal="center" vertical="center" textRotation="255" shrinkToFit="1"/>
    </xf>
    <xf numFmtId="0" fontId="18" fillId="2" borderId="64" xfId="0" applyFont="1" applyFill="1" applyBorder="1" applyAlignment="1">
      <alignment horizontal="center" vertical="center" textRotation="255" shrinkToFit="1"/>
    </xf>
    <xf numFmtId="0" fontId="5" fillId="4" borderId="18" xfId="0" applyFont="1" applyFill="1" applyBorder="1" applyAlignment="1" applyProtection="1">
      <alignment horizontal="center" vertical="center" wrapText="1" shrinkToFit="1"/>
      <protection locked="0"/>
    </xf>
    <xf numFmtId="0" fontId="5" fillId="4" borderId="17"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5" fillId="4" borderId="62" xfId="0" applyFont="1" applyFill="1" applyBorder="1" applyAlignment="1" applyProtection="1">
      <alignment horizontal="center" vertical="center" wrapText="1" shrinkToFit="1"/>
      <protection locked="0"/>
    </xf>
    <xf numFmtId="0" fontId="18" fillId="2" borderId="11" xfId="0" applyFont="1" applyFill="1" applyBorder="1" applyAlignment="1">
      <alignment horizontal="center" vertical="center" textRotation="255" shrinkToFit="1"/>
    </xf>
    <xf numFmtId="0" fontId="18" fillId="2" borderId="28" xfId="0" applyFont="1" applyFill="1" applyBorder="1" applyAlignment="1">
      <alignment horizontal="center" vertical="center" textRotation="255" shrinkToFit="1"/>
    </xf>
    <xf numFmtId="0" fontId="5" fillId="4" borderId="2" xfId="0" applyFont="1" applyFill="1" applyBorder="1" applyAlignment="1" applyProtection="1">
      <alignment vertical="center" wrapText="1" shrinkToFit="1"/>
      <protection locked="0"/>
    </xf>
    <xf numFmtId="0" fontId="5" fillId="4" borderId="6" xfId="0" applyFont="1" applyFill="1" applyBorder="1" applyAlignment="1" applyProtection="1">
      <alignment vertical="center" wrapText="1" shrinkToFit="1"/>
      <protection locked="0"/>
    </xf>
    <xf numFmtId="0" fontId="5" fillId="4" borderId="18" xfId="0" applyFont="1" applyFill="1" applyBorder="1" applyAlignment="1" applyProtection="1">
      <alignment vertical="center" wrapText="1" shrinkToFit="1"/>
      <protection locked="0"/>
    </xf>
    <xf numFmtId="0" fontId="5" fillId="4" borderId="17" xfId="0" applyFont="1" applyFill="1" applyBorder="1" applyAlignment="1" applyProtection="1">
      <alignment vertical="center" wrapText="1" shrinkToFit="1"/>
      <protection locked="0"/>
    </xf>
    <xf numFmtId="0" fontId="5" fillId="4" borderId="19" xfId="0" applyFont="1" applyFill="1" applyBorder="1" applyAlignment="1" applyProtection="1">
      <alignment horizontal="left" vertical="center" wrapText="1" shrinkToFit="1"/>
      <protection locked="0"/>
    </xf>
    <xf numFmtId="177" fontId="5" fillId="0" borderId="1" xfId="0" applyNumberFormat="1" applyFont="1" applyFill="1" applyBorder="1" applyAlignment="1">
      <alignment horizontal="right" shrinkToFit="1"/>
    </xf>
    <xf numFmtId="0" fontId="5" fillId="4" borderId="22" xfId="0" applyFont="1" applyFill="1" applyBorder="1" applyAlignment="1" applyProtection="1">
      <alignment vertical="center" wrapText="1" shrinkToFit="1"/>
      <protection locked="0"/>
    </xf>
    <xf numFmtId="0" fontId="5" fillId="4" borderId="62" xfId="0" applyFont="1" applyFill="1" applyBorder="1" applyAlignment="1" applyProtection="1">
      <alignment vertical="center" wrapText="1" shrinkToFit="1"/>
      <protection locked="0"/>
    </xf>
    <xf numFmtId="0" fontId="18" fillId="2" borderId="63" xfId="0" applyFont="1" applyFill="1" applyBorder="1" applyAlignment="1">
      <alignment horizontal="center" vertical="center" textRotation="255" wrapText="1" shrinkToFit="1"/>
    </xf>
    <xf numFmtId="0" fontId="18" fillId="2" borderId="64" xfId="0" applyFont="1" applyFill="1" applyBorder="1" applyAlignment="1">
      <alignment horizontal="center" vertical="center" textRotation="255" wrapText="1" shrinkToFit="1"/>
    </xf>
    <xf numFmtId="0" fontId="18" fillId="2" borderId="51" xfId="0" applyFont="1" applyFill="1" applyBorder="1" applyAlignment="1">
      <alignment horizontal="center" vertical="center" textRotation="255" wrapText="1" shrinkToFit="1"/>
    </xf>
    <xf numFmtId="0" fontId="5" fillId="2" borderId="15"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48" fillId="0" borderId="0" xfId="0" applyFont="1" applyAlignment="1">
      <alignment horizontal="center" vertical="center"/>
    </xf>
    <xf numFmtId="0" fontId="46" fillId="0" borderId="0" xfId="0" applyFont="1" applyAlignment="1">
      <alignment horizontal="center" vertical="center"/>
    </xf>
    <xf numFmtId="0" fontId="23" fillId="6" borderId="53" xfId="0" applyFont="1" applyFill="1" applyBorder="1" applyAlignment="1">
      <alignment horizontal="center"/>
    </xf>
    <xf numFmtId="0" fontId="23" fillId="6" borderId="55" xfId="0" applyFont="1" applyFill="1" applyBorder="1" applyAlignment="1">
      <alignment horizontal="center"/>
    </xf>
    <xf numFmtId="0" fontId="23" fillId="6" borderId="50" xfId="0" applyFont="1" applyFill="1" applyBorder="1" applyAlignment="1">
      <alignment horizontal="center"/>
    </xf>
    <xf numFmtId="0" fontId="23" fillId="6" borderId="69" xfId="0" applyFont="1" applyFill="1" applyBorder="1" applyAlignment="1">
      <alignment horizontal="center"/>
    </xf>
    <xf numFmtId="0" fontId="6" fillId="2" borderId="70" xfId="2" applyFont="1" applyFill="1" applyBorder="1" applyAlignment="1">
      <alignment horizontal="center" vertical="center" shrinkToFit="1"/>
    </xf>
    <xf numFmtId="0" fontId="6" fillId="2" borderId="16"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5" borderId="73" xfId="0" applyFont="1" applyFill="1" applyBorder="1" applyAlignment="1">
      <alignment horizontal="center" vertical="center" shrinkToFit="1"/>
    </xf>
    <xf numFmtId="0" fontId="5" fillId="5" borderId="17" xfId="0" applyFont="1" applyFill="1" applyBorder="1" applyAlignment="1">
      <alignment horizontal="center" vertical="center" shrinkToFit="1"/>
    </xf>
    <xf numFmtId="0" fontId="5" fillId="5" borderId="74" xfId="0" applyFont="1" applyFill="1" applyBorder="1" applyAlignment="1">
      <alignment horizontal="center" vertical="center" shrinkToFit="1"/>
    </xf>
    <xf numFmtId="0" fontId="5" fillId="5" borderId="60" xfId="0" applyFont="1" applyFill="1" applyBorder="1" applyAlignment="1">
      <alignment horizontal="center" vertical="center" shrinkToFit="1"/>
    </xf>
    <xf numFmtId="0" fontId="37" fillId="6" borderId="53" xfId="0" applyFont="1" applyFill="1" applyBorder="1" applyAlignment="1">
      <alignment horizontal="center" vertical="center" wrapText="1" shrinkToFit="1"/>
    </xf>
    <xf numFmtId="0" fontId="37" fillId="6" borderId="54" xfId="0" applyFont="1" applyFill="1" applyBorder="1" applyAlignment="1">
      <alignment horizontal="center" vertical="center" shrinkToFit="1"/>
    </xf>
    <xf numFmtId="0" fontId="37" fillId="6" borderId="50" xfId="0" applyFont="1" applyFill="1" applyBorder="1" applyAlignment="1">
      <alignment horizontal="center" vertical="center" shrinkToFit="1"/>
    </xf>
    <xf numFmtId="0" fontId="37" fillId="6" borderId="55" xfId="0" applyFont="1" applyFill="1" applyBorder="1" applyAlignment="1">
      <alignment horizontal="center" vertical="center" shrinkToFit="1"/>
    </xf>
    <xf numFmtId="0" fontId="37" fillId="6" borderId="69" xfId="0" applyFont="1" applyFill="1" applyBorder="1" applyAlignment="1">
      <alignment horizontal="center" vertical="center" shrinkToFit="1"/>
    </xf>
    <xf numFmtId="0" fontId="37" fillId="6" borderId="83" xfId="0" applyFont="1" applyFill="1" applyBorder="1" applyAlignment="1">
      <alignment horizontal="center" vertical="center" shrinkToFit="1"/>
    </xf>
    <xf numFmtId="0" fontId="39" fillId="6" borderId="42" xfId="0" applyFont="1" applyFill="1" applyBorder="1" applyAlignment="1">
      <alignment horizontal="center" vertical="center" textRotation="255" wrapText="1"/>
    </xf>
    <xf numFmtId="0" fontId="39" fillId="6" borderId="57" xfId="0" applyFont="1" applyFill="1" applyBorder="1" applyAlignment="1">
      <alignment horizontal="center" vertical="center" textRotation="255" wrapText="1"/>
    </xf>
    <xf numFmtId="0" fontId="39" fillId="6" borderId="51" xfId="0" applyFont="1" applyFill="1" applyBorder="1" applyAlignment="1">
      <alignment horizontal="center" vertical="center" textRotation="255" wrapText="1"/>
    </xf>
    <xf numFmtId="0" fontId="24" fillId="6" borderId="49" xfId="2" applyFont="1" applyFill="1" applyBorder="1" applyAlignment="1">
      <alignment horizontal="center" vertical="center" wrapText="1" shrinkToFit="1"/>
    </xf>
    <xf numFmtId="0" fontId="5" fillId="2" borderId="75" xfId="0" applyFont="1" applyFill="1" applyBorder="1" applyAlignment="1">
      <alignment horizontal="center" vertical="center" shrinkToFit="1"/>
    </xf>
    <xf numFmtId="0" fontId="5" fillId="2" borderId="68" xfId="0" applyFont="1" applyFill="1" applyBorder="1" applyAlignment="1">
      <alignment horizontal="center" vertical="center" shrinkToFit="1"/>
    </xf>
    <xf numFmtId="38" fontId="11" fillId="5" borderId="12" xfId="1" applyFont="1" applyFill="1" applyBorder="1" applyAlignment="1">
      <alignment shrinkToFit="1"/>
    </xf>
    <xf numFmtId="0" fontId="0" fillId="2" borderId="75" xfId="0" applyFill="1" applyBorder="1" applyAlignment="1">
      <alignment horizontal="center" vertical="center" shrinkToFit="1"/>
    </xf>
    <xf numFmtId="0" fontId="0" fillId="2" borderId="68" xfId="0" applyFill="1" applyBorder="1" applyAlignment="1">
      <alignment horizontal="center" vertical="center" shrinkToFit="1"/>
    </xf>
    <xf numFmtId="0" fontId="24" fillId="6" borderId="11" xfId="2" applyFont="1" applyFill="1" applyBorder="1" applyAlignment="1">
      <alignment horizontal="center" vertical="center" shrinkToFit="1"/>
    </xf>
    <xf numFmtId="0" fontId="24" fillId="6" borderId="12" xfId="2" applyFont="1" applyFill="1" applyBorder="1" applyAlignment="1">
      <alignment horizontal="center" vertical="center" shrinkToFit="1"/>
    </xf>
    <xf numFmtId="38" fontId="11" fillId="5" borderId="7" xfId="1" applyFont="1" applyFill="1" applyBorder="1" applyAlignment="1">
      <alignment shrinkToFit="1"/>
    </xf>
    <xf numFmtId="38" fontId="11" fillId="5" borderId="2" xfId="1" applyFont="1" applyFill="1" applyBorder="1" applyAlignment="1">
      <alignment shrinkToFit="1"/>
    </xf>
    <xf numFmtId="0" fontId="38" fillId="6" borderId="81" xfId="2" applyFont="1" applyFill="1" applyBorder="1" applyAlignment="1">
      <alignment horizontal="center" vertical="center" textRotation="255" shrinkToFit="1"/>
    </xf>
    <xf numFmtId="0" fontId="38" fillId="6" borderId="73" xfId="2" applyFont="1" applyFill="1" applyBorder="1" applyAlignment="1">
      <alignment horizontal="center" vertical="center" textRotation="255" shrinkToFit="1"/>
    </xf>
    <xf numFmtId="0" fontId="38" fillId="6" borderId="82" xfId="2" applyFont="1" applyFill="1" applyBorder="1" applyAlignment="1">
      <alignment horizontal="center" vertical="center" textRotation="255" shrinkToFit="1"/>
    </xf>
    <xf numFmtId="0" fontId="24" fillId="6" borderId="6" xfId="2" applyFont="1" applyFill="1" applyBorder="1" applyAlignment="1">
      <alignment horizontal="center" vertical="center" wrapText="1" shrinkToFit="1"/>
    </xf>
    <xf numFmtId="0" fontId="24" fillId="6" borderId="6" xfId="2" applyFont="1" applyFill="1" applyBorder="1" applyAlignment="1">
      <alignment horizontal="center" vertical="center" shrinkToFit="1"/>
    </xf>
    <xf numFmtId="38" fontId="11" fillId="5" borderId="6" xfId="1" applyFont="1" applyFill="1" applyBorder="1" applyAlignment="1">
      <alignment shrinkToFit="1"/>
    </xf>
    <xf numFmtId="0" fontId="6" fillId="2" borderId="2" xfId="2" applyFont="1" applyFill="1" applyBorder="1" applyAlignment="1">
      <alignment horizontal="center" vertical="center" wrapText="1" shrinkToFit="1"/>
    </xf>
    <xf numFmtId="0" fontId="6" fillId="2" borderId="15" xfId="2" applyFont="1" applyFill="1" applyBorder="1" applyAlignment="1">
      <alignment horizontal="center" vertical="center" shrinkToFit="1"/>
    </xf>
    <xf numFmtId="38" fontId="45" fillId="0" borderId="49" xfId="2" applyNumberFormat="1" applyFont="1" applyFill="1" applyBorder="1" applyAlignment="1">
      <alignment horizontal="right" wrapText="1" shrinkToFit="1"/>
    </xf>
    <xf numFmtId="0" fontId="45" fillId="0" borderId="49" xfId="2" applyFont="1" applyFill="1" applyBorder="1" applyAlignment="1">
      <alignment horizontal="right" wrapText="1" shrinkToFit="1"/>
    </xf>
    <xf numFmtId="38" fontId="11" fillId="5" borderId="49" xfId="1" applyFont="1" applyFill="1" applyBorder="1" applyAlignment="1">
      <alignment horizontal="right" shrinkToFit="1"/>
    </xf>
    <xf numFmtId="38" fontId="11" fillId="5" borderId="2" xfId="1" applyFont="1" applyFill="1" applyBorder="1" applyAlignment="1">
      <alignment horizontal="right" shrinkToFit="1"/>
    </xf>
    <xf numFmtId="0" fontId="37" fillId="6" borderId="3" xfId="0" applyFont="1" applyFill="1" applyBorder="1" applyAlignment="1">
      <alignment horizontal="center" vertical="center" shrinkToFit="1"/>
    </xf>
    <xf numFmtId="0" fontId="37" fillId="6" borderId="2" xfId="0" applyFont="1" applyFill="1" applyBorder="1" applyAlignment="1">
      <alignment horizontal="center" vertical="center" shrinkToFit="1"/>
    </xf>
    <xf numFmtId="0" fontId="37" fillId="6" borderId="59" xfId="0" applyFont="1" applyFill="1" applyBorder="1" applyAlignment="1">
      <alignment horizontal="center" vertical="center" wrapText="1" shrinkToFit="1"/>
    </xf>
    <xf numFmtId="0" fontId="37" fillId="6" borderId="50" xfId="0" applyFont="1" applyFill="1" applyBorder="1" applyAlignment="1">
      <alignment horizontal="center" vertical="center" wrapText="1" shrinkToFit="1"/>
    </xf>
    <xf numFmtId="0" fontId="37" fillId="6" borderId="56" xfId="0" applyFont="1" applyFill="1" applyBorder="1" applyAlignment="1">
      <alignment horizontal="center" vertical="center" wrapText="1" shrinkToFit="1"/>
    </xf>
    <xf numFmtId="0" fontId="37" fillId="6" borderId="69" xfId="0" applyFont="1" applyFill="1" applyBorder="1" applyAlignment="1">
      <alignment horizontal="center" vertical="center" wrapText="1" shrinkToFit="1"/>
    </xf>
    <xf numFmtId="0" fontId="37" fillId="6" borderId="14" xfId="0" applyFont="1" applyFill="1" applyBorder="1" applyAlignment="1">
      <alignment horizontal="center" vertical="center" wrapText="1" shrinkToFit="1"/>
    </xf>
    <xf numFmtId="0" fontId="0" fillId="2" borderId="97" xfId="0" applyFill="1" applyBorder="1" applyAlignment="1">
      <alignment horizontal="center" vertical="center"/>
    </xf>
    <xf numFmtId="38" fontId="11" fillId="5" borderId="22" xfId="1" applyFont="1" applyFill="1" applyBorder="1" applyAlignment="1">
      <alignment shrinkToFit="1"/>
    </xf>
    <xf numFmtId="38" fontId="11" fillId="5" borderId="62" xfId="1" applyFont="1" applyFill="1" applyBorder="1" applyAlignment="1">
      <alignment shrinkToFit="1"/>
    </xf>
    <xf numFmtId="38" fontId="11" fillId="5" borderId="18" xfId="1" applyFont="1" applyFill="1" applyBorder="1" applyAlignment="1">
      <alignment shrinkToFit="1"/>
    </xf>
    <xf numFmtId="38" fontId="11" fillId="5" borderId="17" xfId="1" applyFont="1" applyFill="1" applyBorder="1" applyAlignment="1">
      <alignment shrinkToFit="1"/>
    </xf>
    <xf numFmtId="38" fontId="23" fillId="6" borderId="22" xfId="0" applyNumberFormat="1" applyFont="1" applyFill="1" applyBorder="1" applyAlignment="1">
      <alignment horizontal="center" wrapText="1"/>
    </xf>
    <xf numFmtId="38" fontId="23" fillId="6" borderId="24" xfId="0" applyNumberFormat="1" applyFont="1" applyFill="1" applyBorder="1" applyAlignment="1">
      <alignment horizontal="center" wrapText="1"/>
    </xf>
    <xf numFmtId="38" fontId="23" fillId="6" borderId="50" xfId="0" applyNumberFormat="1" applyFont="1" applyFill="1" applyBorder="1" applyAlignment="1">
      <alignment horizontal="center" wrapText="1"/>
    </xf>
    <xf numFmtId="38" fontId="23" fillId="6" borderId="55" xfId="0" applyNumberFormat="1" applyFont="1" applyFill="1" applyBorder="1" applyAlignment="1">
      <alignment horizontal="center" wrapText="1"/>
    </xf>
    <xf numFmtId="0" fontId="6" fillId="2" borderId="18" xfId="2" applyFont="1" applyFill="1" applyBorder="1" applyAlignment="1">
      <alignment horizontal="center" vertical="center" shrinkToFit="1"/>
    </xf>
    <xf numFmtId="0" fontId="6" fillId="2" borderId="17" xfId="2" applyFont="1" applyFill="1" applyBorder="1" applyAlignment="1">
      <alignment horizontal="center" vertical="center" shrinkToFit="1"/>
    </xf>
    <xf numFmtId="0" fontId="6" fillId="2" borderId="59" xfId="2" applyFont="1" applyFill="1" applyBorder="1" applyAlignment="1">
      <alignment horizontal="center" vertical="center" textRotation="255" wrapText="1" shrinkToFit="1"/>
    </xf>
    <xf numFmtId="0" fontId="6" fillId="2" borderId="56" xfId="2" applyFont="1" applyFill="1" applyBorder="1" applyAlignment="1">
      <alignment horizontal="center" vertical="center" textRotation="255" wrapText="1" shrinkToFit="1"/>
    </xf>
    <xf numFmtId="0" fontId="6" fillId="2" borderId="14" xfId="2" applyFont="1" applyFill="1" applyBorder="1" applyAlignment="1">
      <alignment horizontal="center" vertical="center" textRotation="255" wrapText="1" shrinkToFit="1"/>
    </xf>
    <xf numFmtId="0" fontId="5" fillId="2" borderId="113" xfId="0" applyFont="1" applyFill="1" applyBorder="1" applyAlignment="1">
      <alignment horizontal="center" vertical="center" shrinkToFit="1"/>
    </xf>
    <xf numFmtId="0" fontId="5" fillId="2" borderId="114" xfId="0" applyFont="1" applyFill="1" applyBorder="1" applyAlignment="1">
      <alignment horizontal="center" vertical="center" shrinkToFit="1"/>
    </xf>
    <xf numFmtId="0" fontId="5" fillId="2" borderId="115" xfId="0" applyFont="1" applyFill="1" applyBorder="1" applyAlignment="1">
      <alignment horizontal="center" vertical="center" shrinkToFit="1"/>
    </xf>
    <xf numFmtId="0" fontId="5" fillId="2" borderId="113" xfId="0" applyFont="1" applyFill="1" applyBorder="1" applyAlignment="1">
      <alignment horizontal="center" vertical="center" wrapText="1" shrinkToFit="1"/>
    </xf>
    <xf numFmtId="0" fontId="5" fillId="2" borderId="114" xfId="0" applyFont="1" applyFill="1" applyBorder="1" applyAlignment="1">
      <alignment horizontal="center" vertical="center" wrapText="1" shrinkToFit="1"/>
    </xf>
    <xf numFmtId="0" fontId="5" fillId="2" borderId="115" xfId="0" applyFont="1" applyFill="1" applyBorder="1" applyAlignment="1">
      <alignment horizontal="center" vertical="center" wrapText="1" shrinkToFit="1"/>
    </xf>
    <xf numFmtId="0" fontId="6" fillId="3" borderId="2" xfId="2" applyFont="1" applyFill="1" applyBorder="1" applyAlignment="1">
      <alignment horizontal="center" vertical="center" wrapText="1" shrinkToFit="1"/>
    </xf>
    <xf numFmtId="0" fontId="6" fillId="3" borderId="2" xfId="2" applyFont="1" applyFill="1" applyBorder="1" applyAlignment="1">
      <alignment horizontal="center" vertical="center" shrinkToFit="1"/>
    </xf>
    <xf numFmtId="0" fontId="38" fillId="6" borderId="35" xfId="2" applyFont="1" applyFill="1" applyBorder="1" applyAlignment="1">
      <alignment horizontal="center" vertical="center" shrinkToFit="1"/>
    </xf>
    <xf numFmtId="0" fontId="38" fillId="6" borderId="3" xfId="2" applyFont="1" applyFill="1" applyBorder="1" applyAlignment="1">
      <alignment horizontal="center" vertical="center" shrinkToFit="1"/>
    </xf>
    <xf numFmtId="0" fontId="38" fillId="6" borderId="4" xfId="2" applyFont="1" applyFill="1" applyBorder="1" applyAlignment="1">
      <alignment horizontal="center" vertical="center" shrinkToFit="1"/>
    </xf>
    <xf numFmtId="0" fontId="38" fillId="6" borderId="2" xfId="2" applyFont="1" applyFill="1" applyBorder="1" applyAlignment="1">
      <alignment horizontal="center" vertical="center" shrinkToFit="1"/>
    </xf>
    <xf numFmtId="0" fontId="0" fillId="3" borderId="17" xfId="0" applyFill="1" applyBorder="1" applyAlignment="1">
      <alignment horizontal="center" vertical="center" textRotation="255"/>
    </xf>
    <xf numFmtId="0" fontId="0" fillId="3" borderId="62" xfId="0" applyFill="1" applyBorder="1" applyAlignment="1">
      <alignment horizontal="center" vertical="center" textRotation="255"/>
    </xf>
    <xf numFmtId="0" fontId="30" fillId="5" borderId="1" xfId="0" applyFont="1" applyFill="1" applyBorder="1" applyAlignment="1">
      <alignment horizontal="right"/>
    </xf>
    <xf numFmtId="0" fontId="0" fillId="0" borderId="0" xfId="0" applyFill="1" applyBorder="1" applyAlignment="1">
      <alignment horizontal="left" vertical="center" shrinkToFit="1"/>
    </xf>
    <xf numFmtId="0" fontId="0" fillId="0" borderId="1" xfId="0" applyBorder="1" applyAlignment="1">
      <alignment horizontal="right" vertical="center"/>
    </xf>
    <xf numFmtId="0" fontId="30" fillId="0" borderId="1" xfId="0" applyFont="1" applyBorder="1" applyAlignment="1">
      <alignment horizontal="right"/>
    </xf>
    <xf numFmtId="0" fontId="0" fillId="5" borderId="0" xfId="0" applyFill="1"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31" fillId="5" borderId="0" xfId="2" applyFont="1" applyFill="1" applyAlignment="1">
      <alignment horizontal="center" vertical="center"/>
    </xf>
    <xf numFmtId="38" fontId="7" fillId="0" borderId="29" xfId="1" applyFont="1" applyFill="1" applyBorder="1" applyAlignment="1">
      <alignment horizontal="right" shrinkToFit="1"/>
    </xf>
    <xf numFmtId="49" fontId="17" fillId="0" borderId="0" xfId="3" applyNumberFormat="1" applyFont="1" applyAlignment="1">
      <alignment horizontal="left" vertical="center"/>
    </xf>
    <xf numFmtId="0" fontId="19" fillId="0" borderId="0" xfId="2" applyFont="1" applyAlignment="1">
      <alignment horizontal="left" vertical="center"/>
    </xf>
    <xf numFmtId="0" fontId="29" fillId="0" borderId="1" xfId="0" applyFont="1" applyBorder="1" applyAlignment="1">
      <alignment horizontal="right" vertical="center"/>
    </xf>
    <xf numFmtId="0" fontId="0" fillId="0" borderId="0" xfId="0" applyAlignment="1">
      <alignment horizontal="center" vertical="center"/>
    </xf>
    <xf numFmtId="0" fontId="5" fillId="0" borderId="31" xfId="0" applyFont="1" applyFill="1" applyBorder="1" applyAlignment="1">
      <alignment horizontal="left" vertical="center" shrinkToFit="1"/>
    </xf>
    <xf numFmtId="0" fontId="0" fillId="2" borderId="82"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8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18" xfId="0" applyFont="1" applyFill="1" applyBorder="1" applyAlignment="1">
      <alignment horizontal="center" vertical="center" shrinkToFit="1"/>
    </xf>
    <xf numFmtId="0" fontId="5" fillId="2" borderId="119" xfId="0" applyFont="1" applyFill="1" applyBorder="1" applyAlignment="1">
      <alignment horizontal="center" vertical="center" shrinkToFit="1"/>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42" fillId="0" borderId="0" xfId="0" applyFont="1" applyFill="1" applyBorder="1" applyAlignment="1" applyProtection="1">
      <alignment horizontal="center" vertical="center"/>
    </xf>
  </cellXfs>
  <cellStyles count="7">
    <cellStyle name="桁区切り" xfId="1" builtinId="6"/>
    <cellStyle name="標準" xfId="0" builtinId="0"/>
    <cellStyle name="標準 2" xfId="3"/>
    <cellStyle name="標準 2 2 2" xfId="5"/>
    <cellStyle name="標準 3" xfId="2"/>
    <cellStyle name="標準 4" xfId="6"/>
    <cellStyle name="標準 5" xfId="4"/>
  </cellStyles>
  <dxfs count="3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fill>
        <patternFill>
          <bgColor rgb="FFFFC7CE"/>
        </patternFill>
      </fill>
    </dxf>
    <dxf>
      <font>
        <b/>
        <i val="0"/>
        <color rgb="FFFF0000"/>
      </font>
    </dxf>
    <dxf>
      <font>
        <b/>
        <i val="0"/>
        <color rgb="FFFF0000"/>
      </font>
    </dxf>
    <dxf>
      <font>
        <b/>
        <i val="0"/>
        <color rgb="FFFF0000"/>
      </font>
    </dxf>
    <dxf>
      <font>
        <color rgb="FFFF0000"/>
      </font>
      <fill>
        <patternFill>
          <bgColor rgb="FFFFC7CE"/>
        </patternFill>
      </fill>
    </dxf>
    <dxf>
      <fill>
        <patternFill>
          <bgColor rgb="FFFFC7CE"/>
        </patternFill>
      </fill>
    </dxf>
    <dxf>
      <font>
        <strike/>
        <color theme="1" tint="4.9989318521683403E-2"/>
      </font>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fgColor auto="1"/>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s>
  <tableStyles count="0" defaultTableStyle="TableStyleMedium2" defaultPivotStyle="PivotStyleLight16"/>
  <colors>
    <mruColors>
      <color rgb="FFFFC7CE"/>
      <color rgb="FFFFFFE7"/>
      <color rgb="FFF2F2F2"/>
      <color rgb="FFFF6600"/>
      <color rgb="FF99FF99"/>
      <color rgb="FF000000"/>
      <color rgb="FFFFCCCC"/>
      <color rgb="FFFFB3B3"/>
      <color rgb="FFFF99FF"/>
      <color rgb="FFFAE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5</xdr:col>
          <xdr:colOff>523875</xdr:colOff>
          <xdr:row>13</xdr:row>
          <xdr:rowOff>200025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3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200025</xdr:rowOff>
        </xdr:from>
        <xdr:to>
          <xdr:col>5</xdr:col>
          <xdr:colOff>714375</xdr:colOff>
          <xdr:row>21</xdr:row>
          <xdr:rowOff>190500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3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28575</xdr:rowOff>
        </xdr:from>
        <xdr:to>
          <xdr:col>5</xdr:col>
          <xdr:colOff>342900</xdr:colOff>
          <xdr:row>29</xdr:row>
          <xdr:rowOff>200025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3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0</xdr:rowOff>
        </xdr:from>
        <xdr:to>
          <xdr:col>5</xdr:col>
          <xdr:colOff>533400</xdr:colOff>
          <xdr:row>38</xdr:row>
          <xdr:rowOff>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3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5</xdr:col>
          <xdr:colOff>533400</xdr:colOff>
          <xdr:row>45</xdr:row>
          <xdr:rowOff>200025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3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5</xdr:col>
          <xdr:colOff>638175</xdr:colOff>
          <xdr:row>53</xdr:row>
          <xdr:rowOff>200025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3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2686</xdr:colOff>
      <xdr:row>24</xdr:row>
      <xdr:rowOff>12211</xdr:rowOff>
    </xdr:from>
    <xdr:to>
      <xdr:col>6</xdr:col>
      <xdr:colOff>573942</xdr:colOff>
      <xdr:row>24</xdr:row>
      <xdr:rowOff>207597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4582013" y="8401538"/>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上限３５万円</a:t>
          </a:r>
          <a:endParaRPr kumimoji="1" lang="ja-JP" altLang="en-US" sz="700"/>
        </a:p>
      </xdr:txBody>
    </xdr:sp>
    <xdr:clientData/>
  </xdr:twoCellAnchor>
  <xdr:twoCellAnchor>
    <xdr:from>
      <xdr:col>9</xdr:col>
      <xdr:colOff>0</xdr:colOff>
      <xdr:row>35</xdr:row>
      <xdr:rowOff>0</xdr:rowOff>
    </xdr:from>
    <xdr:to>
      <xdr:col>9</xdr:col>
      <xdr:colOff>831850</xdr:colOff>
      <xdr:row>35</xdr:row>
      <xdr:rowOff>171450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394450" y="9277350"/>
          <a:ext cx="831850" cy="1714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rgbClr val="FF0000"/>
              </a:solidFill>
            </a:rPr>
            <a:t>上限２００万円</a:t>
          </a:r>
          <a:endParaRPr kumimoji="1" lang="ja-JP" altLang="en-US" sz="800"/>
        </a:p>
      </xdr:txBody>
    </xdr:sp>
    <xdr:clientData/>
  </xdr:twoCellAnchor>
  <xdr:twoCellAnchor>
    <xdr:from>
      <xdr:col>6</xdr:col>
      <xdr:colOff>0</xdr:colOff>
      <xdr:row>30</xdr:row>
      <xdr:rowOff>0</xdr:rowOff>
    </xdr:from>
    <xdr:to>
      <xdr:col>6</xdr:col>
      <xdr:colOff>571256</xdr:colOff>
      <xdr:row>30</xdr:row>
      <xdr:rowOff>195386</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4579327" y="11393365"/>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上限５０万円</a:t>
          </a:r>
          <a:endParaRPr kumimoji="1" lang="ja-JP" altLang="en-US" sz="700"/>
        </a:p>
      </xdr:txBody>
    </xdr:sp>
    <xdr:clientData/>
  </xdr:twoCellAnchor>
  <xdr:twoCellAnchor>
    <xdr:from>
      <xdr:col>6</xdr:col>
      <xdr:colOff>0</xdr:colOff>
      <xdr:row>23</xdr:row>
      <xdr:rowOff>0</xdr:rowOff>
    </xdr:from>
    <xdr:to>
      <xdr:col>6</xdr:col>
      <xdr:colOff>549802</xdr:colOff>
      <xdr:row>23</xdr:row>
      <xdr:rowOff>158750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79327" y="7888654"/>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27</xdr:row>
      <xdr:rowOff>0</xdr:rowOff>
    </xdr:from>
    <xdr:to>
      <xdr:col>6</xdr:col>
      <xdr:colOff>549802</xdr:colOff>
      <xdr:row>27</xdr:row>
      <xdr:rowOff>158750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28</xdr:row>
      <xdr:rowOff>0</xdr:rowOff>
    </xdr:from>
    <xdr:to>
      <xdr:col>6</xdr:col>
      <xdr:colOff>549802</xdr:colOff>
      <xdr:row>28</xdr:row>
      <xdr:rowOff>158750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4579327" y="10392019"/>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31</xdr:row>
      <xdr:rowOff>0</xdr:rowOff>
    </xdr:from>
    <xdr:to>
      <xdr:col>6</xdr:col>
      <xdr:colOff>549802</xdr:colOff>
      <xdr:row>31</xdr:row>
      <xdr:rowOff>158750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4579327" y="11894038"/>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28</xdr:row>
      <xdr:rowOff>0</xdr:rowOff>
    </xdr:from>
    <xdr:to>
      <xdr:col>6</xdr:col>
      <xdr:colOff>549802</xdr:colOff>
      <xdr:row>28</xdr:row>
      <xdr:rowOff>158750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28</xdr:row>
      <xdr:rowOff>0</xdr:rowOff>
    </xdr:from>
    <xdr:to>
      <xdr:col>6</xdr:col>
      <xdr:colOff>549802</xdr:colOff>
      <xdr:row>28</xdr:row>
      <xdr:rowOff>158750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6</xdr:col>
      <xdr:colOff>0</xdr:colOff>
      <xdr:row>32</xdr:row>
      <xdr:rowOff>0</xdr:rowOff>
    </xdr:from>
    <xdr:to>
      <xdr:col>6</xdr:col>
      <xdr:colOff>549802</xdr:colOff>
      <xdr:row>32</xdr:row>
      <xdr:rowOff>158750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4579327" y="12394712"/>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8</xdr:col>
      <xdr:colOff>51449</xdr:colOff>
      <xdr:row>30</xdr:row>
      <xdr:rowOff>347947</xdr:rowOff>
    </xdr:from>
    <xdr:to>
      <xdr:col>9</xdr:col>
      <xdr:colOff>1502832</xdr:colOff>
      <xdr:row>33</xdr:row>
      <xdr:rowOff>262467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7934520" y="12050090"/>
          <a:ext cx="2521812" cy="1465734"/>
        </a:xfrm>
        <a:prstGeom prst="roundRect">
          <a:avLst/>
        </a:prstGeom>
        <a:solidFill>
          <a:srgbClr val="FFC7CE"/>
        </a:solidFill>
        <a:ln>
          <a:solidFill>
            <a:srgbClr val="FFC7C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販売促進費・委託費単独での申請はできません</a:t>
          </a:r>
          <a:endParaRPr kumimoji="1" lang="en-US" altLang="ja-JP" sz="1800">
            <a:solidFill>
              <a:srgbClr val="FF0000"/>
            </a:solidFill>
          </a:endParaRPr>
        </a:p>
        <a:p>
          <a:pPr algn="l"/>
          <a:endParaRPr kumimoji="1" lang="ja-JP" altLang="en-US" sz="1100"/>
        </a:p>
      </xdr:txBody>
    </xdr:sp>
    <xdr:clientData/>
  </xdr:twoCellAnchor>
  <xdr:twoCellAnchor>
    <xdr:from>
      <xdr:col>6</xdr:col>
      <xdr:colOff>0</xdr:colOff>
      <xdr:row>33</xdr:row>
      <xdr:rowOff>0</xdr:rowOff>
    </xdr:from>
    <xdr:to>
      <xdr:col>6</xdr:col>
      <xdr:colOff>549802</xdr:colOff>
      <xdr:row>33</xdr:row>
      <xdr:rowOff>158750</xdr:rowOff>
    </xdr:to>
    <xdr:sp macro="" textlink="">
      <xdr:nvSpPr>
        <xdr:cNvPr id="24" name="正方形/長方形 23">
          <a:extLst>
            <a:ext uri="{FF2B5EF4-FFF2-40B4-BE49-F238E27FC236}">
              <a16:creationId xmlns:a16="http://schemas.microsoft.com/office/drawing/2014/main" id="{00000000-0008-0000-0700-00000C000000}"/>
            </a:ext>
          </a:extLst>
        </xdr:cNvPr>
        <xdr:cNvSpPr/>
      </xdr:nvSpPr>
      <xdr:spPr>
        <a:xfrm>
          <a:off x="4544786" y="12409714"/>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上限５０万円</a:t>
          </a:r>
          <a:endParaRPr kumimoji="1" lang="ja-JP" altLang="en-US" sz="700"/>
        </a:p>
      </xdr:txBody>
    </xdr:sp>
    <xdr:clientData/>
  </xdr:twoCellAnchor>
  <xdr:twoCellAnchor>
    <xdr:from>
      <xdr:col>10</xdr:col>
      <xdr:colOff>117929</xdr:colOff>
      <xdr:row>36</xdr:row>
      <xdr:rowOff>99786</xdr:rowOff>
    </xdr:from>
    <xdr:to>
      <xdr:col>14</xdr:col>
      <xdr:colOff>281214</xdr:colOff>
      <xdr:row>45</xdr:row>
      <xdr:rowOff>117929</xdr:rowOff>
    </xdr:to>
    <xdr:sp macro="" textlink="">
      <xdr:nvSpPr>
        <xdr:cNvPr id="3" name="四角形吹き出し 2"/>
        <xdr:cNvSpPr/>
      </xdr:nvSpPr>
      <xdr:spPr>
        <a:xfrm>
          <a:off x="10640786" y="14868072"/>
          <a:ext cx="3138714" cy="1732643"/>
        </a:xfrm>
        <a:prstGeom prst="wedgeRectCallout">
          <a:avLst>
            <a:gd name="adj1" fmla="val -49744"/>
            <a:gd name="adj2" fmla="val -68429"/>
          </a:avLst>
        </a:prstGeom>
        <a:solidFill>
          <a:srgbClr val="FFC7C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ea"/>
              <a:ea typeface="+mn-ea"/>
              <a:cs typeface="+mn-cs"/>
            </a:rPr>
            <a:t>助成金交付申請額の合計を</a:t>
          </a:r>
          <a:r>
            <a:rPr kumimoji="1" lang="en-US" altLang="ja-JP" sz="1800">
              <a:solidFill>
                <a:srgbClr val="FF0000"/>
              </a:solidFill>
              <a:effectLst/>
              <a:latin typeface="+mn-ea"/>
              <a:ea typeface="+mn-ea"/>
              <a:cs typeface="+mn-cs"/>
            </a:rPr>
            <a:t>jGrants</a:t>
          </a:r>
          <a:r>
            <a:rPr kumimoji="1" lang="ja-JP" altLang="ja-JP" sz="1800">
              <a:solidFill>
                <a:srgbClr val="FF0000"/>
              </a:solidFill>
              <a:effectLst/>
              <a:latin typeface="+mn-ea"/>
              <a:ea typeface="+mn-ea"/>
              <a:cs typeface="+mn-cs"/>
            </a:rPr>
            <a:t>申請画面の「</a:t>
          </a:r>
          <a:r>
            <a:rPr kumimoji="1" lang="en-US" altLang="ja-JP" sz="1800">
              <a:solidFill>
                <a:srgbClr val="FF0000"/>
              </a:solidFill>
              <a:effectLst/>
              <a:latin typeface="+mn-ea"/>
              <a:ea typeface="+mn-ea"/>
              <a:cs typeface="+mn-cs"/>
            </a:rPr>
            <a:t>4 </a:t>
          </a:r>
          <a:r>
            <a:rPr kumimoji="1" lang="ja-JP" altLang="ja-JP" sz="1800">
              <a:solidFill>
                <a:srgbClr val="FF0000"/>
              </a:solidFill>
              <a:effectLst/>
              <a:latin typeface="+mn-ea"/>
              <a:ea typeface="+mn-ea"/>
              <a:cs typeface="+mn-cs"/>
            </a:rPr>
            <a:t>交付申請情報」の助成金交付申請額に記入してください。</a:t>
          </a:r>
          <a:endParaRPr lang="ja-JP" altLang="ja-JP" sz="1800">
            <a:solidFill>
              <a:srgbClr val="FF0000"/>
            </a:solidFill>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7"/>
  <sheetViews>
    <sheetView showGridLines="0" tabSelected="1" view="pageBreakPreview" zoomScaleNormal="100" zoomScaleSheetLayoutView="100" workbookViewId="0">
      <selection sqref="A1:F1"/>
    </sheetView>
  </sheetViews>
  <sheetFormatPr defaultColWidth="4.625" defaultRowHeight="18" customHeight="1" x14ac:dyDescent="0.4"/>
  <cols>
    <col min="1" max="2" width="6.625" style="127" customWidth="1"/>
    <col min="3" max="4" width="2.625" style="127" customWidth="1"/>
    <col min="5" max="5" width="28.625" style="127" customWidth="1"/>
    <col min="6" max="6" width="80.625" style="128" customWidth="1"/>
    <col min="7" max="49" width="4.625" style="96"/>
    <col min="50" max="50" width="7" style="96" bestFit="1" customWidth="1"/>
    <col min="51" max="16384" width="4.625" style="96"/>
  </cols>
  <sheetData>
    <row r="1" spans="1:17" ht="33.950000000000003" customHeight="1" x14ac:dyDescent="0.4">
      <c r="A1" s="188" t="s">
        <v>174</v>
      </c>
      <c r="B1" s="188"/>
      <c r="C1" s="188"/>
      <c r="D1" s="188"/>
      <c r="E1" s="188"/>
      <c r="F1" s="188"/>
      <c r="G1" s="95"/>
      <c r="H1" s="95"/>
      <c r="I1" s="95"/>
      <c r="J1" s="95"/>
      <c r="K1" s="95"/>
      <c r="L1" s="95"/>
      <c r="M1" s="95"/>
      <c r="N1" s="95"/>
      <c r="O1" s="95"/>
      <c r="P1" s="95"/>
      <c r="Q1" s="95"/>
    </row>
    <row r="2" spans="1:17" ht="33.950000000000003" customHeight="1" x14ac:dyDescent="0.4">
      <c r="A2" s="188" t="s">
        <v>125</v>
      </c>
      <c r="B2" s="188"/>
      <c r="C2" s="188"/>
      <c r="D2" s="188"/>
      <c r="E2" s="188"/>
      <c r="F2" s="188"/>
      <c r="G2" s="95"/>
      <c r="H2" s="95"/>
      <c r="I2" s="95"/>
      <c r="J2" s="95"/>
      <c r="K2" s="95"/>
      <c r="L2" s="95"/>
      <c r="M2" s="95"/>
      <c r="N2" s="95"/>
      <c r="O2" s="95"/>
      <c r="P2" s="95"/>
      <c r="Q2" s="95"/>
    </row>
    <row r="3" spans="1:17" ht="18.75" customHeight="1" x14ac:dyDescent="0.4">
      <c r="A3" s="189" t="s">
        <v>126</v>
      </c>
      <c r="B3" s="189"/>
      <c r="C3" s="190"/>
      <c r="D3" s="190"/>
      <c r="E3" s="190"/>
      <c r="F3" s="190"/>
      <c r="G3" s="95"/>
      <c r="H3" s="95"/>
      <c r="I3" s="95"/>
      <c r="J3" s="95"/>
      <c r="K3" s="95"/>
      <c r="L3" s="95"/>
      <c r="M3" s="95"/>
      <c r="N3" s="95"/>
      <c r="O3" s="95"/>
      <c r="P3" s="95"/>
      <c r="Q3" s="95"/>
    </row>
    <row r="4" spans="1:17" ht="20.100000000000001" customHeight="1" x14ac:dyDescent="0.4">
      <c r="A4" s="191" t="s">
        <v>127</v>
      </c>
      <c r="B4" s="191"/>
      <c r="C4" s="186"/>
      <c r="D4" s="186"/>
      <c r="E4" s="186"/>
      <c r="F4" s="186"/>
      <c r="G4" s="95"/>
      <c r="H4" s="95"/>
      <c r="I4" s="95"/>
      <c r="J4" s="95"/>
      <c r="K4" s="95"/>
      <c r="L4" s="95"/>
      <c r="M4" s="95"/>
      <c r="N4" s="95"/>
      <c r="O4" s="95"/>
      <c r="P4" s="95"/>
      <c r="Q4" s="95"/>
    </row>
    <row r="5" spans="1:17" ht="20.100000000000001" customHeight="1" x14ac:dyDescent="0.4">
      <c r="A5" s="186" t="s">
        <v>172</v>
      </c>
      <c r="B5" s="186"/>
      <c r="C5" s="186"/>
      <c r="D5" s="186"/>
      <c r="E5" s="186"/>
      <c r="F5" s="186"/>
      <c r="G5" s="95"/>
      <c r="H5" s="95"/>
      <c r="I5" s="95"/>
      <c r="J5" s="95"/>
      <c r="K5" s="95"/>
      <c r="L5" s="95"/>
      <c r="M5" s="95"/>
      <c r="N5" s="95"/>
      <c r="O5" s="95"/>
      <c r="P5" s="95"/>
      <c r="Q5" s="95"/>
    </row>
    <row r="6" spans="1:17" ht="20.100000000000001" customHeight="1" x14ac:dyDescent="0.4">
      <c r="A6" s="186" t="s">
        <v>128</v>
      </c>
      <c r="B6" s="186"/>
      <c r="C6" s="186"/>
      <c r="D6" s="186"/>
      <c r="E6" s="186"/>
      <c r="F6" s="186"/>
      <c r="G6" s="95"/>
      <c r="H6" s="95"/>
      <c r="I6" s="95"/>
      <c r="J6" s="95"/>
      <c r="K6" s="95"/>
      <c r="L6" s="95"/>
      <c r="M6" s="95"/>
      <c r="N6" s="95"/>
      <c r="O6" s="95"/>
      <c r="P6" s="95"/>
      <c r="Q6" s="95"/>
    </row>
    <row r="7" spans="1:17" ht="20.100000000000001" customHeight="1" x14ac:dyDescent="0.4">
      <c r="A7" s="186" t="s">
        <v>129</v>
      </c>
      <c r="B7" s="186"/>
      <c r="C7" s="186"/>
      <c r="D7" s="186"/>
      <c r="E7" s="186"/>
      <c r="F7" s="186"/>
      <c r="G7" s="95"/>
      <c r="H7" s="95"/>
      <c r="I7" s="95"/>
      <c r="J7" s="95"/>
      <c r="K7" s="95"/>
      <c r="L7" s="95"/>
      <c r="M7" s="95"/>
      <c r="N7" s="95"/>
      <c r="O7" s="95"/>
      <c r="P7" s="95"/>
      <c r="Q7" s="95"/>
    </row>
    <row r="8" spans="1:17" ht="20.100000000000001" customHeight="1" x14ac:dyDescent="0.4">
      <c r="A8" s="186" t="s">
        <v>173</v>
      </c>
      <c r="B8" s="186"/>
      <c r="C8" s="186"/>
      <c r="D8" s="186"/>
      <c r="E8" s="186"/>
      <c r="F8" s="186"/>
      <c r="G8" s="95"/>
      <c r="H8" s="95"/>
      <c r="I8" s="95"/>
      <c r="J8" s="95"/>
      <c r="K8" s="95"/>
      <c r="L8" s="95"/>
      <c r="M8" s="95"/>
      <c r="N8" s="95"/>
      <c r="O8" s="95"/>
      <c r="P8" s="95"/>
      <c r="Q8" s="95"/>
    </row>
    <row r="9" spans="1:17" ht="6.95" customHeight="1" thickBot="1" x14ac:dyDescent="0.45">
      <c r="A9" s="187"/>
      <c r="B9" s="187"/>
      <c r="C9" s="187"/>
      <c r="D9" s="187"/>
      <c r="E9" s="187"/>
      <c r="F9" s="187"/>
      <c r="G9" s="95"/>
      <c r="H9" s="95"/>
      <c r="I9" s="95"/>
      <c r="J9" s="95"/>
      <c r="K9" s="95"/>
      <c r="L9" s="95"/>
      <c r="M9" s="95"/>
      <c r="N9" s="95"/>
      <c r="O9" s="95"/>
      <c r="P9" s="95"/>
      <c r="Q9" s="95"/>
    </row>
    <row r="10" spans="1:17" ht="20.100000000000001" customHeight="1" thickBot="1" x14ac:dyDescent="0.45">
      <c r="A10" s="187" t="s">
        <v>169</v>
      </c>
      <c r="B10" s="187"/>
      <c r="C10" s="187"/>
      <c r="D10" s="192"/>
      <c r="E10" s="137">
        <f>'資金計画 '!J36</f>
        <v>0</v>
      </c>
      <c r="F10" s="136" t="s">
        <v>170</v>
      </c>
      <c r="G10" s="95"/>
      <c r="H10" s="95"/>
      <c r="I10" s="95"/>
      <c r="J10" s="95"/>
      <c r="K10" s="95"/>
      <c r="L10" s="95"/>
      <c r="M10" s="95"/>
      <c r="N10" s="95"/>
      <c r="O10" s="95"/>
      <c r="P10" s="95"/>
      <c r="Q10" s="95"/>
    </row>
    <row r="11" spans="1:17" ht="20.100000000000001" customHeight="1" x14ac:dyDescent="0.4">
      <c r="A11" s="193"/>
      <c r="B11" s="193"/>
      <c r="C11" s="193"/>
      <c r="D11" s="193"/>
      <c r="E11" s="193"/>
      <c r="F11" s="193"/>
      <c r="G11" s="95"/>
      <c r="H11" s="95"/>
      <c r="I11" s="95"/>
      <c r="J11" s="95"/>
      <c r="K11" s="95"/>
      <c r="L11" s="95"/>
      <c r="M11" s="95"/>
      <c r="N11" s="95"/>
      <c r="O11" s="95"/>
      <c r="P11" s="95"/>
      <c r="Q11" s="95"/>
    </row>
    <row r="12" spans="1:17" ht="39.950000000000003" customHeight="1" thickBot="1" x14ac:dyDescent="0.45">
      <c r="A12" s="197" t="s">
        <v>130</v>
      </c>
      <c r="B12" s="198"/>
      <c r="C12" s="198"/>
      <c r="D12" s="198"/>
      <c r="E12" s="198"/>
      <c r="F12" s="97"/>
      <c r="G12" s="95"/>
      <c r="H12" s="95"/>
      <c r="I12" s="95"/>
      <c r="J12" s="95"/>
      <c r="K12" s="95"/>
      <c r="L12" s="95"/>
      <c r="M12" s="95"/>
      <c r="N12" s="95"/>
      <c r="O12" s="95"/>
      <c r="P12" s="95"/>
      <c r="Q12" s="95"/>
    </row>
    <row r="13" spans="1:17" ht="54.95" customHeight="1" x14ac:dyDescent="0.4">
      <c r="A13" s="199"/>
      <c r="B13" s="200" t="s">
        <v>131</v>
      </c>
      <c r="C13" s="98" t="s">
        <v>132</v>
      </c>
      <c r="D13" s="99"/>
      <c r="E13" s="100"/>
      <c r="F13" s="101" t="s">
        <v>133</v>
      </c>
      <c r="G13" s="102"/>
      <c r="H13" s="95"/>
    </row>
    <row r="14" spans="1:17" ht="35.1" customHeight="1" x14ac:dyDescent="0.4">
      <c r="A14" s="199"/>
      <c r="B14" s="201"/>
      <c r="C14" s="103"/>
      <c r="D14" s="203"/>
      <c r="E14" s="104" t="s">
        <v>134</v>
      </c>
      <c r="F14" s="105" t="s">
        <v>135</v>
      </c>
      <c r="G14" s="102"/>
      <c r="H14" s="95"/>
    </row>
    <row r="15" spans="1:17" ht="35.1" customHeight="1" x14ac:dyDescent="0.4">
      <c r="A15" s="199"/>
      <c r="B15" s="201"/>
      <c r="C15" s="103"/>
      <c r="D15" s="203"/>
      <c r="E15" s="104" t="s">
        <v>136</v>
      </c>
      <c r="F15" s="105" t="s">
        <v>137</v>
      </c>
      <c r="G15" s="102"/>
      <c r="H15" s="95"/>
    </row>
    <row r="16" spans="1:17" ht="35.1" customHeight="1" x14ac:dyDescent="0.4">
      <c r="A16" s="199"/>
      <c r="B16" s="201"/>
      <c r="C16" s="103"/>
      <c r="D16" s="203"/>
      <c r="E16" s="104" t="s">
        <v>138</v>
      </c>
      <c r="F16" s="106" t="s">
        <v>135</v>
      </c>
      <c r="G16" s="102"/>
      <c r="H16" s="95"/>
    </row>
    <row r="17" spans="1:11" ht="35.1" customHeight="1" x14ac:dyDescent="0.4">
      <c r="A17" s="199"/>
      <c r="B17" s="201"/>
      <c r="C17" s="107"/>
      <c r="D17" s="204"/>
      <c r="E17" s="104" t="s">
        <v>139</v>
      </c>
      <c r="F17" s="106" t="s">
        <v>135</v>
      </c>
      <c r="G17" s="102"/>
      <c r="H17" s="95"/>
    </row>
    <row r="18" spans="1:11" ht="75" customHeight="1" x14ac:dyDescent="0.4">
      <c r="A18" s="199"/>
      <c r="B18" s="201"/>
      <c r="C18" s="205" t="s">
        <v>140</v>
      </c>
      <c r="D18" s="206"/>
      <c r="E18" s="207"/>
      <c r="F18" s="108" t="s">
        <v>175</v>
      </c>
    </row>
    <row r="19" spans="1:11" ht="95.1" customHeight="1" thickBot="1" x14ac:dyDescent="0.45">
      <c r="A19" s="199"/>
      <c r="B19" s="202"/>
      <c r="C19" s="208" t="s">
        <v>141</v>
      </c>
      <c r="D19" s="209"/>
      <c r="E19" s="210"/>
      <c r="F19" s="109" t="s">
        <v>142</v>
      </c>
      <c r="K19" s="110"/>
    </row>
    <row r="20" spans="1:11" ht="45" customHeight="1" x14ac:dyDescent="0.4">
      <c r="A20" s="111"/>
      <c r="B20" s="200" t="s">
        <v>143</v>
      </c>
      <c r="C20" s="112" t="s">
        <v>144</v>
      </c>
      <c r="D20" s="99"/>
      <c r="E20" s="100"/>
      <c r="F20" s="113" t="s">
        <v>145</v>
      </c>
      <c r="K20" s="110"/>
    </row>
    <row r="21" spans="1:11" ht="35.1" customHeight="1" x14ac:dyDescent="0.4">
      <c r="A21" s="111"/>
      <c r="B21" s="201"/>
      <c r="C21" s="114"/>
      <c r="D21" s="203"/>
      <c r="E21" s="104" t="s">
        <v>146</v>
      </c>
      <c r="F21" s="115" t="s">
        <v>147</v>
      </c>
      <c r="K21" s="110"/>
    </row>
    <row r="22" spans="1:11" ht="35.1" customHeight="1" x14ac:dyDescent="0.4">
      <c r="A22" s="111"/>
      <c r="B22" s="201"/>
      <c r="C22" s="114"/>
      <c r="D22" s="203"/>
      <c r="E22" s="104" t="s">
        <v>148</v>
      </c>
      <c r="F22" s="115" t="s">
        <v>149</v>
      </c>
      <c r="K22" s="110"/>
    </row>
    <row r="23" spans="1:11" ht="35.1" customHeight="1" x14ac:dyDescent="0.4">
      <c r="A23" s="111"/>
      <c r="B23" s="201"/>
      <c r="C23" s="116"/>
      <c r="D23" s="135"/>
      <c r="E23" s="104" t="s">
        <v>150</v>
      </c>
      <c r="F23" s="115" t="s">
        <v>151</v>
      </c>
      <c r="K23" s="110"/>
    </row>
    <row r="24" spans="1:11" ht="75" customHeight="1" thickBot="1" x14ac:dyDescent="0.45">
      <c r="A24" s="117"/>
      <c r="B24" s="202"/>
      <c r="C24" s="211" t="s">
        <v>164</v>
      </c>
      <c r="D24" s="209"/>
      <c r="E24" s="210"/>
      <c r="F24" s="109" t="s">
        <v>152</v>
      </c>
      <c r="K24" s="110"/>
    </row>
    <row r="25" spans="1:11" ht="39.950000000000003" customHeight="1" x14ac:dyDescent="0.4">
      <c r="A25" s="212" t="s">
        <v>153</v>
      </c>
      <c r="B25" s="213"/>
      <c r="C25" s="118"/>
      <c r="D25" s="118"/>
      <c r="E25" s="118"/>
      <c r="F25" s="119"/>
    </row>
    <row r="26" spans="1:11" ht="54.95" customHeight="1" x14ac:dyDescent="0.4">
      <c r="A26" s="120"/>
      <c r="B26" s="121"/>
      <c r="C26" s="214" t="s">
        <v>154</v>
      </c>
      <c r="D26" s="215"/>
      <c r="E26" s="216"/>
      <c r="F26" s="122" t="s">
        <v>155</v>
      </c>
      <c r="K26" s="123"/>
    </row>
    <row r="27" spans="1:11" ht="111" x14ac:dyDescent="0.4">
      <c r="A27" s="124"/>
      <c r="B27" s="125"/>
      <c r="C27" s="194" t="s">
        <v>156</v>
      </c>
      <c r="D27" s="195"/>
      <c r="E27" s="196"/>
      <c r="F27" s="126" t="s">
        <v>171</v>
      </c>
    </row>
  </sheetData>
  <sheetProtection algorithmName="SHA-512" hashValue="h8Fv8q5+zalf46kft4O1WQ+PhIhlz500d7nzVrYUPGJouCwV2F62jTMuaIlna1oQl6Nbm3nSqGpDjCDnL6H5Ig==" saltValue="0TV8q6UrbMv79HJO4fEZFA==" spinCount="100000" sheet="1" objects="1" scenarios="1"/>
  <mergeCells count="24">
    <mergeCell ref="A10:D10"/>
    <mergeCell ref="A11:F11"/>
    <mergeCell ref="C27:E27"/>
    <mergeCell ref="A7:F7"/>
    <mergeCell ref="A12:E12"/>
    <mergeCell ref="A13:A19"/>
    <mergeCell ref="B13:B19"/>
    <mergeCell ref="D14:D15"/>
    <mergeCell ref="D16:D17"/>
    <mergeCell ref="C18:E18"/>
    <mergeCell ref="C19:E19"/>
    <mergeCell ref="B20:B24"/>
    <mergeCell ref="D21:D22"/>
    <mergeCell ref="C24:E24"/>
    <mergeCell ref="A25:B25"/>
    <mergeCell ref="C26:E26"/>
    <mergeCell ref="A8:F8"/>
    <mergeCell ref="A9:F9"/>
    <mergeCell ref="A6:F6"/>
    <mergeCell ref="A1:F1"/>
    <mergeCell ref="A2:F2"/>
    <mergeCell ref="A3:F3"/>
    <mergeCell ref="A4:F4"/>
    <mergeCell ref="A5:F5"/>
  </mergeCells>
  <phoneticPr fontId="2"/>
  <dataValidations count="1">
    <dataValidation type="list" allowBlank="1" showInputMessage="1" showErrorMessage="1" prompt="同一テーマ・内容（経費）で重複して助成を受けることはできません。" sqref="K26">
      <formula1>"選択してください,はい,いいえ"</formula1>
    </dataValidation>
  </dataValidations>
  <printOptions horizontalCentered="1"/>
  <pageMargins left="0.19685039370078741" right="0.19685039370078741" top="0.59055118110236227" bottom="0.39370078740157483" header="0.19685039370078741" footer="0.19685039370078741"/>
  <pageSetup paperSize="9" scale="68" orientation="portrait" r:id="rId1"/>
  <headerFooter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J57"/>
  <sheetViews>
    <sheetView showGridLines="0" view="pageBreakPreview" zoomScaleNormal="115" zoomScaleSheetLayoutView="100" workbookViewId="0">
      <pane ySplit="4" topLeftCell="A5" activePane="bottomLeft" state="frozen"/>
      <selection activeCell="H6" sqref="H6:J6"/>
      <selection pane="bottomLeft" activeCell="B32" sqref="B32:C32"/>
    </sheetView>
  </sheetViews>
  <sheetFormatPr defaultRowHeight="24" customHeight="1" x14ac:dyDescent="0.4"/>
  <cols>
    <col min="1" max="1" width="4.125" customWidth="1"/>
    <col min="2" max="2" width="4.875" customWidth="1"/>
    <col min="3" max="3" width="13.625" customWidth="1"/>
    <col min="4" max="4" width="15.875" style="1" customWidth="1"/>
    <col min="5" max="5" width="2.125" style="1" customWidth="1"/>
    <col min="6" max="6" width="14.625" style="1" customWidth="1"/>
    <col min="7" max="7" width="19.375" style="1" customWidth="1"/>
    <col min="8" max="8" width="20.625" style="1" customWidth="1"/>
    <col min="30" max="30" width="12.875" customWidth="1"/>
    <col min="31" max="31" width="15.625" customWidth="1"/>
    <col min="33" max="33" width="19" customWidth="1"/>
    <col min="34" max="34" width="26.5" customWidth="1"/>
    <col min="35" max="35" width="17" customWidth="1"/>
    <col min="36" max="36" width="21.125" customWidth="1"/>
    <col min="37" max="37" width="23.375" customWidth="1"/>
    <col min="38" max="38" width="22.125" customWidth="1"/>
    <col min="40" max="40" width="21.125" customWidth="1"/>
    <col min="41" max="41" width="27" customWidth="1"/>
    <col min="42" max="42" width="34.375" customWidth="1"/>
  </cols>
  <sheetData>
    <row r="1" spans="1:10" ht="19.5" customHeight="1" x14ac:dyDescent="0.35">
      <c r="A1" s="253" t="s">
        <v>8</v>
      </c>
      <c r="B1" s="253"/>
      <c r="C1" s="253"/>
      <c r="D1" s="253"/>
      <c r="E1" s="253"/>
      <c r="F1" s="253"/>
      <c r="G1" s="252" t="s">
        <v>24</v>
      </c>
      <c r="H1" s="252"/>
      <c r="I1" s="57"/>
      <c r="J1" s="57"/>
    </row>
    <row r="2" spans="1:10" ht="18" customHeight="1" x14ac:dyDescent="0.4">
      <c r="A2" s="254" t="s">
        <v>157</v>
      </c>
      <c r="B2" s="254"/>
      <c r="C2" s="254"/>
      <c r="D2" s="254"/>
      <c r="E2" s="254"/>
      <c r="F2" s="254"/>
      <c r="G2" s="254"/>
      <c r="H2" s="254"/>
    </row>
    <row r="3" spans="1:10" ht="17.25" customHeight="1" x14ac:dyDescent="0.4">
      <c r="A3" s="228" t="s">
        <v>97</v>
      </c>
      <c r="B3" s="228"/>
      <c r="C3" s="228"/>
      <c r="D3" s="228"/>
      <c r="E3" s="228"/>
      <c r="F3" s="228"/>
      <c r="G3" s="228"/>
      <c r="H3" s="228"/>
    </row>
    <row r="4" spans="1:10" ht="38.25" customHeight="1" x14ac:dyDescent="0.4">
      <c r="A4" s="229" t="s">
        <v>109</v>
      </c>
      <c r="B4" s="229"/>
      <c r="C4" s="229"/>
      <c r="D4" s="229"/>
      <c r="E4" s="229"/>
      <c r="F4" s="229"/>
      <c r="G4" s="229"/>
      <c r="H4" s="229"/>
    </row>
    <row r="5" spans="1:10" ht="15" customHeight="1" x14ac:dyDescent="0.4">
      <c r="A5" s="255" t="s">
        <v>88</v>
      </c>
      <c r="B5" s="255"/>
      <c r="C5" s="255"/>
      <c r="D5" s="255"/>
      <c r="E5" s="255"/>
      <c r="F5" s="255"/>
      <c r="G5" s="255"/>
      <c r="H5" s="255"/>
    </row>
    <row r="6" spans="1:10" ht="35.1" customHeight="1" x14ac:dyDescent="0.4">
      <c r="A6" s="256" t="s">
        <v>19</v>
      </c>
      <c r="B6" s="256"/>
      <c r="C6" s="256"/>
      <c r="D6" s="256"/>
      <c r="E6" s="256"/>
      <c r="F6" s="256"/>
      <c r="G6" s="256"/>
      <c r="H6" s="256"/>
    </row>
    <row r="7" spans="1:10" ht="16.5" customHeight="1" x14ac:dyDescent="0.4">
      <c r="A7" s="236" t="s">
        <v>28</v>
      </c>
      <c r="B7" s="220" t="s">
        <v>1</v>
      </c>
      <c r="C7" s="221"/>
      <c r="D7" s="244"/>
      <c r="E7" s="245"/>
      <c r="F7" s="245"/>
      <c r="G7" s="245"/>
      <c r="H7" s="246"/>
    </row>
    <row r="8" spans="1:10" ht="16.5" customHeight="1" x14ac:dyDescent="0.4">
      <c r="A8" s="237"/>
      <c r="B8" s="222" t="s">
        <v>111</v>
      </c>
      <c r="C8" s="223"/>
      <c r="D8" s="247"/>
      <c r="E8" s="248"/>
      <c r="F8" s="248"/>
      <c r="G8" s="248"/>
      <c r="H8" s="249"/>
    </row>
    <row r="9" spans="1:10" ht="16.5" customHeight="1" x14ac:dyDescent="0.4">
      <c r="A9" s="237"/>
      <c r="B9" s="226" t="s">
        <v>13</v>
      </c>
      <c r="C9" s="227"/>
      <c r="D9" s="217"/>
      <c r="E9" s="218"/>
      <c r="F9" s="218"/>
      <c r="G9" s="231"/>
      <c r="H9" s="232"/>
      <c r="I9" s="3"/>
    </row>
    <row r="10" spans="1:10" ht="16.5" customHeight="1" x14ac:dyDescent="0.4">
      <c r="A10" s="237"/>
      <c r="B10" s="226" t="s">
        <v>7</v>
      </c>
      <c r="C10" s="227"/>
      <c r="D10" s="233" t="s">
        <v>91</v>
      </c>
      <c r="E10" s="234"/>
      <c r="F10" s="235"/>
      <c r="G10" s="34" t="s">
        <v>112</v>
      </c>
      <c r="H10" s="33">
        <v>0</v>
      </c>
      <c r="I10" s="43"/>
      <c r="J10" s="3"/>
    </row>
    <row r="11" spans="1:10" ht="16.5" customHeight="1" x14ac:dyDescent="0.4">
      <c r="A11" s="237"/>
      <c r="B11" s="240" t="s">
        <v>2</v>
      </c>
      <c r="C11" s="140" t="s">
        <v>4</v>
      </c>
      <c r="D11" s="80"/>
      <c r="E11" s="37" t="s">
        <v>3</v>
      </c>
      <c r="F11" s="81"/>
      <c r="G11" s="12" t="s">
        <v>40</v>
      </c>
      <c r="H11" s="32">
        <v>0</v>
      </c>
      <c r="I11" s="3"/>
      <c r="J11" s="3"/>
    </row>
    <row r="12" spans="1:10" ht="16.5" customHeight="1" x14ac:dyDescent="0.4">
      <c r="A12" s="237"/>
      <c r="B12" s="241"/>
      <c r="C12" s="140" t="s">
        <v>0</v>
      </c>
      <c r="D12" s="80"/>
      <c r="E12" s="37" t="s">
        <v>3</v>
      </c>
      <c r="F12" s="81"/>
      <c r="G12" s="35" t="s">
        <v>25</v>
      </c>
      <c r="H12" s="32">
        <v>0</v>
      </c>
    </row>
    <row r="13" spans="1:10" ht="16.5" customHeight="1" x14ac:dyDescent="0.4">
      <c r="A13" s="238"/>
      <c r="B13" s="242" t="s">
        <v>12</v>
      </c>
      <c r="C13" s="243"/>
      <c r="D13" s="233"/>
      <c r="E13" s="234"/>
      <c r="F13" s="235"/>
      <c r="G13" s="35" t="s">
        <v>26</v>
      </c>
      <c r="H13" s="32">
        <v>0</v>
      </c>
    </row>
    <row r="14" spans="1:10" ht="16.5" customHeight="1" x14ac:dyDescent="0.4">
      <c r="A14" s="239"/>
      <c r="B14" s="224" t="s">
        <v>74</v>
      </c>
      <c r="C14" s="225"/>
      <c r="D14" s="251"/>
      <c r="E14" s="231"/>
      <c r="F14" s="232"/>
      <c r="G14" s="35" t="s">
        <v>27</v>
      </c>
      <c r="H14" s="89">
        <f>IF(D10="リアルのみ",H10+H12+H13,IF(D10="リアル + オンライン",SUM(H10:H13),IF(AND(D10="選択してください",SUM(H10:H13)&gt;=1),"出展形態選択",H11)))</f>
        <v>0</v>
      </c>
    </row>
    <row r="15" spans="1:10" ht="16.5" customHeight="1" x14ac:dyDescent="0.4">
      <c r="A15" s="236" t="s">
        <v>29</v>
      </c>
      <c r="B15" s="220" t="s">
        <v>1</v>
      </c>
      <c r="C15" s="221"/>
      <c r="D15" s="244"/>
      <c r="E15" s="245"/>
      <c r="F15" s="245"/>
      <c r="G15" s="245"/>
      <c r="H15" s="246"/>
    </row>
    <row r="16" spans="1:10" ht="16.5" customHeight="1" x14ac:dyDescent="0.4">
      <c r="A16" s="237"/>
      <c r="B16" s="222" t="s">
        <v>57</v>
      </c>
      <c r="C16" s="223"/>
      <c r="D16" s="247"/>
      <c r="E16" s="248"/>
      <c r="F16" s="248"/>
      <c r="G16" s="248"/>
      <c r="H16" s="249"/>
    </row>
    <row r="17" spans="1:8" ht="16.5" customHeight="1" x14ac:dyDescent="0.4">
      <c r="A17" s="237"/>
      <c r="B17" s="226" t="s">
        <v>13</v>
      </c>
      <c r="C17" s="227"/>
      <c r="D17" s="217"/>
      <c r="E17" s="218"/>
      <c r="F17" s="218"/>
      <c r="G17" s="218"/>
      <c r="H17" s="219"/>
    </row>
    <row r="18" spans="1:8" ht="16.5" customHeight="1" x14ac:dyDescent="0.4">
      <c r="A18" s="237"/>
      <c r="B18" s="226" t="s">
        <v>7</v>
      </c>
      <c r="C18" s="227"/>
      <c r="D18" s="233" t="s">
        <v>91</v>
      </c>
      <c r="E18" s="234"/>
      <c r="F18" s="235"/>
      <c r="G18" s="34" t="s">
        <v>113</v>
      </c>
      <c r="H18" s="33">
        <v>0</v>
      </c>
    </row>
    <row r="19" spans="1:8" ht="16.5" customHeight="1" x14ac:dyDescent="0.4">
      <c r="A19" s="237"/>
      <c r="B19" s="240" t="s">
        <v>2</v>
      </c>
      <c r="C19" s="140" t="s">
        <v>4</v>
      </c>
      <c r="D19" s="80"/>
      <c r="E19" s="7" t="s">
        <v>3</v>
      </c>
      <c r="F19" s="81"/>
      <c r="G19" s="12" t="s">
        <v>40</v>
      </c>
      <c r="H19" s="32">
        <v>0</v>
      </c>
    </row>
    <row r="20" spans="1:8" ht="16.5" customHeight="1" x14ac:dyDescent="0.4">
      <c r="A20" s="237"/>
      <c r="B20" s="241"/>
      <c r="C20" s="140" t="s">
        <v>0</v>
      </c>
      <c r="D20" s="80"/>
      <c r="E20" s="7" t="s">
        <v>3</v>
      </c>
      <c r="F20" s="81"/>
      <c r="G20" s="35" t="s">
        <v>25</v>
      </c>
      <c r="H20" s="8">
        <v>0</v>
      </c>
    </row>
    <row r="21" spans="1:8" ht="16.5" customHeight="1" x14ac:dyDescent="0.4">
      <c r="A21" s="238"/>
      <c r="B21" s="242" t="s">
        <v>12</v>
      </c>
      <c r="C21" s="243"/>
      <c r="D21" s="233"/>
      <c r="E21" s="234"/>
      <c r="F21" s="235"/>
      <c r="G21" s="35" t="s">
        <v>26</v>
      </c>
      <c r="H21" s="8">
        <v>0</v>
      </c>
    </row>
    <row r="22" spans="1:8" ht="16.5" customHeight="1" x14ac:dyDescent="0.4">
      <c r="A22" s="239"/>
      <c r="B22" s="224" t="s">
        <v>74</v>
      </c>
      <c r="C22" s="225"/>
      <c r="D22" s="230"/>
      <c r="E22" s="231"/>
      <c r="F22" s="232"/>
      <c r="G22" s="35" t="s">
        <v>27</v>
      </c>
      <c r="H22" s="9">
        <f>IF(D18="リアルのみ",H18+H20+H21,IF(D18="リアル + オンライン",SUM(H18:H21),IF(AND(D18="選択してください",SUM(H18:H21)&gt;=1),"出展形態選択",H19)))</f>
        <v>0</v>
      </c>
    </row>
    <row r="23" spans="1:8" ht="16.5" customHeight="1" x14ac:dyDescent="0.4">
      <c r="A23" s="236" t="s">
        <v>30</v>
      </c>
      <c r="B23" s="220" t="s">
        <v>1</v>
      </c>
      <c r="C23" s="221"/>
      <c r="D23" s="244"/>
      <c r="E23" s="245"/>
      <c r="F23" s="245"/>
      <c r="G23" s="245"/>
      <c r="H23" s="246"/>
    </row>
    <row r="24" spans="1:8" ht="16.5" customHeight="1" x14ac:dyDescent="0.4">
      <c r="A24" s="237"/>
      <c r="B24" s="222" t="s">
        <v>57</v>
      </c>
      <c r="C24" s="223"/>
      <c r="D24" s="247"/>
      <c r="E24" s="248"/>
      <c r="F24" s="248"/>
      <c r="G24" s="248"/>
      <c r="H24" s="249"/>
    </row>
    <row r="25" spans="1:8" ht="16.5" customHeight="1" x14ac:dyDescent="0.4">
      <c r="A25" s="237"/>
      <c r="B25" s="226" t="s">
        <v>13</v>
      </c>
      <c r="C25" s="227"/>
      <c r="D25" s="217"/>
      <c r="E25" s="218"/>
      <c r="F25" s="218"/>
      <c r="G25" s="218"/>
      <c r="H25" s="219"/>
    </row>
    <row r="26" spans="1:8" ht="16.5" customHeight="1" x14ac:dyDescent="0.4">
      <c r="A26" s="237"/>
      <c r="B26" s="226" t="s">
        <v>7</v>
      </c>
      <c r="C26" s="227"/>
      <c r="D26" s="233" t="s">
        <v>91</v>
      </c>
      <c r="E26" s="234"/>
      <c r="F26" s="235"/>
      <c r="G26" s="11" t="s">
        <v>113</v>
      </c>
      <c r="H26" s="31">
        <v>0</v>
      </c>
    </row>
    <row r="27" spans="1:8" ht="16.5" customHeight="1" x14ac:dyDescent="0.4">
      <c r="A27" s="237"/>
      <c r="B27" s="240" t="s">
        <v>2</v>
      </c>
      <c r="C27" s="140" t="s">
        <v>4</v>
      </c>
      <c r="D27" s="80"/>
      <c r="E27" s="7" t="s">
        <v>3</v>
      </c>
      <c r="F27" s="81"/>
      <c r="G27" s="35" t="s">
        <v>40</v>
      </c>
      <c r="H27" s="8">
        <v>0</v>
      </c>
    </row>
    <row r="28" spans="1:8" ht="16.5" customHeight="1" x14ac:dyDescent="0.4">
      <c r="A28" s="237"/>
      <c r="B28" s="241"/>
      <c r="C28" s="140" t="s">
        <v>0</v>
      </c>
      <c r="D28" s="80"/>
      <c r="E28" s="7" t="s">
        <v>3</v>
      </c>
      <c r="F28" s="81"/>
      <c r="G28" s="35" t="s">
        <v>25</v>
      </c>
      <c r="H28" s="8">
        <v>0</v>
      </c>
    </row>
    <row r="29" spans="1:8" ht="15.75" customHeight="1" x14ac:dyDescent="0.4">
      <c r="A29" s="238"/>
      <c r="B29" s="242" t="s">
        <v>12</v>
      </c>
      <c r="C29" s="243"/>
      <c r="D29" s="233"/>
      <c r="E29" s="234"/>
      <c r="F29" s="235"/>
      <c r="G29" s="35" t="s">
        <v>26</v>
      </c>
      <c r="H29" s="8">
        <v>0</v>
      </c>
    </row>
    <row r="30" spans="1:8" ht="16.5" customHeight="1" x14ac:dyDescent="0.4">
      <c r="A30" s="239"/>
      <c r="B30" s="224" t="s">
        <v>74</v>
      </c>
      <c r="C30" s="225"/>
      <c r="D30" s="230"/>
      <c r="E30" s="231"/>
      <c r="F30" s="232"/>
      <c r="G30" s="35" t="s">
        <v>27</v>
      </c>
      <c r="H30" s="9">
        <f>IF(D26="リアルのみ",H26+H28+H29,IF(D26="リアル + オンライン",SUM(H26:H29),IF(AND(D26="選択してください",SUM(H26:H29)&gt;=1),"出展形態選択",H27)))</f>
        <v>0</v>
      </c>
    </row>
    <row r="31" spans="1:8" ht="16.5" customHeight="1" x14ac:dyDescent="0.4">
      <c r="A31" s="236" t="s">
        <v>31</v>
      </c>
      <c r="B31" s="220" t="s">
        <v>1</v>
      </c>
      <c r="C31" s="221"/>
      <c r="D31" s="244"/>
      <c r="E31" s="245"/>
      <c r="F31" s="245"/>
      <c r="G31" s="245"/>
      <c r="H31" s="246"/>
    </row>
    <row r="32" spans="1:8" ht="16.5" customHeight="1" x14ac:dyDescent="0.4">
      <c r="A32" s="237"/>
      <c r="B32" s="222" t="s">
        <v>57</v>
      </c>
      <c r="C32" s="223"/>
      <c r="D32" s="247"/>
      <c r="E32" s="248"/>
      <c r="F32" s="248"/>
      <c r="G32" s="248"/>
      <c r="H32" s="249"/>
    </row>
    <row r="33" spans="1:10" ht="16.5" customHeight="1" x14ac:dyDescent="0.4">
      <c r="A33" s="237"/>
      <c r="B33" s="226" t="s">
        <v>13</v>
      </c>
      <c r="C33" s="227"/>
      <c r="D33" s="217"/>
      <c r="E33" s="218"/>
      <c r="F33" s="218"/>
      <c r="G33" s="218"/>
      <c r="H33" s="219"/>
    </row>
    <row r="34" spans="1:10" ht="16.5" customHeight="1" x14ac:dyDescent="0.4">
      <c r="A34" s="237"/>
      <c r="B34" s="226" t="s">
        <v>7</v>
      </c>
      <c r="C34" s="227"/>
      <c r="D34" s="233" t="s">
        <v>91</v>
      </c>
      <c r="E34" s="234"/>
      <c r="F34" s="235"/>
      <c r="G34" s="34" t="s">
        <v>113</v>
      </c>
      <c r="H34" s="31">
        <v>0</v>
      </c>
    </row>
    <row r="35" spans="1:10" ht="16.5" customHeight="1" x14ac:dyDescent="0.4">
      <c r="A35" s="237"/>
      <c r="B35" s="240" t="s">
        <v>2</v>
      </c>
      <c r="C35" s="140" t="s">
        <v>4</v>
      </c>
      <c r="D35" s="80"/>
      <c r="E35" s="7" t="s">
        <v>3</v>
      </c>
      <c r="F35" s="81"/>
      <c r="G35" s="12" t="s">
        <v>40</v>
      </c>
      <c r="H35" s="8">
        <v>0</v>
      </c>
    </row>
    <row r="36" spans="1:10" ht="16.5" customHeight="1" x14ac:dyDescent="0.4">
      <c r="A36" s="237"/>
      <c r="B36" s="241"/>
      <c r="C36" s="140" t="s">
        <v>0</v>
      </c>
      <c r="D36" s="80"/>
      <c r="E36" s="7" t="s">
        <v>3</v>
      </c>
      <c r="F36" s="81"/>
      <c r="G36" s="35" t="s">
        <v>25</v>
      </c>
      <c r="H36" s="8">
        <v>0</v>
      </c>
    </row>
    <row r="37" spans="1:10" ht="16.5" customHeight="1" x14ac:dyDescent="0.4">
      <c r="A37" s="238"/>
      <c r="B37" s="242" t="s">
        <v>12</v>
      </c>
      <c r="C37" s="243"/>
      <c r="D37" s="233"/>
      <c r="E37" s="234"/>
      <c r="F37" s="235"/>
      <c r="G37" s="35" t="s">
        <v>26</v>
      </c>
      <c r="H37" s="8">
        <v>0</v>
      </c>
    </row>
    <row r="38" spans="1:10" ht="16.5" customHeight="1" x14ac:dyDescent="0.4">
      <c r="A38" s="239"/>
      <c r="B38" s="224" t="s">
        <v>74</v>
      </c>
      <c r="C38" s="225"/>
      <c r="D38" s="230"/>
      <c r="E38" s="231"/>
      <c r="F38" s="232"/>
      <c r="G38" s="35" t="s">
        <v>27</v>
      </c>
      <c r="H38" s="9">
        <f>IF(D34="リアルのみ",H34+H36+H37,IF(D34="リアル + オンライン",SUM(H34:H37),IF(AND(D34="選択してください",SUM(H34:H37)&gt;=1),"出展形態選択",H35)))</f>
        <v>0</v>
      </c>
    </row>
    <row r="39" spans="1:10" ht="16.5" customHeight="1" x14ac:dyDescent="0.4">
      <c r="A39" s="236" t="s">
        <v>32</v>
      </c>
      <c r="B39" s="220" t="s">
        <v>1</v>
      </c>
      <c r="C39" s="221"/>
      <c r="D39" s="244"/>
      <c r="E39" s="245"/>
      <c r="F39" s="245"/>
      <c r="G39" s="245"/>
      <c r="H39" s="246"/>
    </row>
    <row r="40" spans="1:10" ht="16.5" customHeight="1" x14ac:dyDescent="0.4">
      <c r="A40" s="237"/>
      <c r="B40" s="222" t="s">
        <v>57</v>
      </c>
      <c r="C40" s="223"/>
      <c r="D40" s="247"/>
      <c r="E40" s="248"/>
      <c r="F40" s="248"/>
      <c r="G40" s="248"/>
      <c r="H40" s="249"/>
    </row>
    <row r="41" spans="1:10" ht="16.5" customHeight="1" x14ac:dyDescent="0.4">
      <c r="A41" s="237"/>
      <c r="B41" s="226" t="s">
        <v>13</v>
      </c>
      <c r="C41" s="227"/>
      <c r="D41" s="217"/>
      <c r="E41" s="218"/>
      <c r="F41" s="218"/>
      <c r="G41" s="231"/>
      <c r="H41" s="232"/>
      <c r="I41" s="43"/>
      <c r="J41" s="3"/>
    </row>
    <row r="42" spans="1:10" ht="16.5" customHeight="1" x14ac:dyDescent="0.4">
      <c r="A42" s="250"/>
      <c r="B42" s="226" t="s">
        <v>7</v>
      </c>
      <c r="C42" s="227"/>
      <c r="D42" s="233" t="s">
        <v>91</v>
      </c>
      <c r="E42" s="234"/>
      <c r="F42" s="235"/>
      <c r="G42" s="36" t="s">
        <v>113</v>
      </c>
      <c r="H42" s="48">
        <v>0</v>
      </c>
      <c r="I42" s="44"/>
      <c r="J42" s="45"/>
    </row>
    <row r="43" spans="1:10" ht="16.5" customHeight="1" x14ac:dyDescent="0.4">
      <c r="A43" s="237"/>
      <c r="B43" s="240" t="s">
        <v>2</v>
      </c>
      <c r="C43" s="140" t="s">
        <v>4</v>
      </c>
      <c r="D43" s="80"/>
      <c r="E43" s="7" t="s">
        <v>3</v>
      </c>
      <c r="F43" s="81"/>
      <c r="G43" s="12" t="s">
        <v>40</v>
      </c>
      <c r="H43" s="8">
        <v>0</v>
      </c>
      <c r="I43" s="3"/>
      <c r="J43" s="3"/>
    </row>
    <row r="44" spans="1:10" ht="16.5" customHeight="1" x14ac:dyDescent="0.4">
      <c r="A44" s="237"/>
      <c r="B44" s="241"/>
      <c r="C44" s="140" t="s">
        <v>0</v>
      </c>
      <c r="D44" s="80"/>
      <c r="E44" s="7" t="s">
        <v>3</v>
      </c>
      <c r="F44" s="81"/>
      <c r="G44" s="35" t="s">
        <v>25</v>
      </c>
      <c r="H44" s="8">
        <v>0</v>
      </c>
      <c r="I44" s="3"/>
      <c r="J44" s="3"/>
    </row>
    <row r="45" spans="1:10" ht="16.5" customHeight="1" x14ac:dyDescent="0.4">
      <c r="A45" s="238"/>
      <c r="B45" s="242" t="s">
        <v>12</v>
      </c>
      <c r="C45" s="243"/>
      <c r="D45" s="233"/>
      <c r="E45" s="234"/>
      <c r="F45" s="235"/>
      <c r="G45" s="35" t="s">
        <v>26</v>
      </c>
      <c r="H45" s="8">
        <v>0</v>
      </c>
    </row>
    <row r="46" spans="1:10" ht="16.5" customHeight="1" x14ac:dyDescent="0.4">
      <c r="A46" s="239"/>
      <c r="B46" s="224" t="s">
        <v>74</v>
      </c>
      <c r="C46" s="225"/>
      <c r="D46" s="230"/>
      <c r="E46" s="231"/>
      <c r="F46" s="232"/>
      <c r="G46" s="35" t="s">
        <v>27</v>
      </c>
      <c r="H46" s="9">
        <f>IF(D42="リアルのみ",H42+H44+H45,IF(D42="リアル + オンライン",SUM(H42:H45),IF(AND(D42="選択してください",SUM(H42:H45)&gt;=1),"出展形態選択",H43)))</f>
        <v>0</v>
      </c>
    </row>
    <row r="47" spans="1:10" ht="16.5" customHeight="1" x14ac:dyDescent="0.4">
      <c r="A47" s="236" t="s">
        <v>37</v>
      </c>
      <c r="B47" s="220" t="s">
        <v>1</v>
      </c>
      <c r="C47" s="221"/>
      <c r="D47" s="244"/>
      <c r="E47" s="245"/>
      <c r="F47" s="245"/>
      <c r="G47" s="245"/>
      <c r="H47" s="246"/>
      <c r="I47" s="3"/>
    </row>
    <row r="48" spans="1:10" ht="16.5" customHeight="1" x14ac:dyDescent="0.4">
      <c r="A48" s="237"/>
      <c r="B48" s="222" t="s">
        <v>57</v>
      </c>
      <c r="C48" s="223"/>
      <c r="D48" s="247"/>
      <c r="E48" s="248"/>
      <c r="F48" s="248"/>
      <c r="G48" s="248"/>
      <c r="H48" s="249"/>
    </row>
    <row r="49" spans="1:9" ht="16.5" customHeight="1" x14ac:dyDescent="0.4">
      <c r="A49" s="237"/>
      <c r="B49" s="226" t="s">
        <v>13</v>
      </c>
      <c r="C49" s="227"/>
      <c r="D49" s="217"/>
      <c r="E49" s="218"/>
      <c r="F49" s="218"/>
      <c r="G49" s="218"/>
      <c r="H49" s="219"/>
    </row>
    <row r="50" spans="1:9" ht="16.5" customHeight="1" x14ac:dyDescent="0.4">
      <c r="A50" s="237"/>
      <c r="B50" s="226" t="s">
        <v>7</v>
      </c>
      <c r="C50" s="227"/>
      <c r="D50" s="233" t="s">
        <v>91</v>
      </c>
      <c r="E50" s="234"/>
      <c r="F50" s="235"/>
      <c r="G50" s="11" t="s">
        <v>113</v>
      </c>
      <c r="H50" s="31">
        <v>0</v>
      </c>
    </row>
    <row r="51" spans="1:9" ht="16.5" customHeight="1" x14ac:dyDescent="0.4">
      <c r="A51" s="237"/>
      <c r="B51" s="240" t="s">
        <v>2</v>
      </c>
      <c r="C51" s="140" t="s">
        <v>4</v>
      </c>
      <c r="D51" s="80"/>
      <c r="E51" s="7" t="s">
        <v>3</v>
      </c>
      <c r="F51" s="81"/>
      <c r="G51" s="35" t="s">
        <v>40</v>
      </c>
      <c r="H51" s="8">
        <v>0</v>
      </c>
      <c r="I51" s="43"/>
    </row>
    <row r="52" spans="1:9" ht="16.5" customHeight="1" x14ac:dyDescent="0.4">
      <c r="A52" s="237"/>
      <c r="B52" s="241"/>
      <c r="C52" s="140" t="s">
        <v>0</v>
      </c>
      <c r="D52" s="80"/>
      <c r="E52" s="7" t="s">
        <v>3</v>
      </c>
      <c r="F52" s="81"/>
      <c r="G52" s="35" t="s">
        <v>25</v>
      </c>
      <c r="H52" s="8">
        <v>0</v>
      </c>
      <c r="I52" s="43"/>
    </row>
    <row r="53" spans="1:9" ht="16.5" customHeight="1" x14ac:dyDescent="0.4">
      <c r="A53" s="238"/>
      <c r="B53" s="242" t="s">
        <v>12</v>
      </c>
      <c r="C53" s="243"/>
      <c r="D53" s="233"/>
      <c r="E53" s="234"/>
      <c r="F53" s="235"/>
      <c r="G53" s="35" t="s">
        <v>26</v>
      </c>
      <c r="H53" s="8">
        <v>0</v>
      </c>
    </row>
    <row r="54" spans="1:9" ht="16.5" customHeight="1" x14ac:dyDescent="0.4">
      <c r="A54" s="239"/>
      <c r="B54" s="224" t="s">
        <v>74</v>
      </c>
      <c r="C54" s="225"/>
      <c r="D54" s="230"/>
      <c r="E54" s="231"/>
      <c r="F54" s="232"/>
      <c r="G54" s="82" t="s">
        <v>27</v>
      </c>
      <c r="H54" s="46">
        <f>IF(D50="リアルのみ",H50+H52+H53,IF(D50="リアル + オンライン",SUM(H50:H53),IF(AND(D50="選択してください",SUM(H50:H53)&gt;=1),"出展形態選択",H51)))</f>
        <v>0</v>
      </c>
    </row>
    <row r="55" spans="1:9" ht="24" customHeight="1" x14ac:dyDescent="0.4">
      <c r="G55" s="29"/>
      <c r="H55" s="29"/>
    </row>
    <row r="56" spans="1:9" ht="24" hidden="1" customHeight="1" x14ac:dyDescent="0.4">
      <c r="H56" s="1" t="s">
        <v>176</v>
      </c>
    </row>
    <row r="57" spans="1:9" ht="24" hidden="1" customHeight="1" x14ac:dyDescent="0.4">
      <c r="H57" s="1" t="s">
        <v>177</v>
      </c>
    </row>
  </sheetData>
  <sheetProtection algorithmName="SHA-512" hashValue="TcLQMAUFiiFYvMYk8ATIa7mBcj/3lZYdwRtXGaRP/zl+6CfIsqz44DIAvjfytwm0OLpDhlDkwtFWOUhCjgDJ1g==" saltValue="7l9B4FLrn7YGA9m0H04+gA==" spinCount="100000" sheet="1" objects="1" scenarios="1"/>
  <mergeCells count="91">
    <mergeCell ref="G1:H1"/>
    <mergeCell ref="A1:F1"/>
    <mergeCell ref="A2:H2"/>
    <mergeCell ref="A5:H5"/>
    <mergeCell ref="D16:H16"/>
    <mergeCell ref="A6:H6"/>
    <mergeCell ref="A7:A14"/>
    <mergeCell ref="B7:C7"/>
    <mergeCell ref="B13:C13"/>
    <mergeCell ref="B14:C14"/>
    <mergeCell ref="B9:C9"/>
    <mergeCell ref="D7:H7"/>
    <mergeCell ref="D9:H9"/>
    <mergeCell ref="A15:A22"/>
    <mergeCell ref="B15:C15"/>
    <mergeCell ref="D24:H24"/>
    <mergeCell ref="D32:H32"/>
    <mergeCell ref="D40:H40"/>
    <mergeCell ref="D15:H15"/>
    <mergeCell ref="D17:H17"/>
    <mergeCell ref="D18:F18"/>
    <mergeCell ref="D39:H39"/>
    <mergeCell ref="D38:F38"/>
    <mergeCell ref="D30:F30"/>
    <mergeCell ref="D26:F26"/>
    <mergeCell ref="D29:F29"/>
    <mergeCell ref="D33:H33"/>
    <mergeCell ref="B23:C23"/>
    <mergeCell ref="B25:C25"/>
    <mergeCell ref="B26:C26"/>
    <mergeCell ref="B17:C17"/>
    <mergeCell ref="B21:C21"/>
    <mergeCell ref="B18:C18"/>
    <mergeCell ref="B19:B20"/>
    <mergeCell ref="A23:A30"/>
    <mergeCell ref="B29:C29"/>
    <mergeCell ref="B22:C22"/>
    <mergeCell ref="B8:C8"/>
    <mergeCell ref="D8:H8"/>
    <mergeCell ref="B16:C16"/>
    <mergeCell ref="B24:C24"/>
    <mergeCell ref="D10:F10"/>
    <mergeCell ref="D14:F14"/>
    <mergeCell ref="B10:C10"/>
    <mergeCell ref="D13:F13"/>
    <mergeCell ref="B11:B12"/>
    <mergeCell ref="D22:F22"/>
    <mergeCell ref="D23:H23"/>
    <mergeCell ref="B27:B28"/>
    <mergeCell ref="B30:C30"/>
    <mergeCell ref="A39:A46"/>
    <mergeCell ref="B39:C39"/>
    <mergeCell ref="B41:C41"/>
    <mergeCell ref="B43:B44"/>
    <mergeCell ref="B46:C46"/>
    <mergeCell ref="B42:C42"/>
    <mergeCell ref="B45:C45"/>
    <mergeCell ref="B34:C34"/>
    <mergeCell ref="D34:F34"/>
    <mergeCell ref="D41:H41"/>
    <mergeCell ref="D42:F42"/>
    <mergeCell ref="D45:F45"/>
    <mergeCell ref="B40:C40"/>
    <mergeCell ref="A3:H3"/>
    <mergeCell ref="A4:H4"/>
    <mergeCell ref="D54:F54"/>
    <mergeCell ref="D25:H25"/>
    <mergeCell ref="D21:F21"/>
    <mergeCell ref="A47:A54"/>
    <mergeCell ref="B51:B52"/>
    <mergeCell ref="B53:C53"/>
    <mergeCell ref="A31:A38"/>
    <mergeCell ref="B31:C31"/>
    <mergeCell ref="D31:H31"/>
    <mergeCell ref="B33:C33"/>
    <mergeCell ref="B35:B36"/>
    <mergeCell ref="B37:C37"/>
    <mergeCell ref="D37:F37"/>
    <mergeCell ref="B32:C32"/>
    <mergeCell ref="D49:H49"/>
    <mergeCell ref="B47:C47"/>
    <mergeCell ref="B48:C48"/>
    <mergeCell ref="B38:C38"/>
    <mergeCell ref="B54:C54"/>
    <mergeCell ref="B50:C50"/>
    <mergeCell ref="D53:F53"/>
    <mergeCell ref="D46:F46"/>
    <mergeCell ref="D50:F50"/>
    <mergeCell ref="D48:H48"/>
    <mergeCell ref="D47:H47"/>
    <mergeCell ref="B49:C49"/>
  </mergeCells>
  <phoneticPr fontId="2"/>
  <conditionalFormatting sqref="H18 H20:H21 D19:F19">
    <cfRule type="expression" dxfId="29" priority="49">
      <formula>$H$57=$D$18</formula>
    </cfRule>
  </conditionalFormatting>
  <conditionalFormatting sqref="H19 D20:F20">
    <cfRule type="expression" dxfId="28" priority="61">
      <formula>$H$56=$D$18</formula>
    </cfRule>
  </conditionalFormatting>
  <conditionalFormatting sqref="H27 D28:F28">
    <cfRule type="expression" dxfId="27" priority="63">
      <formula>$H$56=$D$26</formula>
    </cfRule>
  </conditionalFormatting>
  <conditionalFormatting sqref="H43 D44:F44">
    <cfRule type="expression" dxfId="26" priority="67">
      <formula>$H$56=$D$42</formula>
    </cfRule>
  </conditionalFormatting>
  <conditionalFormatting sqref="H10 H12:H13 D11:F11">
    <cfRule type="expression" dxfId="25" priority="12">
      <formula>$D$10=$H$57</formula>
    </cfRule>
  </conditionalFormatting>
  <conditionalFormatting sqref="D12:F12 H11">
    <cfRule type="expression" dxfId="24" priority="11">
      <formula>$D$10=$H$56</formula>
    </cfRule>
  </conditionalFormatting>
  <conditionalFormatting sqref="D43:F43 H42 H44:H45">
    <cfRule type="expression" dxfId="23" priority="9">
      <formula>$D$42=$H$57</formula>
    </cfRule>
  </conditionalFormatting>
  <conditionalFormatting sqref="D52:F52 H51">
    <cfRule type="expression" dxfId="22" priority="8">
      <formula>$D$50=$H$56</formula>
    </cfRule>
  </conditionalFormatting>
  <conditionalFormatting sqref="D51:F51 H50 H52:H53">
    <cfRule type="expression" dxfId="21" priority="7">
      <formula>$D$50=$H$57</formula>
    </cfRule>
  </conditionalFormatting>
  <conditionalFormatting sqref="H14">
    <cfRule type="containsText" dxfId="20" priority="5" operator="containsText" text="”出展形態選択”">
      <formula>NOT(ISERROR(SEARCH("""出展形態選択""",H14)))</formula>
    </cfRule>
  </conditionalFormatting>
  <conditionalFormatting sqref="H34 H36:H37 D35:F35">
    <cfRule type="expression" dxfId="19" priority="3">
      <formula>$H$57=$D$34</formula>
    </cfRule>
  </conditionalFormatting>
  <conditionalFormatting sqref="H26 D27:F27 H28:H29">
    <cfRule type="expression" dxfId="18" priority="2">
      <formula>$H$57=$D$26</formula>
    </cfRule>
  </conditionalFormatting>
  <conditionalFormatting sqref="D36:F36 H35">
    <cfRule type="expression" dxfId="17" priority="1">
      <formula>$H$56=$D$34</formula>
    </cfRule>
  </conditionalFormatting>
  <dataValidations xWindow="889" yWindow="605" count="14">
    <dataValidation allowBlank="1" showInputMessage="1" showErrorMessage="1" prompt="助成対象期間内_x000a_西暦年/月/日 を半角で入力_x000a_例）2023/2/1_x000a_" sqref="D19 D27 D35:D36 D43:D44 D51:D52"/>
    <dataValidation allowBlank="1" showInputMessage="1" showErrorMessage="1" prompt="助成対象期間内_x000a_西暦年/月/日 を半角で入力_x000a_例）2023/2/1" sqref="D11:D12 F11:F12 D20 F19:F20 D28 F27:F28 F35:F36 F43:F44 F51:F52"/>
    <dataValidation type="list" allowBlank="1" showInputMessage="1" showErrorMessage="1" prompt="プルダウンして選択" sqref="D10:F10 D18:F18 D26:F26 D34:F34 D50:F50 D42:F42">
      <formula1>"選択してください,リアルのみ,リアル + オンライン,オンラインのみ"</formula1>
    </dataValidation>
    <dataValidation imeMode="disabled" allowBlank="1" showInputMessage="1" showErrorMessage="1" prompt="出展要項の金額通りに入力してください_x000a_" sqref="H43 H10 H27 H34:H35 H50:H51"/>
    <dataValidation allowBlank="1" showInputMessage="1" showErrorMessage="1" prompt="入力不要_x000a_（合計金額が計算されます）" sqref="H14 H30 H38 H46 H22 H54"/>
    <dataValidation allowBlank="1" showInputMessage="1" showErrorMessage="1" prompt="出展予定の展示会HPのURLを入力(今回出展分のHPが未公開の場合は、過去開催分のURLでも可)" sqref="B8:C8 B16:C16 B24:C24 B32:C32 B40:C40 B48:C48"/>
    <dataValidation imeMode="disabled" allowBlank="1" showInputMessage="1" showErrorMessage="1" prompt="出展要項の金額通りに入力してください" sqref="H11"/>
    <dataValidation imeMode="disabled" allowBlank="1" showInputMessage="1" showErrorMessage="1" prompt="該当展示会の小間装飾委託費が対象（オンラインのみは入力不可）_x000a_" sqref="H12 H20 H28 H36 H44 H52"/>
    <dataValidation imeMode="disabled" allowBlank="1" showInputMessage="1" showErrorMessage="1" prompt="展示物の輸送を運送業者へ外部委託する場合が対象（オンラインのみは入力不可）" sqref="H13"/>
    <dataValidation imeMode="disabled" allowBlank="1" showInputMessage="1" showErrorMessage="1" prompt="出展要項の金額通りに入力してください。_x000a_" sqref="H18:H19"/>
    <dataValidation imeMode="disabled" allowBlank="1" showInputMessage="1" showErrorMessage="1" prompt="展示物の輸送を運送業者へ外部委託する場合が対象（オンラインのみは入力不可）_x000a_" sqref="H21 H29"/>
    <dataValidation imeMode="disabled" allowBlank="1" showInputMessage="1" showErrorMessage="1" prompt="出展要項の金額通りに入力してください_x000a__x000a_" sqref="H26 H42"/>
    <dataValidation imeMode="disabled" allowBlank="1" showInputMessage="1" showErrorMessage="1" prompt="展示物の輸送を運送業者へ外部委託する場合が対象（オンラインのみは入力不可）_x000a__x000a_" sqref="H37 H45 H53"/>
    <dataValidation allowBlank="1" showInputMessage="1" showErrorMessage="1" prompt="展示会出展要項に沿って正確に入力してください。" sqref="B7:C7 B15:C15 B23:C23 B31:C31 B39:C39 B47:C47 B13:C13 B21:C21 B29:C29 B37:C37 B45:C45 B53:C53"/>
  </dataValidations>
  <printOptions horizontalCentered="1"/>
  <pageMargins left="0.78740157480314965" right="0.39370078740157483" top="0.59055118110236227" bottom="0.3937007874015748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2" r:id="rId4" name="Check Box 12">
              <controlPr defaultSize="0" autoFill="0" autoLine="0" autoPict="0">
                <anchor moveWithCells="1">
                  <from>
                    <xdr:col>3</xdr:col>
                    <xdr:colOff>76200</xdr:colOff>
                    <xdr:row>13</xdr:row>
                    <xdr:rowOff>0</xdr:rowOff>
                  </from>
                  <to>
                    <xdr:col>5</xdr:col>
                    <xdr:colOff>523875</xdr:colOff>
                    <xdr:row>13</xdr:row>
                    <xdr:rowOff>200025</xdr:rowOff>
                  </to>
                </anchor>
              </controlPr>
            </control>
          </mc:Choice>
        </mc:AlternateContent>
        <mc:AlternateContent xmlns:mc="http://schemas.openxmlformats.org/markup-compatibility/2006">
          <mc:Choice Requires="x14">
            <control shapeId="30740" r:id="rId5" name="Check Box 20">
              <controlPr defaultSize="0" autoFill="0" autoLine="0" autoPict="0">
                <anchor moveWithCells="1">
                  <from>
                    <xdr:col>3</xdr:col>
                    <xdr:colOff>66675</xdr:colOff>
                    <xdr:row>20</xdr:row>
                    <xdr:rowOff>200025</xdr:rowOff>
                  </from>
                  <to>
                    <xdr:col>5</xdr:col>
                    <xdr:colOff>714375</xdr:colOff>
                    <xdr:row>21</xdr:row>
                    <xdr:rowOff>190500</xdr:rowOff>
                  </to>
                </anchor>
              </controlPr>
            </control>
          </mc:Choice>
        </mc:AlternateContent>
        <mc:AlternateContent xmlns:mc="http://schemas.openxmlformats.org/markup-compatibility/2006">
          <mc:Choice Requires="x14">
            <control shapeId="30741" r:id="rId6" name="Check Box 21">
              <controlPr defaultSize="0" autoFill="0" autoLine="0" autoPict="0">
                <anchor moveWithCells="1">
                  <from>
                    <xdr:col>3</xdr:col>
                    <xdr:colOff>76200</xdr:colOff>
                    <xdr:row>29</xdr:row>
                    <xdr:rowOff>28575</xdr:rowOff>
                  </from>
                  <to>
                    <xdr:col>5</xdr:col>
                    <xdr:colOff>342900</xdr:colOff>
                    <xdr:row>29</xdr:row>
                    <xdr:rowOff>200025</xdr:rowOff>
                  </to>
                </anchor>
              </controlPr>
            </control>
          </mc:Choice>
        </mc:AlternateContent>
        <mc:AlternateContent xmlns:mc="http://schemas.openxmlformats.org/markup-compatibility/2006">
          <mc:Choice Requires="x14">
            <control shapeId="30742" r:id="rId7" name="Check Box 22">
              <controlPr defaultSize="0" autoFill="0" autoLine="0" autoPict="0">
                <anchor moveWithCells="1">
                  <from>
                    <xdr:col>3</xdr:col>
                    <xdr:colOff>76200</xdr:colOff>
                    <xdr:row>37</xdr:row>
                    <xdr:rowOff>0</xdr:rowOff>
                  </from>
                  <to>
                    <xdr:col>5</xdr:col>
                    <xdr:colOff>533400</xdr:colOff>
                    <xdr:row>38</xdr:row>
                    <xdr:rowOff>0</xdr:rowOff>
                  </to>
                </anchor>
              </controlPr>
            </control>
          </mc:Choice>
        </mc:AlternateContent>
        <mc:AlternateContent xmlns:mc="http://schemas.openxmlformats.org/markup-compatibility/2006">
          <mc:Choice Requires="x14">
            <control shapeId="30743" r:id="rId8" name="Check Box 23">
              <controlPr defaultSize="0" autoFill="0" autoLine="0" autoPict="0">
                <anchor moveWithCells="1">
                  <from>
                    <xdr:col>3</xdr:col>
                    <xdr:colOff>76200</xdr:colOff>
                    <xdr:row>45</xdr:row>
                    <xdr:rowOff>0</xdr:rowOff>
                  </from>
                  <to>
                    <xdr:col>5</xdr:col>
                    <xdr:colOff>533400</xdr:colOff>
                    <xdr:row>45</xdr:row>
                    <xdr:rowOff>200025</xdr:rowOff>
                  </to>
                </anchor>
              </controlPr>
            </control>
          </mc:Choice>
        </mc:AlternateContent>
        <mc:AlternateContent xmlns:mc="http://schemas.openxmlformats.org/markup-compatibility/2006">
          <mc:Choice Requires="x14">
            <control shapeId="30744" r:id="rId9" name="Check Box 24">
              <controlPr defaultSize="0" autoFill="0" autoLine="0" autoPict="0">
                <anchor moveWithCells="1">
                  <from>
                    <xdr:col>3</xdr:col>
                    <xdr:colOff>76200</xdr:colOff>
                    <xdr:row>53</xdr:row>
                    <xdr:rowOff>0</xdr:rowOff>
                  </from>
                  <to>
                    <xdr:col>5</xdr:col>
                    <xdr:colOff>638175</xdr:colOff>
                    <xdr:row>53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6"/>
  <sheetViews>
    <sheetView showGridLines="0" view="pageBreakPreview" zoomScaleNormal="100" zoomScaleSheetLayoutView="100" workbookViewId="0">
      <pane xSplit="6" ySplit="5" topLeftCell="G6" activePane="bottomRight" state="frozen"/>
      <selection activeCell="H6" sqref="H6:J6"/>
      <selection pane="topRight" activeCell="H6" sqref="H6:J6"/>
      <selection pane="bottomLeft" activeCell="H6" sqref="H6:J6"/>
      <selection pane="bottomRight" sqref="A1:D1"/>
    </sheetView>
  </sheetViews>
  <sheetFormatPr defaultRowHeight="24" customHeight="1" x14ac:dyDescent="0.4"/>
  <cols>
    <col min="1" max="1" width="3.125" customWidth="1"/>
    <col min="2" max="2" width="5.875" customWidth="1"/>
    <col min="3" max="3" width="8.625" customWidth="1"/>
    <col min="4" max="4" width="37.375" customWidth="1"/>
    <col min="5" max="5" width="14" style="1" customWidth="1"/>
    <col min="6" max="6" width="19.125" style="1" customWidth="1"/>
    <col min="32" max="50" width="8.625" customWidth="1"/>
  </cols>
  <sheetData>
    <row r="1" spans="1:10" ht="19.5" customHeight="1" x14ac:dyDescent="0.35">
      <c r="A1" s="253" t="s">
        <v>8</v>
      </c>
      <c r="B1" s="253"/>
      <c r="C1" s="253"/>
      <c r="D1" s="253"/>
      <c r="E1" s="68"/>
      <c r="F1" s="139" t="s">
        <v>22</v>
      </c>
      <c r="H1" s="58"/>
      <c r="I1" s="58"/>
      <c r="J1" s="58"/>
    </row>
    <row r="2" spans="1:10" ht="23.1" customHeight="1" x14ac:dyDescent="0.4">
      <c r="A2" s="254" t="s">
        <v>158</v>
      </c>
      <c r="B2" s="254"/>
      <c r="C2" s="254"/>
      <c r="D2" s="254"/>
      <c r="E2" s="254"/>
      <c r="F2" s="254"/>
    </row>
    <row r="3" spans="1:10" ht="21.75" customHeight="1" x14ac:dyDescent="0.4">
      <c r="A3" s="276" t="s">
        <v>90</v>
      </c>
      <c r="B3" s="276"/>
      <c r="C3" s="276"/>
      <c r="D3" s="276"/>
      <c r="E3" s="276"/>
      <c r="F3" s="276"/>
    </row>
    <row r="4" spans="1:10" ht="15" customHeight="1" x14ac:dyDescent="0.4">
      <c r="A4" s="275" t="s">
        <v>88</v>
      </c>
      <c r="B4" s="275"/>
      <c r="C4" s="275"/>
      <c r="D4" s="275"/>
      <c r="E4" s="275"/>
      <c r="F4" s="275"/>
    </row>
    <row r="5" spans="1:10" s="61" customFormat="1" ht="35.1" customHeight="1" x14ac:dyDescent="0.4">
      <c r="A5" s="277" t="s">
        <v>89</v>
      </c>
      <c r="B5" s="278"/>
      <c r="C5" s="278"/>
      <c r="D5" s="278"/>
      <c r="E5" s="278"/>
      <c r="F5" s="279"/>
    </row>
    <row r="6" spans="1:10" ht="20.100000000000001" customHeight="1" x14ac:dyDescent="0.4">
      <c r="A6" s="272" t="s">
        <v>14</v>
      </c>
      <c r="B6" s="270" t="s">
        <v>99</v>
      </c>
      <c r="C6" s="271"/>
      <c r="D6" s="244"/>
      <c r="E6" s="245"/>
      <c r="F6" s="246"/>
    </row>
    <row r="7" spans="1:10" ht="20.100000000000001" customHeight="1" x14ac:dyDescent="0.4">
      <c r="A7" s="273"/>
      <c r="B7" s="267" t="s">
        <v>100</v>
      </c>
      <c r="C7" s="267"/>
      <c r="D7" s="264"/>
      <c r="E7" s="265"/>
      <c r="F7" s="266"/>
    </row>
    <row r="8" spans="1:10" ht="20.100000000000001" customHeight="1" x14ac:dyDescent="0.4">
      <c r="A8" s="273"/>
      <c r="B8" s="267" t="s">
        <v>71</v>
      </c>
      <c r="C8" s="267"/>
      <c r="D8" s="233"/>
      <c r="E8" s="234"/>
      <c r="F8" s="235"/>
    </row>
    <row r="9" spans="1:10" ht="20.100000000000001" customHeight="1" x14ac:dyDescent="0.4">
      <c r="A9" s="273"/>
      <c r="B9" s="226" t="s">
        <v>93</v>
      </c>
      <c r="C9" s="227"/>
      <c r="D9" s="261"/>
      <c r="E9" s="262"/>
      <c r="F9" s="263"/>
    </row>
    <row r="10" spans="1:10" ht="20.100000000000001" customHeight="1" x14ac:dyDescent="0.4">
      <c r="A10" s="273"/>
      <c r="B10" s="267" t="s">
        <v>9</v>
      </c>
      <c r="C10" s="267"/>
      <c r="D10" s="90"/>
      <c r="E10" s="91" t="s">
        <v>72</v>
      </c>
      <c r="F10" s="259">
        <v>0</v>
      </c>
    </row>
    <row r="11" spans="1:10" ht="20.100000000000001" customHeight="1" x14ac:dyDescent="0.4">
      <c r="A11" s="274"/>
      <c r="B11" s="257" t="s">
        <v>42</v>
      </c>
      <c r="C11" s="258"/>
      <c r="D11" s="92"/>
      <c r="E11" s="93" t="s">
        <v>39</v>
      </c>
      <c r="F11" s="260"/>
    </row>
    <row r="12" spans="1:10" ht="20.100000000000001" customHeight="1" x14ac:dyDescent="0.4">
      <c r="A12" s="272" t="s">
        <v>15</v>
      </c>
      <c r="B12" s="270" t="s">
        <v>99</v>
      </c>
      <c r="C12" s="271"/>
      <c r="D12" s="244"/>
      <c r="E12" s="245"/>
      <c r="F12" s="246"/>
    </row>
    <row r="13" spans="1:10" ht="20.100000000000001" customHeight="1" x14ac:dyDescent="0.4">
      <c r="A13" s="273"/>
      <c r="B13" s="267" t="s">
        <v>100</v>
      </c>
      <c r="C13" s="267"/>
      <c r="D13" s="264"/>
      <c r="E13" s="265"/>
      <c r="F13" s="266"/>
    </row>
    <row r="14" spans="1:10" ht="20.100000000000001" customHeight="1" x14ac:dyDescent="0.4">
      <c r="A14" s="273"/>
      <c r="B14" s="267" t="s">
        <v>71</v>
      </c>
      <c r="C14" s="267"/>
      <c r="D14" s="233"/>
      <c r="E14" s="234"/>
      <c r="F14" s="235"/>
    </row>
    <row r="15" spans="1:10" ht="20.100000000000001" customHeight="1" x14ac:dyDescent="0.4">
      <c r="A15" s="273"/>
      <c r="B15" s="226" t="s">
        <v>93</v>
      </c>
      <c r="C15" s="227"/>
      <c r="D15" s="261"/>
      <c r="E15" s="262"/>
      <c r="F15" s="263"/>
    </row>
    <row r="16" spans="1:10" ht="20.100000000000001" customHeight="1" x14ac:dyDescent="0.4">
      <c r="A16" s="273"/>
      <c r="B16" s="267" t="s">
        <v>9</v>
      </c>
      <c r="C16" s="267"/>
      <c r="D16" s="90"/>
      <c r="E16" s="39" t="s">
        <v>72</v>
      </c>
      <c r="F16" s="259">
        <v>0</v>
      </c>
    </row>
    <row r="17" spans="1:6" ht="20.100000000000001" customHeight="1" x14ac:dyDescent="0.4">
      <c r="A17" s="274"/>
      <c r="B17" s="257" t="s">
        <v>64</v>
      </c>
      <c r="C17" s="258"/>
      <c r="D17" s="92"/>
      <c r="E17" s="40" t="s">
        <v>39</v>
      </c>
      <c r="F17" s="260"/>
    </row>
    <row r="18" spans="1:6" ht="20.100000000000001" customHeight="1" x14ac:dyDescent="0.4">
      <c r="A18" s="272" t="s">
        <v>16</v>
      </c>
      <c r="B18" s="270" t="s">
        <v>99</v>
      </c>
      <c r="C18" s="271"/>
      <c r="D18" s="244"/>
      <c r="E18" s="245"/>
      <c r="F18" s="246"/>
    </row>
    <row r="19" spans="1:6" ht="20.100000000000001" customHeight="1" x14ac:dyDescent="0.4">
      <c r="A19" s="273"/>
      <c r="B19" s="267" t="s">
        <v>100</v>
      </c>
      <c r="C19" s="267"/>
      <c r="D19" s="264"/>
      <c r="E19" s="265"/>
      <c r="F19" s="266"/>
    </row>
    <row r="20" spans="1:6" ht="20.100000000000001" customHeight="1" x14ac:dyDescent="0.4">
      <c r="A20" s="273"/>
      <c r="B20" s="267" t="s">
        <v>71</v>
      </c>
      <c r="C20" s="267"/>
      <c r="D20" s="233"/>
      <c r="E20" s="234"/>
      <c r="F20" s="235"/>
    </row>
    <row r="21" spans="1:6" ht="20.100000000000001" customHeight="1" x14ac:dyDescent="0.4">
      <c r="A21" s="273"/>
      <c r="B21" s="226" t="s">
        <v>93</v>
      </c>
      <c r="C21" s="227"/>
      <c r="D21" s="261"/>
      <c r="E21" s="262"/>
      <c r="F21" s="263"/>
    </row>
    <row r="22" spans="1:6" ht="20.100000000000001" customHeight="1" x14ac:dyDescent="0.4">
      <c r="A22" s="273"/>
      <c r="B22" s="267" t="s">
        <v>9</v>
      </c>
      <c r="C22" s="267"/>
      <c r="D22" s="90"/>
      <c r="E22" s="39" t="s">
        <v>72</v>
      </c>
      <c r="F22" s="259">
        <v>0</v>
      </c>
    </row>
    <row r="23" spans="1:6" ht="20.100000000000001" customHeight="1" x14ac:dyDescent="0.4">
      <c r="A23" s="274"/>
      <c r="B23" s="257" t="s">
        <v>65</v>
      </c>
      <c r="C23" s="258"/>
      <c r="D23" s="92"/>
      <c r="E23" s="40" t="s">
        <v>39</v>
      </c>
      <c r="F23" s="260"/>
    </row>
    <row r="24" spans="1:6" ht="20.100000000000001" customHeight="1" x14ac:dyDescent="0.4">
      <c r="A24" s="272" t="s">
        <v>17</v>
      </c>
      <c r="B24" s="270" t="s">
        <v>99</v>
      </c>
      <c r="C24" s="271"/>
      <c r="D24" s="244"/>
      <c r="E24" s="245"/>
      <c r="F24" s="246"/>
    </row>
    <row r="25" spans="1:6" ht="20.100000000000001" customHeight="1" x14ac:dyDescent="0.4">
      <c r="A25" s="273"/>
      <c r="B25" s="267" t="s">
        <v>100</v>
      </c>
      <c r="C25" s="267"/>
      <c r="D25" s="264"/>
      <c r="E25" s="265"/>
      <c r="F25" s="266"/>
    </row>
    <row r="26" spans="1:6" ht="20.100000000000001" customHeight="1" x14ac:dyDescent="0.4">
      <c r="A26" s="273"/>
      <c r="B26" s="267" t="s">
        <v>71</v>
      </c>
      <c r="C26" s="267"/>
      <c r="D26" s="233"/>
      <c r="E26" s="234"/>
      <c r="F26" s="235"/>
    </row>
    <row r="27" spans="1:6" ht="20.100000000000001" customHeight="1" x14ac:dyDescent="0.4">
      <c r="A27" s="273"/>
      <c r="B27" s="226" t="s">
        <v>93</v>
      </c>
      <c r="C27" s="227"/>
      <c r="D27" s="261"/>
      <c r="E27" s="262"/>
      <c r="F27" s="263"/>
    </row>
    <row r="28" spans="1:6" ht="20.100000000000001" customHeight="1" x14ac:dyDescent="0.4">
      <c r="A28" s="273"/>
      <c r="B28" s="267" t="s">
        <v>9</v>
      </c>
      <c r="C28" s="267"/>
      <c r="D28" s="90"/>
      <c r="E28" s="39" t="s">
        <v>72</v>
      </c>
      <c r="F28" s="259">
        <v>0</v>
      </c>
    </row>
    <row r="29" spans="1:6" ht="20.100000000000001" customHeight="1" x14ac:dyDescent="0.4">
      <c r="A29" s="274"/>
      <c r="B29" s="257" t="s">
        <v>65</v>
      </c>
      <c r="C29" s="258"/>
      <c r="D29" s="92"/>
      <c r="E29" s="40" t="s">
        <v>39</v>
      </c>
      <c r="F29" s="260"/>
    </row>
    <row r="30" spans="1:6" ht="20.100000000000001" customHeight="1" x14ac:dyDescent="0.4">
      <c r="A30" s="272" t="s">
        <v>20</v>
      </c>
      <c r="B30" s="270" t="s">
        <v>99</v>
      </c>
      <c r="C30" s="271"/>
      <c r="D30" s="244"/>
      <c r="E30" s="245"/>
      <c r="F30" s="246"/>
    </row>
    <row r="31" spans="1:6" ht="20.100000000000001" customHeight="1" x14ac:dyDescent="0.4">
      <c r="A31" s="273"/>
      <c r="B31" s="267" t="s">
        <v>100</v>
      </c>
      <c r="C31" s="267"/>
      <c r="D31" s="264"/>
      <c r="E31" s="265"/>
      <c r="F31" s="266"/>
    </row>
    <row r="32" spans="1:6" ht="20.100000000000001" customHeight="1" x14ac:dyDescent="0.4">
      <c r="A32" s="273"/>
      <c r="B32" s="267" t="s">
        <v>71</v>
      </c>
      <c r="C32" s="267"/>
      <c r="D32" s="233"/>
      <c r="E32" s="234"/>
      <c r="F32" s="235"/>
    </row>
    <row r="33" spans="1:6" ht="20.100000000000001" customHeight="1" x14ac:dyDescent="0.4">
      <c r="A33" s="273"/>
      <c r="B33" s="226" t="s">
        <v>93</v>
      </c>
      <c r="C33" s="227"/>
      <c r="D33" s="261"/>
      <c r="E33" s="262"/>
      <c r="F33" s="263"/>
    </row>
    <row r="34" spans="1:6" ht="20.100000000000001" customHeight="1" x14ac:dyDescent="0.4">
      <c r="A34" s="273"/>
      <c r="B34" s="267" t="s">
        <v>9</v>
      </c>
      <c r="C34" s="267"/>
      <c r="D34" s="90"/>
      <c r="E34" s="39" t="s">
        <v>72</v>
      </c>
      <c r="F34" s="259">
        <v>0</v>
      </c>
    </row>
    <row r="35" spans="1:6" ht="20.100000000000001" customHeight="1" x14ac:dyDescent="0.4">
      <c r="A35" s="274"/>
      <c r="B35" s="257" t="s">
        <v>65</v>
      </c>
      <c r="C35" s="258"/>
      <c r="D35" s="92"/>
      <c r="E35" s="40" t="s">
        <v>39</v>
      </c>
      <c r="F35" s="260"/>
    </row>
    <row r="36" spans="1:6" ht="36" customHeight="1" x14ac:dyDescent="0.4">
      <c r="A36" s="268"/>
      <c r="B36" s="269"/>
      <c r="C36" s="269"/>
      <c r="D36" s="269"/>
      <c r="E36" s="50" t="s">
        <v>76</v>
      </c>
      <c r="F36" s="49">
        <f>F10+F16+F22+F28+F34</f>
        <v>0</v>
      </c>
    </row>
  </sheetData>
  <sheetProtection algorithmName="SHA-512" hashValue="IL+C9fzJP9jZnZxnianPNtaXZoNMEe2mDB7jtAEPFF9h0+laZrzJvaZRXJ6u0InHaTS9gwTrcDbvXNVs7/ycKg==" saltValue="wMoOOYj7W4JfbWp9HZdlYw==" spinCount="100000" sheet="1" formatCells="0"/>
  <mergeCells count="66">
    <mergeCell ref="A1:D1"/>
    <mergeCell ref="A2:F2"/>
    <mergeCell ref="A4:F4"/>
    <mergeCell ref="B24:C24"/>
    <mergeCell ref="B29:C29"/>
    <mergeCell ref="F22:F23"/>
    <mergeCell ref="D24:F24"/>
    <mergeCell ref="D25:F25"/>
    <mergeCell ref="A3:F3"/>
    <mergeCell ref="B25:C25"/>
    <mergeCell ref="B27:C27"/>
    <mergeCell ref="D27:F27"/>
    <mergeCell ref="D26:F26"/>
    <mergeCell ref="A5:F5"/>
    <mergeCell ref="D12:F12"/>
    <mergeCell ref="D13:F13"/>
    <mergeCell ref="D6:F6"/>
    <mergeCell ref="D7:F7"/>
    <mergeCell ref="D8:F8"/>
    <mergeCell ref="A12:A17"/>
    <mergeCell ref="A6:A11"/>
    <mergeCell ref="B6:C6"/>
    <mergeCell ref="B7:C7"/>
    <mergeCell ref="B9:C9"/>
    <mergeCell ref="D9:F9"/>
    <mergeCell ref="B15:C15"/>
    <mergeCell ref="D15:F15"/>
    <mergeCell ref="B16:C16"/>
    <mergeCell ref="F10:F11"/>
    <mergeCell ref="B14:C14"/>
    <mergeCell ref="B13:C13"/>
    <mergeCell ref="A36:D36"/>
    <mergeCell ref="B10:C10"/>
    <mergeCell ref="B12:C12"/>
    <mergeCell ref="B8:C8"/>
    <mergeCell ref="A24:A29"/>
    <mergeCell ref="B26:C26"/>
    <mergeCell ref="B23:C23"/>
    <mergeCell ref="B20:C20"/>
    <mergeCell ref="B22:C22"/>
    <mergeCell ref="A18:A23"/>
    <mergeCell ref="B17:C17"/>
    <mergeCell ref="B18:C18"/>
    <mergeCell ref="A30:A35"/>
    <mergeCell ref="B30:C30"/>
    <mergeCell ref="B31:C31"/>
    <mergeCell ref="B32:C32"/>
    <mergeCell ref="B34:C34"/>
    <mergeCell ref="B35:C35"/>
    <mergeCell ref="F34:F35"/>
    <mergeCell ref="B28:C28"/>
    <mergeCell ref="F28:F29"/>
    <mergeCell ref="D30:F30"/>
    <mergeCell ref="D31:F31"/>
    <mergeCell ref="D33:F33"/>
    <mergeCell ref="D32:F32"/>
    <mergeCell ref="B33:C33"/>
    <mergeCell ref="B11:C11"/>
    <mergeCell ref="F16:F17"/>
    <mergeCell ref="B21:C21"/>
    <mergeCell ref="D21:F21"/>
    <mergeCell ref="D18:F18"/>
    <mergeCell ref="D19:F19"/>
    <mergeCell ref="D20:F20"/>
    <mergeCell ref="B19:C19"/>
    <mergeCell ref="D14:F14"/>
  </mergeCells>
  <phoneticPr fontId="2"/>
  <dataValidations xWindow="697" yWindow="679" count="4">
    <dataValidation imeMode="disabled" allowBlank="1" showInputMessage="1" showErrorMessage="1" prompt="初期登録料のみ対象" sqref="F28 F16 F22 F10 F34"/>
    <dataValidation allowBlank="1" showInputMessage="1" showErrorMessage="1" prompt="出店予定のECサイトのトップページのURLを入力_x000a_" sqref="D7:F7 D13:F13 D19:F19 D25:F25 D31:F31"/>
    <dataValidation allowBlank="1" showInputMessage="1" showErrorMessage="1" prompt="入力不要(自動計算されます)_x000a_" sqref="F36"/>
    <dataValidation allowBlank="1" showInputMessage="1" showErrorMessage="1" prompt="助成対象期間内_x000a_西暦年/月/日 を半角で入力_x000a_例）2023/2/1" sqref="D10:D11 D16:D17 D22:D23 D28:D29 D34:D35"/>
  </dataValidations>
  <printOptions horizontalCentered="1"/>
  <pageMargins left="0.78740157480314965" right="0.39370078740157483" top="0.59055118110236227" bottom="0.3937007874015748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L28"/>
  <sheetViews>
    <sheetView showGridLines="0" view="pageBreakPreview" zoomScaleNormal="100" zoomScaleSheetLayoutView="100" workbookViewId="0">
      <pane xSplit="6" ySplit="5" topLeftCell="G6" activePane="bottomRight" state="frozen"/>
      <selection activeCell="H6" sqref="H6:J6"/>
      <selection pane="topRight" activeCell="H6" sqref="H6:J6"/>
      <selection pane="bottomLeft" activeCell="H6" sqref="H6:J6"/>
      <selection pane="bottomRight" sqref="A1:C1"/>
    </sheetView>
  </sheetViews>
  <sheetFormatPr defaultRowHeight="24" customHeight="1" x14ac:dyDescent="0.4"/>
  <cols>
    <col min="1" max="1" width="4.625" customWidth="1"/>
    <col min="2" max="2" width="5.875" customWidth="1"/>
    <col min="3" max="3" width="16.875" customWidth="1"/>
    <col min="4" max="4" width="37.375" customWidth="1"/>
    <col min="5" max="5" width="14" style="1" customWidth="1"/>
    <col min="6" max="6" width="24.125" style="1" customWidth="1"/>
    <col min="7" max="7" width="2.375" style="183" customWidth="1"/>
    <col min="8" max="8" width="15.625" style="157" customWidth="1"/>
    <col min="9" max="10" width="14.625" style="143" customWidth="1"/>
    <col min="11" max="11" width="9" style="143" customWidth="1"/>
    <col min="12" max="13" width="8.625" style="143" customWidth="1"/>
    <col min="14" max="14" width="14" style="143" hidden="1" customWidth="1"/>
    <col min="15" max="16" width="14.625" style="143" hidden="1" customWidth="1"/>
    <col min="17" max="17" width="8.625" style="143" hidden="1" customWidth="1"/>
    <col min="18" max="25" width="8.625" style="143" customWidth="1"/>
    <col min="26" max="30" width="9" style="143" customWidth="1"/>
    <col min="31" max="16384" width="9" style="143"/>
  </cols>
  <sheetData>
    <row r="1" spans="1:11" ht="17.25" customHeight="1" x14ac:dyDescent="0.35">
      <c r="A1" s="253" t="s">
        <v>8</v>
      </c>
      <c r="B1" s="253"/>
      <c r="C1" s="253"/>
      <c r="D1" s="252" t="s">
        <v>22</v>
      </c>
      <c r="E1" s="252"/>
      <c r="F1" s="252"/>
      <c r="G1" s="141"/>
      <c r="H1" s="142"/>
    </row>
    <row r="2" spans="1:11" ht="23.1" customHeight="1" x14ac:dyDescent="0.4">
      <c r="A2" s="254" t="s">
        <v>159</v>
      </c>
      <c r="B2" s="254"/>
      <c r="C2" s="254"/>
      <c r="D2" s="254"/>
      <c r="E2" s="254"/>
      <c r="F2" s="254"/>
      <c r="G2" s="145"/>
      <c r="H2" s="146"/>
      <c r="I2" s="147"/>
      <c r="J2" s="147"/>
      <c r="K2" s="147"/>
    </row>
    <row r="3" spans="1:11" ht="23.1" customHeight="1" x14ac:dyDescent="0.4">
      <c r="A3" s="276" t="s">
        <v>119</v>
      </c>
      <c r="B3" s="276"/>
      <c r="C3" s="276"/>
      <c r="D3" s="276"/>
      <c r="E3" s="276"/>
      <c r="F3" s="276"/>
      <c r="G3" s="148"/>
      <c r="H3" s="146"/>
      <c r="I3" s="147"/>
      <c r="J3" s="147"/>
      <c r="K3" s="147"/>
    </row>
    <row r="4" spans="1:11" ht="23.1" customHeight="1" x14ac:dyDescent="0.4">
      <c r="A4" s="275" t="s">
        <v>88</v>
      </c>
      <c r="B4" s="275"/>
      <c r="C4" s="275"/>
      <c r="D4" s="275"/>
      <c r="E4" s="275"/>
      <c r="F4" s="275"/>
      <c r="G4" s="145"/>
      <c r="H4" s="146"/>
      <c r="I4" s="147"/>
      <c r="J4" s="147"/>
      <c r="K4" s="147"/>
    </row>
    <row r="5" spans="1:11" ht="35.1" customHeight="1" x14ac:dyDescent="0.4">
      <c r="A5" s="277" t="s">
        <v>58</v>
      </c>
      <c r="B5" s="278"/>
      <c r="C5" s="278"/>
      <c r="D5" s="278"/>
      <c r="E5" s="278"/>
      <c r="F5" s="279"/>
      <c r="G5" s="149"/>
      <c r="H5" s="146"/>
      <c r="I5" s="147"/>
      <c r="J5" s="147"/>
      <c r="K5" s="147"/>
    </row>
    <row r="6" spans="1:11" ht="35.1" customHeight="1" x14ac:dyDescent="0.4">
      <c r="A6" s="280" t="s">
        <v>59</v>
      </c>
      <c r="B6" s="270" t="s">
        <v>43</v>
      </c>
      <c r="C6" s="271"/>
      <c r="D6" s="302" t="s">
        <v>91</v>
      </c>
      <c r="E6" s="303"/>
      <c r="F6" s="304"/>
      <c r="G6" s="150"/>
      <c r="H6" s="146"/>
      <c r="I6" s="147"/>
      <c r="J6" s="147"/>
      <c r="K6" s="147"/>
    </row>
    <row r="7" spans="1:11" ht="35.1" customHeight="1" x14ac:dyDescent="0.4">
      <c r="A7" s="281"/>
      <c r="B7" s="283" t="s">
        <v>96</v>
      </c>
      <c r="C7" s="284"/>
      <c r="D7" s="305"/>
      <c r="E7" s="306"/>
      <c r="F7" s="307"/>
      <c r="G7" s="150"/>
      <c r="H7" s="146"/>
      <c r="I7" s="147"/>
      <c r="J7" s="147"/>
      <c r="K7" s="147"/>
    </row>
    <row r="8" spans="1:11" ht="35.1" customHeight="1" x14ac:dyDescent="0.4">
      <c r="A8" s="281"/>
      <c r="B8" s="226" t="s">
        <v>44</v>
      </c>
      <c r="C8" s="227"/>
      <c r="D8" s="288"/>
      <c r="E8" s="289"/>
      <c r="F8" s="290"/>
      <c r="G8" s="151"/>
      <c r="H8" s="146"/>
      <c r="I8" s="147"/>
      <c r="J8" s="147"/>
      <c r="K8" s="147"/>
    </row>
    <row r="9" spans="1:11" ht="35.1" customHeight="1" x14ac:dyDescent="0.4">
      <c r="A9" s="282"/>
      <c r="B9" s="17"/>
      <c r="C9" s="17"/>
      <c r="D9" s="18"/>
      <c r="E9" s="41" t="s">
        <v>45</v>
      </c>
      <c r="F9" s="42">
        <v>0</v>
      </c>
      <c r="G9" s="152"/>
      <c r="H9" s="146"/>
      <c r="I9" s="147"/>
      <c r="J9" s="147"/>
      <c r="K9" s="147"/>
    </row>
    <row r="10" spans="1:11" ht="35.1" customHeight="1" x14ac:dyDescent="0.4">
      <c r="A10" s="280" t="s">
        <v>60</v>
      </c>
      <c r="B10" s="270" t="s">
        <v>43</v>
      </c>
      <c r="C10" s="271"/>
      <c r="D10" s="310" t="s">
        <v>91</v>
      </c>
      <c r="E10" s="311"/>
      <c r="F10" s="312"/>
      <c r="G10" s="153"/>
      <c r="H10" s="146"/>
      <c r="I10" s="147"/>
      <c r="J10" s="147"/>
      <c r="K10" s="147"/>
    </row>
    <row r="11" spans="1:11" ht="35.1" customHeight="1" x14ac:dyDescent="0.4">
      <c r="A11" s="281"/>
      <c r="B11" s="283" t="s">
        <v>96</v>
      </c>
      <c r="C11" s="284"/>
      <c r="D11" s="313"/>
      <c r="E11" s="314"/>
      <c r="F11" s="315"/>
      <c r="G11" s="153"/>
      <c r="H11" s="146"/>
      <c r="I11" s="154"/>
      <c r="J11" s="154"/>
      <c r="K11" s="154"/>
    </row>
    <row r="12" spans="1:11" ht="35.1" customHeight="1" x14ac:dyDescent="0.4">
      <c r="A12" s="281"/>
      <c r="B12" s="226" t="s">
        <v>44</v>
      </c>
      <c r="C12" s="227"/>
      <c r="D12" s="288"/>
      <c r="E12" s="289"/>
      <c r="F12" s="290"/>
      <c r="G12" s="155"/>
      <c r="H12" s="146"/>
      <c r="I12" s="154"/>
      <c r="J12" s="154"/>
      <c r="K12" s="154"/>
    </row>
    <row r="13" spans="1:11" ht="35.1" customHeight="1" x14ac:dyDescent="0.4">
      <c r="A13" s="282"/>
      <c r="B13" s="17"/>
      <c r="C13" s="17"/>
      <c r="D13" s="52"/>
      <c r="E13" s="51" t="s">
        <v>46</v>
      </c>
      <c r="F13" s="42">
        <v>0</v>
      </c>
      <c r="G13" s="152"/>
      <c r="H13" s="146"/>
      <c r="I13" s="147"/>
      <c r="J13" s="147"/>
      <c r="K13" s="147"/>
    </row>
    <row r="14" spans="1:11" ht="35.1" customHeight="1" x14ac:dyDescent="0.4">
      <c r="A14" s="280" t="s">
        <v>61</v>
      </c>
      <c r="B14" s="270" t="s">
        <v>43</v>
      </c>
      <c r="C14" s="271"/>
      <c r="D14" s="294" t="s">
        <v>91</v>
      </c>
      <c r="E14" s="295"/>
      <c r="F14" s="296"/>
      <c r="G14" s="156"/>
    </row>
    <row r="15" spans="1:11" ht="35.1" customHeight="1" x14ac:dyDescent="0.4">
      <c r="A15" s="281"/>
      <c r="B15" s="283" t="s">
        <v>96</v>
      </c>
      <c r="C15" s="309"/>
      <c r="D15" s="297"/>
      <c r="E15" s="298"/>
      <c r="F15" s="299"/>
      <c r="G15" s="156"/>
      <c r="H15" s="146"/>
    </row>
    <row r="16" spans="1:11" ht="35.1" customHeight="1" x14ac:dyDescent="0.4">
      <c r="A16" s="281"/>
      <c r="B16" s="226" t="s">
        <v>44</v>
      </c>
      <c r="C16" s="227"/>
      <c r="D16" s="288"/>
      <c r="E16" s="289"/>
      <c r="F16" s="290"/>
      <c r="G16" s="158"/>
      <c r="H16" s="146"/>
    </row>
    <row r="17" spans="1:20" ht="35.1" customHeight="1" x14ac:dyDescent="0.4">
      <c r="A17" s="282"/>
      <c r="B17" s="17"/>
      <c r="C17" s="17"/>
      <c r="D17" s="76"/>
      <c r="E17" s="53" t="s">
        <v>45</v>
      </c>
      <c r="F17" s="42">
        <v>0</v>
      </c>
      <c r="G17" s="152"/>
      <c r="H17" s="159"/>
      <c r="I17" s="144"/>
      <c r="J17" s="144"/>
      <c r="K17" s="144"/>
    </row>
    <row r="18" spans="1:20" ht="35.1" customHeight="1" x14ac:dyDescent="0.4">
      <c r="A18" s="280" t="s">
        <v>62</v>
      </c>
      <c r="B18" s="270" t="s">
        <v>43</v>
      </c>
      <c r="C18" s="271"/>
      <c r="D18" s="291" t="s">
        <v>91</v>
      </c>
      <c r="E18" s="292"/>
      <c r="F18" s="308"/>
      <c r="G18" s="160"/>
      <c r="H18" s="161"/>
      <c r="I18" s="162"/>
      <c r="J18" s="162"/>
      <c r="K18" s="162"/>
    </row>
    <row r="19" spans="1:20" ht="35.1" customHeight="1" thickBot="1" x14ac:dyDescent="0.45">
      <c r="A19" s="281"/>
      <c r="B19" s="283" t="s">
        <v>96</v>
      </c>
      <c r="C19" s="284"/>
      <c r="D19" s="285"/>
      <c r="E19" s="286"/>
      <c r="F19" s="287"/>
      <c r="G19" s="156"/>
      <c r="H19" s="300" t="s">
        <v>110</v>
      </c>
      <c r="I19" s="300"/>
      <c r="J19" s="300"/>
      <c r="K19" s="161"/>
      <c r="N19" s="300" t="s">
        <v>87</v>
      </c>
      <c r="O19" s="300"/>
      <c r="P19" s="300"/>
      <c r="Q19" s="161"/>
      <c r="R19" s="162"/>
      <c r="S19" s="162"/>
      <c r="T19" s="162"/>
    </row>
    <row r="20" spans="1:20" ht="35.1" customHeight="1" x14ac:dyDescent="0.4">
      <c r="A20" s="281"/>
      <c r="B20" s="226" t="s">
        <v>44</v>
      </c>
      <c r="C20" s="227"/>
      <c r="D20" s="288"/>
      <c r="E20" s="289"/>
      <c r="F20" s="290"/>
      <c r="G20" s="163"/>
      <c r="H20" s="164"/>
      <c r="I20" s="165" t="s">
        <v>45</v>
      </c>
      <c r="J20" s="166" t="s">
        <v>81</v>
      </c>
      <c r="K20" s="161"/>
      <c r="N20" s="167"/>
      <c r="O20" s="167" t="s">
        <v>80</v>
      </c>
      <c r="P20" s="167" t="s">
        <v>81</v>
      </c>
      <c r="Q20" s="161"/>
      <c r="R20" s="162"/>
      <c r="S20" s="162"/>
      <c r="T20" s="162"/>
    </row>
    <row r="21" spans="1:20" ht="35.1" customHeight="1" x14ac:dyDescent="0.4">
      <c r="A21" s="282"/>
      <c r="B21" s="17"/>
      <c r="C21" s="17"/>
      <c r="D21" s="52"/>
      <c r="E21" s="79" t="s">
        <v>46</v>
      </c>
      <c r="F21" s="77">
        <v>0</v>
      </c>
      <c r="G21" s="168"/>
      <c r="H21" s="169" t="s">
        <v>59</v>
      </c>
      <c r="I21" s="170">
        <f>F9</f>
        <v>0</v>
      </c>
      <c r="J21" s="171">
        <f>I21*1.1</f>
        <v>0</v>
      </c>
      <c r="K21" s="161"/>
      <c r="N21" s="172" t="s">
        <v>59</v>
      </c>
      <c r="O21" s="173">
        <f>F9</f>
        <v>0</v>
      </c>
      <c r="P21" s="173">
        <f>O21*1.1</f>
        <v>0</v>
      </c>
      <c r="Q21" s="161"/>
      <c r="R21" s="162"/>
      <c r="S21" s="162"/>
      <c r="T21" s="162"/>
    </row>
    <row r="22" spans="1:20" ht="35.1" customHeight="1" x14ac:dyDescent="0.4">
      <c r="A22" s="280" t="s">
        <v>63</v>
      </c>
      <c r="B22" s="270" t="s">
        <v>43</v>
      </c>
      <c r="C22" s="271"/>
      <c r="D22" s="291" t="s">
        <v>91</v>
      </c>
      <c r="E22" s="292"/>
      <c r="F22" s="293"/>
      <c r="G22" s="174"/>
      <c r="H22" s="175" t="s">
        <v>60</v>
      </c>
      <c r="I22" s="170">
        <f>F13</f>
        <v>0</v>
      </c>
      <c r="J22" s="171">
        <f t="shared" ref="J22:J25" si="0">I22*1.1</f>
        <v>0</v>
      </c>
      <c r="K22" s="161"/>
      <c r="N22" s="172" t="s">
        <v>82</v>
      </c>
      <c r="O22" s="173">
        <f>F13</f>
        <v>0</v>
      </c>
      <c r="P22" s="173">
        <f t="shared" ref="P22:P25" si="1">O22*1.1</f>
        <v>0</v>
      </c>
      <c r="Q22" s="161"/>
      <c r="R22" s="162"/>
      <c r="S22" s="162"/>
      <c r="T22" s="162"/>
    </row>
    <row r="23" spans="1:20" ht="35.1" customHeight="1" x14ac:dyDescent="0.4">
      <c r="A23" s="281"/>
      <c r="B23" s="283" t="s">
        <v>96</v>
      </c>
      <c r="C23" s="284"/>
      <c r="D23" s="285"/>
      <c r="E23" s="286"/>
      <c r="F23" s="287"/>
      <c r="G23" s="176"/>
      <c r="H23" s="169" t="s">
        <v>61</v>
      </c>
      <c r="I23" s="170">
        <f>F17</f>
        <v>0</v>
      </c>
      <c r="J23" s="171">
        <f>I23*1.1</f>
        <v>0</v>
      </c>
      <c r="K23" s="161"/>
      <c r="N23" s="172" t="s">
        <v>83</v>
      </c>
      <c r="O23" s="173">
        <f>F17</f>
        <v>0</v>
      </c>
      <c r="P23" s="173">
        <f t="shared" si="1"/>
        <v>0</v>
      </c>
      <c r="Q23" s="161"/>
      <c r="R23" s="162"/>
      <c r="S23" s="162"/>
      <c r="T23" s="162"/>
    </row>
    <row r="24" spans="1:20" ht="35.1" customHeight="1" x14ac:dyDescent="0.4">
      <c r="A24" s="281"/>
      <c r="B24" s="226" t="s">
        <v>44</v>
      </c>
      <c r="C24" s="227"/>
      <c r="D24" s="288"/>
      <c r="E24" s="289"/>
      <c r="F24" s="290"/>
      <c r="G24" s="163"/>
      <c r="H24" s="169" t="s">
        <v>62</v>
      </c>
      <c r="I24" s="170">
        <f>F21</f>
        <v>0</v>
      </c>
      <c r="J24" s="171">
        <f t="shared" si="0"/>
        <v>0</v>
      </c>
      <c r="K24" s="161"/>
      <c r="N24" s="172" t="s">
        <v>84</v>
      </c>
      <c r="O24" s="173">
        <f>F21</f>
        <v>0</v>
      </c>
      <c r="P24" s="173">
        <f t="shared" si="1"/>
        <v>0</v>
      </c>
      <c r="Q24" s="161"/>
      <c r="R24" s="162"/>
      <c r="S24" s="162"/>
      <c r="T24" s="162"/>
    </row>
    <row r="25" spans="1:20" ht="35.1" customHeight="1" x14ac:dyDescent="0.4">
      <c r="A25" s="282"/>
      <c r="B25" s="17"/>
      <c r="C25" s="47"/>
      <c r="D25" s="52"/>
      <c r="E25" s="53" t="s">
        <v>46</v>
      </c>
      <c r="F25" s="77">
        <v>0</v>
      </c>
      <c r="G25" s="168"/>
      <c r="H25" s="169" t="s">
        <v>63</v>
      </c>
      <c r="I25" s="170">
        <f>F25</f>
        <v>0</v>
      </c>
      <c r="J25" s="177">
        <f t="shared" si="0"/>
        <v>0</v>
      </c>
      <c r="K25" s="161"/>
      <c r="N25" s="172" t="s">
        <v>85</v>
      </c>
      <c r="O25" s="173">
        <f>F25</f>
        <v>0</v>
      </c>
      <c r="P25" s="173">
        <f t="shared" si="1"/>
        <v>0</v>
      </c>
      <c r="Q25" s="161"/>
      <c r="R25" s="162"/>
      <c r="S25" s="162"/>
      <c r="T25" s="162"/>
    </row>
    <row r="26" spans="1:20" ht="33" customHeight="1" thickBot="1" x14ac:dyDescent="0.45">
      <c r="A26" s="301"/>
      <c r="B26" s="301"/>
      <c r="C26" s="301"/>
      <c r="D26" s="268"/>
      <c r="E26" s="54" t="s">
        <v>76</v>
      </c>
      <c r="F26" s="78">
        <f>IF(P26&gt;500000,"税込50万円以上。再入力",SUM(F9,F13,F17,F21,F25))</f>
        <v>0</v>
      </c>
      <c r="G26" s="178"/>
      <c r="H26" s="179" t="s">
        <v>11</v>
      </c>
      <c r="I26" s="180">
        <f>SUM(I21:I25)</f>
        <v>0</v>
      </c>
      <c r="J26" s="181">
        <f>I26*1.1</f>
        <v>0</v>
      </c>
      <c r="K26" s="182" t="s">
        <v>95</v>
      </c>
      <c r="N26" s="167" t="s">
        <v>86</v>
      </c>
      <c r="O26" s="173">
        <f>SUM(O21:O25)</f>
        <v>0</v>
      </c>
      <c r="P26" s="173">
        <f>O26*1.1</f>
        <v>0</v>
      </c>
      <c r="Q26" s="182" t="s">
        <v>95</v>
      </c>
      <c r="R26" s="182"/>
      <c r="S26" s="182"/>
      <c r="T26" s="162"/>
    </row>
    <row r="27" spans="1:20" ht="24" customHeight="1" x14ac:dyDescent="0.4">
      <c r="H27" s="184" t="s">
        <v>94</v>
      </c>
      <c r="I27" s="184"/>
      <c r="J27" s="185"/>
      <c r="K27" s="144"/>
      <c r="N27" s="453" t="s">
        <v>178</v>
      </c>
    </row>
    <row r="28" spans="1:20" ht="24" customHeight="1" x14ac:dyDescent="0.4">
      <c r="H28" s="159"/>
      <c r="I28" s="144"/>
      <c r="J28" s="144"/>
      <c r="K28" s="144"/>
    </row>
  </sheetData>
  <sheetProtection algorithmName="SHA-512" hashValue="qZTkiLPFCKbHsja3hMEU0P+VNJMxWaX8ZiyOtlpRCLgUEJjlfHsZX8Kt1FwJ7aYRQBjeISxryS0UVTegGyMG4Q==" saltValue="Z7Xfya/EoJXH4TQhO/35ew==" spinCount="100000" sheet="1" formatCells="0"/>
  <mergeCells count="44">
    <mergeCell ref="A2:F2"/>
    <mergeCell ref="A1:C1"/>
    <mergeCell ref="A4:F4"/>
    <mergeCell ref="D1:F1"/>
    <mergeCell ref="N19:P19"/>
    <mergeCell ref="A3:F3"/>
    <mergeCell ref="B14:C14"/>
    <mergeCell ref="B15:C15"/>
    <mergeCell ref="A10:A13"/>
    <mergeCell ref="D10:F10"/>
    <mergeCell ref="A14:A17"/>
    <mergeCell ref="D16:F16"/>
    <mergeCell ref="B8:C8"/>
    <mergeCell ref="B10:C10"/>
    <mergeCell ref="B11:C11"/>
    <mergeCell ref="D11:F11"/>
    <mergeCell ref="A26:D26"/>
    <mergeCell ref="A5:F5"/>
    <mergeCell ref="B6:C6"/>
    <mergeCell ref="D6:F6"/>
    <mergeCell ref="B7:C7"/>
    <mergeCell ref="D7:F7"/>
    <mergeCell ref="A6:A9"/>
    <mergeCell ref="A18:A21"/>
    <mergeCell ref="D19:F19"/>
    <mergeCell ref="B20:C20"/>
    <mergeCell ref="D20:F20"/>
    <mergeCell ref="B12:C12"/>
    <mergeCell ref="D12:F12"/>
    <mergeCell ref="D18:F18"/>
    <mergeCell ref="B18:C18"/>
    <mergeCell ref="B19:C19"/>
    <mergeCell ref="D8:F8"/>
    <mergeCell ref="D14:F14"/>
    <mergeCell ref="D15:F15"/>
    <mergeCell ref="B16:C16"/>
    <mergeCell ref="H19:J19"/>
    <mergeCell ref="A22:A25"/>
    <mergeCell ref="B23:C23"/>
    <mergeCell ref="D23:F23"/>
    <mergeCell ref="B24:C24"/>
    <mergeCell ref="D24:F24"/>
    <mergeCell ref="D22:F22"/>
    <mergeCell ref="B22:C22"/>
  </mergeCells>
  <phoneticPr fontId="2"/>
  <conditionalFormatting sqref="F26:G26">
    <cfRule type="containsText" dxfId="5" priority="2" operator="containsText" text="税込50万円以上。再入力">
      <formula>NOT(ISERROR(SEARCH("税込50万円以上。再入力",F26)))</formula>
    </cfRule>
  </conditionalFormatting>
  <conditionalFormatting sqref="D11">
    <cfRule type="expression" dxfId="4" priority="69">
      <formula>$D$10=$N$27</formula>
    </cfRule>
  </conditionalFormatting>
  <conditionalFormatting sqref="D15">
    <cfRule type="expression" dxfId="3" priority="70">
      <formula>$D$14=$N$27</formula>
    </cfRule>
  </conditionalFormatting>
  <conditionalFormatting sqref="D19">
    <cfRule type="expression" dxfId="2" priority="71">
      <formula>$D$18=$N$27</formula>
    </cfRule>
  </conditionalFormatting>
  <conditionalFormatting sqref="D23">
    <cfRule type="expression" dxfId="0" priority="72">
      <formula>$D$22=$N$27</formula>
    </cfRule>
  </conditionalFormatting>
  <conditionalFormatting sqref="D7">
    <cfRule type="expression" dxfId="1" priority="73">
      <formula>$D$6=$N$27</formula>
    </cfRule>
  </conditionalFormatting>
  <dataValidations xWindow="843" yWindow="884" count="3">
    <dataValidation type="list" allowBlank="1" showInputMessage="1" showErrorMessage="1" sqref="D18 D22:G22 D14 D10:G10 D6:G6">
      <formula1>"選択してください,新規作成,既存HPのリニューアル"</formula1>
    </dataValidation>
    <dataValidation allowBlank="1" showInputMessage="1" showErrorMessage="1" prompt="入力不要(自動計算されます)_x000a_" sqref="F26:G26"/>
    <dataValidation allowBlank="1" showInputMessage="1" showErrorMessage="1" prompt="助成事業で実施する内容をご記入ください" sqref="D8:F8 D12:F12 D16:F16 D20:F20 D24:F24"/>
  </dataValidations>
  <printOptions horizontalCentered="1"/>
  <pageMargins left="0.39370078740157483" right="0.39370078740157483" top="0.59055118110236227" bottom="0.3937007874015748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showGridLines="0" view="pageBreakPreview" zoomScaleNormal="100" zoomScaleSheetLayoutView="100" workbookViewId="0">
      <pane ySplit="5" topLeftCell="A6" activePane="bottomLeft" state="frozen"/>
      <selection pane="bottomLeft" sqref="A1:C1"/>
    </sheetView>
  </sheetViews>
  <sheetFormatPr defaultRowHeight="24" customHeight="1" x14ac:dyDescent="0.4"/>
  <cols>
    <col min="1" max="1" width="6.125" customWidth="1"/>
    <col min="2" max="2" width="3.875" customWidth="1"/>
    <col min="3" max="3" width="48.875" style="1" customWidth="1"/>
    <col min="4" max="4" width="13.375" style="1" customWidth="1"/>
    <col min="5" max="5" width="20.375" style="1" customWidth="1"/>
    <col min="6" max="6" width="19.125" customWidth="1"/>
    <col min="31" max="31" width="12.875" customWidth="1"/>
    <col min="32" max="32" width="15.625" customWidth="1"/>
    <col min="34" max="34" width="19" customWidth="1"/>
    <col min="35" max="35" width="26.5" customWidth="1"/>
    <col min="36" max="36" width="17" customWidth="1"/>
    <col min="37" max="37" width="21.125" customWidth="1"/>
    <col min="38" max="38" width="23.375" customWidth="1"/>
    <col min="39" max="39" width="22.125" customWidth="1"/>
    <col min="41" max="41" width="21.125" customWidth="1"/>
    <col min="42" max="42" width="27" customWidth="1"/>
    <col min="43" max="43" width="34.375" customWidth="1"/>
  </cols>
  <sheetData>
    <row r="1" spans="1:10" ht="17.25" customHeight="1" x14ac:dyDescent="0.35">
      <c r="A1" s="253" t="s">
        <v>8</v>
      </c>
      <c r="B1" s="253"/>
      <c r="C1" s="253"/>
      <c r="D1" s="68"/>
      <c r="E1" s="87" t="s">
        <v>24</v>
      </c>
      <c r="H1" s="58"/>
      <c r="I1" s="58"/>
      <c r="J1" s="58"/>
    </row>
    <row r="2" spans="1:10" ht="23.1" customHeight="1" x14ac:dyDescent="0.4">
      <c r="A2" s="254" t="s">
        <v>160</v>
      </c>
      <c r="B2" s="254"/>
      <c r="C2" s="254"/>
      <c r="D2" s="254"/>
      <c r="E2" s="254"/>
      <c r="F2" s="3"/>
    </row>
    <row r="3" spans="1:10" ht="42.75" customHeight="1" x14ac:dyDescent="0.4">
      <c r="A3" s="322" t="s">
        <v>120</v>
      </c>
      <c r="B3" s="322"/>
      <c r="C3" s="322"/>
      <c r="D3" s="322"/>
      <c r="E3" s="322"/>
    </row>
    <row r="4" spans="1:10" ht="17.25" customHeight="1" x14ac:dyDescent="0.4">
      <c r="A4" s="59"/>
      <c r="B4" s="59"/>
      <c r="C4" s="59"/>
      <c r="D4" s="59"/>
      <c r="E4" s="60" t="s">
        <v>88</v>
      </c>
    </row>
    <row r="5" spans="1:10" ht="35.1" customHeight="1" x14ac:dyDescent="0.4">
      <c r="A5" s="324" t="s">
        <v>18</v>
      </c>
      <c r="B5" s="325"/>
      <c r="C5" s="325"/>
      <c r="D5" s="325"/>
      <c r="E5" s="326"/>
    </row>
    <row r="6" spans="1:10" ht="30" customHeight="1" x14ac:dyDescent="0.4">
      <c r="A6" s="328" t="s">
        <v>73</v>
      </c>
      <c r="B6" s="13" t="s">
        <v>21</v>
      </c>
      <c r="C6" s="327" t="s">
        <v>122</v>
      </c>
      <c r="D6" s="317"/>
      <c r="E6" s="15" t="s">
        <v>10</v>
      </c>
      <c r="F6" s="3"/>
    </row>
    <row r="7" spans="1:10" ht="30" customHeight="1" x14ac:dyDescent="0.4">
      <c r="A7" s="329"/>
      <c r="B7" s="10">
        <v>1</v>
      </c>
      <c r="C7" s="323"/>
      <c r="D7" s="319"/>
      <c r="E7" s="5">
        <v>0</v>
      </c>
    </row>
    <row r="8" spans="1:10" ht="30" customHeight="1" x14ac:dyDescent="0.4">
      <c r="A8" s="329"/>
      <c r="B8" s="10">
        <v>2</v>
      </c>
      <c r="C8" s="323"/>
      <c r="D8" s="319"/>
      <c r="E8" s="5">
        <v>0</v>
      </c>
      <c r="F8" s="3"/>
    </row>
    <row r="9" spans="1:10" ht="30" customHeight="1" x14ac:dyDescent="0.4">
      <c r="A9" s="329"/>
      <c r="B9" s="10">
        <v>3</v>
      </c>
      <c r="C9" s="323"/>
      <c r="D9" s="319"/>
      <c r="E9" s="5">
        <v>0</v>
      </c>
    </row>
    <row r="10" spans="1:10" ht="30" customHeight="1" x14ac:dyDescent="0.4">
      <c r="A10" s="329"/>
      <c r="B10" s="10">
        <v>4</v>
      </c>
      <c r="C10" s="323"/>
      <c r="D10" s="319"/>
      <c r="E10" s="5">
        <v>0</v>
      </c>
    </row>
    <row r="11" spans="1:10" ht="30" customHeight="1" x14ac:dyDescent="0.4">
      <c r="A11" s="329"/>
      <c r="B11" s="10">
        <v>5</v>
      </c>
      <c r="C11" s="323"/>
      <c r="D11" s="319"/>
      <c r="E11" s="5">
        <v>0</v>
      </c>
    </row>
    <row r="12" spans="1:10" ht="30" customHeight="1" x14ac:dyDescent="0.4">
      <c r="A12" s="329"/>
      <c r="B12" s="10">
        <v>6</v>
      </c>
      <c r="C12" s="330"/>
      <c r="D12" s="331"/>
      <c r="E12" s="5">
        <v>0</v>
      </c>
      <c r="G12" s="3"/>
      <c r="H12" s="3"/>
    </row>
    <row r="13" spans="1:10" ht="30" customHeight="1" x14ac:dyDescent="0.4">
      <c r="A13" s="329"/>
      <c r="B13" s="10">
        <v>7</v>
      </c>
      <c r="C13" s="332"/>
      <c r="D13" s="333"/>
      <c r="E13" s="5">
        <v>0</v>
      </c>
      <c r="G13" s="62"/>
    </row>
    <row r="14" spans="1:10" ht="30" customHeight="1" x14ac:dyDescent="0.4">
      <c r="A14" s="282"/>
      <c r="B14" s="14"/>
      <c r="C14" s="16"/>
      <c r="D14" s="38" t="s">
        <v>98</v>
      </c>
      <c r="E14" s="4">
        <f>SUM(E7:E13)</f>
        <v>0</v>
      </c>
    </row>
    <row r="15" spans="1:10" ht="30" customHeight="1" x14ac:dyDescent="0.4">
      <c r="A15" s="280" t="s">
        <v>92</v>
      </c>
      <c r="B15" s="20" t="s">
        <v>21</v>
      </c>
      <c r="C15" s="316" t="s">
        <v>123</v>
      </c>
      <c r="D15" s="317"/>
      <c r="E15" s="15" t="s">
        <v>10</v>
      </c>
    </row>
    <row r="16" spans="1:10" ht="30" customHeight="1" x14ac:dyDescent="0.4">
      <c r="A16" s="281"/>
      <c r="B16" s="21">
        <v>1</v>
      </c>
      <c r="C16" s="340"/>
      <c r="D16" s="319"/>
      <c r="E16" s="5">
        <v>0</v>
      </c>
    </row>
    <row r="17" spans="1:9" ht="30" customHeight="1" x14ac:dyDescent="0.4">
      <c r="A17" s="281"/>
      <c r="B17" s="21">
        <v>2</v>
      </c>
      <c r="C17" s="340"/>
      <c r="D17" s="319"/>
      <c r="E17" s="5">
        <v>0</v>
      </c>
    </row>
    <row r="18" spans="1:9" ht="30" customHeight="1" x14ac:dyDescent="0.4">
      <c r="A18" s="281"/>
      <c r="B18" s="21">
        <v>3</v>
      </c>
      <c r="C18" s="340"/>
      <c r="D18" s="319"/>
      <c r="E18" s="5">
        <v>0</v>
      </c>
    </row>
    <row r="19" spans="1:9" ht="30" customHeight="1" x14ac:dyDescent="0.4">
      <c r="A19" s="281"/>
      <c r="B19" s="21">
        <v>4</v>
      </c>
      <c r="C19" s="340"/>
      <c r="D19" s="319"/>
      <c r="E19" s="5">
        <v>0</v>
      </c>
    </row>
    <row r="20" spans="1:9" ht="30" customHeight="1" x14ac:dyDescent="0.4">
      <c r="A20" s="281"/>
      <c r="B20" s="21">
        <v>5</v>
      </c>
      <c r="C20" s="318"/>
      <c r="D20" s="319"/>
      <c r="E20" s="5">
        <v>0</v>
      </c>
    </row>
    <row r="21" spans="1:9" ht="30" customHeight="1" x14ac:dyDescent="0.4">
      <c r="A21" s="281"/>
      <c r="B21" s="21">
        <v>6</v>
      </c>
      <c r="C21" s="318"/>
      <c r="D21" s="319"/>
      <c r="E21" s="5">
        <v>0</v>
      </c>
    </row>
    <row r="22" spans="1:9" ht="30" customHeight="1" x14ac:dyDescent="0.4">
      <c r="A22" s="281"/>
      <c r="B22" s="21">
        <v>7</v>
      </c>
      <c r="C22" s="320"/>
      <c r="D22" s="321"/>
      <c r="E22" s="5">
        <v>0</v>
      </c>
    </row>
    <row r="23" spans="1:9" ht="30" customHeight="1" x14ac:dyDescent="0.4">
      <c r="A23" s="282"/>
      <c r="B23" s="22"/>
      <c r="C23" s="16"/>
      <c r="D23" s="30" t="s">
        <v>98</v>
      </c>
      <c r="E23" s="4">
        <f>SUM(E16:E22)</f>
        <v>0</v>
      </c>
    </row>
    <row r="24" spans="1:9" ht="30" customHeight="1" x14ac:dyDescent="0.4">
      <c r="A24" s="274" t="s">
        <v>77</v>
      </c>
      <c r="B24" s="13" t="s">
        <v>21</v>
      </c>
      <c r="C24" s="327" t="s">
        <v>23</v>
      </c>
      <c r="D24" s="317"/>
      <c r="E24" s="15" t="s">
        <v>10</v>
      </c>
      <c r="G24" s="6"/>
      <c r="H24" s="6"/>
      <c r="I24" s="6"/>
    </row>
    <row r="25" spans="1:9" ht="30" customHeight="1" x14ac:dyDescent="0.4">
      <c r="A25" s="334"/>
      <c r="B25" s="19">
        <v>1</v>
      </c>
      <c r="C25" s="336"/>
      <c r="D25" s="336"/>
      <c r="E25" s="5">
        <v>0</v>
      </c>
    </row>
    <row r="26" spans="1:9" ht="30" customHeight="1" x14ac:dyDescent="0.4">
      <c r="A26" s="334"/>
      <c r="B26" s="19">
        <v>2</v>
      </c>
      <c r="C26" s="336"/>
      <c r="D26" s="336"/>
      <c r="E26" s="5">
        <v>0</v>
      </c>
    </row>
    <row r="27" spans="1:9" ht="30" customHeight="1" x14ac:dyDescent="0.4">
      <c r="A27" s="334"/>
      <c r="B27" s="19">
        <v>3</v>
      </c>
      <c r="C27" s="336"/>
      <c r="D27" s="336"/>
      <c r="E27" s="5">
        <v>0</v>
      </c>
    </row>
    <row r="28" spans="1:9" ht="30" customHeight="1" x14ac:dyDescent="0.4">
      <c r="A28" s="334"/>
      <c r="B28" s="19">
        <v>4</v>
      </c>
      <c r="C28" s="338"/>
      <c r="D28" s="339"/>
      <c r="E28" s="5">
        <v>0</v>
      </c>
    </row>
    <row r="29" spans="1:9" ht="30" customHeight="1" x14ac:dyDescent="0.4">
      <c r="A29" s="334"/>
      <c r="B29" s="19">
        <v>5</v>
      </c>
      <c r="C29" s="338"/>
      <c r="D29" s="339"/>
      <c r="E29" s="5">
        <v>0</v>
      </c>
    </row>
    <row r="30" spans="1:9" ht="30" customHeight="1" x14ac:dyDescent="0.4">
      <c r="A30" s="334"/>
      <c r="B30" s="19">
        <v>6</v>
      </c>
      <c r="C30" s="338"/>
      <c r="D30" s="339"/>
      <c r="E30" s="5">
        <v>0</v>
      </c>
    </row>
    <row r="31" spans="1:9" ht="30" customHeight="1" x14ac:dyDescent="0.4">
      <c r="A31" s="334"/>
      <c r="B31" s="19">
        <v>7</v>
      </c>
      <c r="C31" s="336"/>
      <c r="D31" s="337"/>
      <c r="E31" s="5">
        <v>0</v>
      </c>
    </row>
    <row r="32" spans="1:9" ht="30" customHeight="1" x14ac:dyDescent="0.4">
      <c r="A32" s="335"/>
      <c r="B32" s="22"/>
      <c r="C32" s="16"/>
      <c r="D32" s="30" t="s">
        <v>98</v>
      </c>
      <c r="E32" s="4">
        <f>SUM(E25:E31)</f>
        <v>0</v>
      </c>
    </row>
  </sheetData>
  <sheetProtection algorithmName="SHA-512" hashValue="CeKBNzJfJ3eOkZjoAELCgyolT/ex4vHJ7rE8ap+Kk4hiNvoEde4Nf8VQsbaL7r88Crhm+ibtYZmgOGyPtuSBeA==" saltValue="F+Eo7nnCHiU8wWhNa2YZdg==" spinCount="100000" sheet="1" formatCells="0"/>
  <mergeCells count="31">
    <mergeCell ref="A1:C1"/>
    <mergeCell ref="A2:E2"/>
    <mergeCell ref="A24:A32"/>
    <mergeCell ref="C25:D25"/>
    <mergeCell ref="C26:D26"/>
    <mergeCell ref="C27:D27"/>
    <mergeCell ref="C31:D31"/>
    <mergeCell ref="C24:D24"/>
    <mergeCell ref="C28:D28"/>
    <mergeCell ref="C29:D29"/>
    <mergeCell ref="C30:D30"/>
    <mergeCell ref="A15:A23"/>
    <mergeCell ref="C16:D16"/>
    <mergeCell ref="C17:D17"/>
    <mergeCell ref="C18:D18"/>
    <mergeCell ref="C19:D19"/>
    <mergeCell ref="C15:D15"/>
    <mergeCell ref="C20:D20"/>
    <mergeCell ref="C21:D21"/>
    <mergeCell ref="C22:D22"/>
    <mergeCell ref="A3:E3"/>
    <mergeCell ref="C11:D11"/>
    <mergeCell ref="C10:D10"/>
    <mergeCell ref="C9:D9"/>
    <mergeCell ref="A5:E5"/>
    <mergeCell ref="C8:D8"/>
    <mergeCell ref="C7:D7"/>
    <mergeCell ref="C6:D6"/>
    <mergeCell ref="A6:A14"/>
    <mergeCell ref="C12:D12"/>
    <mergeCell ref="C13:D13"/>
  </mergeCells>
  <phoneticPr fontId="2"/>
  <dataValidations xWindow="820" yWindow="607" count="3">
    <dataValidation imeMode="disabled" allowBlank="1" showInputMessage="1" showErrorMessage="1" sqref="E16:E22 E7:E13 E25:E31"/>
    <dataValidation imeMode="disabled" allowBlank="1" showInputMessage="1" showErrorMessage="1" prompt="入力不要_x000a_(自動計算されます)" sqref="E14 E23 E32"/>
    <dataValidation allowBlank="1" showInputMessage="1" showErrorMessage="1" prompt="助成事業で実施する内容をご記入ください" sqref="D16:D19 D31 C25:C31 D25:D27 C16:C22 C7:C13 D7:D11"/>
  </dataValidations>
  <printOptions horizontalCentered="1"/>
  <pageMargins left="0.39370078740157483" right="0.39370078740157483" top="0.59055118110236227"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4"/>
  <sheetViews>
    <sheetView showGridLines="0" view="pageBreakPreview" zoomScaleNormal="100" zoomScaleSheetLayoutView="100" workbookViewId="0">
      <pane ySplit="5" topLeftCell="A6" activePane="bottomLeft" state="frozen"/>
      <selection pane="bottomLeft" sqref="A1:C1"/>
    </sheetView>
  </sheetViews>
  <sheetFormatPr defaultRowHeight="24" customHeight="1" x14ac:dyDescent="0.4"/>
  <cols>
    <col min="1" max="1" width="8.375" customWidth="1"/>
    <col min="2" max="2" width="3.875" customWidth="1"/>
    <col min="3" max="3" width="48.875" style="1" customWidth="1"/>
    <col min="4" max="4" width="13.375" style="1" customWidth="1"/>
    <col min="5" max="5" width="21.375" style="1" customWidth="1"/>
    <col min="6" max="6" width="19.125" customWidth="1"/>
    <col min="31" max="31" width="12.875" customWidth="1"/>
    <col min="32" max="32" width="15.625" customWidth="1"/>
    <col min="34" max="34" width="19" customWidth="1"/>
    <col min="35" max="35" width="26.5" customWidth="1"/>
    <col min="36" max="36" width="17" customWidth="1"/>
    <col min="37" max="37" width="21.125" customWidth="1"/>
    <col min="38" max="38" width="23.375" customWidth="1"/>
    <col min="39" max="39" width="22.125" customWidth="1"/>
    <col min="41" max="41" width="21.125" customWidth="1"/>
    <col min="42" max="42" width="27" customWidth="1"/>
    <col min="43" max="43" width="34.375" customWidth="1"/>
  </cols>
  <sheetData>
    <row r="1" spans="1:10" ht="17.25" customHeight="1" x14ac:dyDescent="0.35">
      <c r="A1" s="253" t="s">
        <v>8</v>
      </c>
      <c r="B1" s="253"/>
      <c r="C1" s="253"/>
      <c r="D1" s="252" t="s">
        <v>24</v>
      </c>
      <c r="E1" s="252"/>
      <c r="H1" s="58"/>
      <c r="I1" s="58"/>
      <c r="J1" s="58"/>
    </row>
    <row r="2" spans="1:10" ht="23.1" customHeight="1" x14ac:dyDescent="0.4">
      <c r="A2" s="254" t="s">
        <v>161</v>
      </c>
      <c r="B2" s="254"/>
      <c r="C2" s="254"/>
      <c r="D2" s="254"/>
      <c r="E2" s="254"/>
      <c r="F2" s="3"/>
    </row>
    <row r="3" spans="1:10" ht="42.75" customHeight="1" x14ac:dyDescent="0.4">
      <c r="A3" s="322" t="s">
        <v>121</v>
      </c>
      <c r="B3" s="322"/>
      <c r="C3" s="322"/>
      <c r="D3" s="322"/>
      <c r="E3" s="322"/>
    </row>
    <row r="4" spans="1:10" ht="17.25" customHeight="1" x14ac:dyDescent="0.4">
      <c r="A4" s="341" t="s">
        <v>88</v>
      </c>
      <c r="B4" s="341"/>
      <c r="C4" s="341"/>
      <c r="D4" s="341"/>
      <c r="E4" s="341"/>
    </row>
    <row r="5" spans="1:10" ht="35.1" customHeight="1" x14ac:dyDescent="0.4">
      <c r="A5" s="324" t="s">
        <v>114</v>
      </c>
      <c r="B5" s="325"/>
      <c r="C5" s="325"/>
      <c r="D5" s="325"/>
      <c r="E5" s="326"/>
    </row>
    <row r="6" spans="1:10" ht="35.1" customHeight="1" x14ac:dyDescent="0.4">
      <c r="A6" s="344" t="s">
        <v>163</v>
      </c>
      <c r="B6" s="13" t="s">
        <v>21</v>
      </c>
      <c r="C6" s="347" t="s">
        <v>124</v>
      </c>
      <c r="D6" s="348"/>
      <c r="E6" s="15" t="s">
        <v>10</v>
      </c>
      <c r="F6" s="3"/>
    </row>
    <row r="7" spans="1:10" ht="45.6" customHeight="1" x14ac:dyDescent="0.4">
      <c r="A7" s="345"/>
      <c r="B7" s="83">
        <v>1</v>
      </c>
      <c r="C7" s="338"/>
      <c r="D7" s="339"/>
      <c r="E7" s="5">
        <v>0</v>
      </c>
    </row>
    <row r="8" spans="1:10" ht="45.6" customHeight="1" x14ac:dyDescent="0.4">
      <c r="A8" s="345"/>
      <c r="B8" s="83">
        <v>2</v>
      </c>
      <c r="C8" s="338"/>
      <c r="D8" s="339"/>
      <c r="E8" s="5">
        <v>0</v>
      </c>
      <c r="F8" s="3"/>
    </row>
    <row r="9" spans="1:10" ht="45.6" customHeight="1" x14ac:dyDescent="0.4">
      <c r="A9" s="345"/>
      <c r="B9" s="83">
        <v>3</v>
      </c>
      <c r="C9" s="338"/>
      <c r="D9" s="339"/>
      <c r="E9" s="5">
        <v>0</v>
      </c>
    </row>
    <row r="10" spans="1:10" ht="45.6" customHeight="1" x14ac:dyDescent="0.4">
      <c r="A10" s="345"/>
      <c r="B10" s="83">
        <v>4</v>
      </c>
      <c r="C10" s="338"/>
      <c r="D10" s="339"/>
      <c r="E10" s="5">
        <v>0</v>
      </c>
    </row>
    <row r="11" spans="1:10" ht="45.6" customHeight="1" x14ac:dyDescent="0.4">
      <c r="A11" s="345"/>
      <c r="B11" s="83">
        <v>5</v>
      </c>
      <c r="C11" s="338"/>
      <c r="D11" s="339"/>
      <c r="E11" s="5">
        <v>0</v>
      </c>
    </row>
    <row r="12" spans="1:10" ht="45.6" customHeight="1" x14ac:dyDescent="0.4">
      <c r="A12" s="345"/>
      <c r="B12" s="83">
        <v>6</v>
      </c>
      <c r="C12" s="338"/>
      <c r="D12" s="339"/>
      <c r="E12" s="5">
        <v>0</v>
      </c>
      <c r="G12" s="3"/>
      <c r="H12" s="3"/>
    </row>
    <row r="13" spans="1:10" ht="45.6" customHeight="1" x14ac:dyDescent="0.4">
      <c r="A13" s="345"/>
      <c r="B13" s="83">
        <v>7</v>
      </c>
      <c r="C13" s="342"/>
      <c r="D13" s="343"/>
      <c r="E13" s="5">
        <v>0</v>
      </c>
      <c r="G13" s="62"/>
    </row>
    <row r="14" spans="1:10" ht="39.950000000000003" customHeight="1" x14ac:dyDescent="0.4">
      <c r="A14" s="346"/>
      <c r="B14" s="14"/>
      <c r="C14" s="16"/>
      <c r="D14" s="38" t="s">
        <v>98</v>
      </c>
      <c r="E14" s="4">
        <f>SUM(E7:E13)</f>
        <v>0</v>
      </c>
    </row>
  </sheetData>
  <sheetProtection algorithmName="SHA-512" hashValue="qaZndc6FCjKfa+QZrBUfblTfJSDO0BcDX4VpGPVHQN3xEQYZNAXuW3l4rmPNp0F1Lwq7GCOTx6d1glna905Txw==" saltValue="m6ruhneS9TFfVU8nxY0Q4g==" spinCount="100000" sheet="1" formatCells="0"/>
  <mergeCells count="15">
    <mergeCell ref="A1:C1"/>
    <mergeCell ref="D1:E1"/>
    <mergeCell ref="A2:E2"/>
    <mergeCell ref="A4:E4"/>
    <mergeCell ref="C13:D13"/>
    <mergeCell ref="A3:E3"/>
    <mergeCell ref="A5:E5"/>
    <mergeCell ref="A6:A14"/>
    <mergeCell ref="C6:D6"/>
    <mergeCell ref="C7:D7"/>
    <mergeCell ref="C8:D8"/>
    <mergeCell ref="C9:D9"/>
    <mergeCell ref="C10:D10"/>
    <mergeCell ref="C11:D11"/>
    <mergeCell ref="C12:D12"/>
  </mergeCells>
  <phoneticPr fontId="2"/>
  <dataValidations count="3">
    <dataValidation allowBlank="1" showInputMessage="1" showErrorMessage="1" prompt="助成事業で実施する内容をご記入ください" sqref="C7:C13 D7:D11"/>
    <dataValidation imeMode="disabled" allowBlank="1" showInputMessage="1" showErrorMessage="1" prompt="入力不要_x000a_(自動計算されます)" sqref="E14"/>
    <dataValidation imeMode="disabled" allowBlank="1" showInputMessage="1" showErrorMessage="1" sqref="E7:E13"/>
  </dataValidations>
  <printOptions horizontalCentered="1"/>
  <pageMargins left="0.39370078740157483" right="0.39370078740157483" top="0.59055118110236227" bottom="0.3937007874015748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M52"/>
  <sheetViews>
    <sheetView showGridLines="0" view="pageBreakPreview" zoomScaleNormal="70" zoomScaleSheetLayoutView="100" workbookViewId="0">
      <pane ySplit="2" topLeftCell="A3" activePane="bottomLeft" state="frozen"/>
      <selection activeCell="H6" sqref="H6:J6"/>
      <selection pane="bottomLeft" sqref="A1:H1"/>
    </sheetView>
  </sheetViews>
  <sheetFormatPr defaultRowHeight="18.75" x14ac:dyDescent="0.4"/>
  <cols>
    <col min="1" max="1" width="13.625" customWidth="1"/>
    <col min="2" max="2" width="5.625" customWidth="1"/>
    <col min="3" max="9" width="14.125" customWidth="1"/>
    <col min="10" max="10" width="20.625" customWidth="1"/>
    <col min="11" max="11" width="13" bestFit="1" customWidth="1"/>
  </cols>
  <sheetData>
    <row r="1" spans="1:11" ht="23.45" customHeight="1" x14ac:dyDescent="0.4">
      <c r="A1" s="439" t="s">
        <v>8</v>
      </c>
      <c r="B1" s="439"/>
      <c r="C1" s="439"/>
      <c r="D1" s="439"/>
      <c r="E1" s="439"/>
      <c r="F1" s="439"/>
      <c r="G1" s="439"/>
      <c r="H1" s="439"/>
      <c r="I1" s="88"/>
      <c r="J1" s="88" t="s">
        <v>22</v>
      </c>
      <c r="K1" s="58"/>
    </row>
    <row r="2" spans="1:11" ht="23.45" customHeight="1" x14ac:dyDescent="0.4">
      <c r="A2" s="440" t="s">
        <v>162</v>
      </c>
      <c r="B2" s="440"/>
      <c r="C2" s="440"/>
      <c r="D2" s="440"/>
      <c r="E2" s="440"/>
      <c r="F2" s="440"/>
      <c r="G2" s="440"/>
      <c r="H2" s="440"/>
      <c r="I2" s="440"/>
      <c r="J2" s="440"/>
    </row>
    <row r="3" spans="1:11" ht="21.6" customHeight="1" x14ac:dyDescent="0.4">
      <c r="A3" s="441" t="s">
        <v>48</v>
      </c>
      <c r="B3" s="441"/>
      <c r="C3" s="441"/>
      <c r="D3" s="441"/>
      <c r="E3" s="441"/>
      <c r="F3" s="441"/>
      <c r="G3" s="441"/>
      <c r="H3" s="441"/>
      <c r="I3" s="441"/>
      <c r="J3" s="442"/>
    </row>
    <row r="4" spans="1:11" ht="30" customHeight="1" x14ac:dyDescent="0.4">
      <c r="A4" s="355" t="s">
        <v>105</v>
      </c>
      <c r="B4" s="356"/>
      <c r="C4" s="356"/>
      <c r="D4" s="356"/>
      <c r="E4" s="356"/>
      <c r="F4" s="356"/>
      <c r="G4" s="356"/>
      <c r="H4" s="357"/>
      <c r="I4" s="451" t="s">
        <v>78</v>
      </c>
      <c r="J4" s="442"/>
    </row>
    <row r="5" spans="1:11" ht="30" customHeight="1" x14ac:dyDescent="0.4">
      <c r="A5" s="444"/>
      <c r="B5" s="445"/>
      <c r="C5" s="23" t="s">
        <v>49</v>
      </c>
      <c r="D5" s="23" t="s">
        <v>29</v>
      </c>
      <c r="E5" s="23" t="s">
        <v>50</v>
      </c>
      <c r="F5" s="23" t="s">
        <v>51</v>
      </c>
      <c r="G5" s="23" t="s">
        <v>52</v>
      </c>
      <c r="H5" s="55" t="s">
        <v>37</v>
      </c>
      <c r="I5" s="452"/>
      <c r="J5" s="442"/>
    </row>
    <row r="6" spans="1:11" ht="30" customHeight="1" x14ac:dyDescent="0.4">
      <c r="A6" s="446" t="s">
        <v>33</v>
      </c>
      <c r="B6" s="227"/>
      <c r="C6" s="63">
        <f>IF('1 展示会参加費'!D10="オンラインのみ",0,IF('1 展示会参加費'!D10="リアル + オンライン",'1 展示会参加費'!H10,IF('1 展示会参加費'!D10="リアルのみ",'1 展示会参加費'!H10,0)))</f>
        <v>0</v>
      </c>
      <c r="D6" s="63">
        <f>IF('1 展示会参加費'!D18="オンラインのみ",0,IF('1 展示会参加費'!D18="リアル + オンライン",'1 展示会参加費'!H18,IF('1 展示会参加費'!D18="リアルのみ",'1 展示会参加費'!H18,0)))</f>
        <v>0</v>
      </c>
      <c r="E6" s="63">
        <f>IF('1 展示会参加費'!D26="オンラインのみ",0,IF('1 展示会参加費'!D26="リアル + オンライン",'1 展示会参加費'!H26,IF('1 展示会参加費'!D26="リアルのみ",'1 展示会参加費'!H26,0)))</f>
        <v>0</v>
      </c>
      <c r="F6" s="63">
        <f>IF('1 展示会参加費'!D34="オンラインのみ",0,IF('1 展示会参加費'!D34="リアル + オンライン",'1 展示会参加費'!H34,IF('1 展示会参加費'!D34="リアルのみ",'1 展示会参加費'!H34,0)))</f>
        <v>0</v>
      </c>
      <c r="G6" s="63">
        <f>IF('1 展示会参加費'!D42="オンラインのみ",0,IF('1 展示会参加費'!D42="リアル + オンライン",'1 展示会参加費'!H42,IF('1 展示会参加費'!D42="リアルのみ",'1 展示会参加費'!H42,0)))</f>
        <v>0</v>
      </c>
      <c r="H6" s="64">
        <f>IF('1 展示会参加費'!D50="オンラインのみ",0,IF('1 展示会参加費'!D50="リアル + オンライン",'1 展示会参加費'!H50,IF('1 展示会参加費'!D50="リアルのみ",'1 展示会参加費'!H50,0)))</f>
        <v>0</v>
      </c>
      <c r="I6" s="65">
        <f>SUM(C6:H6)</f>
        <v>0</v>
      </c>
      <c r="J6" s="442"/>
    </row>
    <row r="7" spans="1:11" ht="30" customHeight="1" x14ac:dyDescent="0.4">
      <c r="A7" s="447" t="s">
        <v>53</v>
      </c>
      <c r="B7" s="448"/>
      <c r="C7" s="63">
        <f>IF('1 展示会参加費'!D10="オンラインのみ",'1 展示会参加費'!H11,IF('1 展示会参加費'!D10="リアル + オンライン",'1 展示会参加費'!H11,0))</f>
        <v>0</v>
      </c>
      <c r="D7" s="63">
        <f>IF('1 展示会参加費'!D18="オンラインのみ",'1 展示会参加費'!H19,IF('1 展示会参加費'!D18="リアル + オンライン",'1 展示会参加費'!H19,0))</f>
        <v>0</v>
      </c>
      <c r="E7" s="63">
        <f>IF('1 展示会参加費'!D26="オンラインのみ",'1 展示会参加費'!H27,IF('1 展示会参加費'!D26="リアル + オンライン",'1 展示会参加費'!H27,0))</f>
        <v>0</v>
      </c>
      <c r="F7" s="64">
        <f>IF('1 展示会参加費'!D34="オンラインのみ",'1 展示会参加費'!H35,IF('1 展示会参加費'!D34="リアル + オンライン",'1 展示会参加費'!H35,0))</f>
        <v>0</v>
      </c>
      <c r="G7" s="64">
        <f>IF('1 展示会参加費'!D42="オンラインのみ",'1 展示会参加費'!H43,IF('1 展示会参加費'!D42="リアル + オンライン",'1 展示会参加費'!H43,0))</f>
        <v>0</v>
      </c>
      <c r="H7" s="64">
        <f>IF('1 展示会参加費'!D50="オンラインのみ",'1 展示会参加費'!H51,IF('1 展示会参加費'!D50="リアル + オンライン",'1 展示会参加費'!H51,0))</f>
        <v>0</v>
      </c>
      <c r="I7" s="65">
        <f>SUM(C7:H7)</f>
        <v>0</v>
      </c>
      <c r="J7" s="442"/>
    </row>
    <row r="8" spans="1:11" ht="30" customHeight="1" x14ac:dyDescent="0.4">
      <c r="A8" s="447" t="s">
        <v>54</v>
      </c>
      <c r="B8" s="448"/>
      <c r="C8" s="63">
        <f>IF('1 展示会参加費'!D10="オンラインのみ",0,IF('1 展示会参加費'!D10="リアル + オンライン",'1 展示会参加費'!H12,IF('1 展示会参加費'!D10="リアルのみ",'1 展示会参加費'!H12,0)))</f>
        <v>0</v>
      </c>
      <c r="D8" s="63">
        <f>IF('1 展示会参加費'!D18="オンラインのみ",0,IF('1 展示会参加費'!D18="リアル + オンライン",'1 展示会参加費'!H20,IF('1 展示会参加費'!D18="リアルのみ",'1 展示会参加費'!H20,0)))</f>
        <v>0</v>
      </c>
      <c r="E8" s="64">
        <f>IF('1 展示会参加費'!D26="オンラインのみ",0,IF('1 展示会参加費'!D26="リアル + オンライン",'1 展示会参加費'!H28,IF('1 展示会参加費'!D26="リアルのみ",'1 展示会参加費'!H28,0)))</f>
        <v>0</v>
      </c>
      <c r="F8" s="64">
        <f>IF('1 展示会参加費'!D34="オンラインのみ",0,IF('1 展示会参加費'!D34="リアル + オンライン",'1 展示会参加費'!H36,IF('1 展示会参加費'!D34="リアルのみ", '1 展示会参加費'!H36,0)))</f>
        <v>0</v>
      </c>
      <c r="G8" s="64">
        <f>IF('1 展示会参加費'!D42="オンラインのみ",0,IF('1 展示会参加費'!D42="リアル + オンライン",'1 展示会参加費'!H44,IF('1 展示会参加費'!D42="リアルのみ",'1 展示会参加費'!H44,0)))</f>
        <v>0</v>
      </c>
      <c r="H8" s="64">
        <f>IF('1 展示会参加費'!D50="オンラインのみ",0,IF('1 展示会参加費'!D50="リアル + オンライン",'1 展示会参加費'!H52,IF('1 展示会参加費'!D50="リアルのみ",'1 展示会参加費'!H52,0)))</f>
        <v>0</v>
      </c>
      <c r="I8" s="65">
        <f>SUM(C8:H8)</f>
        <v>0</v>
      </c>
      <c r="J8" s="442"/>
    </row>
    <row r="9" spans="1:11" ht="30" customHeight="1" thickBot="1" x14ac:dyDescent="0.45">
      <c r="A9" s="449" t="s">
        <v>47</v>
      </c>
      <c r="B9" s="450"/>
      <c r="C9" s="66">
        <f>IF('1 展示会参加費'!D10="オンラインのみ",0,IF('1 展示会参加費'!D10="リアル + オンライン",'1 展示会参加費'!H13, IF('1 展示会参加費'!D10="リアルのみ",'1 展示会参加費'!H13,0)))</f>
        <v>0</v>
      </c>
      <c r="D9" s="66">
        <f>IF('1 展示会参加費'!D18="オンラインのみ",0,IF('1 展示会参加費'!D18="リアル + オンライン",'1 展示会参加費'!H21,IF('1 展示会参加費'!D18="リアルのみ",'1 展示会参加費'!H21,0)))</f>
        <v>0</v>
      </c>
      <c r="E9" s="66">
        <f>IF( '1 展示会参加費'!D26="オンラインのみ",0,IF('1 展示会参加費'!D26="リアル + オンライン",'1 展示会参加費'!H29,IF('1 展示会参加費'!D26="リアルのみ",'1 展示会参加費'!H29,0)))</f>
        <v>0</v>
      </c>
      <c r="F9" s="66">
        <f>IF('1 展示会参加費'!D34="オンラインのみ",0,IF('1 展示会参加費'!D34="リアル + オンライン",'1 展示会参加費'!H37,IF('1 展示会参加費'!D34="リアルのみ", '1 展示会参加費'!H37,0)))</f>
        <v>0</v>
      </c>
      <c r="G9" s="66">
        <f>IF('1 展示会参加費'!D42="オンラインのみ",0,IF('1 展示会参加費'!D42="リアル + オンライン",'1 展示会参加費'!H45,IF('1 展示会参加費'!D42="リアルのみ",'1 展示会参加費'!H45,0)))</f>
        <v>0</v>
      </c>
      <c r="H9" s="67">
        <f>IF('1 展示会参加費'!D50="オンラインのみ",0,IF('1 展示会参加費'!D50="リアル + オンライン",'1 展示会参加費'!H53,IF('1 展示会参加費'!D50="リアルのみ",'1 展示会参加費'!H53,0)))</f>
        <v>0</v>
      </c>
      <c r="I9" s="129">
        <f>SUM(C9:H9)</f>
        <v>0</v>
      </c>
      <c r="J9" s="442"/>
    </row>
    <row r="10" spans="1:11" ht="30" customHeight="1" thickTop="1" x14ac:dyDescent="0.4">
      <c r="A10" s="374" t="s">
        <v>11</v>
      </c>
      <c r="B10" s="375"/>
      <c r="C10" s="24">
        <f>'1 展示会参加費'!H14</f>
        <v>0</v>
      </c>
      <c r="D10" s="24">
        <f>'1 展示会参加費'!H22</f>
        <v>0</v>
      </c>
      <c r="E10" s="24">
        <f>'1 展示会参加費'!H30</f>
        <v>0</v>
      </c>
      <c r="F10" s="24">
        <f>'1 展示会参加費'!H38</f>
        <v>0</v>
      </c>
      <c r="G10" s="24">
        <f>'1 展示会参加費'!H46</f>
        <v>0</v>
      </c>
      <c r="H10" s="56">
        <f>'1 展示会参加費'!H54</f>
        <v>0</v>
      </c>
      <c r="I10" s="130">
        <f>SUM(C10:H10)</f>
        <v>0</v>
      </c>
      <c r="J10" s="442"/>
    </row>
    <row r="11" spans="1:11" ht="30" customHeight="1" x14ac:dyDescent="0.4">
      <c r="A11" s="443"/>
      <c r="B11" s="443"/>
      <c r="C11" s="443"/>
      <c r="D11" s="443"/>
      <c r="E11" s="443"/>
      <c r="F11" s="443"/>
      <c r="G11" s="443"/>
      <c r="H11" s="443"/>
      <c r="I11" s="443"/>
      <c r="J11" s="442"/>
    </row>
    <row r="12" spans="1:11" ht="30" customHeight="1" x14ac:dyDescent="0.25">
      <c r="A12" s="430" t="s">
        <v>167</v>
      </c>
      <c r="B12" s="430"/>
      <c r="C12" s="430"/>
      <c r="D12" s="437"/>
      <c r="E12" s="430" t="s">
        <v>48</v>
      </c>
      <c r="F12" s="430"/>
      <c r="G12" s="430"/>
      <c r="H12" s="434"/>
      <c r="I12" s="433" t="s">
        <v>48</v>
      </c>
      <c r="J12" s="433"/>
    </row>
    <row r="13" spans="1:11" ht="30" customHeight="1" thickBot="1" x14ac:dyDescent="0.45">
      <c r="A13" s="416" t="s">
        <v>75</v>
      </c>
      <c r="B13" s="417"/>
      <c r="C13" s="418"/>
      <c r="D13" s="437"/>
      <c r="E13" s="358" t="s">
        <v>41</v>
      </c>
      <c r="F13" s="316"/>
      <c r="G13" s="359"/>
      <c r="H13" s="434"/>
      <c r="I13" s="402" t="s">
        <v>115</v>
      </c>
      <c r="J13" s="402"/>
    </row>
    <row r="14" spans="1:11" ht="30" customHeight="1" thickTop="1" x14ac:dyDescent="0.4">
      <c r="A14" s="377" t="s">
        <v>11</v>
      </c>
      <c r="B14" s="378"/>
      <c r="C14" s="134">
        <f>'2 ECサイト出店初期登録料'!F36</f>
        <v>0</v>
      </c>
      <c r="D14" s="437"/>
      <c r="E14" s="360" t="s">
        <v>66</v>
      </c>
      <c r="F14" s="361"/>
      <c r="G14" s="25">
        <f>'4 販売促進費'!E14</f>
        <v>0</v>
      </c>
      <c r="H14" s="434"/>
      <c r="I14" s="85" t="s">
        <v>116</v>
      </c>
      <c r="J14" s="94">
        <f>'5 委託費'!E14</f>
        <v>0</v>
      </c>
    </row>
    <row r="15" spans="1:11" ht="30" customHeight="1" x14ac:dyDescent="0.25">
      <c r="A15" s="438" t="s">
        <v>167</v>
      </c>
      <c r="B15" s="438"/>
      <c r="C15" s="438"/>
      <c r="D15" s="437"/>
      <c r="E15" s="360" t="s">
        <v>67</v>
      </c>
      <c r="F15" s="361"/>
      <c r="G15" s="25">
        <f>'4 販売促進費'!E23</f>
        <v>0</v>
      </c>
      <c r="H15" s="434"/>
      <c r="I15" s="435"/>
      <c r="J15" s="435"/>
    </row>
    <row r="16" spans="1:11" ht="30" customHeight="1" thickBot="1" x14ac:dyDescent="0.45">
      <c r="A16" s="419" t="s">
        <v>58</v>
      </c>
      <c r="B16" s="420"/>
      <c r="C16" s="421"/>
      <c r="D16" s="437"/>
      <c r="E16" s="362" t="s">
        <v>68</v>
      </c>
      <c r="F16" s="363"/>
      <c r="G16" s="26">
        <f>'4 販売促進費'!E32</f>
        <v>0</v>
      </c>
      <c r="H16" s="434"/>
      <c r="I16" s="436"/>
      <c r="J16" s="436"/>
    </row>
    <row r="17" spans="1:13" ht="30" customHeight="1" thickTop="1" x14ac:dyDescent="0.4">
      <c r="A17" s="377" t="s">
        <v>11</v>
      </c>
      <c r="B17" s="378"/>
      <c r="C17" s="134">
        <f>'3 自社webサイト制作費'!F26</f>
        <v>0</v>
      </c>
      <c r="D17" s="437"/>
      <c r="E17" s="374" t="s">
        <v>11</v>
      </c>
      <c r="F17" s="375"/>
      <c r="G17" s="27">
        <f>G14+G15+G16</f>
        <v>0</v>
      </c>
      <c r="H17" s="434"/>
      <c r="I17" s="436"/>
      <c r="J17" s="436"/>
    </row>
    <row r="18" spans="1:13" ht="24.95" customHeight="1" x14ac:dyDescent="0.4">
      <c r="A18" s="431"/>
      <c r="B18" s="431"/>
      <c r="C18" s="431"/>
      <c r="D18" s="431"/>
      <c r="E18" s="431"/>
      <c r="F18" s="431"/>
      <c r="G18" s="431"/>
      <c r="H18" s="431"/>
      <c r="I18" s="431"/>
      <c r="J18" s="431"/>
    </row>
    <row r="19" spans="1:13" ht="23.25" customHeight="1" x14ac:dyDescent="0.4">
      <c r="A19" s="432" t="s">
        <v>107</v>
      </c>
      <c r="B19" s="432"/>
      <c r="C19" s="432"/>
      <c r="D19" s="432"/>
      <c r="E19" s="432"/>
      <c r="F19" s="432"/>
      <c r="G19" s="432"/>
      <c r="H19" s="432"/>
      <c r="I19" s="432"/>
      <c r="J19" s="432"/>
    </row>
    <row r="20" spans="1:13" ht="20.100000000000001" customHeight="1" x14ac:dyDescent="0.4">
      <c r="A20" s="424" t="s">
        <v>56</v>
      </c>
      <c r="B20" s="425"/>
      <c r="C20" s="425"/>
      <c r="D20" s="425"/>
      <c r="E20" s="395" t="s">
        <v>5</v>
      </c>
      <c r="F20" s="395"/>
      <c r="G20" s="364" t="s">
        <v>79</v>
      </c>
      <c r="H20" s="397"/>
      <c r="I20" s="364" t="s">
        <v>106</v>
      </c>
      <c r="J20" s="365"/>
    </row>
    <row r="21" spans="1:13" ht="20.100000000000001" customHeight="1" x14ac:dyDescent="0.4">
      <c r="A21" s="426"/>
      <c r="B21" s="427"/>
      <c r="C21" s="427"/>
      <c r="D21" s="427"/>
      <c r="E21" s="396"/>
      <c r="F21" s="396"/>
      <c r="G21" s="398"/>
      <c r="H21" s="399"/>
      <c r="I21" s="366"/>
      <c r="J21" s="367"/>
    </row>
    <row r="22" spans="1:13" ht="20.100000000000001" customHeight="1" x14ac:dyDescent="0.4">
      <c r="A22" s="69"/>
      <c r="B22" s="423" t="s">
        <v>55</v>
      </c>
      <c r="C22" s="423"/>
      <c r="D22" s="423"/>
      <c r="E22" s="396"/>
      <c r="F22" s="396"/>
      <c r="G22" s="400"/>
      <c r="H22" s="401"/>
      <c r="I22" s="368"/>
      <c r="J22" s="369"/>
    </row>
    <row r="23" spans="1:13" ht="41.1" customHeight="1" x14ac:dyDescent="0.5">
      <c r="A23" s="370" t="s">
        <v>70</v>
      </c>
      <c r="B23" s="428" t="s">
        <v>69</v>
      </c>
      <c r="C23" s="411" t="s">
        <v>35</v>
      </c>
      <c r="D23" s="412"/>
      <c r="E23" s="382">
        <f>I6</f>
        <v>0</v>
      </c>
      <c r="F23" s="382"/>
      <c r="G23" s="405">
        <f>IF(E23="","",(ROUNDDOWN(SUM(E23)*0.8,-3)))</f>
        <v>0</v>
      </c>
      <c r="H23" s="406"/>
      <c r="I23" s="407"/>
      <c r="J23" s="408"/>
    </row>
    <row r="24" spans="1:13" ht="41.1" customHeight="1" x14ac:dyDescent="0.5">
      <c r="A24" s="370"/>
      <c r="B24" s="428"/>
      <c r="C24" s="411" t="s">
        <v>36</v>
      </c>
      <c r="D24" s="412"/>
      <c r="E24" s="382">
        <f>I7</f>
        <v>0</v>
      </c>
      <c r="F24" s="382"/>
      <c r="G24" s="405">
        <f>IF(E24="","",IF((ROUNDDOWN(SUM(E24)*0.8,-3))&gt;200000,200000,ROUNDDOWN(SUM(E24)*0.8,-3)))</f>
        <v>0</v>
      </c>
      <c r="H24" s="406"/>
      <c r="I24" s="409"/>
      <c r="J24" s="410"/>
    </row>
    <row r="25" spans="1:13" ht="41.1" customHeight="1" x14ac:dyDescent="0.5">
      <c r="A25" s="370"/>
      <c r="B25" s="428"/>
      <c r="C25" s="411" t="s">
        <v>34</v>
      </c>
      <c r="D25" s="412"/>
      <c r="E25" s="382">
        <f>I8</f>
        <v>0</v>
      </c>
      <c r="F25" s="382"/>
      <c r="G25" s="405">
        <f>IF(E25="","",IF((ROUNDDOWN(SUM(E25)*0.8,-3))&gt;350000,350000,ROUNDDOWN(SUM(E25)*0.8,-3)))</f>
        <v>0</v>
      </c>
      <c r="H25" s="406"/>
      <c r="I25" s="409"/>
      <c r="J25" s="410"/>
    </row>
    <row r="26" spans="1:13" ht="41.1" customHeight="1" x14ac:dyDescent="0.5">
      <c r="A26" s="370"/>
      <c r="B26" s="429"/>
      <c r="C26" s="411" t="s">
        <v>6</v>
      </c>
      <c r="D26" s="412"/>
      <c r="E26" s="388">
        <f>I9</f>
        <v>0</v>
      </c>
      <c r="F26" s="388"/>
      <c r="G26" s="403">
        <f>IF(E26="","",(ROUNDDOWN(SUM(E26)*0.8,-3)))</f>
        <v>0</v>
      </c>
      <c r="H26" s="404"/>
      <c r="I26" s="409"/>
      <c r="J26" s="410"/>
    </row>
    <row r="27" spans="1:13" ht="41.1" customHeight="1" x14ac:dyDescent="0.5">
      <c r="A27" s="371"/>
      <c r="B27" s="422" t="s">
        <v>102</v>
      </c>
      <c r="C27" s="422"/>
      <c r="D27" s="423"/>
      <c r="E27" s="382">
        <f>SUM(E23:F26)</f>
        <v>0</v>
      </c>
      <c r="F27" s="382"/>
      <c r="G27" s="382">
        <f>G23+G24+G25+G26</f>
        <v>0</v>
      </c>
      <c r="H27" s="382"/>
      <c r="I27" s="72" t="s">
        <v>38</v>
      </c>
      <c r="J27" s="131">
        <v>0</v>
      </c>
      <c r="K27" s="75" t="str">
        <f>IF(AND(1500000&gt;$J$36,G27&gt;J27),"☜増やせます","")</f>
        <v/>
      </c>
    </row>
    <row r="28" spans="1:13" ht="41.1" customHeight="1" x14ac:dyDescent="0.5">
      <c r="A28" s="371"/>
      <c r="B28" s="422" t="s">
        <v>104</v>
      </c>
      <c r="C28" s="422"/>
      <c r="D28" s="422"/>
      <c r="E28" s="394">
        <f>C14</f>
        <v>0</v>
      </c>
      <c r="F28" s="394"/>
      <c r="G28" s="382">
        <f>IF(E28="","",IF((ROUNDDOWN(SUM(E28)*0.8,-3))&gt;200000,200000,ROUNDDOWN(SUM(E28)*0.8,-3)))</f>
        <v>0</v>
      </c>
      <c r="H28" s="382"/>
      <c r="I28" s="72" t="s">
        <v>38</v>
      </c>
      <c r="J28" s="131">
        <v>0</v>
      </c>
      <c r="K28" s="75" t="str">
        <f>IF(AND(1500000&gt;$J$36,G28&gt;J28),"☜増やせます","")</f>
        <v/>
      </c>
    </row>
    <row r="29" spans="1:13" ht="41.1" customHeight="1" thickBot="1" x14ac:dyDescent="0.55000000000000004">
      <c r="A29" s="371"/>
      <c r="B29" s="422" t="s">
        <v>103</v>
      </c>
      <c r="C29" s="422"/>
      <c r="D29" s="423"/>
      <c r="E29" s="394">
        <f>C17</f>
        <v>0</v>
      </c>
      <c r="F29" s="394"/>
      <c r="G29" s="382">
        <f>IF(E29="","",IF((ROUNDDOWN(SUM(E29)*0.8,-3))&gt;200000,200000,ROUNDDOWN(SUM(E29)*0.8,-3)))</f>
        <v>0</v>
      </c>
      <c r="H29" s="382"/>
      <c r="I29" s="73" t="s">
        <v>38</v>
      </c>
      <c r="J29" s="132">
        <v>0</v>
      </c>
      <c r="K29" s="75" t="str">
        <f t="shared" ref="K29" si="0">IF(AND(1500000&gt;$J$36,G29&gt;J29),"☜増やせます","")</f>
        <v/>
      </c>
    </row>
    <row r="30" spans="1:13" ht="41.1" customHeight="1" thickBot="1" x14ac:dyDescent="0.55000000000000004">
      <c r="A30" s="372"/>
      <c r="B30" s="373" t="s">
        <v>108</v>
      </c>
      <c r="C30" s="373"/>
      <c r="D30" s="373"/>
      <c r="E30" s="391">
        <f>SUM(E27:F29)</f>
        <v>0</v>
      </c>
      <c r="F30" s="392"/>
      <c r="G30" s="393">
        <f>SUM(G27:H29)</f>
        <v>0</v>
      </c>
      <c r="H30" s="393"/>
      <c r="I30" s="70"/>
      <c r="J30" s="138">
        <f>SUM(J27:J29)</f>
        <v>0</v>
      </c>
      <c r="K30" s="75"/>
    </row>
    <row r="31" spans="1:13" ht="41.1" customHeight="1" x14ac:dyDescent="0.5">
      <c r="A31" s="383" t="s">
        <v>117</v>
      </c>
      <c r="B31" s="413" t="s">
        <v>166</v>
      </c>
      <c r="C31" s="390" t="s">
        <v>165</v>
      </c>
      <c r="D31" s="357"/>
      <c r="E31" s="381">
        <f>G14</f>
        <v>0</v>
      </c>
      <c r="F31" s="381"/>
      <c r="G31" s="381">
        <f>IF(E31="","",IF((ROUNDDOWN(SUM(E31)*0.8,-3))&gt;500000,500000,ROUNDDOWN(E31*0.8,-3)))</f>
        <v>0</v>
      </c>
      <c r="H31" s="381"/>
      <c r="I31" s="351"/>
      <c r="J31" s="352"/>
    </row>
    <row r="32" spans="1:13" ht="41.1" customHeight="1" x14ac:dyDescent="0.5">
      <c r="A32" s="384"/>
      <c r="B32" s="414"/>
      <c r="C32" s="411" t="s">
        <v>67</v>
      </c>
      <c r="D32" s="412"/>
      <c r="E32" s="382">
        <f>G15</f>
        <v>0</v>
      </c>
      <c r="F32" s="382"/>
      <c r="G32" s="381">
        <f>IF(E32="","",IF((ROUNDDOWN(SUM(E32)*0.8,-3))&gt;200000,200000,ROUNDDOWN(E32*0.8,-3)))</f>
        <v>0</v>
      </c>
      <c r="H32" s="381"/>
      <c r="I32" s="353"/>
      <c r="J32" s="352"/>
      <c r="M32" s="3"/>
    </row>
    <row r="33" spans="1:12" ht="41.1" customHeight="1" x14ac:dyDescent="0.5">
      <c r="A33" s="384"/>
      <c r="B33" s="415"/>
      <c r="C33" s="411" t="s">
        <v>68</v>
      </c>
      <c r="D33" s="412"/>
      <c r="E33" s="382">
        <f>G16</f>
        <v>0</v>
      </c>
      <c r="F33" s="382"/>
      <c r="G33" s="381">
        <f>IF(E33="","",IF((ROUNDDOWN(SUM(E33)*0.8,-3))&gt;200000,200000,ROUNDDOWN(E33*0.8,-3)))</f>
        <v>0</v>
      </c>
      <c r="H33" s="381"/>
      <c r="I33" s="354"/>
      <c r="J33" s="352"/>
      <c r="L33" s="3"/>
    </row>
    <row r="34" spans="1:12" ht="41.1" customHeight="1" thickBot="1" x14ac:dyDescent="0.55000000000000004">
      <c r="A34" s="385"/>
      <c r="B34" s="389" t="s">
        <v>168</v>
      </c>
      <c r="C34" s="389"/>
      <c r="D34" s="389"/>
      <c r="E34" s="382">
        <f>J14</f>
        <v>0</v>
      </c>
      <c r="F34" s="382"/>
      <c r="G34" s="381">
        <f>IF(E34="","",IF((ROUNDDOWN(SUM(E34)*0.8,-3))&gt;500000,500000,ROUNDDOWN(E34*0.8,-3)))</f>
        <v>0</v>
      </c>
      <c r="H34" s="381"/>
      <c r="I34" s="84"/>
      <c r="J34" s="86"/>
      <c r="L34" s="3"/>
    </row>
    <row r="35" spans="1:12" ht="39" customHeight="1" thickBot="1" x14ac:dyDescent="0.55000000000000004">
      <c r="A35" s="385"/>
      <c r="B35" s="386" t="s">
        <v>118</v>
      </c>
      <c r="C35" s="386"/>
      <c r="D35" s="387"/>
      <c r="E35" s="388">
        <f>E31+E32+E33+E34</f>
        <v>0</v>
      </c>
      <c r="F35" s="388"/>
      <c r="G35" s="388">
        <f>SUM(G31:H34)</f>
        <v>0</v>
      </c>
      <c r="H35" s="388"/>
      <c r="I35" s="71" t="s">
        <v>38</v>
      </c>
      <c r="J35" s="133">
        <v>0</v>
      </c>
      <c r="K35" s="75" t="str">
        <f>IF(AND(1500000&gt;$J$36,G35&gt;J35),"☜増やせます","")</f>
        <v/>
      </c>
    </row>
    <row r="36" spans="1:12" ht="39.950000000000003" customHeight="1" thickBot="1" x14ac:dyDescent="0.55000000000000004">
      <c r="A36" s="379" t="s">
        <v>101</v>
      </c>
      <c r="B36" s="380"/>
      <c r="C36" s="380"/>
      <c r="D36" s="380"/>
      <c r="E36" s="376">
        <f>E30+E35</f>
        <v>0</v>
      </c>
      <c r="F36" s="376"/>
      <c r="G36" s="376">
        <f>G30+G35</f>
        <v>0</v>
      </c>
      <c r="H36" s="376"/>
      <c r="I36" s="74"/>
      <c r="J36" s="28">
        <f>ROUNDDOWN(SUM(J27,J28,J29,J35),-3)</f>
        <v>0</v>
      </c>
      <c r="K36" s="3"/>
    </row>
    <row r="37" spans="1:12" ht="15" customHeight="1" x14ac:dyDescent="0.4">
      <c r="A37" s="349" t="str">
        <f>IF(J36&gt;2000000,"！助成限度額200万円を超えています！","")</f>
        <v/>
      </c>
      <c r="B37" s="349"/>
      <c r="C37" s="349"/>
      <c r="D37" s="349"/>
      <c r="E37" s="349"/>
      <c r="F37" s="349"/>
      <c r="G37" s="349"/>
      <c r="H37" s="349"/>
      <c r="I37" s="349"/>
      <c r="J37" s="349"/>
    </row>
    <row r="38" spans="1:12" ht="15" customHeight="1" x14ac:dyDescent="0.4">
      <c r="A38" s="349"/>
      <c r="B38" s="349"/>
      <c r="C38" s="349"/>
      <c r="D38" s="349"/>
      <c r="E38" s="349"/>
      <c r="F38" s="349"/>
      <c r="G38" s="349"/>
      <c r="H38" s="349"/>
      <c r="I38" s="349"/>
      <c r="J38" s="349"/>
    </row>
    <row r="39" spans="1:12" ht="15" customHeight="1" x14ac:dyDescent="0.4">
      <c r="A39" s="350" t="str">
        <f>IF(J36&gt;2000000,"200万円以下になるように各経費区分の申請額(クリーム色のセル)を入力し直してください。",IF(OR(J27="",J29="",J30="",J35="",J36=""),"",""))</f>
        <v/>
      </c>
      <c r="B39" s="350"/>
      <c r="C39" s="350"/>
      <c r="D39" s="350"/>
      <c r="E39" s="350"/>
      <c r="F39" s="350"/>
      <c r="G39" s="350"/>
      <c r="H39" s="350"/>
      <c r="I39" s="350"/>
      <c r="J39" s="350"/>
    </row>
    <row r="40" spans="1:12" ht="15" customHeight="1" x14ac:dyDescent="0.4">
      <c r="A40" s="350"/>
      <c r="B40" s="350"/>
      <c r="C40" s="350"/>
      <c r="D40" s="350"/>
      <c r="E40" s="350"/>
      <c r="F40" s="350"/>
      <c r="G40" s="350"/>
      <c r="H40" s="350"/>
      <c r="I40" s="350"/>
      <c r="J40" s="350"/>
    </row>
    <row r="41" spans="1:12" ht="15" customHeight="1" x14ac:dyDescent="0.4">
      <c r="H41" s="2"/>
    </row>
    <row r="42" spans="1:12" ht="15" customHeight="1" x14ac:dyDescent="0.4">
      <c r="H42" s="2"/>
    </row>
    <row r="43" spans="1:12" ht="15" customHeight="1" x14ac:dyDescent="0.4">
      <c r="H43" s="2"/>
    </row>
    <row r="44" spans="1:12" ht="15" customHeight="1" x14ac:dyDescent="0.4">
      <c r="H44" s="2"/>
    </row>
    <row r="45" spans="1:12" ht="15" customHeight="1" x14ac:dyDescent="0.4">
      <c r="H45" s="2"/>
    </row>
    <row r="46" spans="1:12" ht="15" customHeight="1" x14ac:dyDescent="0.4">
      <c r="H46" s="2"/>
    </row>
    <row r="47" spans="1:12" ht="15" customHeight="1" x14ac:dyDescent="0.4">
      <c r="H47" s="2"/>
    </row>
    <row r="48" spans="1:12" ht="15" customHeight="1" x14ac:dyDescent="0.4">
      <c r="H48" s="2"/>
    </row>
    <row r="49" ht="15" customHeight="1" x14ac:dyDescent="0.4"/>
    <row r="50" ht="15" customHeight="1" x14ac:dyDescent="0.4"/>
    <row r="51" ht="15" customHeight="1" x14ac:dyDescent="0.4"/>
    <row r="52" ht="15" customHeight="1" x14ac:dyDescent="0.4"/>
  </sheetData>
  <sheetProtection algorithmName="SHA-512" hashValue="A8kEiEvR1VMw2NRK7y/WvVW/Lz5SlgSwFyjZPhtPeBWCAeLPmCT0Qyf/UbZ4OtPYKiqwGnsbrT2FrtefVP02IQ==" saltValue="KJP4CHKZfckbX9HZ0kRI1w==" spinCount="100000" sheet="1" formatCells="0"/>
  <mergeCells count="87">
    <mergeCell ref="A1:H1"/>
    <mergeCell ref="A2:J2"/>
    <mergeCell ref="A3:I3"/>
    <mergeCell ref="J3:J11"/>
    <mergeCell ref="A11:I11"/>
    <mergeCell ref="A10:B10"/>
    <mergeCell ref="A5:B5"/>
    <mergeCell ref="A6:B6"/>
    <mergeCell ref="A7:B7"/>
    <mergeCell ref="A8:B8"/>
    <mergeCell ref="A9:B9"/>
    <mergeCell ref="I4:I5"/>
    <mergeCell ref="A12:C12"/>
    <mergeCell ref="A18:J18"/>
    <mergeCell ref="A19:J19"/>
    <mergeCell ref="I12:J12"/>
    <mergeCell ref="H12:H17"/>
    <mergeCell ref="I15:J17"/>
    <mergeCell ref="E12:G12"/>
    <mergeCell ref="D12:D17"/>
    <mergeCell ref="A15:C15"/>
    <mergeCell ref="C33:D33"/>
    <mergeCell ref="B31:B33"/>
    <mergeCell ref="A13:C13"/>
    <mergeCell ref="A16:C16"/>
    <mergeCell ref="B29:D29"/>
    <mergeCell ref="B28:D28"/>
    <mergeCell ref="A20:D21"/>
    <mergeCell ref="B22:D22"/>
    <mergeCell ref="B23:B26"/>
    <mergeCell ref="B27:D27"/>
    <mergeCell ref="C23:D23"/>
    <mergeCell ref="C24:D24"/>
    <mergeCell ref="C25:D25"/>
    <mergeCell ref="C26:D26"/>
    <mergeCell ref="E20:F22"/>
    <mergeCell ref="G20:H22"/>
    <mergeCell ref="I13:J13"/>
    <mergeCell ref="G26:H26"/>
    <mergeCell ref="G23:H23"/>
    <mergeCell ref="I23:J26"/>
    <mergeCell ref="E25:F25"/>
    <mergeCell ref="G25:H25"/>
    <mergeCell ref="E26:F26"/>
    <mergeCell ref="E24:F24"/>
    <mergeCell ref="G24:H24"/>
    <mergeCell ref="E23:F23"/>
    <mergeCell ref="E30:F30"/>
    <mergeCell ref="G27:H27"/>
    <mergeCell ref="G28:H28"/>
    <mergeCell ref="E27:F27"/>
    <mergeCell ref="G30:H30"/>
    <mergeCell ref="E29:F29"/>
    <mergeCell ref="G29:H29"/>
    <mergeCell ref="E28:F28"/>
    <mergeCell ref="A36:D36"/>
    <mergeCell ref="E31:F31"/>
    <mergeCell ref="G31:H31"/>
    <mergeCell ref="E32:F32"/>
    <mergeCell ref="G32:H32"/>
    <mergeCell ref="E33:F33"/>
    <mergeCell ref="A31:A35"/>
    <mergeCell ref="G33:H33"/>
    <mergeCell ref="B35:D35"/>
    <mergeCell ref="E35:F35"/>
    <mergeCell ref="G35:H35"/>
    <mergeCell ref="B34:D34"/>
    <mergeCell ref="E34:F34"/>
    <mergeCell ref="G34:H34"/>
    <mergeCell ref="C31:D31"/>
    <mergeCell ref="C32:D32"/>
    <mergeCell ref="A37:J38"/>
    <mergeCell ref="A39:J40"/>
    <mergeCell ref="I31:J33"/>
    <mergeCell ref="A4:H4"/>
    <mergeCell ref="E13:G13"/>
    <mergeCell ref="E14:F14"/>
    <mergeCell ref="E15:F15"/>
    <mergeCell ref="E16:F16"/>
    <mergeCell ref="I20:J22"/>
    <mergeCell ref="A23:A30"/>
    <mergeCell ref="B30:D30"/>
    <mergeCell ref="E17:F17"/>
    <mergeCell ref="E36:F36"/>
    <mergeCell ref="A14:B14"/>
    <mergeCell ref="A17:B17"/>
    <mergeCell ref="G36:H36"/>
  </mergeCells>
  <phoneticPr fontId="2"/>
  <conditionalFormatting sqref="C10:H10 A15">
    <cfRule type="cellIs" dxfId="16" priority="29" operator="equal">
      <formula>"申請不可  "</formula>
    </cfRule>
  </conditionalFormatting>
  <conditionalFormatting sqref="C14">
    <cfRule type="cellIs" dxfId="15" priority="27" operator="equal">
      <formula>"申請不可  "</formula>
    </cfRule>
  </conditionalFormatting>
  <conditionalFormatting sqref="C6:H9">
    <cfRule type="cellIs" dxfId="14" priority="25" operator="equal">
      <formula>"出展形態？"</formula>
    </cfRule>
  </conditionalFormatting>
  <conditionalFormatting sqref="C17">
    <cfRule type="cellIs" dxfId="13" priority="15" operator="equal">
      <formula>"申請不可  "</formula>
    </cfRule>
  </conditionalFormatting>
  <conditionalFormatting sqref="G17">
    <cfRule type="cellIs" dxfId="12" priority="14" operator="equal">
      <formula>"申請不可  "</formula>
    </cfRule>
  </conditionalFormatting>
  <conditionalFormatting sqref="J36">
    <cfRule type="cellIs" dxfId="11" priority="13" operator="greaterThan">
      <formula>2000000</formula>
    </cfRule>
  </conditionalFormatting>
  <conditionalFormatting sqref="I23 I31">
    <cfRule type="containsText" dxfId="10" priority="11" operator="containsText" text="☟増やせます☟">
      <formula>NOT(ISERROR(SEARCH("☟増やせます☟",I23)))</formula>
    </cfRule>
  </conditionalFormatting>
  <conditionalFormatting sqref="K27:K30">
    <cfRule type="containsText" dxfId="9" priority="6" operator="containsText" text="☜増やせます">
      <formula>NOT(ISERROR(SEARCH("☜増やせます",K27)))</formula>
    </cfRule>
    <cfRule type="colorScale" priority="7">
      <colorScale>
        <cfvo type="min"/>
        <cfvo type="max"/>
        <color rgb="FFFF7128"/>
        <color rgb="FFFFEF9C"/>
      </colorScale>
    </cfRule>
  </conditionalFormatting>
  <conditionalFormatting sqref="A37:J38">
    <cfRule type="containsText" dxfId="8" priority="3" operator="containsText" text="！助成限度額150万円を超えています！">
      <formula>NOT(ISERROR(SEARCH("！助成限度額150万円を超えています！",A37)))</formula>
    </cfRule>
  </conditionalFormatting>
  <conditionalFormatting sqref="K41">
    <cfRule type="containsText" dxfId="7" priority="2"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NOT(ISERROR(SEARCH("150万円以下になるように各経費区分の申請額(クリーム色のセル)を入力し直してください。",K41)))</formula>
    </cfRule>
  </conditionalFormatting>
  <conditionalFormatting sqref="A39:J40">
    <cfRule type="containsText" dxfId="6" priority="1"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NOT(ISERROR(SEARCH("150万円以下になるように各経費区分の申請額(クリーム色のセル)を入力し直してください。",A39)))</formula>
    </cfRule>
  </conditionalFormatting>
  <conditionalFormatting sqref="E8:H8">
    <cfRule type="expression" priority="68">
      <formula>IF(OR($C$6:$H$9),"出展形態？",FALSE)</formula>
    </cfRule>
  </conditionalFormatting>
  <dataValidations xWindow="214" yWindow="406" count="8">
    <dataValidation allowBlank="1" showInputMessage="1" showErrorMessage="1" prompt="入力不要_x000a_(自動計算されます)_x000a_" sqref="G36:H36 I8:I9"/>
    <dataValidation allowBlank="1" showInputMessage="1" showErrorMessage="1" prompt="入力不要_x000a_(自動計算されます)" sqref="F36 F23:F27 G35:I35 E31:E36 C6:H10 I10 G30 I27:I31 F29:G29 E23:E29 H27:H30 G23:G28 I6:I7 F31:H34 A15 J14 C14 C17 G14:G17"/>
    <dataValidation allowBlank="1" showInputMessage="1" showErrorMessage="1" prompt="入力不要（自動計算されます）本助成金の助成金交付申請額です。_x000a_jGrants申請画面の「4 交付申請情報」にこの金額を記入してください。" sqref="J36"/>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展示会参加費の助成金交付申請額をご入力ください。_x000a_左記セルの金額を参考にしてください。" sqref="J27">
      <formula1>AND(G27&gt;=J27,MOD(J27,1000)=0)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ECサイト出店初期登録料の助成金交付申請額をご入力ください。_x000a_左記セルの金額を参考にしてください。" sqref="J28">
      <formula1>AND(G28&gt;=J28,MOD(J28,1000)=0)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自社webサイト制作費の助成金交付申請額をご入力ください。_x000a_左記セルの金額を参考にしてください。" sqref="J29">
      <formula1>AND(G29&gt;=J29,MOD(J29,1000)=0)</formula1>
    </dataValidation>
    <dataValidation allowBlank="1" showInputMessage="1" showErrorMessage="1" prompt="入力不要_x000a_（自動計算されます）_x000a_" sqref="J30 E30:F30"/>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販売促進費・委託費の助成金交付申請額をご入力ください。_x000a_左記セルの金額を参考にしてください。" sqref="J35">
      <formula1>AND(G35&gt;=J35,MOD(J35,1000)=0)</formula1>
    </dataValidation>
  </dataValidations>
  <printOptions horizontalCentered="1"/>
  <pageMargins left="0.39370078740157483" right="0.39370078740157483" top="0.59055118110236227" bottom="0.3937007874015748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作成について</vt:lpstr>
      <vt:lpstr>1 展示会参加費</vt:lpstr>
      <vt:lpstr>2 ECサイト出店初期登録料</vt:lpstr>
      <vt:lpstr>3 自社webサイト制作費</vt:lpstr>
      <vt:lpstr>4 販売促進費</vt:lpstr>
      <vt:lpstr>5 委託費</vt:lpstr>
      <vt:lpstr>資金計画 </vt:lpstr>
      <vt:lpstr>'1 展示会参加費'!ECサイト</vt:lpstr>
      <vt:lpstr>'1 展示会参加費'!Print_Area</vt:lpstr>
      <vt:lpstr>'2 ECサイト出店初期登録料'!Print_Area</vt:lpstr>
      <vt:lpstr>'3 自社webサイト制作費'!Print_Area</vt:lpstr>
      <vt:lpstr>'4 販売促進費'!Print_Area</vt:lpstr>
      <vt:lpstr>'5 委託費'!Print_Area</vt:lpstr>
      <vt:lpstr>作成について!Print_Area</vt:lpstr>
      <vt:lpstr>'資金計画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2022-12-09T01:04:19Z</dcterms:modified>
  <cp:contentStatus/>
</cp:coreProperties>
</file>