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kkdfs01\公社文書\100_企画管理部\060_設備支援課\84革新的事業展開設備投資支援事業(第5回)\160 募集要項\HP公開用\"/>
    </mc:Choice>
  </mc:AlternateContent>
  <bookViews>
    <workbookView xWindow="0" yWindow="0" windowWidth="19200" windowHeight="12735" tabRatio="904"/>
  </bookViews>
  <sheets>
    <sheet name="始めにお読みください " sheetId="42" r:id="rId1"/>
    <sheet name="【入力例】収支計画" sheetId="39" r:id="rId2"/>
    <sheet name="【入力例】資金計画等" sheetId="36" r:id="rId3"/>
    <sheet name="【入力例】申請設備（１）" sheetId="37" r:id="rId4"/>
    <sheet name="【入力例】申請設備（２）" sheetId="38" r:id="rId5"/>
    <sheet name="収支計画" sheetId="40" r:id="rId6"/>
    <sheet name="資金計画等" sheetId="28" r:id="rId7"/>
    <sheet name="申請設備（１）" sheetId="29" r:id="rId8"/>
    <sheet name="申請設備（２）" sheetId="30" r:id="rId9"/>
    <sheet name="テーブルデータ " sheetId="34" state="hidden" r:id="rId10"/>
    <sheet name="Sheet1" sheetId="43" r:id="rId11"/>
  </sheets>
  <definedNames>
    <definedName name="_xlnm.Print_Area" localSheetId="2">【入力例】資金計画等!$A$1:$S$39</definedName>
    <definedName name="_xlnm.Print_Area" localSheetId="1">【入力例】収支計画!$A$1:$O$30</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5">収支計画!$A$1:$O$30</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0">#REF!</definedName>
    <definedName name="申請区分" localSheetId="6">資金計画等!$V$15:$V$16</definedName>
    <definedName name="申請区分" localSheetId="5">#REF!</definedName>
    <definedName name="申請区分">#REF!</definedName>
    <definedName name="申請者区分" localSheetId="2">【入力例】資金計画等!$U$12:$U$15</definedName>
    <definedName name="申請者区分" localSheetId="0">#REF!</definedName>
    <definedName name="申請者区分" localSheetId="6">資金計画等!$U$12:$U$15</definedName>
    <definedName name="申請者区分" localSheetId="5">#REF!</definedName>
    <definedName name="申請者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9" l="1"/>
  <c r="E5" i="30" s="1"/>
  <c r="K18" i="40" l="1"/>
  <c r="N18" i="40" l="1"/>
  <c r="J13" i="29" l="1"/>
  <c r="J13" i="37"/>
  <c r="N24" i="40" l="1"/>
  <c r="M24" i="40"/>
  <c r="L24" i="40"/>
  <c r="K24" i="40"/>
  <c r="J24" i="40"/>
  <c r="I24" i="40"/>
  <c r="H24" i="40"/>
  <c r="G24" i="40"/>
  <c r="F24" i="40"/>
  <c r="F25" i="40" s="1"/>
  <c r="E24" i="40"/>
  <c r="E25" i="40" s="1"/>
  <c r="E29" i="40" s="1"/>
  <c r="N20" i="40"/>
  <c r="M18" i="40"/>
  <c r="M20" i="40" s="1"/>
  <c r="L18" i="40"/>
  <c r="L20" i="40" s="1"/>
  <c r="K20" i="40"/>
  <c r="J18" i="40"/>
  <c r="J20" i="40" s="1"/>
  <c r="I18" i="40"/>
  <c r="I20" i="40" s="1"/>
  <c r="H18" i="40"/>
  <c r="H20" i="40" s="1"/>
  <c r="G18" i="40"/>
  <c r="G20" i="40" s="1"/>
  <c r="F18" i="40"/>
  <c r="F20" i="40" s="1"/>
  <c r="E18" i="40"/>
  <c r="E20" i="40" s="1"/>
  <c r="D18" i="40"/>
  <c r="D20" i="40" s="1"/>
  <c r="D9" i="40"/>
  <c r="E7" i="40"/>
  <c r="E9" i="40" s="1"/>
  <c r="F7" i="40" s="1"/>
  <c r="F9" i="40" s="1"/>
  <c r="G7" i="40" s="1"/>
  <c r="G9" i="40" s="1"/>
  <c r="H7" i="40" s="1"/>
  <c r="H9" i="40" s="1"/>
  <c r="I7" i="40" s="1"/>
  <c r="I9" i="40" s="1"/>
  <c r="J7" i="40" s="1"/>
  <c r="J9" i="40" s="1"/>
  <c r="K7" i="40" s="1"/>
  <c r="K9" i="40" s="1"/>
  <c r="L7" i="40" s="1"/>
  <c r="L9" i="40" s="1"/>
  <c r="M7" i="40" s="1"/>
  <c r="M9" i="40" s="1"/>
  <c r="N7" i="40" s="1"/>
  <c r="N9" i="40" s="1"/>
  <c r="H21" i="40" l="1"/>
  <c r="I21" i="40"/>
  <c r="J21" i="40"/>
  <c r="H22" i="40"/>
  <c r="I22" i="40"/>
  <c r="J22" i="40"/>
  <c r="F29" i="40"/>
  <c r="G25" i="40"/>
  <c r="G26" i="40" l="1"/>
  <c r="H25" i="40"/>
  <c r="H26" i="40" l="1"/>
  <c r="I25" i="40"/>
  <c r="I26" i="40" l="1"/>
  <c r="J25" i="40"/>
  <c r="J26" i="40" l="1"/>
  <c r="K25" i="40"/>
  <c r="K26" i="40" l="1"/>
  <c r="L25" i="40"/>
  <c r="L26" i="40" l="1"/>
  <c r="M25" i="40"/>
  <c r="M26" i="40" l="1"/>
  <c r="N25" i="40"/>
  <c r="N26" i="40" s="1"/>
  <c r="K10" i="37" l="1"/>
  <c r="K9" i="37"/>
  <c r="K8" i="37"/>
  <c r="K7" i="37"/>
  <c r="K6" i="37"/>
  <c r="K5" i="37"/>
  <c r="K12" i="37" l="1"/>
  <c r="K11" i="37"/>
  <c r="H36" i="36"/>
  <c r="H25" i="36"/>
  <c r="H10" i="36"/>
  <c r="H11" i="36" s="1"/>
  <c r="L25" i="36" s="1"/>
  <c r="K13" i="37" l="1"/>
  <c r="L9" i="36" s="1"/>
  <c r="L11" i="36" s="1"/>
  <c r="P9" i="36"/>
  <c r="P11" i="36" s="1"/>
  <c r="C6" i="30" l="1"/>
  <c r="C7" i="30"/>
  <c r="C8" i="30"/>
  <c r="C9" i="30"/>
  <c r="C10" i="30"/>
  <c r="C11" i="30"/>
  <c r="C12" i="30"/>
  <c r="C5" i="30"/>
  <c r="K12" i="29"/>
  <c r="E12" i="30" s="1"/>
  <c r="K11" i="29"/>
  <c r="E11" i="30" s="1"/>
  <c r="K10" i="29"/>
  <c r="E10" i="30" s="1"/>
  <c r="K9" i="29"/>
  <c r="E9" i="30" s="1"/>
  <c r="K8" i="29"/>
  <c r="E8" i="30" s="1"/>
  <c r="K7" i="29"/>
  <c r="E7" i="30" s="1"/>
  <c r="K6" i="29"/>
  <c r="E6" i="30" s="1"/>
  <c r="K13" i="29"/>
  <c r="L9" i="28" s="1"/>
  <c r="P9" i="28" s="1"/>
  <c r="P11" i="28" s="1"/>
  <c r="H36" i="28"/>
  <c r="H10" i="28" s="1"/>
  <c r="H25" i="28"/>
  <c r="H11" i="28"/>
  <c r="L25" i="28" s="1"/>
  <c r="L11" i="28" l="1"/>
</calcChain>
</file>

<file path=xl/sharedStrings.xml><?xml version="1.0" encoding="utf-8"?>
<sst xmlns="http://schemas.openxmlformats.org/spreadsheetml/2006/main" count="393" uniqueCount="203">
  <si>
    <t>　合　　計</t>
    <rPh sb="1" eb="2">
      <t>ゴウ</t>
    </rPh>
    <rPh sb="4" eb="5">
      <t>ケイ</t>
    </rPh>
    <phoneticPr fontId="2"/>
  </si>
  <si>
    <t>合　　計</t>
    <rPh sb="0" eb="1">
      <t>ゴウ</t>
    </rPh>
    <rPh sb="3" eb="4">
      <t>ケイ</t>
    </rPh>
    <phoneticPr fontId="2"/>
  </si>
  <si>
    <t>経　費　区　分</t>
    <phoneticPr fontId="12"/>
  </si>
  <si>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</si>
  <si>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</si>
  <si>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</si>
  <si>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</si>
  <si>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</si>
  <si>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</si>
  <si>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</si>
  <si>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</si>
  <si>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</si>
  <si>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</si>
  <si>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</si>
  <si>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</si>
  <si>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</si>
  <si>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</si>
  <si>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</si>
  <si>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</si>
  <si>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</si>
  <si>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</si>
  <si>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</si>
  <si>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</si>
  <si>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</si>
  <si>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</si>
  <si>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</si>
  <si>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</si>
  <si>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2"/>
  </si>
  <si>
    <t>（税込）</t>
    <rPh sb="1" eb="3">
      <t>ゼイコミ</t>
    </rPh>
    <phoneticPr fontId="2"/>
  </si>
  <si>
    <t>助成事業に要する経費</t>
    <phoneticPr fontId="2"/>
  </si>
  <si>
    <t>助成対象経費</t>
    <phoneticPr fontId="12"/>
  </si>
  <si>
    <t>助成金交付申請額</t>
    <phoneticPr fontId="12"/>
  </si>
  <si>
    <t xml:space="preserve">  合　　計</t>
    <rPh sb="2" eb="3">
      <t>ゴウ</t>
    </rPh>
    <rPh sb="5" eb="6">
      <t>ケイ</t>
    </rPh>
    <phoneticPr fontId="2"/>
  </si>
  <si>
    <t>調達先（名称）</t>
    <rPh sb="0" eb="3">
      <t>チョウタツサキ</t>
    </rPh>
    <rPh sb="4" eb="6">
      <t>メイショウ</t>
    </rPh>
    <phoneticPr fontId="12"/>
  </si>
  <si>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</si>
  <si>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</si>
  <si>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</si>
  <si>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</si>
  <si>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</si>
  <si>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</si>
  <si>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</si>
  <si>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</si>
  <si>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</si>
  <si>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</si>
  <si>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</si>
  <si>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</si>
  <si>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</si>
  <si>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</si>
  <si>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</si>
  <si>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</si>
  <si>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</si>
  <si>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</si>
  <si>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</si>
  <si>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</si>
  <si>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</si>
  <si>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2"/>
  </si>
  <si>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</si>
  <si>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</si>
  <si>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</si>
  <si>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</si>
  <si>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</si>
  <si>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</si>
  <si>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</si>
  <si>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</si>
  <si>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</si>
  <si>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</si>
  <si>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</si>
  <si>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</si>
  <si>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</si>
  <si>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</si>
  <si>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</si>
  <si>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消費税率は８％として計算して下さい。</t>
    </r>
    <rPh sb="63" eb="65">
      <t>カカク</t>
    </rPh>
    <rPh sb="71" eb="74">
      <t>フキンコウ</t>
    </rPh>
    <rPh sb="75" eb="78">
      <t>コウセイノウ</t>
    </rPh>
    <rPh sb="84" eb="86">
      <t>セツビ</t>
    </rPh>
    <rPh sb="108" eb="111">
      <t>ショウヒゼイ</t>
    </rPh>
    <rPh sb="111" eb="112">
      <t>リツ</t>
    </rPh>
    <rPh sb="118" eb="120">
      <t>ケイサン</t>
    </rPh>
    <rPh sb="122" eb="123">
      <t>クダ</t>
    </rPh>
    <phoneticPr fontId="2"/>
  </si>
  <si>
    <r>
      <t>　　　　　　区 　分　　　　</t>
    </r>
    <r>
      <rPr>
        <sz val="9"/>
        <rFont val="ＭＳ 明朝"/>
        <family val="1"/>
        <charset val="128"/>
      </rPr>
      <t>[注4]</t>
    </r>
    <phoneticPr fontId="12"/>
  </si>
  <si>
    <r>
      <rPr>
        <b/>
        <u/>
        <sz val="10"/>
        <rFont val="ＭＳ 明朝"/>
        <family val="1"/>
        <charset val="128"/>
      </rPr>
      <t>消費税率は8％</t>
    </r>
    <r>
      <rPr>
        <sz val="10"/>
        <rFont val="ＭＳ 明朝"/>
        <family val="2"/>
        <charset val="128"/>
      </rPr>
      <t>として計算してください。</t>
    </r>
    <phoneticPr fontId="2"/>
  </si>
  <si>
    <t>単位</t>
    <rPh sb="0" eb="2">
      <t>タンイ</t>
    </rPh>
    <phoneticPr fontId="32"/>
  </si>
  <si>
    <t>千円</t>
    <rPh sb="0" eb="2">
      <t>センエン</t>
    </rPh>
    <phoneticPr fontId="32"/>
  </si>
  <si>
    <t>項目</t>
    <rPh sb="0" eb="2">
      <t>コウモク</t>
    </rPh>
    <phoneticPr fontId="32"/>
  </si>
  <si>
    <t>投資実行期</t>
    <rPh sb="0" eb="2">
      <t>トウシ</t>
    </rPh>
    <rPh sb="2" eb="4">
      <t>ジッコウ</t>
    </rPh>
    <rPh sb="4" eb="5">
      <t>キ</t>
    </rPh>
    <phoneticPr fontId="32"/>
  </si>
  <si>
    <t>投資回収期</t>
    <rPh sb="0" eb="2">
      <t>トウシ</t>
    </rPh>
    <rPh sb="2" eb="4">
      <t>カイシュウ</t>
    </rPh>
    <rPh sb="4" eb="5">
      <t>キ</t>
    </rPh>
    <phoneticPr fontId="32"/>
  </si>
  <si>
    <t>期首残高</t>
    <rPh sb="0" eb="2">
      <t>キシュ</t>
    </rPh>
    <rPh sb="2" eb="4">
      <t>ザンダカ</t>
    </rPh>
    <phoneticPr fontId="32"/>
  </si>
  <si>
    <t>期中増減</t>
    <rPh sb="0" eb="2">
      <t>キチュウ</t>
    </rPh>
    <rPh sb="2" eb="4">
      <t>ゾウゲン</t>
    </rPh>
    <phoneticPr fontId="32"/>
  </si>
  <si>
    <t>期末残高</t>
    <rPh sb="0" eb="2">
      <t>キマツ</t>
    </rPh>
    <rPh sb="2" eb="4">
      <t>ザンダカ</t>
    </rPh>
    <phoneticPr fontId="32"/>
  </si>
  <si>
    <t>うち助成事業</t>
    <rPh sb="2" eb="4">
      <t>ジョセイ</t>
    </rPh>
    <rPh sb="4" eb="6">
      <t>ジギョウ</t>
    </rPh>
    <phoneticPr fontId="32"/>
  </si>
  <si>
    <t>助成事業に要する経費（税込）
（ｃ）</t>
    <rPh sb="0" eb="2">
      <t>ジョセイ</t>
    </rPh>
    <rPh sb="2" eb="4">
      <t>ジギョウ</t>
    </rPh>
    <rPh sb="5" eb="6">
      <t>ヨウ</t>
    </rPh>
    <rPh sb="8" eb="10">
      <t>ケイヒ</t>
    </rPh>
    <rPh sb="11" eb="13">
      <t>ゼイコミ</t>
    </rPh>
    <phoneticPr fontId="32"/>
  </si>
  <si>
    <t>投資未回収額（ｅ＝ｃ－ｄ）</t>
    <rPh sb="0" eb="2">
      <t>トウシ</t>
    </rPh>
    <rPh sb="2" eb="5">
      <t>ミカイシュウ</t>
    </rPh>
    <rPh sb="5" eb="6">
      <t>ガク</t>
    </rPh>
    <phoneticPr fontId="32"/>
  </si>
  <si>
    <t>投資回収期間</t>
    <rPh sb="0" eb="2">
      <t>トウシ</t>
    </rPh>
    <rPh sb="2" eb="4">
      <t>カイシュウ</t>
    </rPh>
    <rPh sb="4" eb="6">
      <t>キカン</t>
    </rPh>
    <phoneticPr fontId="32"/>
  </si>
  <si>
    <t>○</t>
    <phoneticPr fontId="32"/>
  </si>
  <si>
    <t>百万円</t>
    <rPh sb="0" eb="3">
      <t>ヒャクマンエン</t>
    </rPh>
    <phoneticPr fontId="32"/>
  </si>
  <si>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</si>
  <si>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</si>
  <si>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</si>
  <si>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</si>
  <si>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Ｄ：IoT・ロボット活用　助成率2/3以内</t>
    <rPh sb="10" eb="12">
      <t>カツヨウ</t>
    </rPh>
    <phoneticPr fontId="2"/>
  </si>
  <si>
    <t>15</t>
    <phoneticPr fontId="2"/>
  </si>
  <si>
    <t>ABC100</t>
  </si>
  <si>
    <t>Ｂマシナリー</t>
  </si>
  <si>
    <t>DEF250</t>
  </si>
  <si>
    <t>GHI400</t>
  </si>
  <si>
    <t xml:space="preserve">                          </t>
  </si>
  <si>
    <t>申請者区分 Ｄ</t>
    <rPh sb="0" eb="3">
      <t>シンセイシャ</t>
    </rPh>
    <rPh sb="3" eb="5">
      <t>クブン</t>
    </rPh>
    <phoneticPr fontId="2"/>
  </si>
  <si>
    <t>溶接機</t>
    <rPh sb="0" eb="2">
      <t>ヨウセツ</t>
    </rPh>
    <rPh sb="2" eb="3">
      <t>キ</t>
    </rPh>
    <phoneticPr fontId="2"/>
  </si>
  <si>
    <t>Ａ工業株式会社</t>
    <rPh sb="1" eb="3">
      <t>コウギョウ</t>
    </rPh>
    <rPh sb="3" eb="7">
      <t>カブ</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</si>
  <si>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</si>
  <si>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</si>
  <si>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 xml:space="preserve">器具備品
</t>
    <rPh sb="0" eb="2">
      <t>キグ</t>
    </rPh>
    <rPh sb="2" eb="4">
      <t>ビヒン</t>
    </rPh>
    <phoneticPr fontId="2"/>
  </si>
  <si>
    <t>制御機器</t>
    <rPh sb="0" eb="2">
      <t>セイギョ</t>
    </rPh>
    <rPh sb="2" eb="4">
      <t>キキ</t>
    </rPh>
    <phoneticPr fontId="2"/>
  </si>
  <si>
    <t>Ｄ機械株式会社</t>
    <rPh sb="1" eb="3">
      <t>キカイ</t>
    </rPh>
    <rPh sb="3" eb="7">
      <t>カブ</t>
    </rPh>
    <phoneticPr fontId="2"/>
  </si>
  <si>
    <t>US$15,000-
($1=@110円</t>
    <rPh sb="19" eb="20">
      <t>エン</t>
    </rPh>
    <phoneticPr fontId="2"/>
  </si>
  <si>
    <t>ABC150</t>
    <phoneticPr fontId="2"/>
  </si>
  <si>
    <t>ソフトウェア</t>
    <phoneticPr fontId="2"/>
  </si>
  <si>
    <t>JKL500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</si>
  <si>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</si>
  <si>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</si>
  <si>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</si>
  <si>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Ｇ商事株式会社</t>
    <rPh sb="1" eb="3">
      <t>ショウジ</t>
    </rPh>
    <rPh sb="3" eb="7">
      <t>カブ</t>
    </rPh>
    <phoneticPr fontId="2"/>
  </si>
  <si>
    <t>株式会社Ｅ商事</t>
    <rPh sb="5" eb="7">
      <t>ショウジ</t>
    </rPh>
    <phoneticPr fontId="2"/>
  </si>
  <si>
    <t>Ｃ機械株式会社</t>
    <rPh sb="1" eb="3">
      <t>キカイ</t>
    </rPh>
    <phoneticPr fontId="2"/>
  </si>
  <si>
    <t>Ｈ工業株式会社</t>
    <rPh sb="1" eb="3">
      <t>コウギョウ</t>
    </rPh>
    <rPh sb="3" eb="7">
      <t>カブ</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</si>
  <si>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</si>
  <si>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</si>
  <si>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※事業区分Ⅲ  IoT・ロボット活用で申請される方</t>
    </r>
    <rPh sb="3" eb="5">
      <t>シュウシ</t>
    </rPh>
    <rPh sb="5" eb="7">
      <t>ケイカク</t>
    </rPh>
    <rPh sb="9" eb="11">
      <t>ジギョウ</t>
    </rPh>
    <rPh sb="11" eb="13">
      <t>クブン</t>
    </rPh>
    <rPh sb="13" eb="26">
      <t>サン</t>
    </rPh>
    <rPh sb="27" eb="29">
      <t>シンセイ</t>
    </rPh>
    <rPh sb="32" eb="33">
      <t>カタ</t>
    </rPh>
    <phoneticPr fontId="32"/>
  </si>
  <si>
    <t>○</t>
  </si>
  <si>
    <t>①総資産</t>
    <rPh sb="1" eb="4">
      <t>ソウシサン</t>
    </rPh>
    <phoneticPr fontId="32"/>
  </si>
  <si>
    <t>②有利子負債</t>
    <rPh sb="1" eb="2">
      <t>ユウ</t>
    </rPh>
    <rPh sb="2" eb="4">
      <t>リシ</t>
    </rPh>
    <rPh sb="4" eb="6">
      <t>フサイ</t>
    </rPh>
    <phoneticPr fontId="32"/>
  </si>
  <si>
    <t>③自己資本</t>
    <rPh sb="1" eb="3">
      <t>ジコ</t>
    </rPh>
    <rPh sb="3" eb="5">
      <t>シホン</t>
    </rPh>
    <phoneticPr fontId="32"/>
  </si>
  <si>
    <t>④売上高</t>
    <rPh sb="1" eb="3">
      <t>ウリアゲ</t>
    </rPh>
    <rPh sb="3" eb="4">
      <t>ダカ</t>
    </rPh>
    <phoneticPr fontId="32"/>
  </si>
  <si>
    <t>⑤減価償却費</t>
    <rPh sb="1" eb="3">
      <t>ゲンカ</t>
    </rPh>
    <rPh sb="3" eb="5">
      <t>ショウキャク</t>
    </rPh>
    <rPh sb="5" eb="6">
      <t>ヒ</t>
    </rPh>
    <phoneticPr fontId="32"/>
  </si>
  <si>
    <t>うち助成事業（ａ）</t>
    <rPh sb="2" eb="4">
      <t>ジョセイ</t>
    </rPh>
    <rPh sb="4" eb="6">
      <t>ジギョウ</t>
    </rPh>
    <phoneticPr fontId="32"/>
  </si>
  <si>
    <t>⑥営業利益</t>
    <rPh sb="1" eb="3">
      <t>エイギョウ</t>
    </rPh>
    <rPh sb="3" eb="5">
      <t>リエキ</t>
    </rPh>
    <phoneticPr fontId="32"/>
  </si>
  <si>
    <t>うち助成事業（ｂ）</t>
    <rPh sb="2" eb="4">
      <t>ジョセイ</t>
    </rPh>
    <rPh sb="4" eb="6">
      <t>ジギョウ</t>
    </rPh>
    <phoneticPr fontId="32"/>
  </si>
  <si>
    <t>⑦人件費</t>
    <rPh sb="1" eb="4">
      <t>ジンケンヒ</t>
    </rPh>
    <phoneticPr fontId="32"/>
  </si>
  <si>
    <t>⑧付加価値額
（⑤+⑥+⑦）</t>
    <rPh sb="1" eb="3">
      <t>フカ</t>
    </rPh>
    <rPh sb="3" eb="5">
      <t>カチ</t>
    </rPh>
    <rPh sb="5" eb="6">
      <t>ガク</t>
    </rPh>
    <phoneticPr fontId="32"/>
  </si>
  <si>
    <t>⑨従業員数</t>
    <rPh sb="1" eb="4">
      <t>ジュウギョウイン</t>
    </rPh>
    <rPh sb="4" eb="5">
      <t>スウ</t>
    </rPh>
    <phoneticPr fontId="32"/>
  </si>
  <si>
    <t>⑩一人当たりの付加価値額
（⑧÷⑨）</t>
    <rPh sb="1" eb="3">
      <t>ヒトリ</t>
    </rPh>
    <rPh sb="3" eb="4">
      <t>ア</t>
    </rPh>
    <rPh sb="7" eb="9">
      <t>フカ</t>
    </rPh>
    <rPh sb="9" eb="11">
      <t>カチ</t>
    </rPh>
    <rPh sb="11" eb="12">
      <t>ガク</t>
    </rPh>
    <phoneticPr fontId="32"/>
  </si>
  <si>
    <t>一人当たりの付加価値額の伸び率</t>
    <rPh sb="0" eb="2">
      <t>ヒトリ</t>
    </rPh>
    <rPh sb="2" eb="3">
      <t>ア</t>
    </rPh>
    <rPh sb="6" eb="8">
      <t>フカ</t>
    </rPh>
    <rPh sb="8" eb="10">
      <t>カチ</t>
    </rPh>
    <rPh sb="10" eb="11">
      <t>ガク</t>
    </rPh>
    <rPh sb="12" eb="13">
      <t>ノ</t>
    </rPh>
    <rPh sb="14" eb="15">
      <t>リツ</t>
    </rPh>
    <phoneticPr fontId="32"/>
  </si>
  <si>
    <t>判定</t>
    <rPh sb="0" eb="2">
      <t>ハンテイ</t>
    </rPh>
    <phoneticPr fontId="32"/>
  </si>
  <si>
    <t>助成事業による付加価値額
（ｄ＝ａ＋ｂ）</t>
    <rPh sb="0" eb="2">
      <t>ジョセイ</t>
    </rPh>
    <rPh sb="2" eb="4">
      <t>ジギョウ</t>
    </rPh>
    <phoneticPr fontId="32"/>
  </si>
  <si>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2"/>
  </si>
  <si>
    <r>
      <rPr>
        <sz val="11"/>
        <color rgb="FFCC0099"/>
        <rFont val="ＭＳ ゴシック"/>
        <family val="3"/>
        <charset val="128"/>
      </rPr>
      <t>１０　　</t>
    </r>
    <r>
      <rPr>
        <sz val="11"/>
        <color theme="1"/>
        <rFont val="ＭＳ ゴシック"/>
        <family val="3"/>
        <charset val="128"/>
      </rPr>
      <t>年</t>
    </r>
    <rPh sb="4" eb="5">
      <t>ネン</t>
    </rPh>
    <phoneticPr fontId="32"/>
  </si>
  <si>
    <r>
      <rPr>
        <sz val="11"/>
        <color rgb="FFCC0099"/>
        <rFont val="ＭＳ ゴシック"/>
        <family val="3"/>
        <charset val="128"/>
      </rPr>
      <t>　　９　　</t>
    </r>
    <r>
      <rPr>
        <sz val="11"/>
        <color theme="1"/>
        <rFont val="ＭＳ ゴシック"/>
        <family val="3"/>
        <charset val="128"/>
      </rPr>
      <t>期目</t>
    </r>
    <rPh sb="5" eb="7">
      <t>キメ</t>
    </rPh>
    <phoneticPr fontId="32"/>
  </si>
  <si>
    <r>
      <rPr>
        <sz val="11"/>
        <color rgb="FFCC0099"/>
        <rFont val="ＭＳ ゴシック"/>
        <family val="3"/>
        <charset val="128"/>
      </rPr>
      <t>７　　　</t>
    </r>
    <r>
      <rPr>
        <sz val="11"/>
        <color theme="1"/>
        <rFont val="ＭＳ ゴシック"/>
        <family val="3"/>
        <charset val="128"/>
      </rPr>
      <t>年</t>
    </r>
    <rPh sb="4" eb="5">
      <t>ネン</t>
    </rPh>
    <phoneticPr fontId="32"/>
  </si>
  <si>
    <r>
      <t>直前期
　</t>
    </r>
    <r>
      <rPr>
        <sz val="11"/>
        <color rgb="FFCC0099"/>
        <rFont val="ＭＳ ゴシック"/>
        <family val="3"/>
        <charset val="128"/>
      </rPr>
      <t>　　</t>
    </r>
    <r>
      <rPr>
        <sz val="11"/>
        <rFont val="ＭＳ ゴシック"/>
        <family val="3"/>
        <charset val="128"/>
      </rPr>
      <t>年</t>
    </r>
    <r>
      <rPr>
        <sz val="11"/>
        <color theme="1"/>
        <rFont val="ＭＳ ゴシック"/>
        <family val="3"/>
        <charset val="128"/>
      </rPr>
      <t xml:space="preserve">
　　月期</t>
    </r>
    <rPh sb="0" eb="2">
      <t>チョクゼン</t>
    </rPh>
    <rPh sb="2" eb="3">
      <t>キ</t>
    </rPh>
    <rPh sb="7" eb="8">
      <t>ネン</t>
    </rPh>
    <rPh sb="11" eb="12">
      <t>ガツ</t>
    </rPh>
    <rPh sb="12" eb="13">
      <t>キ</t>
    </rPh>
    <phoneticPr fontId="32"/>
  </si>
  <si>
    <t>今　期
　　　年
　　月期</t>
    <rPh sb="0" eb="1">
      <t>イマ</t>
    </rPh>
    <rPh sb="2" eb="3">
      <t>キ</t>
    </rPh>
    <rPh sb="7" eb="8">
      <t>ネン</t>
    </rPh>
    <rPh sb="11" eb="12">
      <t>ガツ</t>
    </rPh>
    <rPh sb="12" eb="13">
      <t>キ</t>
    </rPh>
    <phoneticPr fontId="32"/>
  </si>
  <si>
    <t>２期目
　　年
　　月期</t>
    <rPh sb="1" eb="2">
      <t>キ</t>
    </rPh>
    <rPh sb="2" eb="3">
      <t>メ</t>
    </rPh>
    <rPh sb="6" eb="7">
      <t>ネン</t>
    </rPh>
    <phoneticPr fontId="32"/>
  </si>
  <si>
    <t>３期目
　　年
　　月期</t>
    <rPh sb="1" eb="2">
      <t>キ</t>
    </rPh>
    <rPh sb="2" eb="3">
      <t>メ</t>
    </rPh>
    <rPh sb="6" eb="7">
      <t>トシ</t>
    </rPh>
    <phoneticPr fontId="32"/>
  </si>
  <si>
    <t>４期目
　　年
　　月期</t>
    <rPh sb="1" eb="2">
      <t>キ</t>
    </rPh>
    <rPh sb="2" eb="3">
      <t>メ</t>
    </rPh>
    <rPh sb="6" eb="7">
      <t>トシ</t>
    </rPh>
    <phoneticPr fontId="32"/>
  </si>
  <si>
    <t>５期目
　　年
　月期</t>
    <rPh sb="1" eb="2">
      <t>キ</t>
    </rPh>
    <rPh sb="2" eb="3">
      <t>メ</t>
    </rPh>
    <rPh sb="6" eb="7">
      <t>ネン</t>
    </rPh>
    <phoneticPr fontId="32"/>
  </si>
  <si>
    <t>６期目
　　年
　　月期</t>
    <rPh sb="1" eb="2">
      <t>キ</t>
    </rPh>
    <rPh sb="2" eb="3">
      <t>メ</t>
    </rPh>
    <rPh sb="6" eb="7">
      <t>ネン</t>
    </rPh>
    <phoneticPr fontId="32"/>
  </si>
  <si>
    <t>７期目
　　年
　　月期</t>
    <rPh sb="1" eb="2">
      <t>キ</t>
    </rPh>
    <rPh sb="2" eb="3">
      <t>メ</t>
    </rPh>
    <rPh sb="6" eb="7">
      <t>ネン</t>
    </rPh>
    <phoneticPr fontId="32"/>
  </si>
  <si>
    <t>８期目
　　年
　　月期</t>
    <rPh sb="1" eb="2">
      <t>キ</t>
    </rPh>
    <rPh sb="2" eb="3">
      <t>メ</t>
    </rPh>
    <rPh sb="6" eb="7">
      <t>ネン</t>
    </rPh>
    <phoneticPr fontId="32"/>
  </si>
  <si>
    <t>９期目
　　年
　　月期</t>
    <rPh sb="1" eb="2">
      <t>キ</t>
    </rPh>
    <rPh sb="2" eb="3">
      <t>メ</t>
    </rPh>
    <rPh sb="6" eb="7">
      <t>ネン</t>
    </rPh>
    <phoneticPr fontId="32"/>
  </si>
  <si>
    <t>１０期目
　　年
　　月期</t>
    <rPh sb="2" eb="3">
      <t>キ</t>
    </rPh>
    <rPh sb="3" eb="4">
      <t>メ</t>
    </rPh>
    <rPh sb="7" eb="8">
      <t>ネン</t>
    </rPh>
    <rPh sb="11" eb="12">
      <t>ガツ</t>
    </rPh>
    <rPh sb="12" eb="13">
      <t>キ</t>
    </rPh>
    <phoneticPr fontId="3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</si>
  <si>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phoneticPr fontId="2"/>
  </si>
  <si>
    <t>税法上の
資産の種類</t>
    <rPh sb="0" eb="3">
      <t>ゼイホウジョウ</t>
    </rPh>
    <rPh sb="5" eb="7">
      <t>シサン</t>
    </rPh>
    <rPh sb="8" eb="10">
      <t>シュルイ</t>
    </rPh>
    <phoneticPr fontId="2"/>
  </si>
  <si>
    <t>法定耐用年数</t>
    <rPh sb="0" eb="2">
      <t>ホウテイ</t>
    </rPh>
    <rPh sb="2" eb="4">
      <t>タイヨウ</t>
    </rPh>
    <rPh sb="4" eb="6">
      <t>ネンスウ</t>
    </rPh>
    <phoneticPr fontId="2"/>
  </si>
  <si>
    <t>○○銀行</t>
    <rPh sb="2" eb="4">
      <t>ギンコウ</t>
    </rPh>
    <phoneticPr fontId="2"/>
  </si>
  <si>
    <t>東京太郎</t>
    <rPh sb="0" eb="2">
      <t>トウキョウ</t>
    </rPh>
    <phoneticPr fontId="2"/>
  </si>
  <si>
    <t>交渉中</t>
    <rPh sb="0" eb="2">
      <t>コウショウ</t>
    </rPh>
    <rPh sb="2" eb="3">
      <t>チュウ</t>
    </rPh>
    <phoneticPr fontId="2"/>
  </si>
  <si>
    <t>経費項目</t>
    <rPh sb="0" eb="2">
      <t>ケイヒ</t>
    </rPh>
    <rPh sb="2" eb="4">
      <t>コウモク</t>
    </rPh>
    <phoneticPr fontId="2"/>
  </si>
  <si>
    <t>内容</t>
    <rPh sb="0" eb="1">
      <t>ウチ</t>
    </rPh>
    <rPh sb="1" eb="2">
      <t>カタチ</t>
    </rPh>
    <phoneticPr fontId="12"/>
  </si>
  <si>
    <t>工事費</t>
    <rPh sb="0" eb="2">
      <t>コウジ</t>
    </rPh>
    <rPh sb="2" eb="3">
      <t>ヒ</t>
    </rPh>
    <phoneticPr fontId="2"/>
  </si>
  <si>
    <t>年間保守料</t>
    <rPh sb="0" eb="2">
      <t>ネンカン</t>
    </rPh>
    <rPh sb="2" eb="4">
      <t>ホシュ</t>
    </rPh>
    <rPh sb="4" eb="5">
      <t>リョウ</t>
    </rPh>
    <phoneticPr fontId="2"/>
  </si>
  <si>
    <t>設備設置に係る搬入口拡張</t>
    <phoneticPr fontId="2"/>
  </si>
  <si>
    <t>3ヶ月毎定期保守料1年分</t>
    <rPh sb="2" eb="3">
      <t>ゲツ</t>
    </rPh>
    <rPh sb="3" eb="4">
      <t>ゴト</t>
    </rPh>
    <rPh sb="4" eb="6">
      <t>テイキ</t>
    </rPh>
    <rPh sb="6" eb="8">
      <t>ホシュ</t>
    </rPh>
    <rPh sb="8" eb="9">
      <t>リョウ</t>
    </rPh>
    <rPh sb="10" eb="12">
      <t>ネンブン</t>
    </rPh>
    <phoneticPr fontId="2"/>
  </si>
  <si>
    <t>@86,000円×4回</t>
    <rPh sb="10" eb="11">
      <t>カイ</t>
    </rPh>
    <phoneticPr fontId="2"/>
  </si>
  <si>
    <t>消耗品交換含む</t>
    <rPh sb="0" eb="2">
      <t>ショウモウ</t>
    </rPh>
    <rPh sb="2" eb="3">
      <t>ヒン</t>
    </rPh>
    <rPh sb="3" eb="5">
      <t>コウカン</t>
    </rPh>
    <rPh sb="5" eb="6">
      <t>フク</t>
    </rPh>
    <phoneticPr fontId="2"/>
  </si>
  <si>
    <t>@一式○○円</t>
    <rPh sb="1" eb="3">
      <t>イッシキ</t>
    </rPh>
    <rPh sb="5" eb="6">
      <t>エン</t>
    </rPh>
    <phoneticPr fontId="2"/>
  </si>
  <si>
    <t>施行会社○○</t>
    <rPh sb="0" eb="2">
      <t>シコウ</t>
    </rPh>
    <rPh sb="2" eb="4">
      <t>カイシャ</t>
    </rPh>
    <phoneticPr fontId="2"/>
  </si>
  <si>
    <t>溶接機</t>
  </si>
  <si>
    <t>溶接ロボット（補助装置含む）</t>
  </si>
  <si>
    <t>監視カメラ</t>
  </si>
  <si>
    <t>制御機器</t>
  </si>
  <si>
    <t>×</t>
  </si>
  <si>
    <t>未回収</t>
  </si>
  <si>
    <t>回収済</t>
  </si>
  <si>
    <t>年</t>
    <rPh sb="0" eb="1">
      <t>ネン</t>
    </rPh>
    <phoneticPr fontId="32"/>
  </si>
  <si>
    <t>期目</t>
    <rPh sb="0" eb="2">
      <t>キメ</t>
    </rPh>
    <phoneticPr fontId="32"/>
  </si>
  <si>
    <t>データ収集、モニタリング用ソフトウェア</t>
    <rPh sb="3" eb="5">
      <t>シュウシュウ</t>
    </rPh>
    <rPh sb="12" eb="13">
      <t>ヨウ</t>
    </rPh>
    <phoneticPr fontId="2"/>
  </si>
  <si>
    <t>データ収集、モニタリング用ソフトウェア</t>
    <phoneticPr fontId="2"/>
  </si>
  <si>
    <r>
      <t xml:space="preserve">直前期
</t>
    </r>
    <r>
      <rPr>
        <sz val="11"/>
        <color rgb="FFCC0099"/>
        <rFont val="ＭＳ ゴシック"/>
        <family val="3"/>
        <charset val="128"/>
      </rPr>
      <t>2018</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8" eb="9">
      <t>ネン</t>
    </rPh>
    <rPh sb="12" eb="13">
      <t>ガツ</t>
    </rPh>
    <rPh sb="13" eb="14">
      <t>キ</t>
    </rPh>
    <phoneticPr fontId="32"/>
  </si>
  <si>
    <r>
      <t xml:space="preserve">今　期
</t>
    </r>
    <r>
      <rPr>
        <sz val="11"/>
        <color rgb="FFCC0099"/>
        <rFont val="ＭＳ ゴシック"/>
        <family val="3"/>
        <charset val="128"/>
      </rPr>
      <t>2019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2"/>
  </si>
  <si>
    <r>
      <t xml:space="preserve">２期目
</t>
    </r>
    <r>
      <rPr>
        <sz val="11"/>
        <color rgb="FFCC0099"/>
        <rFont val="ＭＳ ゴシック"/>
        <family val="3"/>
        <charset val="128"/>
      </rPr>
      <t>2020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</si>
  <si>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３期目
</t>
    </r>
    <r>
      <rPr>
        <sz val="11"/>
        <color rgb="FFCC0099"/>
        <rFont val="ＭＳ ゴシック"/>
        <family val="3"/>
        <charset val="128"/>
      </rPr>
      <t>2021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2"/>
  </si>
  <si>
    <r>
      <t xml:space="preserve">４期目
</t>
    </r>
    <r>
      <rPr>
        <sz val="11"/>
        <color rgb="FFCC0099"/>
        <rFont val="ＭＳ ゴシック"/>
        <family val="3"/>
        <charset val="128"/>
      </rPr>
      <t>2022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2"/>
  </si>
  <si>
    <r>
      <t xml:space="preserve">５期目
</t>
    </r>
    <r>
      <rPr>
        <sz val="11"/>
        <color rgb="FFCC0099"/>
        <rFont val="ＭＳ ゴシック"/>
        <family val="3"/>
        <charset val="128"/>
      </rPr>
      <t>2023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</si>
  <si>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６期目
</t>
    </r>
    <r>
      <rPr>
        <sz val="11"/>
        <color rgb="FFCC0099"/>
        <rFont val="ＭＳ ゴシック"/>
        <family val="3"/>
        <charset val="128"/>
      </rPr>
      <t>2024</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8" eb="9">
      <t>ネン</t>
    </rPh>
    <phoneticPr fontId="32"/>
  </si>
  <si>
    <r>
      <t xml:space="preserve">７期目
</t>
    </r>
    <r>
      <rPr>
        <sz val="11"/>
        <color rgb="FFCC0099"/>
        <rFont val="ＭＳ ゴシック"/>
        <family val="3"/>
        <charset val="128"/>
      </rPr>
      <t>2025</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</si>
  <si>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８期目
</t>
    </r>
    <r>
      <rPr>
        <sz val="11"/>
        <color rgb="FFCC0099"/>
        <rFont val="ＭＳ ゴシック"/>
        <family val="3"/>
        <charset val="128"/>
      </rPr>
      <t>2026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</si>
  <si>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９期目
</t>
    </r>
    <r>
      <rPr>
        <sz val="11"/>
        <color rgb="FFCC0099"/>
        <rFont val="ＭＳ ゴシック"/>
        <family val="3"/>
        <charset val="128"/>
      </rPr>
      <t>2027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</si>
  <si>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１０期目
</t>
    </r>
    <r>
      <rPr>
        <sz val="11"/>
        <color rgb="FFCC0099"/>
        <rFont val="ＭＳ ゴシック"/>
        <family val="3"/>
        <charset val="128"/>
      </rPr>
      <t>2028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9" eb="10">
      <t>ネン</t>
    </rPh>
    <rPh sb="13" eb="14">
      <t>ガツ</t>
    </rPh>
    <rPh sb="14" eb="15">
      <t>キ</t>
    </rPh>
    <phoneticPr fontId="32"/>
  </si>
  <si>
    <t>2019年10月</t>
    <rPh sb="4" eb="5">
      <t>ネン</t>
    </rPh>
    <rPh sb="7" eb="8">
      <t>ガツ</t>
    </rPh>
    <phoneticPr fontId="2"/>
  </si>
  <si>
    <t>2019年11月</t>
    <rPh sb="4" eb="5">
      <t>ネン</t>
    </rPh>
    <rPh sb="7" eb="8">
      <t>ガツ</t>
    </rPh>
    <phoneticPr fontId="2"/>
  </si>
  <si>
    <t>2019年12月</t>
    <rPh sb="4" eb="5">
      <t>ネン</t>
    </rPh>
    <rPh sb="7" eb="8">
      <t>ガツ</t>
    </rPh>
    <phoneticPr fontId="2"/>
  </si>
  <si>
    <t>2020年１月</t>
    <rPh sb="4" eb="5">
      <t>ネン</t>
    </rPh>
    <rPh sb="6" eb="7">
      <t>ガツ</t>
    </rPh>
    <phoneticPr fontId="2"/>
  </si>
  <si>
    <t>2020年２月</t>
    <rPh sb="4" eb="5">
      <t>ネン</t>
    </rPh>
    <rPh sb="6" eb="7">
      <t>ガツ</t>
    </rPh>
    <phoneticPr fontId="2"/>
  </si>
  <si>
    <t>2020年３月</t>
    <rPh sb="4" eb="5">
      <t>ネン</t>
    </rPh>
    <rPh sb="6" eb="7">
      <t>ガツ</t>
    </rPh>
    <phoneticPr fontId="2"/>
  </si>
  <si>
    <t>2020年４月</t>
    <rPh sb="4" eb="5">
      <t>ネン</t>
    </rPh>
    <rPh sb="6" eb="7">
      <t>ガツ</t>
    </rPh>
    <phoneticPr fontId="2"/>
  </si>
  <si>
    <t>2020年５月</t>
    <rPh sb="4" eb="5">
      <t>ネン</t>
    </rPh>
    <rPh sb="6" eb="7">
      <t>ガツ</t>
    </rPh>
    <phoneticPr fontId="2"/>
  </si>
  <si>
    <t>2020年６月</t>
    <rPh sb="4" eb="5">
      <t>ネン</t>
    </rPh>
    <rPh sb="6" eb="7">
      <t>ガツ</t>
    </rPh>
    <phoneticPr fontId="2"/>
  </si>
  <si>
    <t>2020年７月</t>
    <rPh sb="4" eb="5">
      <t>ネン</t>
    </rPh>
    <rPh sb="6" eb="7">
      <t>ガツ</t>
    </rPh>
    <phoneticPr fontId="2"/>
  </si>
  <si>
    <t>2020年８月</t>
    <rPh sb="4" eb="5">
      <t>ネン</t>
    </rPh>
    <rPh sb="6" eb="7">
      <t>ガツ</t>
    </rPh>
    <phoneticPr fontId="2"/>
  </si>
  <si>
    <t>2020年９月</t>
    <rPh sb="4" eb="5">
      <t>ネン</t>
    </rPh>
    <rPh sb="6" eb="7">
      <t>ガツ</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</si>
  <si>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【収支計画記入上の注意】(募集要項抜粋）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以下は、事業区分「Ⅲ  IoT・ロボット活用」で申請していただく方のみ記載していただきます。
　⑦　人件費
　以下の項目を含んだ総額としてください。
　・　売上原価に含まれる労務費（福利厚生費、退職金等を含んだもの）
　・　一般管理費に含まれる役員給与、従業員給与（通勤費）、賞与及び賞与引当金繰入、福利厚生費（厚生費）、
　　　法定福利費、退職金及び退職給与引当金　　繰入
　・　派遣労働者、短時間労働者の給与を外注費で処理した場合のその費用
　　（建設業の外注労務費等で、申請企業が雇用した経費ではない場合は除く）
⑧　付加価値額
　　営業利益+人件費+減価償却費
⑨　従業員数
　　・　正社員に準じた労働形態である場合には、従業員数に含めてください。その場合、勤務時間により人数を増やし
　　　　てください。（４時間勤務パート２名→従　業員数を+１名のように調整）
　　・　派遣労働者や短時間労働者に係る経費を人件費に参入した場合は、従業員数に加える必要があります。（勤
　　　　務時間による調整が必要）
　　・　常勤役員及び個人事業主も従業員数に含みます。
⑩　従業員一人当たりの付加価値額（＝労働生産性）
　　付加価値額÷従業員数
※　従業員一人当たりの付加価値額の伸び率が年率３％以上を達成する計画であることとは
　収支計画の表（excelファイル）は計算式が入っており、以下表の伸び率が達成された場合「判定」の箇所に〇が表示され
　ます。３年後、４年後、５年後のいずれか一つ以上で「〇」がついていれば申請可能です。
 　「従業員一人当たりの付加価値額（＝労働生産性）」の伸び率
　　　４期目（３年後） ９％以上
　　　５期目（４年後） １２％以上
　　　６期目（５年後） １５％以上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63" eb="165">
      <t>ボシュウ</t>
    </rPh>
    <rPh sb="165" eb="167">
      <t>ヨウコウ</t>
    </rPh>
    <rPh sb="167" eb="169">
      <t>バッスイ</t>
    </rPh>
    <rPh sb="1087" eb="1088">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</si>
</sst>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
    <numFmt numFmtId="179" formatCode="0_ "/>
    <numFmt numFmtId="180" formatCode="yyyy&quot;年&quot;m&quot;月&quot;;@"/>
  </numFmts>
  <fonts count="42">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0"/>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s>
  <fills count="13">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49998474074526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auto="1"/>
      </right>
      <top style="thin">
        <color auto="1"/>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diagonalUp="1">
      <left style="thin">
        <color indexed="64"/>
      </left>
      <right style="thin">
        <color indexed="64"/>
      </right>
      <top style="thin">
        <color indexed="64"/>
      </top>
      <bottom/>
      <diagonal style="hair">
        <color indexed="64"/>
      </diagonal>
    </border>
    <border>
      <left style="thick">
        <color rgb="FFCC0099"/>
      </left>
      <right/>
      <top style="thick">
        <color rgb="FFCC0099"/>
      </top>
      <bottom style="thick">
        <color rgb="FFCC0099"/>
      </bottom>
      <diagonal/>
    </border>
    <border>
      <left/>
      <right style="thin">
        <color indexed="64"/>
      </right>
      <top style="thick">
        <color rgb="FFCC0099"/>
      </top>
      <bottom style="thick">
        <color rgb="FFCC0099"/>
      </bottom>
      <diagonal/>
    </border>
    <border>
      <left style="thin">
        <color indexed="64"/>
      </left>
      <right style="thin">
        <color indexed="64"/>
      </right>
      <top style="thick">
        <color rgb="FFCC0099"/>
      </top>
      <bottom style="thick">
        <color rgb="FFCC0099"/>
      </bottom>
      <diagonal/>
    </border>
    <border>
      <left style="thin">
        <color indexed="64"/>
      </left>
      <right style="thick">
        <color rgb="FFCC0099"/>
      </right>
      <top style="thick">
        <color rgb="FFCC0099"/>
      </top>
      <bottom style="thick">
        <color rgb="FFCC0099"/>
      </bottom>
      <diagonal/>
    </border>
    <border>
      <left style="thick">
        <color rgb="FFCC0099"/>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style="thick">
        <color rgb="FFCC0099"/>
      </top>
      <bottom/>
      <diagonal/>
    </border>
    <border>
      <left/>
      <right/>
      <top style="thick">
        <color rgb="FFCC0099"/>
      </top>
      <bottom/>
      <diagonal/>
    </border>
    <border>
      <left/>
      <right style="thick">
        <color rgb="FFCC0099"/>
      </right>
      <top style="thick">
        <color rgb="FFCC0099"/>
      </top>
      <bottom/>
      <diagonal/>
    </border>
    <border>
      <left style="thick">
        <color rgb="FFCC0099"/>
      </left>
      <right/>
      <top style="thin">
        <color indexed="64"/>
      </top>
      <bottom style="thick">
        <color rgb="FFCC0099"/>
      </bottom>
      <diagonal/>
    </border>
    <border>
      <left/>
      <right style="thin">
        <color indexed="64"/>
      </right>
      <top style="thin">
        <color indexed="64"/>
      </top>
      <bottom style="thick">
        <color rgb="FFCC0099"/>
      </bottom>
      <diagonal/>
    </border>
    <border>
      <left/>
      <right style="thick">
        <color rgb="FFCC0099"/>
      </right>
      <top/>
      <bottom style="thin">
        <color indexed="64"/>
      </bottom>
      <diagonal/>
    </border>
    <border>
      <left style="thick">
        <color rgb="FFCC0099"/>
      </left>
      <right style="thin">
        <color indexed="64"/>
      </right>
      <top style="thin">
        <color indexed="64"/>
      </top>
      <bottom style="thick">
        <color rgb="FFCC0099"/>
      </bottom>
      <diagonal/>
    </border>
    <border>
      <left style="thin">
        <color auto="1"/>
      </left>
      <right style="thin">
        <color auto="1"/>
      </right>
      <top style="thin">
        <color auto="1"/>
      </top>
      <bottom style="thick">
        <color rgb="FFCC0099"/>
      </bottom>
      <diagonal/>
    </border>
    <border>
      <left style="thin">
        <color indexed="64"/>
      </left>
      <right style="thick">
        <color rgb="FFCC0099"/>
      </right>
      <top style="thin">
        <color indexed="64"/>
      </top>
      <bottom style="thick">
        <color rgb="FFCC0099"/>
      </bottom>
      <diagonal/>
    </border>
    <border diagonalUp="1">
      <left style="thin">
        <color indexed="64"/>
      </left>
      <right style="thin">
        <color indexed="64"/>
      </right>
      <top/>
      <bottom style="thin">
        <color indexed="64"/>
      </bottom>
      <diagonal style="hair">
        <color indexed="64"/>
      </diagonal>
    </border>
    <border>
      <left style="thin">
        <color indexed="64"/>
      </left>
      <right/>
      <top style="medium">
        <color indexed="64"/>
      </top>
      <bottom/>
      <diagonal/>
    </border>
    <border>
      <left/>
      <right style="thin">
        <color auto="1"/>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ck">
        <color rgb="FFCC0099"/>
      </top>
      <bottom style="thin">
        <color auto="1"/>
      </bottom>
      <diagonal/>
    </border>
    <border>
      <left style="thick">
        <color rgb="FFCC0099"/>
      </left>
      <right/>
      <top style="thick">
        <color rgb="FFCC0099"/>
      </top>
      <bottom/>
      <diagonal/>
    </border>
    <border>
      <left style="thin">
        <color auto="1"/>
      </left>
      <right style="thick">
        <color rgb="FFE30080"/>
      </right>
      <top style="thick">
        <color rgb="FFCC0099"/>
      </top>
      <bottom style="thin">
        <color indexed="64"/>
      </bottom>
      <diagonal/>
    </border>
    <border>
      <left style="thin">
        <color indexed="64"/>
      </left>
      <right style="thin">
        <color indexed="64"/>
      </right>
      <top style="thick">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5" fillId="0" borderId="0"/>
    <xf numFmtId="38" fontId="35" fillId="0" borderId="0" applyFont="0" applyFill="0" applyBorder="0" applyAlignment="0" applyProtection="0">
      <alignment vertical="center"/>
    </xf>
  </cellStyleXfs>
  <cellXfs count="607">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8"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7" fillId="0" borderId="0" xfId="0" applyFont="1" applyFill="1" applyBorder="1">
      <alignment vertical="center"/>
    </xf>
    <xf numFmtId="0" fontId="10" fillId="0" borderId="0" xfId="0" applyFont="1" applyFill="1" applyAlignment="1" applyProtection="1">
      <alignment vertical="center"/>
      <protection locked="0"/>
    </xf>
    <xf numFmtId="0" fontId="13"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5" fillId="0" borderId="0" xfId="0" applyFont="1" applyFill="1" applyProtection="1">
      <alignment vertical="center"/>
      <protection locked="0"/>
    </xf>
    <xf numFmtId="0" fontId="10" fillId="0" borderId="0" xfId="0" applyFont="1" applyFill="1" applyProtection="1">
      <alignment vertical="center"/>
      <protection locked="0"/>
    </xf>
    <xf numFmtId="0" fontId="18" fillId="0" borderId="0" xfId="0" applyFont="1" applyFill="1" applyAlignment="1" applyProtection="1">
      <alignment horizontal="left"/>
      <protection locked="0"/>
    </xf>
    <xf numFmtId="0" fontId="11" fillId="0" borderId="0" xfId="0" applyFont="1" applyFill="1" applyProtection="1">
      <alignment vertical="center"/>
      <protection locked="0"/>
    </xf>
    <xf numFmtId="0" fontId="14"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5"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8" fillId="0" borderId="0" xfId="0" applyFont="1" applyFill="1" applyProtection="1">
      <alignment vertical="center"/>
      <protection locked="0"/>
    </xf>
    <xf numFmtId="0" fontId="9" fillId="0" borderId="4" xfId="0" applyFont="1" applyBorder="1" applyAlignment="1" applyProtection="1">
      <alignment vertical="center"/>
      <protection locked="0"/>
    </xf>
    <xf numFmtId="0" fontId="15" fillId="0" borderId="5" xfId="0"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0" fontId="7" fillId="0" borderId="10" xfId="0" applyFont="1" applyBorder="1" applyAlignment="1" applyProtection="1">
      <alignment horizontal="center" vertical="center" shrinkToFit="1"/>
      <protection locked="0"/>
    </xf>
    <xf numFmtId="176" fontId="8" fillId="0" borderId="7" xfId="0" applyNumberFormat="1" applyFont="1" applyBorder="1" applyAlignment="1" applyProtection="1">
      <alignment vertical="center"/>
      <protection locked="0"/>
    </xf>
    <xf numFmtId="0" fontId="8" fillId="0" borderId="7" xfId="0" applyFont="1" applyBorder="1" applyAlignment="1" applyProtection="1">
      <alignment vertical="center" wrapText="1" shrinkToFit="1"/>
      <protection locked="0"/>
    </xf>
    <xf numFmtId="0" fontId="15" fillId="0" borderId="30" xfId="0" applyFont="1" applyBorder="1" applyAlignment="1" applyProtection="1">
      <alignment horizontal="center" vertical="center" shrinkToFit="1"/>
      <protection locked="0"/>
    </xf>
    <xf numFmtId="49" fontId="8" fillId="0" borderId="7" xfId="0" applyNumberFormat="1" applyFont="1" applyBorder="1" applyAlignment="1" applyProtection="1">
      <alignment vertical="center" wrapText="1" shrinkToFit="1"/>
      <protection locked="0"/>
    </xf>
    <xf numFmtId="176" fontId="7" fillId="0" borderId="7" xfId="0" applyNumberFormat="1" applyFont="1" applyBorder="1" applyAlignment="1" applyProtection="1">
      <alignment vertical="center" shrinkToFit="1"/>
      <protection locked="0"/>
    </xf>
    <xf numFmtId="0" fontId="7" fillId="0" borderId="2" xfId="0" applyFont="1" applyBorder="1" applyAlignment="1" applyProtection="1">
      <alignment horizontal="left" vertical="center" wrapText="1" shrinkToFit="1"/>
      <protection locked="0"/>
    </xf>
    <xf numFmtId="0" fontId="7" fillId="0" borderId="35" xfId="0" applyFont="1" applyBorder="1" applyAlignment="1" applyProtection="1">
      <alignment horizontal="left" vertical="center" wrapText="1" shrinkToFit="1"/>
      <protection locked="0"/>
    </xf>
    <xf numFmtId="0" fontId="10"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20" fillId="0" borderId="0" xfId="0" applyFont="1" applyProtection="1">
      <alignment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Alignment="1" applyProtection="1"/>
    <xf numFmtId="0" fontId="20" fillId="0" borderId="0" xfId="0" applyFont="1" applyAlignment="1" applyProtection="1"/>
    <xf numFmtId="0" fontId="9" fillId="0" borderId="0" xfId="0" applyFont="1">
      <alignment vertical="center"/>
    </xf>
    <xf numFmtId="0" fontId="15" fillId="0" borderId="0" xfId="0" applyFont="1" applyFill="1">
      <alignment vertical="center"/>
    </xf>
    <xf numFmtId="176" fontId="7" fillId="6" borderId="36" xfId="0" applyNumberFormat="1" applyFont="1" applyFill="1" applyBorder="1" applyAlignment="1" applyProtection="1">
      <alignment vertical="center"/>
      <protection locked="0"/>
    </xf>
    <xf numFmtId="0" fontId="0" fillId="7" borderId="0" xfId="0" applyFill="1">
      <alignment vertical="center"/>
    </xf>
    <xf numFmtId="0" fontId="10" fillId="7" borderId="0" xfId="0" applyFont="1" applyFill="1" applyAlignment="1" applyProtection="1">
      <alignment vertical="center"/>
      <protection locked="0"/>
    </xf>
    <xf numFmtId="0" fontId="15"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5" fillId="0" borderId="0" xfId="0" applyNumberFormat="1" applyFont="1" applyAlignment="1" applyProtection="1">
      <alignment horizontal="center" vertical="center"/>
    </xf>
    <xf numFmtId="0" fontId="26" fillId="0" borderId="0" xfId="0" applyFont="1" applyProtection="1">
      <alignment vertical="center"/>
    </xf>
    <xf numFmtId="0" fontId="15" fillId="0" borderId="0" xfId="0" applyFont="1" applyProtection="1">
      <alignment vertical="center"/>
    </xf>
    <xf numFmtId="0" fontId="15" fillId="0" borderId="0" xfId="0" applyFont="1">
      <alignment vertical="center"/>
    </xf>
    <xf numFmtId="0" fontId="15" fillId="0" borderId="0" xfId="0" applyFont="1" applyAlignment="1" applyProtection="1">
      <alignment horizontal="left" vertical="center"/>
    </xf>
    <xf numFmtId="0" fontId="10" fillId="0" borderId="0" xfId="0" applyFont="1" applyAlignment="1" applyProtection="1">
      <alignment horizontal="left" vertical="top" wrapText="1"/>
    </xf>
    <xf numFmtId="177" fontId="18" fillId="0" borderId="0" xfId="1" applyNumberFormat="1" applyFont="1" applyBorder="1" applyAlignment="1" applyProtection="1">
      <alignment horizontal="center" vertical="top"/>
    </xf>
    <xf numFmtId="0" fontId="15" fillId="0" borderId="7" xfId="0" applyFont="1" applyBorder="1" applyAlignment="1">
      <alignment horizontal="center" vertical="center"/>
    </xf>
    <xf numFmtId="0" fontId="18" fillId="0" borderId="7" xfId="0" applyFont="1" applyBorder="1" applyAlignment="1" applyProtection="1">
      <alignment vertical="center" wrapText="1"/>
      <protection locked="0"/>
    </xf>
    <xf numFmtId="0" fontId="15" fillId="0" borderId="2" xfId="0" applyFont="1" applyBorder="1" applyAlignment="1" applyProtection="1">
      <alignment horizontal="left" vertical="center" wrapText="1" shrinkToFit="1"/>
      <protection locked="0"/>
    </xf>
    <xf numFmtId="0" fontId="15" fillId="0" borderId="10" xfId="0" applyFont="1" applyBorder="1" applyAlignment="1" applyProtection="1">
      <alignment horizontal="center" vertical="center" shrinkToFit="1"/>
      <protection locked="0"/>
    </xf>
    <xf numFmtId="176" fontId="18" fillId="0" borderId="7" xfId="0" applyNumberFormat="1" applyFont="1" applyBorder="1" applyAlignment="1" applyProtection="1">
      <alignment vertical="center"/>
      <protection locked="0"/>
    </xf>
    <xf numFmtId="176" fontId="15" fillId="0" borderId="7" xfId="0" applyNumberFormat="1" applyFont="1" applyBorder="1" applyAlignment="1" applyProtection="1">
      <alignment vertical="center"/>
      <protection locked="0"/>
    </xf>
    <xf numFmtId="0" fontId="18" fillId="0" borderId="7" xfId="0" applyFont="1" applyBorder="1" applyAlignment="1" applyProtection="1">
      <alignment vertical="center" wrapText="1" shrinkToFit="1"/>
      <protection locked="0"/>
    </xf>
    <xf numFmtId="49" fontId="18" fillId="0" borderId="7" xfId="0" applyNumberFormat="1" applyFont="1" applyBorder="1" applyAlignment="1" applyProtection="1">
      <alignment vertical="center" wrapText="1" shrinkToFit="1"/>
      <protection locked="0"/>
    </xf>
    <xf numFmtId="0" fontId="18" fillId="0" borderId="0" xfId="0" applyFont="1">
      <alignment vertical="center"/>
    </xf>
    <xf numFmtId="176" fontId="15" fillId="0" borderId="1" xfId="0" applyNumberFormat="1" applyFont="1" applyBorder="1" applyAlignment="1" applyProtection="1">
      <alignment vertical="center"/>
      <protection locked="0"/>
    </xf>
    <xf numFmtId="0" fontId="15" fillId="0" borderId="4" xfId="0" applyFont="1" applyBorder="1">
      <alignment vertical="center"/>
    </xf>
    <xf numFmtId="0" fontId="15" fillId="0" borderId="5" xfId="0" applyFont="1" applyBorder="1" applyProtection="1">
      <alignment vertical="center"/>
      <protection locked="0"/>
    </xf>
    <xf numFmtId="0" fontId="15" fillId="0" borderId="5" xfId="0" applyFont="1" applyBorder="1" applyAlignment="1" applyProtection="1">
      <alignment horizontal="left" vertical="center"/>
      <protection locked="0"/>
    </xf>
    <xf numFmtId="176" fontId="18" fillId="0" borderId="6" xfId="0" applyNumberFormat="1" applyFont="1" applyBorder="1" applyAlignment="1" applyProtection="1">
      <protection locked="0"/>
    </xf>
    <xf numFmtId="176" fontId="15" fillId="0" borderId="4" xfId="0" applyNumberFormat="1" applyFont="1" applyBorder="1" applyAlignment="1" applyProtection="1">
      <protection locked="0"/>
    </xf>
    <xf numFmtId="0" fontId="15" fillId="0" borderId="6" xfId="0" applyFont="1" applyBorder="1" applyProtection="1">
      <alignment vertical="center"/>
      <protection locked="0"/>
    </xf>
    <xf numFmtId="0" fontId="15" fillId="7" borderId="0" xfId="0" applyFont="1" applyFill="1">
      <alignment vertical="center"/>
    </xf>
    <xf numFmtId="0" fontId="18" fillId="0" borderId="0" xfId="0" applyFont="1" applyAlignment="1">
      <alignment horizontal="left" vertical="center"/>
    </xf>
    <xf numFmtId="0" fontId="15" fillId="0" borderId="0" xfId="0" applyFont="1" applyProtection="1">
      <alignment vertical="center"/>
      <protection locked="0"/>
    </xf>
    <xf numFmtId="0" fontId="15" fillId="0" borderId="0" xfId="0" applyFont="1" applyBorder="1" applyProtection="1">
      <alignment vertical="center"/>
      <protection locked="0"/>
    </xf>
    <xf numFmtId="0" fontId="15" fillId="0" borderId="0" xfId="0" applyFont="1" applyBorder="1">
      <alignment vertical="center"/>
    </xf>
    <xf numFmtId="0" fontId="18" fillId="0" borderId="0" xfId="0" applyFont="1" applyBorder="1">
      <alignment vertical="center"/>
    </xf>
    <xf numFmtId="176" fontId="15" fillId="6" borderId="7" xfId="0" applyNumberFormat="1" applyFont="1" applyFill="1" applyBorder="1" applyAlignment="1" applyProtection="1">
      <alignment vertical="center"/>
      <protection locked="0"/>
    </xf>
    <xf numFmtId="177" fontId="27" fillId="6" borderId="0" xfId="1" applyNumberFormat="1" applyFont="1" applyFill="1" applyBorder="1" applyAlignment="1" applyProtection="1">
      <alignment horizontal="center" vertical="top"/>
    </xf>
    <xf numFmtId="176" fontId="15" fillId="6" borderId="1" xfId="0" applyNumberFormat="1" applyFont="1" applyFill="1" applyBorder="1" applyAlignment="1" applyProtection="1">
      <alignment vertical="center"/>
    </xf>
    <xf numFmtId="176" fontId="7" fillId="6" borderId="7" xfId="0" applyNumberFormat="1" applyFont="1" applyFill="1" applyBorder="1" applyAlignment="1" applyProtection="1">
      <alignment vertical="center"/>
      <protection locked="0"/>
    </xf>
    <xf numFmtId="176" fontId="7" fillId="6" borderId="1" xfId="0" applyNumberFormat="1" applyFont="1" applyFill="1" applyBorder="1" applyAlignment="1" applyProtection="1">
      <alignment vertical="center"/>
    </xf>
    <xf numFmtId="0" fontId="25" fillId="0" borderId="0" xfId="0" applyFont="1" applyProtection="1">
      <alignment vertical="center"/>
    </xf>
    <xf numFmtId="0" fontId="9" fillId="0" borderId="0" xfId="0" applyFont="1" applyProtection="1">
      <alignment vertical="center"/>
    </xf>
    <xf numFmtId="0" fontId="9" fillId="0" borderId="0" xfId="0" applyFont="1" applyFill="1">
      <alignment vertical="center"/>
    </xf>
    <xf numFmtId="0" fontId="9" fillId="0" borderId="0" xfId="0" applyFont="1" applyAlignment="1" applyProtection="1">
      <alignment horizontal="left"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8" fillId="6" borderId="2" xfId="0" applyFont="1" applyFill="1" applyBorder="1" applyAlignment="1" applyProtection="1">
      <alignment vertical="center" wrapText="1"/>
      <protection locked="0"/>
    </xf>
    <xf numFmtId="176" fontId="15" fillId="6" borderId="36" xfId="0" applyNumberFormat="1" applyFont="1" applyFill="1" applyBorder="1" applyAlignment="1" applyProtection="1">
      <alignment vertical="center"/>
      <protection locked="0"/>
    </xf>
    <xf numFmtId="176" fontId="15" fillId="0" borderId="7" xfId="0" applyNumberFormat="1" applyFont="1" applyBorder="1" applyAlignment="1" applyProtection="1">
      <alignment vertical="center" shrinkToFit="1"/>
      <protection locked="0"/>
    </xf>
    <xf numFmtId="0" fontId="15" fillId="0" borderId="7" xfId="0" applyFont="1" applyBorder="1" applyAlignment="1" applyProtection="1">
      <alignment vertical="center" wrapText="1"/>
      <protection locked="0"/>
    </xf>
    <xf numFmtId="0" fontId="15" fillId="0" borderId="35" xfId="0" applyFont="1" applyBorder="1" applyAlignment="1" applyProtection="1">
      <alignment horizontal="left" vertical="center" wrapText="1"/>
      <protection locked="0"/>
    </xf>
    <xf numFmtId="0" fontId="15" fillId="0" borderId="12" xfId="0" applyFont="1" applyBorder="1" applyAlignment="1" applyProtection="1">
      <alignment vertical="center" wrapText="1"/>
      <protection locked="0"/>
    </xf>
    <xf numFmtId="0" fontId="26" fillId="6" borderId="2" xfId="0" applyFont="1" applyFill="1" applyBorder="1" applyAlignment="1" applyProtection="1">
      <alignment horizontal="center" vertical="center"/>
    </xf>
    <xf numFmtId="0" fontId="9" fillId="0" borderId="0" xfId="0" applyFont="1" applyProtection="1">
      <alignment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19" fillId="0" borderId="0" xfId="0" applyFont="1" applyProtection="1">
      <alignment vertical="center"/>
      <protection locked="0"/>
    </xf>
    <xf numFmtId="0" fontId="15" fillId="7" borderId="0" xfId="0" applyFont="1" applyFill="1" applyBorder="1" applyAlignment="1" applyProtection="1">
      <alignment horizontal="left" vertical="center" shrinkToFit="1"/>
      <protection locked="0"/>
    </xf>
    <xf numFmtId="0" fontId="19" fillId="0" borderId="0" xfId="0" applyFont="1" applyFill="1" applyAlignment="1" applyProtection="1">
      <alignment horizontal="right" vertical="center"/>
      <protection locked="0"/>
    </xf>
    <xf numFmtId="0" fontId="28" fillId="0" borderId="6" xfId="0" applyFont="1" applyFill="1" applyBorder="1" applyAlignment="1" applyProtection="1">
      <alignment horizontal="right" vertical="center"/>
      <protection locked="0"/>
    </xf>
    <xf numFmtId="0" fontId="19" fillId="0" borderId="11" xfId="0" applyFont="1" applyBorder="1" applyAlignment="1" applyProtection="1">
      <protection locked="0"/>
    </xf>
    <xf numFmtId="0" fontId="19" fillId="0" borderId="11" xfId="0" applyFont="1" applyBorder="1" applyAlignment="1" applyProtection="1">
      <alignment horizontal="right"/>
      <protection locked="0"/>
    </xf>
    <xf numFmtId="0" fontId="19" fillId="0" borderId="0" xfId="0" applyFont="1" applyAlignment="1" applyProtection="1">
      <protection locked="0"/>
    </xf>
    <xf numFmtId="0" fontId="28" fillId="0" borderId="0" xfId="0" applyFont="1" applyAlignment="1" applyProtection="1">
      <protection locked="0"/>
    </xf>
    <xf numFmtId="0" fontId="19" fillId="0" borderId="0" xfId="0" applyFont="1" applyAlignment="1" applyProtection="1">
      <alignment vertical="center"/>
      <protection locked="0"/>
    </xf>
    <xf numFmtId="0" fontId="28" fillId="0" borderId="0" xfId="0" applyFont="1" applyAlignment="1" applyProtection="1">
      <alignment vertical="center"/>
      <protection locked="0"/>
    </xf>
    <xf numFmtId="176" fontId="19" fillId="0" borderId="0" xfId="0" applyNumberFormat="1" applyFont="1" applyBorder="1" applyAlignment="1" applyProtection="1">
      <alignment horizontal="right" vertical="center"/>
      <protection locked="0"/>
    </xf>
    <xf numFmtId="0" fontId="9" fillId="0" borderId="0" xfId="0" applyFont="1" applyAlignment="1" applyProtection="1">
      <alignment vertical="top" shrinkToFit="1"/>
      <protection locked="0"/>
    </xf>
    <xf numFmtId="0" fontId="19" fillId="0" borderId="0" xfId="0" applyFont="1" applyAlignment="1" applyProtection="1">
      <alignment horizontal="left" vertical="top" wrapText="1"/>
      <protection locked="0"/>
    </xf>
    <xf numFmtId="0" fontId="9" fillId="0" borderId="5" xfId="0" applyFont="1" applyBorder="1" applyAlignment="1" applyProtection="1">
      <alignment vertical="center"/>
      <protection locked="0"/>
    </xf>
    <xf numFmtId="0" fontId="19" fillId="0" borderId="5" xfId="0" applyFont="1" applyBorder="1" applyAlignment="1" applyProtection="1">
      <alignment vertical="center"/>
      <protection locked="0"/>
    </xf>
    <xf numFmtId="176" fontId="28" fillId="0" borderId="4" xfId="0" applyNumberFormat="1" applyFont="1" applyFill="1" applyBorder="1" applyAlignment="1" applyProtection="1">
      <alignment horizontal="center" vertical="center"/>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30" fillId="0" borderId="0" xfId="0" applyNumberFormat="1" applyFont="1" applyProtection="1">
      <alignment vertical="center"/>
      <protection locked="0"/>
    </xf>
    <xf numFmtId="0" fontId="9" fillId="0" borderId="0" xfId="0" applyFont="1" applyFill="1" applyProtection="1">
      <alignment vertical="center"/>
      <protection locked="0"/>
    </xf>
    <xf numFmtId="0" fontId="28" fillId="0" borderId="13"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6" fontId="9" fillId="0" borderId="11" xfId="0" applyNumberFormat="1" applyFont="1" applyFill="1" applyBorder="1" applyAlignment="1" applyProtection="1">
      <alignment horizontal="right" vertical="center"/>
      <protection locked="0"/>
    </xf>
    <xf numFmtId="176" fontId="28" fillId="0" borderId="0"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vertical="center"/>
      <protection locked="0"/>
    </xf>
    <xf numFmtId="176" fontId="9" fillId="0" borderId="11" xfId="0" applyNumberFormat="1" applyFont="1" applyFill="1" applyBorder="1" applyAlignment="1" applyProtection="1">
      <alignment vertical="center"/>
      <protection locked="0"/>
    </xf>
    <xf numFmtId="0" fontId="9" fillId="0" borderId="11" xfId="0" applyFont="1" applyFill="1" applyBorder="1" applyProtection="1">
      <alignment vertical="center"/>
      <protection locked="0"/>
    </xf>
    <xf numFmtId="0" fontId="33" fillId="0" borderId="0" xfId="2" applyFont="1" applyAlignment="1">
      <alignment vertical="center"/>
    </xf>
    <xf numFmtId="0" fontId="33" fillId="0" borderId="0" xfId="2" applyFont="1" applyBorder="1" applyAlignment="1">
      <alignment vertical="center"/>
    </xf>
    <xf numFmtId="38" fontId="33" fillId="0" borderId="1" xfId="3" applyFont="1" applyBorder="1" applyAlignment="1">
      <alignment vertical="center" shrinkToFit="1"/>
    </xf>
    <xf numFmtId="38" fontId="33" fillId="10" borderId="1" xfId="3" applyFont="1" applyFill="1" applyBorder="1" applyAlignment="1">
      <alignment vertical="center" shrinkToFit="1"/>
    </xf>
    <xf numFmtId="38" fontId="33" fillId="0" borderId="8" xfId="3" applyFont="1" applyBorder="1" applyAlignment="1">
      <alignment vertical="center" shrinkToFit="1"/>
    </xf>
    <xf numFmtId="38" fontId="33" fillId="9" borderId="38" xfId="3" applyFont="1" applyFill="1" applyBorder="1" applyAlignment="1">
      <alignment horizontal="center" vertical="center" shrinkToFit="1"/>
    </xf>
    <xf numFmtId="38" fontId="33" fillId="9" borderId="37" xfId="3" applyFont="1" applyFill="1" applyBorder="1" applyAlignment="1">
      <alignment horizontal="center" vertical="center" shrinkToFit="1"/>
    </xf>
    <xf numFmtId="0" fontId="33" fillId="0" borderId="7" xfId="2" applyFont="1" applyBorder="1" applyAlignment="1">
      <alignment vertical="center" wrapText="1"/>
    </xf>
    <xf numFmtId="0" fontId="35" fillId="0" borderId="0" xfId="2"/>
    <xf numFmtId="0" fontId="35" fillId="0" borderId="0" xfId="2" applyAlignment="1">
      <alignment horizontal="center"/>
    </xf>
    <xf numFmtId="176" fontId="4" fillId="0" borderId="0" xfId="0" applyNumberFormat="1" applyFont="1" applyBorder="1" applyAlignment="1">
      <alignment horizontal="right"/>
    </xf>
    <xf numFmtId="0" fontId="10" fillId="0" borderId="3" xfId="0" applyFont="1" applyFill="1" applyBorder="1" applyAlignment="1" applyProtection="1">
      <alignment horizontal="center" vertical="center" wrapText="1"/>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9" fillId="0" borderId="0" xfId="0" applyFont="1" applyAlignment="1" applyProtection="1">
      <alignment horizontal="left" vertical="top" wrapText="1"/>
      <protection locked="0"/>
    </xf>
    <xf numFmtId="176" fontId="19" fillId="0" borderId="0" xfId="0" applyNumberFormat="1" applyFont="1" applyBorder="1" applyAlignment="1" applyProtection="1">
      <alignment horizontal="right" vertical="center"/>
      <protection locked="0"/>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20" fillId="0" borderId="0" xfId="0" applyFont="1" applyAlignment="1" applyProtection="1">
      <alignment vertical="center"/>
      <protection locked="0"/>
    </xf>
    <xf numFmtId="0" fontId="22" fillId="0" borderId="0" xfId="0" applyFont="1" applyAlignment="1"/>
    <xf numFmtId="0" fontId="8" fillId="0" borderId="7"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8" fillId="6" borderId="2" xfId="0" applyFont="1" applyFill="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35"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8" fillId="0" borderId="0" xfId="0" applyFont="1" applyBorder="1" applyAlignment="1">
      <alignment horizontal="left" vertical="center"/>
    </xf>
    <xf numFmtId="0" fontId="15" fillId="0" borderId="15" xfId="0" applyFont="1" applyBorder="1" applyAlignment="1" applyProtection="1">
      <alignment horizontal="center" vertical="center"/>
    </xf>
    <xf numFmtId="0" fontId="7" fillId="0" borderId="15"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46" xfId="0" applyFont="1" applyBorder="1" applyAlignment="1" applyProtection="1">
      <alignment vertical="center" shrinkToFit="1"/>
      <protection locked="0"/>
    </xf>
    <xf numFmtId="0" fontId="15" fillId="0" borderId="0" xfId="0" applyFont="1" applyFill="1" applyBorder="1">
      <alignment vertical="center"/>
    </xf>
    <xf numFmtId="38" fontId="38" fillId="0" borderId="0" xfId="3" applyFont="1" applyAlignment="1">
      <alignment vertical="center"/>
    </xf>
    <xf numFmtId="38" fontId="33" fillId="0" borderId="0" xfId="3" applyFont="1" applyAlignment="1">
      <alignment vertical="center"/>
    </xf>
    <xf numFmtId="38" fontId="33" fillId="0" borderId="1" xfId="3" applyFont="1" applyBorder="1" applyAlignment="1">
      <alignment horizontal="center" vertical="center"/>
    </xf>
    <xf numFmtId="38" fontId="34" fillId="9" borderId="1" xfId="3" applyFont="1" applyFill="1" applyBorder="1" applyAlignment="1">
      <alignment horizontal="center" vertical="center"/>
    </xf>
    <xf numFmtId="0" fontId="34"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NumberFormat="1" applyFont="1" applyBorder="1" applyAlignment="1">
      <alignment horizontal="right" vertical="center" shrinkToFit="1"/>
    </xf>
    <xf numFmtId="38" fontId="33" fillId="0" borderId="52" xfId="3" applyNumberFormat="1" applyFont="1" applyBorder="1" applyAlignment="1">
      <alignment horizontal="right" vertical="center" shrinkToFit="1"/>
    </xf>
    <xf numFmtId="38" fontId="33" fillId="0" borderId="7" xfId="3" applyNumberFormat="1" applyFont="1" applyBorder="1" applyAlignment="1">
      <alignment horizontal="right" vertical="center" shrinkToFit="1"/>
    </xf>
    <xf numFmtId="38" fontId="33" fillId="0" borderId="39" xfId="3" applyNumberFormat="1" applyFont="1" applyBorder="1" applyAlignment="1">
      <alignment horizontal="right" vertical="center" shrinkToFit="1"/>
    </xf>
    <xf numFmtId="38" fontId="33" fillId="11" borderId="55" xfId="3" applyNumberFormat="1" applyFont="1" applyFill="1" applyBorder="1" applyAlignment="1">
      <alignment horizontal="right" vertical="center" shrinkToFit="1"/>
    </xf>
    <xf numFmtId="38" fontId="33" fillId="11" borderId="56" xfId="3" applyNumberFormat="1" applyFont="1" applyFill="1" applyBorder="1" applyAlignment="1">
      <alignment horizontal="right" vertical="center" shrinkToFit="1"/>
    </xf>
    <xf numFmtId="38" fontId="33" fillId="0" borderId="8" xfId="3" applyNumberFormat="1" applyFont="1" applyBorder="1" applyAlignment="1">
      <alignment horizontal="right" vertical="center" shrinkToFit="1"/>
    </xf>
    <xf numFmtId="38" fontId="33" fillId="11" borderId="7" xfId="3" applyNumberFormat="1" applyFont="1" applyFill="1" applyBorder="1" applyAlignment="1">
      <alignment horizontal="right" vertical="center" shrinkToFit="1"/>
    </xf>
    <xf numFmtId="38" fontId="33" fillId="11" borderId="1" xfId="3" applyNumberFormat="1" applyFont="1" applyFill="1" applyBorder="1" applyAlignment="1">
      <alignment horizontal="right" vertical="center" shrinkToFit="1"/>
    </xf>
    <xf numFmtId="178" fontId="33" fillId="11" borderId="65" xfId="3" applyNumberFormat="1" applyFont="1" applyFill="1" applyBorder="1" applyAlignment="1">
      <alignment horizontal="center" vertical="center" shrinkToFit="1"/>
    </xf>
    <xf numFmtId="178" fontId="33" fillId="11" borderId="66" xfId="3" applyNumberFormat="1" applyFont="1" applyFill="1" applyBorder="1" applyAlignment="1">
      <alignment horizontal="center" vertical="center" shrinkToFit="1"/>
    </xf>
    <xf numFmtId="178" fontId="33" fillId="11" borderId="67" xfId="3" applyNumberFormat="1" applyFont="1" applyFill="1" applyBorder="1" applyAlignment="1">
      <alignment horizontal="center" vertical="center" shrinkToFit="1"/>
    </xf>
    <xf numFmtId="38" fontId="33" fillId="0" borderId="8" xfId="3" applyFont="1" applyBorder="1" applyAlignment="1">
      <alignment vertical="center" wrapText="1" shrinkToFit="1"/>
    </xf>
    <xf numFmtId="38" fontId="33" fillId="0" borderId="68" xfId="3" applyFont="1" applyBorder="1" applyAlignment="1">
      <alignment vertical="center" wrapText="1" shrinkToFit="1"/>
    </xf>
    <xf numFmtId="38" fontId="33" fillId="0" borderId="68" xfId="3" applyFont="1" applyBorder="1" applyAlignment="1">
      <alignment vertical="center"/>
    </xf>
    <xf numFmtId="38" fontId="33" fillId="10" borderId="1" xfId="3" applyFont="1" applyFill="1" applyBorder="1" applyAlignment="1">
      <alignment vertical="center" wrapText="1" shrinkToFit="1"/>
    </xf>
    <xf numFmtId="38" fontId="37" fillId="0" borderId="11" xfId="3" applyFont="1" applyBorder="1" applyAlignment="1">
      <alignment horizontal="center" vertical="center"/>
    </xf>
    <xf numFmtId="38" fontId="36" fillId="0" borderId="0" xfId="3" applyFont="1" applyBorder="1" applyAlignment="1">
      <alignment vertical="center"/>
    </xf>
    <xf numFmtId="38" fontId="33" fillId="0" borderId="0" xfId="3" applyFont="1" applyBorder="1" applyAlignment="1">
      <alignment vertical="center"/>
    </xf>
    <xf numFmtId="179" fontId="33" fillId="0" borderId="0" xfId="2" applyNumberFormat="1" applyFont="1" applyAlignment="1">
      <alignment vertical="center"/>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5" fillId="0" borderId="0" xfId="0" applyFont="1" applyFill="1" applyAlignment="1">
      <alignment vertical="center" wrapText="1"/>
    </xf>
    <xf numFmtId="0" fontId="0" fillId="0" borderId="0" xfId="0" applyAlignment="1">
      <alignment vertical="center" wrapText="1"/>
    </xf>
    <xf numFmtId="178" fontId="33" fillId="11" borderId="78" xfId="3" applyNumberFormat="1" applyFont="1" applyFill="1" applyBorder="1" applyAlignment="1">
      <alignment vertical="center" shrinkToFit="1"/>
    </xf>
    <xf numFmtId="178" fontId="33" fillId="11" borderId="77" xfId="3" applyNumberFormat="1" applyFont="1" applyFill="1" applyBorder="1" applyAlignment="1">
      <alignment vertical="center" shrinkToFit="1"/>
    </xf>
    <xf numFmtId="178" fontId="33" fillId="11" borderId="79" xfId="3" applyNumberFormat="1" applyFont="1" applyFill="1" applyBorder="1" applyAlignment="1">
      <alignment vertical="center" shrinkToFit="1"/>
    </xf>
    <xf numFmtId="0" fontId="18" fillId="6" borderId="2" xfId="0" applyFont="1" applyFill="1" applyBorder="1" applyAlignment="1" applyProtection="1">
      <alignment vertical="center" wrapText="1"/>
    </xf>
    <xf numFmtId="176" fontId="15" fillId="6" borderId="36" xfId="0" applyNumberFormat="1" applyFont="1" applyFill="1" applyBorder="1" applyAlignment="1" applyProtection="1">
      <alignment vertical="center"/>
    </xf>
    <xf numFmtId="176" fontId="15" fillId="6" borderId="7" xfId="0" applyNumberFormat="1" applyFont="1" applyFill="1" applyBorder="1" applyAlignment="1" applyProtection="1">
      <alignment vertical="center"/>
    </xf>
    <xf numFmtId="0" fontId="33" fillId="0" borderId="0" xfId="2" applyFont="1" applyAlignment="1" applyProtection="1">
      <alignment vertical="center"/>
      <protection locked="0"/>
    </xf>
    <xf numFmtId="38" fontId="38" fillId="0" borderId="0" xfId="3" applyFont="1" applyAlignment="1" applyProtection="1">
      <alignment vertical="center"/>
      <protection locked="0"/>
    </xf>
    <xf numFmtId="38" fontId="33" fillId="0" borderId="0" xfId="3" applyFont="1" applyAlignment="1" applyProtection="1">
      <alignment vertical="center"/>
      <protection locked="0"/>
    </xf>
    <xf numFmtId="38" fontId="33" fillId="0" borderId="1" xfId="3" applyFont="1" applyBorder="1" applyAlignment="1" applyProtection="1">
      <alignment horizontal="center" vertical="center"/>
      <protection locked="0"/>
    </xf>
    <xf numFmtId="38" fontId="34" fillId="9" borderId="1" xfId="3" applyFont="1" applyFill="1" applyBorder="1" applyAlignment="1" applyProtection="1">
      <alignment horizontal="center" vertical="center"/>
      <protection locked="0"/>
    </xf>
    <xf numFmtId="0" fontId="33" fillId="0" borderId="7" xfId="2" applyFont="1" applyBorder="1" applyAlignment="1" applyProtection="1">
      <alignment vertical="center" wrapText="1"/>
      <protection locked="0"/>
    </xf>
    <xf numFmtId="0" fontId="34" fillId="0" borderId="7" xfId="2" applyFont="1" applyBorder="1" applyAlignment="1" applyProtection="1">
      <alignment vertical="center" wrapText="1"/>
      <protection locked="0"/>
    </xf>
    <xf numFmtId="38" fontId="33" fillId="9" borderId="80" xfId="3" applyFont="1" applyFill="1" applyBorder="1" applyAlignment="1" applyProtection="1">
      <alignment horizontal="center" vertical="center" shrinkToFit="1"/>
      <protection locked="0"/>
    </xf>
    <xf numFmtId="38" fontId="33" fillId="9" borderId="38" xfId="3" applyFont="1" applyFill="1" applyBorder="1" applyAlignment="1" applyProtection="1">
      <alignment horizontal="center" vertical="center" shrinkToFit="1"/>
      <protection locked="0"/>
    </xf>
    <xf numFmtId="38" fontId="33" fillId="0" borderId="8" xfId="3" applyFont="1" applyBorder="1" applyAlignment="1" applyProtection="1">
      <alignment vertical="center" shrinkToFit="1"/>
      <protection locked="0"/>
    </xf>
    <xf numFmtId="38" fontId="33" fillId="0" borderId="1" xfId="3" applyFont="1" applyBorder="1" applyAlignment="1" applyProtection="1">
      <alignment vertical="center" shrinkToFit="1"/>
      <protection locked="0"/>
    </xf>
    <xf numFmtId="38" fontId="33" fillId="0" borderId="1" xfId="3" applyNumberFormat="1" applyFont="1" applyBorder="1" applyAlignment="1" applyProtection="1">
      <alignment horizontal="right" vertical="center" shrinkToFit="1"/>
      <protection locked="0"/>
    </xf>
    <xf numFmtId="38" fontId="33" fillId="0" borderId="52" xfId="3" applyNumberFormat="1" applyFont="1" applyBorder="1" applyAlignment="1" applyProtection="1">
      <alignment horizontal="right" vertical="center" shrinkToFit="1"/>
      <protection locked="0"/>
    </xf>
    <xf numFmtId="38" fontId="33" fillId="0" borderId="7" xfId="3" applyNumberFormat="1" applyFont="1" applyBorder="1" applyAlignment="1" applyProtection="1">
      <alignment horizontal="right" vertical="center" shrinkToFit="1"/>
      <protection locked="0"/>
    </xf>
    <xf numFmtId="38" fontId="33" fillId="0" borderId="39" xfId="3" applyNumberFormat="1" applyFont="1" applyBorder="1" applyAlignment="1" applyProtection="1">
      <alignment horizontal="right" vertical="center" shrinkToFit="1"/>
      <protection locked="0"/>
    </xf>
    <xf numFmtId="38" fontId="33" fillId="0" borderId="8" xfId="3" applyNumberFormat="1" applyFont="1" applyBorder="1" applyAlignment="1" applyProtection="1">
      <alignment horizontal="right" vertical="center" shrinkToFit="1"/>
      <protection locked="0"/>
    </xf>
    <xf numFmtId="38" fontId="33" fillId="0" borderId="8" xfId="3" applyFont="1" applyBorder="1" applyAlignment="1" applyProtection="1">
      <alignment vertical="center" wrapText="1" shrinkToFit="1"/>
      <protection locked="0"/>
    </xf>
    <xf numFmtId="38" fontId="33" fillId="0" borderId="68" xfId="3" applyFont="1" applyBorder="1" applyAlignment="1" applyProtection="1">
      <alignment vertical="center" wrapText="1" shrinkToFit="1"/>
      <protection locked="0"/>
    </xf>
    <xf numFmtId="38" fontId="33" fillId="0" borderId="68" xfId="3" applyFont="1" applyBorder="1" applyAlignment="1" applyProtection="1">
      <alignment vertical="center"/>
      <protection locked="0"/>
    </xf>
    <xf numFmtId="38" fontId="37" fillId="0" borderId="11" xfId="3" applyFont="1" applyBorder="1" applyAlignment="1" applyProtection="1">
      <alignment horizontal="center" vertical="center"/>
      <protection locked="0"/>
    </xf>
    <xf numFmtId="38" fontId="36" fillId="0" borderId="0" xfId="3" applyFont="1" applyBorder="1" applyAlignment="1" applyProtection="1">
      <alignment vertical="center"/>
      <protection locked="0"/>
    </xf>
    <xf numFmtId="38" fontId="33" fillId="0" borderId="0" xfId="3" applyFont="1" applyBorder="1" applyAlignment="1" applyProtection="1">
      <alignment vertical="center"/>
      <protection locked="0"/>
    </xf>
    <xf numFmtId="0" fontId="33" fillId="0" borderId="0" xfId="2" applyFont="1" applyBorder="1" applyAlignment="1" applyProtection="1">
      <alignment vertical="center"/>
      <protection locked="0"/>
    </xf>
    <xf numFmtId="179" fontId="33" fillId="0" borderId="0" xfId="2" applyNumberFormat="1" applyFont="1" applyAlignment="1" applyProtection="1">
      <alignment vertical="center"/>
      <protection locked="0"/>
    </xf>
    <xf numFmtId="38" fontId="33" fillId="10" borderId="1" xfId="3" applyFont="1" applyFill="1" applyBorder="1" applyAlignment="1" applyProtection="1">
      <alignment vertical="center" shrinkToFit="1"/>
    </xf>
    <xf numFmtId="38" fontId="33" fillId="11" borderId="1" xfId="3" applyNumberFormat="1" applyFont="1" applyFill="1" applyBorder="1" applyAlignment="1" applyProtection="1">
      <alignment horizontal="right" vertical="center" shrinkToFit="1"/>
    </xf>
    <xf numFmtId="38" fontId="33" fillId="11" borderId="7" xfId="3" applyNumberFormat="1" applyFont="1" applyFill="1" applyBorder="1" applyAlignment="1" applyProtection="1">
      <alignment horizontal="right" vertical="center" shrinkToFit="1"/>
    </xf>
    <xf numFmtId="178" fontId="33" fillId="11" borderId="75" xfId="3" applyNumberFormat="1" applyFont="1" applyFill="1" applyBorder="1" applyAlignment="1" applyProtection="1">
      <alignment vertical="center" shrinkToFit="1"/>
    </xf>
    <xf numFmtId="178" fontId="33" fillId="11" borderId="76" xfId="3" applyNumberFormat="1" applyFont="1" applyFill="1" applyBorder="1" applyAlignment="1" applyProtection="1">
      <alignment horizontal="center" vertical="center" shrinkToFit="1"/>
    </xf>
    <xf numFmtId="38" fontId="33" fillId="10" borderId="1" xfId="3" applyFont="1" applyFill="1" applyBorder="1" applyAlignment="1" applyProtection="1">
      <alignment vertical="center" wrapText="1" shrinkToFit="1"/>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9" fillId="0" borderId="0" xfId="0" applyFont="1" applyFill="1" applyProtection="1">
      <alignment vertical="center"/>
    </xf>
    <xf numFmtId="0" fontId="15" fillId="0" borderId="35" xfId="0" applyFont="1" applyBorder="1" applyAlignment="1" applyProtection="1">
      <alignment horizontal="left" vertical="center" wrapText="1" shrinkToFit="1"/>
    </xf>
    <xf numFmtId="0" fontId="15" fillId="0" borderId="12" xfId="0" applyFont="1" applyBorder="1" applyAlignment="1" applyProtection="1">
      <alignment vertical="center" wrapText="1"/>
    </xf>
    <xf numFmtId="176" fontId="15" fillId="0" borderId="7" xfId="0" applyNumberFormat="1" applyFont="1" applyBorder="1" applyAlignment="1" applyProtection="1">
      <alignment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35" xfId="0" applyFont="1" applyBorder="1" applyAlignment="1" applyProtection="1">
      <alignment horizontal="left" vertical="center" wrapText="1"/>
    </xf>
    <xf numFmtId="0" fontId="15" fillId="0" borderId="0" xfId="0" applyFont="1" applyFill="1" applyBorder="1" applyProtection="1">
      <alignment vertical="center"/>
    </xf>
    <xf numFmtId="0" fontId="18" fillId="0" borderId="0" xfId="0" applyFont="1" applyBorder="1" applyAlignment="1" applyProtection="1">
      <alignment horizontal="left" vertical="center"/>
    </xf>
    <xf numFmtId="0" fontId="15" fillId="0" borderId="0" xfId="0" applyFont="1" applyFill="1" applyProtection="1">
      <alignment vertical="center"/>
    </xf>
    <xf numFmtId="0" fontId="18" fillId="0" borderId="0" xfId="0" applyFont="1" applyProtection="1">
      <alignment vertical="center"/>
    </xf>
    <xf numFmtId="0" fontId="15" fillId="0" borderId="0" xfId="0" applyFont="1" applyBorder="1" applyProtection="1">
      <alignment vertical="center"/>
    </xf>
    <xf numFmtId="0" fontId="18" fillId="0" borderId="0" xfId="0" applyFont="1" applyBorder="1" applyProtection="1">
      <alignment vertical="center"/>
    </xf>
    <xf numFmtId="0" fontId="18" fillId="0" borderId="7" xfId="0" applyFont="1" applyBorder="1" applyAlignment="1" applyProtection="1">
      <alignment vertical="center" wrapText="1"/>
    </xf>
    <xf numFmtId="0" fontId="15" fillId="0" borderId="2" xfId="0" applyFont="1" applyBorder="1" applyAlignment="1" applyProtection="1">
      <alignment horizontal="left" vertical="center" wrapText="1" shrinkToFit="1"/>
    </xf>
    <xf numFmtId="0" fontId="15" fillId="0" borderId="7" xfId="0" applyFont="1" applyBorder="1" applyAlignment="1" applyProtection="1">
      <alignment vertical="center" wrapText="1"/>
    </xf>
    <xf numFmtId="0" fontId="15" fillId="0" borderId="10" xfId="0" applyFont="1" applyBorder="1" applyAlignment="1" applyProtection="1">
      <alignment horizontal="center" vertical="center" shrinkToFit="1"/>
    </xf>
    <xf numFmtId="0" fontId="15" fillId="0" borderId="30" xfId="0" applyFont="1" applyBorder="1" applyAlignment="1" applyProtection="1">
      <alignment horizontal="center" vertical="center" shrinkToFit="1"/>
    </xf>
    <xf numFmtId="176" fontId="18" fillId="0" borderId="7" xfId="0" applyNumberFormat="1" applyFont="1" applyBorder="1" applyAlignment="1" applyProtection="1">
      <alignment vertical="center"/>
    </xf>
    <xf numFmtId="176" fontId="15" fillId="0" borderId="7" xfId="0" applyNumberFormat="1" applyFont="1" applyBorder="1" applyAlignment="1" applyProtection="1">
      <alignment vertical="center"/>
    </xf>
    <xf numFmtId="0" fontId="18" fillId="0" borderId="7" xfId="0" applyFont="1" applyBorder="1" applyAlignment="1" applyProtection="1">
      <alignment vertical="center" wrapText="1" shrinkToFit="1"/>
    </xf>
    <xf numFmtId="49" fontId="18" fillId="0" borderId="7" xfId="0" applyNumberFormat="1" applyFont="1" applyBorder="1" applyAlignment="1" applyProtection="1">
      <alignment vertical="center" wrapText="1" shrinkToFit="1"/>
    </xf>
    <xf numFmtId="176" fontId="15" fillId="0" borderId="1" xfId="0" applyNumberFormat="1" applyFont="1" applyBorder="1" applyAlignment="1" applyProtection="1">
      <alignment vertical="center"/>
    </xf>
    <xf numFmtId="0" fontId="15" fillId="0" borderId="4" xfId="0" applyFont="1" applyBorder="1" applyProtection="1">
      <alignment vertical="center"/>
    </xf>
    <xf numFmtId="0" fontId="15" fillId="0" borderId="5" xfId="0" applyFont="1" applyBorder="1" applyProtection="1">
      <alignment vertical="center"/>
    </xf>
    <xf numFmtId="0" fontId="15" fillId="0" borderId="5" xfId="0" applyFont="1" applyBorder="1" applyAlignment="1" applyProtection="1">
      <alignment vertical="center"/>
    </xf>
    <xf numFmtId="0" fontId="15" fillId="0" borderId="5" xfId="0" applyFont="1" applyBorder="1" applyAlignment="1" applyProtection="1">
      <alignment horizontal="left" vertical="center"/>
    </xf>
    <xf numFmtId="176" fontId="18" fillId="0" borderId="6" xfId="0" applyNumberFormat="1" applyFont="1" applyBorder="1" applyAlignment="1" applyProtection="1"/>
    <xf numFmtId="176" fontId="18" fillId="0" borderId="8" xfId="0" applyNumberFormat="1" applyFont="1" applyBorder="1" applyAlignment="1" applyProtection="1">
      <alignment horizontal="right" vertical="center"/>
    </xf>
    <xf numFmtId="176" fontId="15" fillId="0" borderId="4" xfId="0" applyNumberFormat="1" applyFont="1" applyBorder="1" applyAlignment="1" applyProtection="1"/>
    <xf numFmtId="0" fontId="15" fillId="0" borderId="6" xfId="0" applyFont="1" applyBorder="1" applyProtection="1">
      <alignment vertical="center"/>
    </xf>
    <xf numFmtId="0" fontId="15" fillId="7" borderId="0" xfId="0" applyFont="1" applyFill="1" applyProtection="1">
      <alignment vertical="center"/>
    </xf>
    <xf numFmtId="0" fontId="18" fillId="0" borderId="0" xfId="0" applyFont="1" applyAlignment="1" applyProtection="1">
      <alignment horizontal="left" vertical="center"/>
    </xf>
    <xf numFmtId="180" fontId="33" fillId="0" borderId="0" xfId="2" quotePrefix="1" applyNumberFormat="1" applyFont="1"/>
    <xf numFmtId="0" fontId="23" fillId="8" borderId="0" xfId="0" applyFont="1" applyFill="1" applyAlignment="1">
      <alignment horizontal="left" vertical="top" wrapText="1"/>
    </xf>
    <xf numFmtId="38" fontId="33" fillId="0" borderId="4" xfId="3" applyFont="1" applyBorder="1" applyAlignment="1">
      <alignment horizontal="left" vertical="center" indent="1"/>
    </xf>
    <xf numFmtId="38" fontId="33" fillId="0" borderId="6" xfId="3" applyFont="1" applyBorder="1" applyAlignment="1">
      <alignment horizontal="left" vertical="center" indent="1"/>
    </xf>
    <xf numFmtId="38" fontId="33" fillId="0" borderId="2" xfId="3" applyFont="1" applyBorder="1" applyAlignment="1">
      <alignment horizontal="center" vertical="center"/>
    </xf>
    <xf numFmtId="38" fontId="33" fillId="0" borderId="12" xfId="3" applyFont="1" applyBorder="1" applyAlignment="1">
      <alignment horizontal="center" vertical="center"/>
    </xf>
    <xf numFmtId="38" fontId="33" fillId="0" borderId="47" xfId="3" applyFont="1" applyBorder="1" applyAlignment="1">
      <alignment horizontal="left" vertical="center"/>
    </xf>
    <xf numFmtId="38" fontId="33" fillId="0" borderId="48" xfId="3" applyFont="1" applyBorder="1" applyAlignment="1">
      <alignment horizontal="left" vertical="center"/>
    </xf>
    <xf numFmtId="38" fontId="33" fillId="0" borderId="49" xfId="3" applyFont="1" applyBorder="1" applyAlignment="1">
      <alignment horizontal="left" vertical="center"/>
    </xf>
    <xf numFmtId="38" fontId="33" fillId="0" borderId="50" xfId="3" applyFont="1" applyBorder="1" applyAlignment="1">
      <alignment horizontal="left" vertical="center"/>
    </xf>
    <xf numFmtId="38" fontId="33" fillId="0" borderId="15" xfId="3" applyFont="1" applyBorder="1" applyAlignment="1">
      <alignment horizontal="left" vertical="center"/>
    </xf>
    <xf numFmtId="38" fontId="33" fillId="0" borderId="51" xfId="3" applyFont="1" applyBorder="1" applyAlignment="1">
      <alignment horizontal="left" vertical="center"/>
    </xf>
    <xf numFmtId="0" fontId="33" fillId="0" borderId="7" xfId="2" applyFont="1" applyBorder="1" applyAlignment="1">
      <alignment horizontal="center" vertical="center" wrapText="1"/>
    </xf>
    <xf numFmtId="0" fontId="33" fillId="0" borderId="9" xfId="2" applyFont="1" applyBorder="1" applyAlignment="1">
      <alignment horizontal="center" vertical="center" wrapText="1"/>
    </xf>
    <xf numFmtId="0" fontId="33" fillId="0" borderId="8" xfId="2" applyFont="1" applyBorder="1" applyAlignment="1">
      <alignment horizontal="center" vertical="center" wrapText="1"/>
    </xf>
    <xf numFmtId="38" fontId="33" fillId="0" borderId="4" xfId="3" applyFont="1" applyBorder="1" applyAlignment="1">
      <alignment horizontal="left" vertical="center"/>
    </xf>
    <xf numFmtId="38" fontId="33" fillId="0" borderId="6" xfId="3" applyFont="1" applyBorder="1" applyAlignment="1">
      <alignment horizontal="left" vertical="center"/>
    </xf>
    <xf numFmtId="38" fontId="33" fillId="0" borderId="2" xfId="3" applyFont="1" applyBorder="1" applyAlignment="1">
      <alignment horizontal="left" vertical="center"/>
    </xf>
    <xf numFmtId="38" fontId="33" fillId="0" borderId="12" xfId="3" applyFont="1" applyBorder="1" applyAlignment="1">
      <alignment horizontal="left" vertical="center"/>
    </xf>
    <xf numFmtId="38" fontId="33" fillId="0" borderId="53" xfId="3" applyFont="1" applyBorder="1" applyAlignment="1">
      <alignment horizontal="left" vertical="center" wrapText="1"/>
    </xf>
    <xf numFmtId="38" fontId="33" fillId="0" borderId="54" xfId="3" applyFont="1" applyBorder="1" applyAlignment="1">
      <alignment horizontal="left" vertical="center" wrapText="1"/>
    </xf>
    <xf numFmtId="38" fontId="33" fillId="0" borderId="3" xfId="3" applyFont="1" applyBorder="1" applyAlignment="1">
      <alignment horizontal="left" vertical="center"/>
    </xf>
    <xf numFmtId="38" fontId="33" fillId="0" borderId="14" xfId="3" applyFont="1" applyBorder="1" applyAlignment="1">
      <alignment horizontal="left" vertical="center"/>
    </xf>
    <xf numFmtId="38" fontId="33" fillId="0" borderId="2" xfId="3" applyFont="1" applyBorder="1" applyAlignment="1">
      <alignment horizontal="left" vertical="center" wrapText="1"/>
    </xf>
    <xf numFmtId="38" fontId="33" fillId="0" borderId="12" xfId="3" applyFont="1" applyBorder="1" applyAlignment="1">
      <alignment horizontal="left" vertical="center" wrapText="1"/>
    </xf>
    <xf numFmtId="38" fontId="33" fillId="0" borderId="57" xfId="3" applyFont="1" applyBorder="1" applyAlignment="1">
      <alignment horizontal="center" vertical="center" wrapText="1"/>
    </xf>
    <xf numFmtId="38" fontId="33" fillId="0" borderId="58" xfId="3" applyFont="1" applyBorder="1" applyAlignment="1">
      <alignment horizontal="center" vertical="center" wrapText="1"/>
    </xf>
    <xf numFmtId="38" fontId="33" fillId="0" borderId="4" xfId="3" applyFont="1" applyBorder="1" applyAlignment="1">
      <alignment horizontal="left" vertical="center" shrinkToFit="1"/>
    </xf>
    <xf numFmtId="38" fontId="33" fillId="0" borderId="5" xfId="3" applyFont="1" applyBorder="1" applyAlignment="1">
      <alignment horizontal="left" vertical="center" shrinkToFit="1"/>
    </xf>
    <xf numFmtId="38" fontId="33" fillId="0" borderId="6" xfId="3" applyFont="1" applyBorder="1" applyAlignment="1">
      <alignment horizontal="left" vertical="center" shrinkToFit="1"/>
    </xf>
    <xf numFmtId="38" fontId="33" fillId="0" borderId="3" xfId="3" applyFont="1" applyBorder="1" applyAlignment="1">
      <alignment horizontal="right" vertical="center"/>
    </xf>
    <xf numFmtId="38" fontId="33" fillId="0" borderId="14" xfId="3" applyFont="1" applyBorder="1" applyAlignment="1">
      <alignment horizontal="right" vertical="center"/>
    </xf>
    <xf numFmtId="38" fontId="33" fillId="0" borderId="3" xfId="3" applyFont="1" applyBorder="1" applyAlignment="1">
      <alignment horizontal="left" vertical="center" shrinkToFit="1"/>
    </xf>
    <xf numFmtId="38" fontId="33" fillId="0" borderId="13" xfId="3" applyFont="1" applyBorder="1" applyAlignment="1">
      <alignment horizontal="left" vertical="center" shrinkToFit="1"/>
    </xf>
    <xf numFmtId="38" fontId="33" fillId="0" borderId="14" xfId="3" applyFont="1" applyBorder="1" applyAlignment="1">
      <alignment horizontal="left" vertical="center" shrinkToFit="1"/>
    </xf>
    <xf numFmtId="38" fontId="33" fillId="12" borderId="60" xfId="3" applyFont="1" applyFill="1" applyBorder="1" applyAlignment="1">
      <alignment horizontal="center" vertical="center"/>
    </xf>
    <xf numFmtId="38" fontId="33" fillId="12" borderId="61" xfId="3" applyFont="1" applyFill="1" applyBorder="1" applyAlignment="1">
      <alignment horizontal="center" vertical="center"/>
    </xf>
    <xf numFmtId="38" fontId="33" fillId="12" borderId="3" xfId="3" applyFont="1" applyFill="1" applyBorder="1" applyAlignment="1">
      <alignment horizontal="center" vertical="center"/>
    </xf>
    <xf numFmtId="38" fontId="33" fillId="12" borderId="13" xfId="3" applyFont="1" applyFill="1" applyBorder="1" applyAlignment="1">
      <alignment horizontal="center" vertical="center"/>
    </xf>
    <xf numFmtId="38" fontId="33" fillId="12" borderId="64" xfId="3" applyFont="1" applyFill="1" applyBorder="1" applyAlignment="1">
      <alignment horizontal="center" vertical="center"/>
    </xf>
    <xf numFmtId="38" fontId="33" fillId="0" borderId="62" xfId="3" applyFont="1" applyBorder="1" applyAlignment="1">
      <alignment horizontal="center" vertical="center" wrapText="1"/>
    </xf>
    <xf numFmtId="38" fontId="33" fillId="0" borderId="63" xfId="3" applyFont="1" applyBorder="1" applyAlignment="1">
      <alignment horizontal="center" vertical="center" wrapText="1"/>
    </xf>
    <xf numFmtId="38" fontId="36" fillId="0" borderId="15" xfId="3" applyFont="1" applyBorder="1" applyAlignment="1">
      <alignment horizontal="left" vertical="center" wrapText="1" shrinkToFit="1"/>
    </xf>
    <xf numFmtId="38" fontId="36" fillId="0" borderId="0" xfId="3" applyFont="1" applyBorder="1" applyAlignment="1">
      <alignment horizontal="left" vertical="center" wrapText="1" shrinkToFit="1"/>
    </xf>
    <xf numFmtId="38" fontId="36" fillId="0" borderId="51" xfId="3" applyFont="1" applyBorder="1" applyAlignment="1">
      <alignment horizontal="left" vertical="center" wrapText="1" shrinkToFit="1"/>
    </xf>
    <xf numFmtId="38" fontId="36" fillId="0" borderId="4" xfId="3" applyFont="1" applyBorder="1" applyAlignment="1">
      <alignment horizontal="left" vertical="center" wrapText="1" shrinkToFit="1"/>
    </xf>
    <xf numFmtId="38" fontId="36" fillId="0" borderId="5" xfId="3" applyFont="1" applyBorder="1" applyAlignment="1">
      <alignment horizontal="left" vertical="center" wrapText="1" shrinkToFit="1"/>
    </xf>
    <xf numFmtId="38" fontId="36" fillId="0" borderId="6" xfId="3" applyFont="1" applyBorder="1" applyAlignment="1">
      <alignment horizontal="left" vertical="center" wrapText="1" shrinkToFit="1"/>
    </xf>
    <xf numFmtId="38" fontId="33" fillId="0" borderId="4" xfId="3" applyFont="1" applyBorder="1" applyAlignment="1">
      <alignment horizontal="right" vertical="center"/>
    </xf>
    <xf numFmtId="38" fontId="33" fillId="0" borderId="6" xfId="3" applyFont="1" applyBorder="1" applyAlignment="1">
      <alignment horizontal="right" vertical="center"/>
    </xf>
    <xf numFmtId="38" fontId="33" fillId="12" borderId="59" xfId="3" applyFont="1" applyFill="1" applyBorder="1" applyAlignment="1">
      <alignment horizontal="center" vertical="center"/>
    </xf>
    <xf numFmtId="0" fontId="18"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176" fontId="7" fillId="0" borderId="4"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176" fontId="16" fillId="0" borderId="4" xfId="0" quotePrefix="1" applyNumberFormat="1" applyFont="1" applyFill="1" applyBorder="1" applyAlignment="1" applyProtection="1">
      <alignment vertical="center"/>
      <protection locked="0"/>
    </xf>
    <xf numFmtId="176" fontId="16" fillId="0" borderId="5" xfId="0" applyNumberFormat="1" applyFont="1" applyFill="1" applyBorder="1" applyAlignment="1" applyProtection="1">
      <alignment vertical="center"/>
      <protection locked="0"/>
    </xf>
    <xf numFmtId="176" fontId="16" fillId="0" borderId="6" xfId="0" applyNumberFormat="1" applyFont="1" applyFill="1" applyBorder="1" applyAlignment="1" applyProtection="1">
      <alignment vertical="center"/>
      <protection locked="0"/>
    </xf>
    <xf numFmtId="176" fontId="16" fillId="0" borderId="1" xfId="0" quotePrefix="1" applyNumberFormat="1" applyFont="1" applyFill="1" applyBorder="1" applyAlignment="1" applyProtection="1">
      <alignment horizontal="left" vertical="center"/>
      <protection locked="0"/>
    </xf>
    <xf numFmtId="176" fontId="16"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4" fillId="0" borderId="4" xfId="0" quotePrefix="1"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vertical="center"/>
      <protection locked="0"/>
    </xf>
    <xf numFmtId="176" fontId="14" fillId="0" borderId="6" xfId="0" applyNumberFormat="1" applyFont="1" applyFill="1" applyBorder="1" applyAlignment="1" applyProtection="1">
      <alignment vertical="center"/>
      <protection locked="0"/>
    </xf>
    <xf numFmtId="176" fontId="9" fillId="0" borderId="1" xfId="0" applyNumberFormat="1" applyFont="1" applyFill="1" applyBorder="1" applyAlignment="1" applyProtection="1">
      <alignment horizontal="left" vertical="center"/>
      <protection locked="0"/>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176" fontId="8" fillId="0" borderId="4" xfId="0" quotePrefix="1" applyNumberFormat="1" applyFont="1" applyFill="1" applyBorder="1" applyAlignment="1" applyProtection="1">
      <alignment vertical="center"/>
      <protection locked="0"/>
    </xf>
    <xf numFmtId="176" fontId="8" fillId="0" borderId="5" xfId="0" applyNumberFormat="1" applyFont="1" applyFill="1" applyBorder="1" applyAlignment="1" applyProtection="1">
      <alignment vertical="center"/>
      <protection locked="0"/>
    </xf>
    <xf numFmtId="176" fontId="8"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19" fillId="0" borderId="0" xfId="0" applyFont="1" applyAlignment="1" applyProtection="1">
      <alignment horizontal="left" vertical="top" wrapText="1"/>
      <protection locked="0"/>
    </xf>
    <xf numFmtId="0" fontId="10" fillId="0" borderId="13"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7" fillId="0" borderId="16" xfId="0" applyNumberFormat="1" applyFont="1" applyBorder="1" applyAlignment="1" applyProtection="1">
      <alignment horizontal="left" vertical="center" shrinkToFit="1"/>
      <protection locked="0"/>
    </xf>
    <xf numFmtId="49" fontId="7" fillId="0" borderId="17" xfId="0" applyNumberFormat="1" applyFont="1" applyBorder="1" applyAlignment="1" applyProtection="1">
      <alignment horizontal="left" vertical="center" shrinkToFit="1"/>
      <protection locked="0"/>
    </xf>
    <xf numFmtId="49" fontId="7" fillId="0" borderId="18" xfId="0" applyNumberFormat="1" applyFont="1" applyBorder="1" applyAlignment="1" applyProtection="1">
      <alignment horizontal="left" vertical="center" shrinkToFit="1"/>
      <protection locked="0"/>
    </xf>
    <xf numFmtId="49" fontId="5" fillId="0" borderId="4" xfId="0" applyNumberFormat="1" applyFont="1" applyFill="1" applyBorder="1" applyAlignment="1" applyProtection="1">
      <alignment horizontal="left" vertical="center" shrinkToFit="1"/>
      <protection locked="0"/>
    </xf>
    <xf numFmtId="49" fontId="7" fillId="0" borderId="5" xfId="0" applyNumberFormat="1" applyFont="1" applyFill="1" applyBorder="1" applyAlignment="1" applyProtection="1">
      <alignment horizontal="left" vertical="center" shrinkToFit="1"/>
      <protection locked="0"/>
    </xf>
    <xf numFmtId="49" fontId="7" fillId="0" borderId="6" xfId="0" applyNumberFormat="1" applyFont="1" applyFill="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5"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49" fontId="7" fillId="0" borderId="4" xfId="0" applyNumberFormat="1" applyFont="1" applyFill="1" applyBorder="1" applyAlignment="1" applyProtection="1">
      <alignment horizontal="left" vertical="center" shrinkToFit="1"/>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176" fontId="19" fillId="0" borderId="0" xfId="0" applyNumberFormat="1" applyFont="1" applyBorder="1" applyAlignment="1" applyProtection="1">
      <alignment horizontal="right" vertical="center"/>
      <protection locked="0"/>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176" fontId="19" fillId="0" borderId="0" xfId="0" applyNumberFormat="1" applyFont="1" applyBorder="1" applyAlignment="1" applyProtection="1">
      <alignment horizontal="right"/>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0" fontId="15" fillId="4" borderId="25" xfId="0" applyFont="1" applyFill="1" applyBorder="1" applyAlignment="1" applyProtection="1">
      <alignment horizontal="left" vertical="center" shrinkToFit="1"/>
      <protection locked="0"/>
    </xf>
    <xf numFmtId="0" fontId="15" fillId="4" borderId="26" xfId="0" applyFont="1" applyFill="1" applyBorder="1" applyAlignment="1" applyProtection="1">
      <alignment horizontal="left" vertical="center" shrinkToFit="1"/>
      <protection locked="0"/>
    </xf>
    <xf numFmtId="0" fontId="15" fillId="4" borderId="27"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shrinkToFit="1"/>
      <protection locked="0"/>
    </xf>
    <xf numFmtId="0" fontId="14" fillId="0" borderId="28" xfId="0" applyFont="1" applyFill="1" applyBorder="1" applyAlignment="1" applyProtection="1">
      <alignment horizontal="right" vertical="center" shrinkToFit="1"/>
      <protection locked="0"/>
    </xf>
    <xf numFmtId="0" fontId="15" fillId="0" borderId="0" xfId="0" quotePrefix="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0" quotePrefix="1" applyFont="1" applyBorder="1" applyAlignment="1">
      <alignment horizontal="left" vertical="center"/>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0" xfId="0" applyFont="1" applyBorder="1" applyAlignment="1">
      <alignment horizontal="center" vertical="center"/>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8" fillId="0" borderId="11" xfId="0" applyFont="1" applyBorder="1" applyAlignment="1">
      <alignment horizontal="left" vertical="center" wrapText="1"/>
    </xf>
    <xf numFmtId="0" fontId="18" fillId="6" borderId="2"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18" fillId="6" borderId="1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37"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43" xfId="0" applyFont="1" applyBorder="1" applyAlignment="1" applyProtection="1">
      <alignment horizontal="center" vertical="center"/>
    </xf>
    <xf numFmtId="0" fontId="5" fillId="0" borderId="44"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38" fontId="33" fillId="0" borderId="4" xfId="3" applyFont="1" applyBorder="1" applyAlignment="1" applyProtection="1">
      <alignment horizontal="left" vertical="center" indent="1"/>
      <protection locked="0"/>
    </xf>
    <xf numFmtId="38" fontId="33" fillId="0" borderId="6" xfId="3" applyFont="1" applyBorder="1" applyAlignment="1" applyProtection="1">
      <alignment horizontal="left" vertical="center" indent="1"/>
      <protection locked="0"/>
    </xf>
    <xf numFmtId="38" fontId="33" fillId="0" borderId="2" xfId="3" applyFont="1" applyBorder="1" applyAlignment="1" applyProtection="1">
      <alignment horizontal="center" vertical="center"/>
      <protection locked="0"/>
    </xf>
    <xf numFmtId="38" fontId="33" fillId="0" borderId="12" xfId="3" applyFont="1" applyBorder="1" applyAlignment="1" applyProtection="1">
      <alignment horizontal="center" vertical="center"/>
      <protection locked="0"/>
    </xf>
    <xf numFmtId="38" fontId="33" fillId="0" borderId="47" xfId="3" applyFont="1" applyBorder="1" applyAlignment="1" applyProtection="1">
      <alignment horizontal="left" vertical="center"/>
      <protection locked="0"/>
    </xf>
    <xf numFmtId="38" fontId="33" fillId="0" borderId="48" xfId="3" applyFont="1" applyBorder="1" applyAlignment="1" applyProtection="1">
      <alignment horizontal="left" vertical="center"/>
      <protection locked="0"/>
    </xf>
    <xf numFmtId="38" fontId="33" fillId="0" borderId="49" xfId="3" applyFont="1" applyBorder="1" applyAlignment="1" applyProtection="1">
      <alignment horizontal="left" vertical="center"/>
      <protection locked="0"/>
    </xf>
    <xf numFmtId="38" fontId="33" fillId="0" borderId="50" xfId="3" applyFont="1" applyBorder="1" applyAlignment="1" applyProtection="1">
      <alignment horizontal="left" vertical="center"/>
      <protection locked="0"/>
    </xf>
    <xf numFmtId="38" fontId="33" fillId="0" borderId="15" xfId="3" applyFont="1" applyBorder="1" applyAlignment="1" applyProtection="1">
      <alignment horizontal="left" vertical="center"/>
      <protection locked="0"/>
    </xf>
    <xf numFmtId="38" fontId="33" fillId="0" borderId="51" xfId="3" applyFont="1" applyBorder="1" applyAlignment="1" applyProtection="1">
      <alignment horizontal="left" vertical="center"/>
      <protection locked="0"/>
    </xf>
    <xf numFmtId="0" fontId="33" fillId="0" borderId="7" xfId="2" applyFont="1" applyBorder="1" applyAlignment="1" applyProtection="1">
      <alignment horizontal="center" vertical="center" wrapText="1"/>
      <protection locked="0"/>
    </xf>
    <xf numFmtId="0" fontId="33" fillId="0" borderId="9" xfId="2" applyFont="1" applyBorder="1" applyAlignment="1" applyProtection="1">
      <alignment horizontal="center" vertical="center" wrapText="1"/>
      <protection locked="0"/>
    </xf>
    <xf numFmtId="0" fontId="33" fillId="0" borderId="8" xfId="2" applyFont="1" applyBorder="1" applyAlignment="1" applyProtection="1">
      <alignment horizontal="center" vertical="center" wrapText="1"/>
      <protection locked="0"/>
    </xf>
    <xf numFmtId="38" fontId="33" fillId="0" borderId="4" xfId="3" applyFont="1" applyBorder="1" applyAlignment="1" applyProtection="1">
      <alignment horizontal="left" vertical="center"/>
      <protection locked="0"/>
    </xf>
    <xf numFmtId="38" fontId="33" fillId="0" borderId="6" xfId="3" applyFont="1" applyBorder="1" applyAlignment="1" applyProtection="1">
      <alignment horizontal="left" vertical="center"/>
      <protection locked="0"/>
    </xf>
    <xf numFmtId="38" fontId="33" fillId="0" borderId="2" xfId="3" applyFont="1" applyBorder="1" applyAlignment="1" applyProtection="1">
      <alignment horizontal="left" vertical="center"/>
      <protection locked="0"/>
    </xf>
    <xf numFmtId="38" fontId="33" fillId="0" borderId="12" xfId="3" applyFont="1" applyBorder="1" applyAlignment="1" applyProtection="1">
      <alignment horizontal="left" vertical="center"/>
      <protection locked="0"/>
    </xf>
    <xf numFmtId="38" fontId="33" fillId="0" borderId="4" xfId="3" applyFont="1" applyBorder="1" applyAlignment="1" applyProtection="1">
      <alignment horizontal="left" vertical="center" wrapText="1"/>
      <protection locked="0"/>
    </xf>
    <xf numFmtId="38" fontId="33" fillId="0" borderId="6" xfId="3" applyFont="1" applyBorder="1" applyAlignment="1" applyProtection="1">
      <alignment horizontal="left" vertical="center" wrapText="1"/>
      <protection locked="0"/>
    </xf>
    <xf numFmtId="38" fontId="33" fillId="0" borderId="3" xfId="3" applyFont="1" applyBorder="1" applyAlignment="1" applyProtection="1">
      <alignment horizontal="left" vertical="center"/>
      <protection locked="0"/>
    </xf>
    <xf numFmtId="38" fontId="33" fillId="0" borderId="14" xfId="3" applyFont="1" applyBorder="1" applyAlignment="1" applyProtection="1">
      <alignment horizontal="left" vertical="center"/>
      <protection locked="0"/>
    </xf>
    <xf numFmtId="38" fontId="33" fillId="0" borderId="2" xfId="3" applyFont="1" applyBorder="1" applyAlignment="1" applyProtection="1">
      <alignment horizontal="left" vertical="center" wrapText="1"/>
      <protection locked="0"/>
    </xf>
    <xf numFmtId="38" fontId="33" fillId="0" borderId="12" xfId="3" applyFont="1" applyBorder="1" applyAlignment="1" applyProtection="1">
      <alignment horizontal="left" vertical="center" wrapText="1"/>
      <protection locked="0"/>
    </xf>
    <xf numFmtId="38" fontId="33" fillId="0" borderId="69" xfId="3" applyFont="1" applyBorder="1" applyAlignment="1" applyProtection="1">
      <alignment horizontal="center" vertical="center" wrapText="1"/>
      <protection locked="0"/>
    </xf>
    <xf numFmtId="38" fontId="33" fillId="0" borderId="70" xfId="3" applyFont="1" applyBorder="1" applyAlignment="1" applyProtection="1">
      <alignment horizontal="center" vertical="center" wrapText="1"/>
      <protection locked="0"/>
    </xf>
    <xf numFmtId="38" fontId="33" fillId="0" borderId="4" xfId="3" applyFont="1" applyBorder="1" applyAlignment="1" applyProtection="1">
      <alignment horizontal="left" vertical="center" shrinkToFit="1"/>
      <protection locked="0"/>
    </xf>
    <xf numFmtId="38" fontId="33" fillId="0" borderId="5" xfId="3" applyFont="1" applyBorder="1" applyAlignment="1" applyProtection="1">
      <alignment horizontal="left" vertical="center" shrinkToFit="1"/>
      <protection locked="0"/>
    </xf>
    <xf numFmtId="38" fontId="33" fillId="0" borderId="6" xfId="3" applyFont="1" applyBorder="1" applyAlignment="1" applyProtection="1">
      <alignment horizontal="left" vertical="center" shrinkToFit="1"/>
      <protection locked="0"/>
    </xf>
    <xf numFmtId="38" fontId="34" fillId="0" borderId="3" xfId="3" applyFont="1" applyBorder="1" applyAlignment="1" applyProtection="1">
      <alignment horizontal="right" vertical="center"/>
      <protection locked="0"/>
    </xf>
    <xf numFmtId="38" fontId="34" fillId="0" borderId="14" xfId="3" applyFont="1" applyBorder="1" applyAlignment="1" applyProtection="1">
      <alignment horizontal="right" vertical="center"/>
      <protection locked="0"/>
    </xf>
    <xf numFmtId="38" fontId="33" fillId="0" borderId="3" xfId="3" applyFont="1" applyBorder="1" applyAlignment="1" applyProtection="1">
      <alignment horizontal="left" vertical="center" shrinkToFit="1"/>
      <protection locked="0"/>
    </xf>
    <xf numFmtId="38" fontId="33" fillId="0" borderId="13" xfId="3" applyFont="1" applyBorder="1" applyAlignment="1" applyProtection="1">
      <alignment horizontal="left" vertical="center" shrinkToFit="1"/>
      <protection locked="0"/>
    </xf>
    <xf numFmtId="38" fontId="33" fillId="0" borderId="14" xfId="3" applyFont="1" applyBorder="1" applyAlignment="1" applyProtection="1">
      <alignment horizontal="left" vertical="center" shrinkToFit="1"/>
      <protection locked="0"/>
    </xf>
    <xf numFmtId="38" fontId="33" fillId="12" borderId="69" xfId="3" applyFont="1" applyFill="1" applyBorder="1" applyAlignment="1" applyProtection="1">
      <alignment horizontal="center" vertical="center"/>
      <protection locked="0"/>
    </xf>
    <xf numFmtId="38" fontId="33" fillId="12" borderId="71" xfId="3" applyFont="1" applyFill="1" applyBorder="1" applyAlignment="1" applyProtection="1">
      <alignment horizontal="center" vertical="center"/>
      <protection locked="0"/>
    </xf>
    <xf numFmtId="38" fontId="33" fillId="12" borderId="70" xfId="3" applyFont="1" applyFill="1" applyBorder="1" applyAlignment="1" applyProtection="1">
      <alignment horizontal="center" vertical="center"/>
      <protection locked="0"/>
    </xf>
    <xf numFmtId="38" fontId="33" fillId="12" borderId="29" xfId="3" applyFont="1" applyFill="1" applyBorder="1" applyAlignment="1" applyProtection="1">
      <alignment horizontal="center" vertical="center"/>
      <protection locked="0"/>
    </xf>
    <xf numFmtId="38" fontId="33" fillId="12" borderId="28" xfId="3" applyFont="1" applyFill="1" applyBorder="1" applyAlignment="1" applyProtection="1">
      <alignment horizontal="center" vertical="center"/>
      <protection locked="0"/>
    </xf>
    <xf numFmtId="38" fontId="33" fillId="12" borderId="74" xfId="3" applyFont="1" applyFill="1" applyBorder="1" applyAlignment="1" applyProtection="1">
      <alignment horizontal="center" vertical="center"/>
      <protection locked="0"/>
    </xf>
    <xf numFmtId="38" fontId="33" fillId="0" borderId="72" xfId="3" applyFont="1" applyBorder="1" applyAlignment="1" applyProtection="1">
      <alignment horizontal="center" vertical="center" wrapText="1"/>
      <protection locked="0"/>
    </xf>
    <xf numFmtId="38" fontId="33" fillId="0" borderId="73" xfId="3" applyFont="1" applyBorder="1" applyAlignment="1" applyProtection="1">
      <alignment horizontal="center" vertical="center" wrapText="1"/>
      <protection locked="0"/>
    </xf>
    <xf numFmtId="38" fontId="36" fillId="0" borderId="15" xfId="3" applyFont="1" applyBorder="1" applyAlignment="1" applyProtection="1">
      <alignment horizontal="left" vertical="center" wrapText="1" shrinkToFit="1"/>
      <protection locked="0"/>
    </xf>
    <xf numFmtId="38" fontId="36" fillId="0" borderId="0" xfId="3" applyFont="1" applyBorder="1" applyAlignment="1" applyProtection="1">
      <alignment horizontal="left" vertical="center" wrapText="1" shrinkToFit="1"/>
      <protection locked="0"/>
    </xf>
    <xf numFmtId="38" fontId="36" fillId="0" borderId="51" xfId="3" applyFont="1" applyBorder="1" applyAlignment="1" applyProtection="1">
      <alignment horizontal="left" vertical="center" wrapText="1" shrinkToFit="1"/>
      <protection locked="0"/>
    </xf>
    <xf numFmtId="38" fontId="36" fillId="0" borderId="4" xfId="3" applyFont="1" applyBorder="1" applyAlignment="1" applyProtection="1">
      <alignment horizontal="left" vertical="center" wrapText="1" shrinkToFit="1"/>
      <protection locked="0"/>
    </xf>
    <xf numFmtId="38" fontId="36" fillId="0" borderId="5" xfId="3" applyFont="1" applyBorder="1" applyAlignment="1" applyProtection="1">
      <alignment horizontal="left" vertical="center" wrapText="1" shrinkToFit="1"/>
      <protection locked="0"/>
    </xf>
    <xf numFmtId="38" fontId="36" fillId="0" borderId="6" xfId="3" applyFont="1" applyBorder="1" applyAlignment="1" applyProtection="1">
      <alignment horizontal="left" vertical="center" wrapText="1" shrinkToFit="1"/>
      <protection locked="0"/>
    </xf>
    <xf numFmtId="38" fontId="34" fillId="0" borderId="4" xfId="3" applyFont="1" applyBorder="1" applyAlignment="1" applyProtection="1">
      <alignment horizontal="right" vertical="center"/>
      <protection locked="0"/>
    </xf>
    <xf numFmtId="38" fontId="34" fillId="0" borderId="6" xfId="3" applyFont="1" applyBorder="1" applyAlignment="1" applyProtection="1">
      <alignment horizontal="right" vertical="center"/>
      <protection locked="0"/>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6" xfId="0" applyFont="1" applyFill="1" applyBorder="1" applyAlignment="1" applyProtection="1">
      <alignment horizontal="left" vertical="center" shrinkToFit="1"/>
      <protection locked="0"/>
    </xf>
    <xf numFmtId="176" fontId="9" fillId="0" borderId="4" xfId="0" applyNumberFormat="1" applyFont="1" applyBorder="1" applyAlignment="1" applyProtection="1">
      <alignment vertical="center"/>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9" fillId="2" borderId="4" xfId="0" applyNumberFormat="1" applyFont="1" applyFill="1" applyBorder="1" applyAlignment="1" applyProtection="1">
      <alignment horizontal="right" vertical="center"/>
    </xf>
    <xf numFmtId="176" fontId="9" fillId="2" borderId="5" xfId="0" applyNumberFormat="1" applyFont="1" applyFill="1" applyBorder="1" applyAlignment="1" applyProtection="1">
      <alignment horizontal="right" vertical="center"/>
    </xf>
    <xf numFmtId="176" fontId="9" fillId="2" borderId="19" xfId="0" applyNumberFormat="1" applyFont="1" applyFill="1" applyBorder="1" applyAlignment="1" applyProtection="1">
      <alignment horizontal="right" vertical="center"/>
    </xf>
    <xf numFmtId="176" fontId="9" fillId="2" borderId="20" xfId="0" applyNumberFormat="1" applyFont="1" applyFill="1" applyBorder="1" applyAlignment="1" applyProtection="1">
      <alignment horizontal="right" vertical="center"/>
    </xf>
    <xf numFmtId="176" fontId="9" fillId="2" borderId="21" xfId="0" applyNumberFormat="1" applyFont="1" applyFill="1" applyBorder="1" applyAlignment="1" applyProtection="1">
      <alignment horizontal="right" vertical="center"/>
    </xf>
    <xf numFmtId="176" fontId="9" fillId="5" borderId="4" xfId="0" applyNumberFormat="1" applyFont="1" applyFill="1" applyBorder="1" applyAlignment="1" applyProtection="1">
      <alignment vertical="center"/>
    </xf>
    <xf numFmtId="176" fontId="9" fillId="5" borderId="5" xfId="0" applyNumberFormat="1" applyFont="1" applyFill="1" applyBorder="1" applyAlignment="1" applyProtection="1">
      <alignment vertical="center"/>
    </xf>
    <xf numFmtId="176" fontId="9" fillId="5" borderId="6" xfId="0" applyNumberFormat="1" applyFont="1" applyFill="1" applyBorder="1" applyAlignment="1" applyProtection="1">
      <alignment vertical="center"/>
    </xf>
    <xf numFmtId="176" fontId="9" fillId="0" borderId="16" xfId="0" applyNumberFormat="1" applyFont="1" applyFill="1" applyBorder="1" applyAlignment="1" applyProtection="1">
      <alignment horizontal="right" vertical="center"/>
    </xf>
    <xf numFmtId="176" fontId="9" fillId="0" borderId="17"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22" xfId="0" applyNumberFormat="1" applyFont="1" applyFill="1" applyBorder="1" applyAlignment="1" applyProtection="1">
      <alignment horizontal="right" vertical="center"/>
    </xf>
    <xf numFmtId="176" fontId="9" fillId="0" borderId="23"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horizontal="right" vertical="center"/>
    </xf>
    <xf numFmtId="176" fontId="9" fillId="3" borderId="4" xfId="0" applyNumberFormat="1" applyFont="1" applyFill="1" applyBorder="1" applyAlignment="1" applyProtection="1">
      <alignment vertical="center"/>
    </xf>
    <xf numFmtId="176" fontId="9" fillId="3" borderId="5" xfId="0" applyNumberFormat="1" applyFont="1" applyFill="1" applyBorder="1" applyAlignment="1" applyProtection="1">
      <alignment vertical="center"/>
    </xf>
    <xf numFmtId="176" fontId="9" fillId="3" borderId="6" xfId="0" applyNumberFormat="1" applyFont="1" applyFill="1" applyBorder="1" applyAlignment="1" applyProtection="1">
      <alignment vertical="center"/>
    </xf>
    <xf numFmtId="176" fontId="9" fillId="0" borderId="4" xfId="0" applyNumberFormat="1" applyFont="1" applyBorder="1" applyAlignment="1" applyProtection="1">
      <alignment horizontal="right" vertical="center"/>
      <protection locked="0"/>
    </xf>
    <xf numFmtId="176" fontId="9" fillId="0" borderId="5" xfId="0" applyNumberFormat="1" applyFont="1" applyBorder="1" applyAlignment="1" applyProtection="1">
      <alignment horizontal="right" vertical="center"/>
      <protection locked="0"/>
    </xf>
    <xf numFmtId="176" fontId="9" fillId="0" borderId="6" xfId="0" applyNumberFormat="1" applyFont="1" applyBorder="1" applyAlignment="1" applyProtection="1">
      <alignment horizontal="right" vertical="center"/>
      <protection locked="0"/>
    </xf>
    <xf numFmtId="49" fontId="9" fillId="0" borderId="4" xfId="0" applyNumberFormat="1" applyFont="1" applyFill="1" applyBorder="1" applyAlignment="1" applyProtection="1">
      <alignment horizontal="left" vertical="center" shrinkToFit="1"/>
      <protection locked="0"/>
    </xf>
    <xf numFmtId="49" fontId="9" fillId="0" borderId="5" xfId="0" applyNumberFormat="1" applyFont="1" applyFill="1" applyBorder="1" applyAlignment="1" applyProtection="1">
      <alignment horizontal="left" vertical="center" shrinkToFit="1"/>
      <protection locked="0"/>
    </xf>
    <xf numFmtId="49" fontId="9" fillId="0" borderId="6" xfId="0" applyNumberFormat="1" applyFont="1" applyFill="1" applyBorder="1" applyAlignment="1" applyProtection="1">
      <alignment horizontal="left" vertical="center" shrinkToFit="1"/>
      <protection locked="0"/>
    </xf>
    <xf numFmtId="49" fontId="15" fillId="0" borderId="4" xfId="0" applyNumberFormat="1" applyFont="1" applyBorder="1" applyAlignment="1" applyProtection="1">
      <alignment horizontal="left" vertical="center" shrinkToFit="1"/>
      <protection locked="0"/>
    </xf>
    <xf numFmtId="49" fontId="15" fillId="0" borderId="5" xfId="0" applyNumberFormat="1" applyFont="1" applyBorder="1" applyAlignment="1" applyProtection="1">
      <alignment horizontal="left" vertical="center" shrinkToFit="1"/>
      <protection locked="0"/>
    </xf>
    <xf numFmtId="49" fontId="15" fillId="0" borderId="6" xfId="0" applyNumberFormat="1" applyFont="1" applyBorder="1" applyAlignment="1" applyProtection="1">
      <alignment horizontal="left" vertical="center" shrinkToFit="1"/>
      <protection locked="0"/>
    </xf>
    <xf numFmtId="49" fontId="15" fillId="0" borderId="4"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49" fontId="9" fillId="0" borderId="16" xfId="0" applyNumberFormat="1" applyFont="1" applyBorder="1" applyAlignment="1" applyProtection="1">
      <alignment horizontal="left" vertical="center" shrinkToFit="1"/>
      <protection locked="0"/>
    </xf>
    <xf numFmtId="49" fontId="9" fillId="0" borderId="17" xfId="0" applyNumberFormat="1" applyFont="1" applyBorder="1" applyAlignment="1" applyProtection="1">
      <alignment horizontal="left" vertical="center" shrinkToFit="1"/>
      <protection locked="0"/>
    </xf>
    <xf numFmtId="49" fontId="9" fillId="0" borderId="18" xfId="0" applyNumberFormat="1" applyFont="1" applyBorder="1" applyAlignment="1" applyProtection="1">
      <alignment horizontal="left" vertical="center" shrinkToFit="1"/>
      <protection locked="0"/>
    </xf>
    <xf numFmtId="49" fontId="9" fillId="0" borderId="4"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xf numFmtId="49" fontId="9" fillId="0" borderId="6" xfId="0" applyNumberFormat="1" applyFont="1" applyBorder="1" applyAlignment="1" applyProtection="1">
      <alignment horizontal="left" vertical="center" shrinkToFit="1"/>
      <protection locked="0"/>
    </xf>
    <xf numFmtId="176" fontId="9" fillId="3" borderId="4" xfId="0" applyNumberFormat="1" applyFont="1" applyFill="1" applyBorder="1" applyAlignment="1" applyProtection="1">
      <alignment horizontal="right" vertical="center"/>
    </xf>
    <xf numFmtId="176" fontId="9" fillId="3" borderId="5" xfId="0" applyNumberFormat="1" applyFont="1" applyFill="1" applyBorder="1" applyAlignment="1" applyProtection="1">
      <alignment horizontal="right" vertical="center"/>
    </xf>
    <xf numFmtId="176" fontId="9" fillId="3" borderId="6" xfId="0" applyNumberFormat="1" applyFont="1" applyFill="1" applyBorder="1" applyAlignment="1" applyProtection="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6" fontId="15" fillId="0" borderId="4" xfId="0" applyNumberFormat="1" applyFont="1" applyFill="1" applyBorder="1" applyAlignment="1" applyProtection="1">
      <alignment horizontal="right" vertical="center"/>
      <protection locked="0"/>
    </xf>
    <xf numFmtId="176" fontId="15" fillId="0" borderId="5" xfId="0" applyNumberFormat="1" applyFont="1" applyFill="1" applyBorder="1" applyAlignment="1" applyProtection="1">
      <alignment horizontal="right" vertical="center"/>
      <protection locked="0"/>
    </xf>
    <xf numFmtId="176" fontId="14" fillId="0" borderId="4" xfId="0" quotePrefix="1" applyNumberFormat="1" applyFont="1" applyFill="1" applyBorder="1" applyAlignment="1" applyProtection="1">
      <alignment vertical="center" shrinkToFit="1"/>
      <protection locked="0"/>
    </xf>
    <xf numFmtId="176" fontId="14" fillId="0" borderId="5" xfId="0" applyNumberFormat="1" applyFont="1" applyFill="1" applyBorder="1" applyAlignment="1" applyProtection="1">
      <alignment vertical="center" shrinkToFit="1"/>
      <protection locked="0"/>
    </xf>
    <xf numFmtId="176" fontId="14" fillId="0" borderId="6" xfId="0" applyNumberFormat="1" applyFont="1" applyFill="1" applyBorder="1" applyAlignment="1" applyProtection="1">
      <alignment vertical="center" shrinkToFit="1"/>
      <protection locked="0"/>
    </xf>
    <xf numFmtId="176" fontId="14" fillId="0" borderId="1" xfId="0" applyNumberFormat="1" applyFont="1" applyFill="1" applyBorder="1" applyAlignment="1" applyProtection="1">
      <alignment horizontal="left" vertical="center" shrinkToFit="1"/>
      <protection locked="0"/>
    </xf>
    <xf numFmtId="176" fontId="14" fillId="0" borderId="1" xfId="0" quotePrefix="1" applyNumberFormat="1" applyFont="1" applyFill="1" applyBorder="1" applyAlignment="1" applyProtection="1">
      <alignment horizontal="left" vertical="center" shrinkToFit="1"/>
      <protection locked="0"/>
    </xf>
    <xf numFmtId="176" fontId="9" fillId="5" borderId="4" xfId="0" applyNumberFormat="1" applyFont="1" applyFill="1" applyBorder="1" applyAlignment="1" applyProtection="1">
      <alignment horizontal="right" vertical="center"/>
    </xf>
    <xf numFmtId="176" fontId="9" fillId="5" borderId="5" xfId="0" applyNumberFormat="1" applyFont="1" applyFill="1" applyBorder="1" applyAlignment="1" applyProtection="1">
      <alignment horizontal="right" vertical="center"/>
    </xf>
    <xf numFmtId="0" fontId="15" fillId="0" borderId="0" xfId="0" quotePrefix="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5" fillId="0" borderId="7"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15" fillId="0" borderId="0" xfId="0" quotePrefix="1" applyFont="1" applyBorder="1" applyAlignment="1" applyProtection="1">
      <alignment horizontal="left" vertical="center"/>
    </xf>
    <xf numFmtId="0" fontId="9" fillId="0" borderId="4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5" xfId="0" applyFont="1" applyBorder="1" applyAlignment="1" applyProtection="1">
      <alignment horizontal="center" vertical="center"/>
    </xf>
    <xf numFmtId="0" fontId="15" fillId="0" borderId="4"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8" fillId="6" borderId="2" xfId="0" applyFont="1" applyFill="1" applyBorder="1" applyAlignment="1" applyProtection="1">
      <alignment horizontal="left" vertical="center" wrapText="1"/>
    </xf>
    <xf numFmtId="0" fontId="18" fillId="6" borderId="11" xfId="0" applyFont="1" applyFill="1" applyBorder="1" applyAlignment="1" applyProtection="1">
      <alignment horizontal="left" vertical="center" wrapText="1"/>
    </xf>
    <xf numFmtId="0" fontId="18" fillId="6" borderId="12"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0" fontId="18" fillId="6" borderId="13"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1" xfId="0" applyFont="1" applyBorder="1" applyAlignment="1" applyProtection="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30080"/>
      <color rgb="FFFF66FF"/>
      <color rgb="FFFF99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962966</xdr:colOff>
      <xdr:row>2</xdr:row>
      <xdr:rowOff>94203</xdr:rowOff>
    </xdr:from>
    <xdr:to>
      <xdr:col>12</xdr:col>
      <xdr:colOff>376813</xdr:colOff>
      <xdr:row>2</xdr:row>
      <xdr:rowOff>460549</xdr:rowOff>
    </xdr:to>
    <xdr:sp macro="" textlink="">
      <xdr:nvSpPr>
        <xdr:cNvPr id="2" name="円/楕円 1"/>
        <xdr:cNvSpPr/>
      </xdr:nvSpPr>
      <xdr:spPr>
        <a:xfrm>
          <a:off x="10230791" y="599028"/>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8</xdr:col>
      <xdr:colOff>54429</xdr:colOff>
      <xdr:row>0</xdr:row>
      <xdr:rowOff>190498</xdr:rowOff>
    </xdr:from>
    <xdr:to>
      <xdr:col>11</xdr:col>
      <xdr:colOff>898071</xdr:colOff>
      <xdr:row>2</xdr:row>
      <xdr:rowOff>40822</xdr:rowOff>
    </xdr:to>
    <xdr:sp macro="" textlink="">
      <xdr:nvSpPr>
        <xdr:cNvPr id="3" name="テキスト ボックス 69"/>
        <xdr:cNvSpPr txBox="1"/>
      </xdr:nvSpPr>
      <xdr:spPr>
        <a:xfrm>
          <a:off x="6395358" y="190498"/>
          <a:ext cx="3741963" cy="353788"/>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en-US" altLang="ja-JP" sz="1100">
            <a:solidFill>
              <a:srgbClr val="E4009D"/>
            </a:solidFill>
            <a:effectLst/>
            <a:latin typeface="ＭＳ ゴシック" panose="020B0609070205080204" pitchFamily="49" charset="-128"/>
            <a:ea typeface="ＭＳ ゴシック" panose="020B0609070205080204" pitchFamily="49" charset="-128"/>
            <a:cs typeface="ＭＳ 明朝"/>
          </a:endParaRPr>
        </a:p>
        <a:p>
          <a:pPr algn="l" hangingPunct="0">
            <a:spcAft>
              <a:spcPts val="0"/>
            </a:spcAft>
          </a:pP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554751</xdr:colOff>
      <xdr:row>4</xdr:row>
      <xdr:rowOff>0</xdr:rowOff>
    </xdr:from>
    <xdr:to>
      <xdr:col>12</xdr:col>
      <xdr:colOff>293076</xdr:colOff>
      <xdr:row>4</xdr:row>
      <xdr:rowOff>261675</xdr:rowOff>
    </xdr:to>
    <xdr:grpSp>
      <xdr:nvGrpSpPr>
        <xdr:cNvPr id="4" name="グループ化 3"/>
        <xdr:cNvGrpSpPr/>
      </xdr:nvGrpSpPr>
      <xdr:grpSpPr>
        <a:xfrm>
          <a:off x="3997358" y="1578429"/>
          <a:ext cx="6501075" cy="261675"/>
          <a:chOff x="0" y="0"/>
          <a:chExt cx="2338705" cy="133350"/>
        </a:xfrm>
      </xdr:grpSpPr>
      <xdr:cxnSp macro="">
        <xdr:nvCxnSpPr>
          <xdr:cNvPr id="5" name="直線コネクタ 4"/>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324477</xdr:colOff>
      <xdr:row>9</xdr:row>
      <xdr:rowOff>20936</xdr:rowOff>
    </xdr:from>
    <xdr:to>
      <xdr:col>13</xdr:col>
      <xdr:colOff>104669</xdr:colOff>
      <xdr:row>10</xdr:row>
      <xdr:rowOff>41868</xdr:rowOff>
    </xdr:to>
    <xdr:sp macro="" textlink="">
      <xdr:nvSpPr>
        <xdr:cNvPr id="8" name="テキスト ボックス 69"/>
        <xdr:cNvSpPr txBox="1"/>
      </xdr:nvSpPr>
      <xdr:spPr>
        <a:xfrm>
          <a:off x="2096127" y="3173711"/>
          <a:ext cx="9219467" cy="335257"/>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31399</xdr:colOff>
      <xdr:row>22</xdr:row>
      <xdr:rowOff>0</xdr:rowOff>
    </xdr:from>
    <xdr:to>
      <xdr:col>9</xdr:col>
      <xdr:colOff>921098</xdr:colOff>
      <xdr:row>23</xdr:row>
      <xdr:rowOff>83736</xdr:rowOff>
    </xdr:to>
    <xdr:sp macro="" textlink="">
      <xdr:nvSpPr>
        <xdr:cNvPr id="9" name="テキスト ボックス 69"/>
        <xdr:cNvSpPr txBox="1"/>
      </xdr:nvSpPr>
      <xdr:spPr>
        <a:xfrm>
          <a:off x="3469924" y="7791450"/>
          <a:ext cx="4775899" cy="42663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41868</xdr:colOff>
      <xdr:row>4</xdr:row>
      <xdr:rowOff>198873</xdr:rowOff>
    </xdr:from>
    <xdr:to>
      <xdr:col>5</xdr:col>
      <xdr:colOff>921100</xdr:colOff>
      <xdr:row>27</xdr:row>
      <xdr:rowOff>104670</xdr:rowOff>
    </xdr:to>
    <xdr:cxnSp macro="">
      <xdr:nvCxnSpPr>
        <xdr:cNvPr id="10" name="直線矢印コネクタ 9"/>
        <xdr:cNvCxnSpPr/>
      </xdr:nvCxnSpPr>
      <xdr:spPr>
        <a:xfrm flipH="1">
          <a:off x="3480393" y="1780023"/>
          <a:ext cx="879232" cy="7811547"/>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471016</xdr:colOff>
      <xdr:row>2</xdr:row>
      <xdr:rowOff>406899</xdr:rowOff>
    </xdr:from>
    <xdr:to>
      <xdr:col>12</xdr:col>
      <xdr:colOff>46248</xdr:colOff>
      <xdr:row>26</xdr:row>
      <xdr:rowOff>83736</xdr:rowOff>
    </xdr:to>
    <xdr:cxnSp macro="">
      <xdr:nvCxnSpPr>
        <xdr:cNvPr id="11" name="直線矢印コネクタ 10"/>
        <xdr:cNvCxnSpPr>
          <a:stCxn id="2" idx="3"/>
        </xdr:cNvCxnSpPr>
      </xdr:nvCxnSpPr>
      <xdr:spPr>
        <a:xfrm flipH="1">
          <a:off x="3909541" y="911724"/>
          <a:ext cx="6376082" cy="8335062"/>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115138</xdr:colOff>
      <xdr:row>27</xdr:row>
      <xdr:rowOff>104670</xdr:rowOff>
    </xdr:from>
    <xdr:to>
      <xdr:col>10</xdr:col>
      <xdr:colOff>617555</xdr:colOff>
      <xdr:row>28</xdr:row>
      <xdr:rowOff>83737</xdr:rowOff>
    </xdr:to>
    <xdr:sp macro="" textlink="">
      <xdr:nvSpPr>
        <xdr:cNvPr id="12" name="テキスト ボックス 69"/>
        <xdr:cNvSpPr txBox="1"/>
      </xdr:nvSpPr>
      <xdr:spPr>
        <a:xfrm>
          <a:off x="4525213" y="9591570"/>
          <a:ext cx="4388617" cy="302917"/>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9</xdr:col>
      <xdr:colOff>962967</xdr:colOff>
      <xdr:row>19</xdr:row>
      <xdr:rowOff>450082</xdr:rowOff>
    </xdr:from>
    <xdr:to>
      <xdr:col>13</xdr:col>
      <xdr:colOff>879230</xdr:colOff>
      <xdr:row>22</xdr:row>
      <xdr:rowOff>314010</xdr:rowOff>
    </xdr:to>
    <xdr:sp macro="" textlink="">
      <xdr:nvSpPr>
        <xdr:cNvPr id="13" name="テキスト ボックス 69"/>
        <xdr:cNvSpPr txBox="1"/>
      </xdr:nvSpPr>
      <xdr:spPr>
        <a:xfrm>
          <a:off x="8289890" y="6814038"/>
          <a:ext cx="3809999" cy="1276977"/>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「判定」の箇所には計算式が入っており、一人当たりの付加価値額の伸び率が以下に達成された場合、「○」が表示されます。</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３年後：９％、４年後：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12</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％、５年後：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15</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　いずれか一つ以上で「○」がついていれば申　　　　請は可能です。</a:t>
          </a:r>
        </a:p>
      </xdr:txBody>
    </xdr:sp>
    <xdr:clientData/>
  </xdr:twoCellAnchor>
  <xdr:twoCellAnchor>
    <xdr:from>
      <xdr:col>6</xdr:col>
      <xdr:colOff>146539</xdr:colOff>
      <xdr:row>26</xdr:row>
      <xdr:rowOff>52335</xdr:rowOff>
    </xdr:from>
    <xdr:to>
      <xdr:col>9</xdr:col>
      <xdr:colOff>753628</xdr:colOff>
      <xdr:row>27</xdr:row>
      <xdr:rowOff>20933</xdr:rowOff>
    </xdr:to>
    <xdr:sp macro="" textlink="">
      <xdr:nvSpPr>
        <xdr:cNvPr id="14" name="テキスト ボックス 69"/>
        <xdr:cNvSpPr txBox="1"/>
      </xdr:nvSpPr>
      <xdr:spPr>
        <a:xfrm>
          <a:off x="4556614" y="9215385"/>
          <a:ext cx="3521739" cy="292448"/>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12</xdr:col>
      <xdr:colOff>41868</xdr:colOff>
      <xdr:row>25</xdr:row>
      <xdr:rowOff>41868</xdr:rowOff>
    </xdr:from>
    <xdr:to>
      <xdr:col>12</xdr:col>
      <xdr:colOff>868763</xdr:colOff>
      <xdr:row>26</xdr:row>
      <xdr:rowOff>10468</xdr:rowOff>
    </xdr:to>
    <xdr:sp macro="" textlink="">
      <xdr:nvSpPr>
        <xdr:cNvPr id="15" name="テキスト ボックス 69"/>
        <xdr:cNvSpPr txBox="1"/>
      </xdr:nvSpPr>
      <xdr:spPr>
        <a:xfrm>
          <a:off x="10281243" y="8862018"/>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523351</xdr:rowOff>
    </xdr:from>
    <xdr:to>
      <xdr:col>12</xdr:col>
      <xdr:colOff>251209</xdr:colOff>
      <xdr:row>24</xdr:row>
      <xdr:rowOff>303544</xdr:rowOff>
    </xdr:to>
    <xdr:cxnSp macro="">
      <xdr:nvCxnSpPr>
        <xdr:cNvPr id="16" name="直線矢印コネクタ 15"/>
        <xdr:cNvCxnSpPr/>
      </xdr:nvCxnSpPr>
      <xdr:spPr>
        <a:xfrm>
          <a:off x="10480117" y="1028176"/>
          <a:ext cx="10467" cy="7752618"/>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209340</xdr:colOff>
      <xdr:row>2</xdr:row>
      <xdr:rowOff>669890</xdr:rowOff>
    </xdr:from>
    <xdr:to>
      <xdr:col>11</xdr:col>
      <xdr:colOff>448840</xdr:colOff>
      <xdr:row>4</xdr:row>
      <xdr:rowOff>41868</xdr:rowOff>
    </xdr:to>
    <xdr:sp macro="" textlink="">
      <xdr:nvSpPr>
        <xdr:cNvPr id="17" name="テキスト ボックス 69"/>
        <xdr:cNvSpPr txBox="1"/>
      </xdr:nvSpPr>
      <xdr:spPr>
        <a:xfrm>
          <a:off x="4619415" y="1174715"/>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1071562</xdr:colOff>
      <xdr:row>2</xdr:row>
      <xdr:rowOff>83345</xdr:rowOff>
    </xdr:from>
    <xdr:to>
      <xdr:col>11</xdr:col>
      <xdr:colOff>282574</xdr:colOff>
      <xdr:row>4</xdr:row>
      <xdr:rowOff>179918</xdr:rowOff>
    </xdr:to>
    <xdr:cxnSp macro="">
      <xdr:nvCxnSpPr>
        <xdr:cNvPr id="3" name="直線矢印コネクタ 2"/>
        <xdr:cNvCxnSpPr/>
      </xdr:nvCxnSpPr>
      <xdr:spPr>
        <a:xfrm>
          <a:off x="8179593" y="619126"/>
          <a:ext cx="330200" cy="608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xdr:row>
      <xdr:rowOff>84667</xdr:rowOff>
    </xdr:from>
    <xdr:to>
      <xdr:col>11</xdr:col>
      <xdr:colOff>92075</xdr:colOff>
      <xdr:row>5</xdr:row>
      <xdr:rowOff>166688</xdr:rowOff>
    </xdr:to>
    <xdr:cxnSp macro="">
      <xdr:nvCxnSpPr>
        <xdr:cNvPr id="4" name="直線矢印コネクタ 3"/>
        <xdr:cNvCxnSpPr/>
      </xdr:nvCxnSpPr>
      <xdr:spPr>
        <a:xfrm>
          <a:off x="7493000" y="635000"/>
          <a:ext cx="822325" cy="1320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836083</xdr:colOff>
      <xdr:row>5</xdr:row>
      <xdr:rowOff>613834</xdr:rowOff>
    </xdr:from>
    <xdr:to>
      <xdr:col>5</xdr:col>
      <xdr:colOff>264583</xdr:colOff>
      <xdr:row>9</xdr:row>
      <xdr:rowOff>116418</xdr:rowOff>
    </xdr:to>
    <xdr:cxnSp macro="">
      <xdr:nvCxnSpPr>
        <xdr:cNvPr id="6" name="直線矢印コネクタ 5"/>
        <xdr:cNvCxnSpPr/>
      </xdr:nvCxnSpPr>
      <xdr:spPr>
        <a:xfrm flipV="1">
          <a:off x="3884083" y="2402417"/>
          <a:ext cx="465667" cy="2381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2644</xdr:colOff>
      <xdr:row>9</xdr:row>
      <xdr:rowOff>247385</xdr:rowOff>
    </xdr:from>
    <xdr:to>
      <xdr:col>4</xdr:col>
      <xdr:colOff>94985</xdr:colOff>
      <xdr:row>10</xdr:row>
      <xdr:rowOff>137584</xdr:rowOff>
    </xdr:to>
    <xdr:sp macro="" textlink="">
      <xdr:nvSpPr>
        <xdr:cNvPr id="14" name="角丸四角形 13"/>
        <xdr:cNvSpPr/>
      </xdr:nvSpPr>
      <xdr:spPr>
        <a:xfrm>
          <a:off x="436561" y="4914635"/>
          <a:ext cx="2706424" cy="6098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123030</xdr:colOff>
      <xdr:row>8</xdr:row>
      <xdr:rowOff>381000</xdr:rowOff>
    </xdr:from>
    <xdr:to>
      <xdr:col>5</xdr:col>
      <xdr:colOff>264583</xdr:colOff>
      <xdr:row>9</xdr:row>
      <xdr:rowOff>135732</xdr:rowOff>
    </xdr:to>
    <xdr:cxnSp macro="">
      <xdr:nvCxnSpPr>
        <xdr:cNvPr id="15" name="直線矢印コネクタ 14"/>
        <xdr:cNvCxnSpPr/>
      </xdr:nvCxnSpPr>
      <xdr:spPr>
        <a:xfrm flipV="1">
          <a:off x="4208197" y="4328583"/>
          <a:ext cx="141553" cy="4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613834</xdr:colOff>
      <xdr:row>7</xdr:row>
      <xdr:rowOff>687918</xdr:rowOff>
    </xdr:from>
    <xdr:to>
      <xdr:col>2</xdr:col>
      <xdr:colOff>1355856</xdr:colOff>
      <xdr:row>9</xdr:row>
      <xdr:rowOff>247385</xdr:rowOff>
    </xdr:to>
    <xdr:cxnSp macro="">
      <xdr:nvCxnSpPr>
        <xdr:cNvPr id="18" name="直線矢印コネクタ 17"/>
        <xdr:cNvCxnSpPr>
          <a:stCxn id="14" idx="0"/>
        </xdr:cNvCxnSpPr>
      </xdr:nvCxnSpPr>
      <xdr:spPr>
        <a:xfrm flipH="1" flipV="1">
          <a:off x="1047751" y="3915835"/>
          <a:ext cx="742022" cy="99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814917</xdr:colOff>
      <xdr:row>0</xdr:row>
      <xdr:rowOff>0</xdr:rowOff>
    </xdr:from>
    <xdr:to>
      <xdr:col>11</xdr:col>
      <xdr:colOff>169333</xdr:colOff>
      <xdr:row>2</xdr:row>
      <xdr:rowOff>52652</xdr:rowOff>
    </xdr:to>
    <xdr:sp macro="" textlink="">
      <xdr:nvSpPr>
        <xdr:cNvPr id="19" name="角丸四角形 18"/>
        <xdr:cNvSpPr/>
      </xdr:nvSpPr>
      <xdr:spPr>
        <a:xfrm>
          <a:off x="2667000" y="0"/>
          <a:ext cx="5725583"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27</xdr:col>
      <xdr:colOff>42333</xdr:colOff>
      <xdr:row>0</xdr:row>
      <xdr:rowOff>0</xdr:rowOff>
    </xdr:from>
    <xdr:to>
      <xdr:col>35</xdr:col>
      <xdr:colOff>179916</xdr:colOff>
      <xdr:row>2</xdr:row>
      <xdr:rowOff>52652</xdr:rowOff>
    </xdr:to>
    <xdr:sp macro="" textlink="">
      <xdr:nvSpPr>
        <xdr:cNvPr id="20" name="角丸四角形 19"/>
        <xdr:cNvSpPr/>
      </xdr:nvSpPr>
      <xdr:spPr>
        <a:xfrm>
          <a:off x="14351000" y="0"/>
          <a:ext cx="2931583"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単価（税抜・円）</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数量＝助成対象経費</a:t>
          </a:r>
          <a:r>
            <a:rPr kumimoji="1" lang="ja-JP" altLang="ja-JP" sz="1100">
              <a:solidFill>
                <a:schemeClr val="dk1"/>
              </a:solidFill>
              <a:effectLst/>
              <a:latin typeface="+mn-lt"/>
              <a:ea typeface="+mn-ea"/>
              <a:cs typeface="+mn-cs"/>
            </a:rPr>
            <a:t>（税抜・円）</a:t>
          </a:r>
          <a:r>
            <a:rPr kumimoji="1" lang="ja-JP" altLang="en-US" sz="1100">
              <a:solidFill>
                <a:schemeClr val="dk1"/>
              </a:solidFill>
              <a:effectLst/>
              <a:latin typeface="+mn-lt"/>
              <a:ea typeface="+mn-ea"/>
              <a:cs typeface="+mn-cs"/>
            </a:rPr>
            <a:t>にしてください。</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xdr:col>
      <xdr:colOff>179915</xdr:colOff>
      <xdr:row>11</xdr:row>
      <xdr:rowOff>10583</xdr:rowOff>
    </xdr:from>
    <xdr:to>
      <xdr:col>6</xdr:col>
      <xdr:colOff>42333</xdr:colOff>
      <xdr:row>11</xdr:row>
      <xdr:rowOff>349250</xdr:rowOff>
    </xdr:to>
    <xdr:sp macro="" textlink="">
      <xdr:nvSpPr>
        <xdr:cNvPr id="28" name="角丸四角形 27"/>
        <xdr:cNvSpPr/>
      </xdr:nvSpPr>
      <xdr:spPr>
        <a:xfrm>
          <a:off x="613832" y="6117166"/>
          <a:ext cx="4476751" cy="3386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201083</xdr:colOff>
      <xdr:row>9</xdr:row>
      <xdr:rowOff>201083</xdr:rowOff>
    </xdr:from>
    <xdr:to>
      <xdr:col>8</xdr:col>
      <xdr:colOff>198174</xdr:colOff>
      <xdr:row>10</xdr:row>
      <xdr:rowOff>116417</xdr:rowOff>
    </xdr:to>
    <xdr:sp macro="" textlink="">
      <xdr:nvSpPr>
        <xdr:cNvPr id="17" name="角丸四角形 16"/>
        <xdr:cNvSpPr/>
      </xdr:nvSpPr>
      <xdr:spPr>
        <a:xfrm>
          <a:off x="3249083" y="4868333"/>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57" zoomScaleNormal="57" workbookViewId="0">
      <selection sqref="A1:A42"/>
    </sheetView>
  </sheetViews>
  <sheetFormatPr defaultRowHeight="13.5"/>
  <cols>
    <col min="1" max="1" width="163.375" customWidth="1"/>
    <col min="2" max="2" width="9" style="198"/>
  </cols>
  <sheetData>
    <row r="1" spans="1:2" s="46" customFormat="1" ht="24.95" customHeight="1">
      <c r="A1" s="272" t="s">
        <v>202</v>
      </c>
      <c r="B1" s="197"/>
    </row>
    <row r="2" spans="1:2" ht="24.95" customHeight="1">
      <c r="A2" s="272"/>
    </row>
    <row r="3" spans="1:2" ht="24.95" customHeight="1">
      <c r="A3" s="272"/>
    </row>
    <row r="4" spans="1:2" ht="24.95" customHeight="1">
      <c r="A4" s="272"/>
    </row>
    <row r="5" spans="1:2" ht="24.95" customHeight="1">
      <c r="A5" s="272"/>
    </row>
    <row r="6" spans="1:2" ht="24.95" customHeight="1">
      <c r="A6" s="272"/>
    </row>
    <row r="7" spans="1:2" ht="24.95" customHeight="1">
      <c r="A7" s="272"/>
    </row>
    <row r="8" spans="1:2" ht="24.95" customHeight="1">
      <c r="A8" s="272"/>
    </row>
    <row r="9" spans="1:2" ht="24.95" customHeight="1">
      <c r="A9" s="272"/>
    </row>
    <row r="10" spans="1:2" ht="24.95" customHeight="1">
      <c r="A10" s="272"/>
    </row>
    <row r="11" spans="1:2" ht="24.95" customHeight="1">
      <c r="A11" s="272"/>
    </row>
    <row r="12" spans="1:2" ht="24.95" customHeight="1">
      <c r="A12" s="272"/>
    </row>
    <row r="13" spans="1:2" ht="24.95" customHeight="1">
      <c r="A13" s="272"/>
    </row>
    <row r="14" spans="1:2" ht="24.95" customHeight="1">
      <c r="A14" s="272"/>
    </row>
    <row r="15" spans="1:2" ht="24.95" customHeight="1">
      <c r="A15" s="272"/>
    </row>
    <row r="16" spans="1:2" ht="24.95" customHeight="1">
      <c r="A16" s="272"/>
    </row>
    <row r="17" spans="1:1" ht="24.95" customHeight="1">
      <c r="A17" s="272"/>
    </row>
    <row r="18" spans="1:1" ht="24.95" customHeight="1">
      <c r="A18" s="272"/>
    </row>
    <row r="19" spans="1:1" ht="24.95" customHeight="1">
      <c r="A19" s="272"/>
    </row>
    <row r="20" spans="1:1" ht="24.95" customHeight="1">
      <c r="A20" s="272"/>
    </row>
    <row r="21" spans="1:1" ht="24.95" customHeight="1">
      <c r="A21" s="272"/>
    </row>
    <row r="22" spans="1:1" ht="24.95" customHeight="1">
      <c r="A22" s="272"/>
    </row>
    <row r="23" spans="1:1" ht="24.95" customHeight="1">
      <c r="A23" s="272"/>
    </row>
    <row r="24" spans="1:1" ht="24.95" customHeight="1">
      <c r="A24" s="272"/>
    </row>
    <row r="25" spans="1:1" ht="24.95" customHeight="1">
      <c r="A25" s="272"/>
    </row>
    <row r="26" spans="1:1" ht="24.95" customHeight="1">
      <c r="A26" s="272"/>
    </row>
    <row r="27" spans="1:1" ht="24.95" customHeight="1">
      <c r="A27" s="272"/>
    </row>
    <row r="28" spans="1:1" ht="24.95" customHeight="1">
      <c r="A28" s="272"/>
    </row>
    <row r="29" spans="1:1" ht="24.95" customHeight="1">
      <c r="A29" s="272"/>
    </row>
    <row r="30" spans="1:1" ht="24.95" customHeight="1">
      <c r="A30" s="272"/>
    </row>
    <row r="31" spans="1:1" ht="24.95" customHeight="1">
      <c r="A31" s="272"/>
    </row>
    <row r="32" spans="1:1" ht="24.95" customHeight="1">
      <c r="A32" s="272"/>
    </row>
    <row r="33" spans="1:1" ht="24.95" customHeight="1">
      <c r="A33" s="272"/>
    </row>
    <row r="34" spans="1:1" ht="24.95" customHeight="1">
      <c r="A34" s="272"/>
    </row>
    <row r="35" spans="1:1" ht="24.95" customHeight="1">
      <c r="A35" s="272"/>
    </row>
    <row r="36" spans="1:1" ht="24.95" customHeight="1">
      <c r="A36" s="272"/>
    </row>
    <row r="37" spans="1:1" ht="24.95" customHeight="1">
      <c r="A37" s="272"/>
    </row>
    <row r="38" spans="1:1" ht="24.95" customHeight="1">
      <c r="A38" s="272"/>
    </row>
    <row r="39" spans="1:1" ht="24.95" customHeight="1">
      <c r="A39" s="272"/>
    </row>
    <row r="40" spans="1:1" ht="24.95" customHeight="1">
      <c r="A40" s="272"/>
    </row>
    <row r="41" spans="1:1" ht="24.95" customHeight="1">
      <c r="A41" s="272"/>
    </row>
    <row r="42" spans="1:1" ht="24.95" customHeight="1">
      <c r="A42" s="272"/>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workbookViewId="0">
      <selection activeCell="E8" sqref="E8"/>
    </sheetView>
  </sheetViews>
  <sheetFormatPr defaultRowHeight="13.5"/>
  <cols>
    <col min="1" max="3" width="9" style="141"/>
    <col min="4" max="4" width="13.375" style="141" bestFit="1" customWidth="1"/>
    <col min="5" max="16384" width="9" style="141"/>
  </cols>
  <sheetData>
    <row r="3" spans="2:4">
      <c r="B3" s="142" t="s">
        <v>86</v>
      </c>
      <c r="C3" s="141" t="s">
        <v>75</v>
      </c>
      <c r="D3" s="271" t="s">
        <v>190</v>
      </c>
    </row>
    <row r="4" spans="2:4">
      <c r="C4" s="141" t="s">
        <v>87</v>
      </c>
      <c r="D4" s="271" t="s">
        <v>191</v>
      </c>
    </row>
    <row r="5" spans="2:4">
      <c r="D5" s="271" t="s">
        <v>192</v>
      </c>
    </row>
    <row r="6" spans="2:4">
      <c r="D6" s="271" t="s">
        <v>193</v>
      </c>
    </row>
    <row r="7" spans="2:4">
      <c r="D7" s="271" t="s">
        <v>194</v>
      </c>
    </row>
    <row r="8" spans="2:4">
      <c r="D8" s="271" t="s">
        <v>195</v>
      </c>
    </row>
    <row r="9" spans="2:4">
      <c r="D9" s="271" t="s">
        <v>196</v>
      </c>
    </row>
    <row r="10" spans="2:4">
      <c r="D10" s="271" t="s">
        <v>197</v>
      </c>
    </row>
    <row r="11" spans="2:4">
      <c r="D11" s="271" t="s">
        <v>198</v>
      </c>
    </row>
    <row r="12" spans="2:4">
      <c r="D12" s="271" t="s">
        <v>199</v>
      </c>
    </row>
    <row r="13" spans="2:4">
      <c r="D13" s="271" t="s">
        <v>200</v>
      </c>
    </row>
    <row r="14" spans="2:4">
      <c r="D14" s="271" t="s">
        <v>201</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70" zoomScaleNormal="70" zoomScaleSheetLayoutView="91" workbookViewId="0">
      <selection activeCell="B2" sqref="B2"/>
    </sheetView>
  </sheetViews>
  <sheetFormatPr defaultRowHeight="13.5"/>
  <cols>
    <col min="1" max="1" width="3.625" style="133" customWidth="1"/>
    <col min="2" max="2" width="8.5" style="133" customWidth="1"/>
    <col min="3" max="3" width="11.125" style="133" customWidth="1"/>
    <col min="4" max="4" width="11.375" style="133" customWidth="1"/>
    <col min="5" max="5" width="10.5" style="133" bestFit="1" customWidth="1"/>
    <col min="6" max="14" width="12.75" style="133" customWidth="1"/>
    <col min="15" max="15" width="3" style="133" customWidth="1"/>
    <col min="16" max="16384" width="9" style="133"/>
  </cols>
  <sheetData>
    <row r="1" spans="2:14" ht="15" customHeight="1"/>
    <row r="2" spans="2:14" ht="24.75" customHeight="1">
      <c r="B2" s="168" t="s">
        <v>120</v>
      </c>
      <c r="D2" s="169"/>
      <c r="E2" s="169"/>
      <c r="F2" s="169"/>
      <c r="G2" s="169"/>
      <c r="H2" s="169"/>
      <c r="I2" s="169"/>
      <c r="J2" s="169"/>
      <c r="K2" s="169"/>
      <c r="L2" s="169"/>
      <c r="M2" s="170" t="s">
        <v>74</v>
      </c>
      <c r="N2" s="171" t="s">
        <v>75</v>
      </c>
    </row>
    <row r="3" spans="2:14" ht="60" customHeight="1" thickBot="1">
      <c r="B3" s="275" t="s">
        <v>76</v>
      </c>
      <c r="C3" s="276"/>
      <c r="D3" s="140" t="s">
        <v>179</v>
      </c>
      <c r="E3" s="140" t="s">
        <v>180</v>
      </c>
      <c r="F3" s="140" t="s">
        <v>181</v>
      </c>
      <c r="G3" s="140" t="s">
        <v>182</v>
      </c>
      <c r="H3" s="140" t="s">
        <v>183</v>
      </c>
      <c r="I3" s="140" t="s">
        <v>184</v>
      </c>
      <c r="J3" s="172" t="s">
        <v>185</v>
      </c>
      <c r="K3" s="140" t="s">
        <v>186</v>
      </c>
      <c r="L3" s="140" t="s">
        <v>187</v>
      </c>
      <c r="M3" s="140" t="s">
        <v>188</v>
      </c>
      <c r="N3" s="140" t="s">
        <v>189</v>
      </c>
    </row>
    <row r="4" spans="2:14" ht="24.75" customHeight="1" thickTop="1">
      <c r="B4" s="277" t="s">
        <v>77</v>
      </c>
      <c r="C4" s="278"/>
      <c r="D4" s="139"/>
      <c r="E4" s="139"/>
      <c r="F4" s="173" t="s">
        <v>121</v>
      </c>
      <c r="G4" s="139"/>
      <c r="H4" s="139"/>
      <c r="I4" s="139"/>
      <c r="J4" s="139"/>
      <c r="K4" s="139"/>
      <c r="L4" s="139"/>
      <c r="M4" s="139"/>
      <c r="N4" s="139"/>
    </row>
    <row r="5" spans="2:14" ht="24.75" customHeight="1" thickBot="1">
      <c r="B5" s="279" t="s">
        <v>78</v>
      </c>
      <c r="C5" s="280"/>
      <c r="D5" s="138"/>
      <c r="E5" s="138"/>
      <c r="F5" s="138"/>
      <c r="G5" s="138"/>
      <c r="H5" s="138"/>
      <c r="I5" s="138"/>
      <c r="J5" s="138"/>
      <c r="K5" s="174"/>
      <c r="L5" s="138"/>
      <c r="M5" s="174" t="s">
        <v>121</v>
      </c>
      <c r="N5" s="138"/>
    </row>
    <row r="6" spans="2:14" ht="24.75" customHeight="1" thickTop="1">
      <c r="B6" s="281" t="s">
        <v>122</v>
      </c>
      <c r="C6" s="282"/>
      <c r="D6" s="137">
        <v>279640</v>
      </c>
      <c r="E6" s="137">
        <v>268140</v>
      </c>
      <c r="F6" s="137">
        <v>324000</v>
      </c>
      <c r="G6" s="137">
        <v>339000</v>
      </c>
      <c r="H6" s="137">
        <v>398500</v>
      </c>
      <c r="I6" s="137">
        <v>467008</v>
      </c>
      <c r="J6" s="137">
        <v>545250</v>
      </c>
      <c r="K6" s="137">
        <v>635450</v>
      </c>
      <c r="L6" s="137">
        <v>714235</v>
      </c>
      <c r="M6" s="137">
        <v>861540</v>
      </c>
      <c r="N6" s="137">
        <v>903633</v>
      </c>
    </row>
    <row r="7" spans="2:14" ht="24.75" customHeight="1">
      <c r="B7" s="283" t="s">
        <v>123</v>
      </c>
      <c r="C7" s="170" t="s">
        <v>79</v>
      </c>
      <c r="D7" s="135">
        <v>0</v>
      </c>
      <c r="E7" s="136">
        <v>35468</v>
      </c>
      <c r="F7" s="136">
        <v>20468</v>
      </c>
      <c r="G7" s="136">
        <v>65468</v>
      </c>
      <c r="H7" s="136">
        <v>23259</v>
      </c>
      <c r="I7" s="136">
        <v>18159</v>
      </c>
      <c r="J7" s="136">
        <v>13059</v>
      </c>
      <c r="K7" s="136">
        <v>7959</v>
      </c>
      <c r="L7" s="136">
        <v>2859</v>
      </c>
      <c r="M7" s="136">
        <v>7759</v>
      </c>
      <c r="N7" s="136">
        <v>2659</v>
      </c>
    </row>
    <row r="8" spans="2:14" ht="24.75" customHeight="1">
      <c r="B8" s="284"/>
      <c r="C8" s="170" t="s">
        <v>80</v>
      </c>
      <c r="D8" s="135">
        <v>35468</v>
      </c>
      <c r="E8" s="135">
        <v>-15000</v>
      </c>
      <c r="F8" s="135">
        <v>45000</v>
      </c>
      <c r="G8" s="135">
        <v>-42209</v>
      </c>
      <c r="H8" s="135">
        <v>-5100</v>
      </c>
      <c r="I8" s="135">
        <v>-5100</v>
      </c>
      <c r="J8" s="135">
        <v>-5100</v>
      </c>
      <c r="K8" s="135">
        <v>-5100</v>
      </c>
      <c r="L8" s="135">
        <v>4900</v>
      </c>
      <c r="M8" s="135">
        <v>-5100</v>
      </c>
      <c r="N8" s="135">
        <v>10000</v>
      </c>
    </row>
    <row r="9" spans="2:14" ht="24.75" customHeight="1">
      <c r="B9" s="285"/>
      <c r="C9" s="170" t="s">
        <v>81</v>
      </c>
      <c r="D9" s="136">
        <v>35468</v>
      </c>
      <c r="E9" s="136">
        <v>20468</v>
      </c>
      <c r="F9" s="136">
        <v>65468</v>
      </c>
      <c r="G9" s="136">
        <v>23259</v>
      </c>
      <c r="H9" s="136">
        <v>18159</v>
      </c>
      <c r="I9" s="136">
        <v>13059</v>
      </c>
      <c r="J9" s="136">
        <v>7959</v>
      </c>
      <c r="K9" s="136">
        <v>2859</v>
      </c>
      <c r="L9" s="136">
        <v>7759</v>
      </c>
      <c r="M9" s="136">
        <v>2659</v>
      </c>
      <c r="N9" s="136">
        <v>12659</v>
      </c>
    </row>
    <row r="10" spans="2:14" ht="24.75" customHeight="1">
      <c r="B10" s="286" t="s">
        <v>124</v>
      </c>
      <c r="C10" s="287"/>
      <c r="D10" s="175">
        <v>166430</v>
      </c>
      <c r="E10" s="175">
        <v>163665</v>
      </c>
      <c r="F10" s="175">
        <v>180469</v>
      </c>
      <c r="G10" s="175">
        <v>203000</v>
      </c>
      <c r="H10" s="175">
        <v>226350</v>
      </c>
      <c r="I10" s="175">
        <v>236000</v>
      </c>
      <c r="J10" s="175">
        <v>240000</v>
      </c>
      <c r="K10" s="175">
        <v>244000</v>
      </c>
      <c r="L10" s="175">
        <v>248000</v>
      </c>
      <c r="M10" s="175">
        <v>252000</v>
      </c>
      <c r="N10" s="175">
        <v>256000</v>
      </c>
    </row>
    <row r="11" spans="2:14" ht="24.75" customHeight="1">
      <c r="B11" s="286" t="s">
        <v>125</v>
      </c>
      <c r="C11" s="287"/>
      <c r="D11" s="175">
        <v>314026</v>
      </c>
      <c r="E11" s="175">
        <v>314026</v>
      </c>
      <c r="F11" s="175">
        <v>325205</v>
      </c>
      <c r="G11" s="175">
        <v>351806</v>
      </c>
      <c r="H11" s="175">
        <v>390926</v>
      </c>
      <c r="I11" s="175">
        <v>440086</v>
      </c>
      <c r="J11" s="175">
        <v>450090</v>
      </c>
      <c r="K11" s="175">
        <v>460800</v>
      </c>
      <c r="L11" s="175">
        <v>465800</v>
      </c>
      <c r="M11" s="175">
        <v>470500</v>
      </c>
      <c r="N11" s="175">
        <v>475600</v>
      </c>
    </row>
    <row r="12" spans="2:14" ht="24.75" customHeight="1">
      <c r="B12" s="273" t="s">
        <v>82</v>
      </c>
      <c r="C12" s="274"/>
      <c r="D12" s="176"/>
      <c r="E12" s="177">
        <v>0</v>
      </c>
      <c r="F12" s="177">
        <v>12950</v>
      </c>
      <c r="G12" s="177">
        <v>22950</v>
      </c>
      <c r="H12" s="177">
        <v>250000</v>
      </c>
      <c r="I12" s="177">
        <v>275000</v>
      </c>
      <c r="J12" s="177">
        <v>280000</v>
      </c>
      <c r="K12" s="177">
        <v>285000</v>
      </c>
      <c r="L12" s="177">
        <v>290000</v>
      </c>
      <c r="M12" s="177">
        <v>293000</v>
      </c>
      <c r="N12" s="175">
        <v>295000</v>
      </c>
    </row>
    <row r="13" spans="2:14" ht="24.75" customHeight="1">
      <c r="B13" s="286" t="s">
        <v>126</v>
      </c>
      <c r="C13" s="287"/>
      <c r="D13" s="177">
        <v>3511</v>
      </c>
      <c r="E13" s="177">
        <v>2849</v>
      </c>
      <c r="F13" s="177">
        <v>8279</v>
      </c>
      <c r="G13" s="177">
        <v>11712</v>
      </c>
      <c r="H13" s="177">
        <v>12260</v>
      </c>
      <c r="I13" s="177">
        <v>13000</v>
      </c>
      <c r="J13" s="177">
        <v>16000</v>
      </c>
      <c r="K13" s="177">
        <v>17060</v>
      </c>
      <c r="L13" s="177">
        <v>16644</v>
      </c>
      <c r="M13" s="177">
        <v>16104</v>
      </c>
      <c r="N13" s="177">
        <v>16020</v>
      </c>
    </row>
    <row r="14" spans="2:14" ht="24.75" customHeight="1">
      <c r="B14" s="273" t="s">
        <v>127</v>
      </c>
      <c r="C14" s="274"/>
      <c r="D14" s="178"/>
      <c r="E14" s="175">
        <v>0</v>
      </c>
      <c r="F14" s="175">
        <v>4545</v>
      </c>
      <c r="G14" s="175">
        <v>4545</v>
      </c>
      <c r="H14" s="175">
        <v>4545</v>
      </c>
      <c r="I14" s="175">
        <v>4545</v>
      </c>
      <c r="J14" s="175">
        <v>4545</v>
      </c>
      <c r="K14" s="175">
        <v>4545</v>
      </c>
      <c r="L14" s="175">
        <v>4545</v>
      </c>
      <c r="M14" s="175">
        <v>4545</v>
      </c>
      <c r="N14" s="175">
        <v>4545</v>
      </c>
    </row>
    <row r="15" spans="2:14" ht="24.75" customHeight="1">
      <c r="B15" s="286" t="s">
        <v>128</v>
      </c>
      <c r="C15" s="287"/>
      <c r="D15" s="175">
        <v>9709</v>
      </c>
      <c r="E15" s="175">
        <v>9750</v>
      </c>
      <c r="F15" s="175">
        <v>14040</v>
      </c>
      <c r="G15" s="175">
        <v>14500</v>
      </c>
      <c r="H15" s="175">
        <v>15000</v>
      </c>
      <c r="I15" s="175">
        <v>18000</v>
      </c>
      <c r="J15" s="175">
        <v>25300</v>
      </c>
      <c r="K15" s="175">
        <v>30321</v>
      </c>
      <c r="L15" s="175">
        <v>33250</v>
      </c>
      <c r="M15" s="175">
        <v>35070</v>
      </c>
      <c r="N15" s="175">
        <v>36800</v>
      </c>
    </row>
    <row r="16" spans="2:14" ht="24.75" customHeight="1">
      <c r="B16" s="273" t="s">
        <v>129</v>
      </c>
      <c r="C16" s="274"/>
      <c r="D16" s="178"/>
      <c r="E16" s="175">
        <v>0</v>
      </c>
      <c r="F16" s="175">
        <v>1800</v>
      </c>
      <c r="G16" s="175">
        <v>2000</v>
      </c>
      <c r="H16" s="175">
        <v>2200</v>
      </c>
      <c r="I16" s="175">
        <v>3050</v>
      </c>
      <c r="J16" s="175">
        <v>3080</v>
      </c>
      <c r="K16" s="175">
        <v>5610</v>
      </c>
      <c r="L16" s="175">
        <v>7500</v>
      </c>
      <c r="M16" s="175">
        <v>8003</v>
      </c>
      <c r="N16" s="175">
        <v>8100</v>
      </c>
    </row>
    <row r="17" spans="2:15" ht="24.75" customHeight="1" thickBot="1">
      <c r="B17" s="288" t="s">
        <v>130</v>
      </c>
      <c r="C17" s="289"/>
      <c r="D17" s="177">
        <v>182032</v>
      </c>
      <c r="E17" s="177">
        <v>182100</v>
      </c>
      <c r="F17" s="177">
        <v>182300</v>
      </c>
      <c r="G17" s="177">
        <v>182300</v>
      </c>
      <c r="H17" s="177">
        <v>182300</v>
      </c>
      <c r="I17" s="177">
        <v>182300</v>
      </c>
      <c r="J17" s="177">
        <v>184000</v>
      </c>
      <c r="K17" s="177">
        <v>189000</v>
      </c>
      <c r="L17" s="177">
        <v>189000</v>
      </c>
      <c r="M17" s="177">
        <v>189000</v>
      </c>
      <c r="N17" s="177">
        <v>189000</v>
      </c>
    </row>
    <row r="18" spans="2:15" ht="30.75" customHeight="1" thickTop="1" thickBot="1">
      <c r="B18" s="290" t="s">
        <v>131</v>
      </c>
      <c r="C18" s="291"/>
      <c r="D18" s="179">
        <v>195252</v>
      </c>
      <c r="E18" s="179">
        <v>194699</v>
      </c>
      <c r="F18" s="179">
        <v>204619</v>
      </c>
      <c r="G18" s="179">
        <v>208512</v>
      </c>
      <c r="H18" s="179">
        <v>209560</v>
      </c>
      <c r="I18" s="179">
        <v>213300</v>
      </c>
      <c r="J18" s="179">
        <v>225300</v>
      </c>
      <c r="K18" s="179">
        <v>236381</v>
      </c>
      <c r="L18" s="179">
        <v>238894</v>
      </c>
      <c r="M18" s="179">
        <v>240174</v>
      </c>
      <c r="N18" s="180">
        <v>241820</v>
      </c>
    </row>
    <row r="19" spans="2:15" ht="24.75" customHeight="1" thickTop="1">
      <c r="B19" s="292" t="s">
        <v>132</v>
      </c>
      <c r="C19" s="293"/>
      <c r="D19" s="181">
        <v>25</v>
      </c>
      <c r="E19" s="181">
        <v>25</v>
      </c>
      <c r="F19" s="181">
        <v>25</v>
      </c>
      <c r="G19" s="181">
        <v>25</v>
      </c>
      <c r="H19" s="181">
        <v>25</v>
      </c>
      <c r="I19" s="181">
        <v>25</v>
      </c>
      <c r="J19" s="181">
        <v>25</v>
      </c>
      <c r="K19" s="181">
        <v>26</v>
      </c>
      <c r="L19" s="181">
        <v>26</v>
      </c>
      <c r="M19" s="181">
        <v>26</v>
      </c>
      <c r="N19" s="181">
        <v>26</v>
      </c>
    </row>
    <row r="20" spans="2:15" ht="39.75" customHeight="1" thickBot="1">
      <c r="B20" s="294" t="s">
        <v>133</v>
      </c>
      <c r="C20" s="295"/>
      <c r="D20" s="182">
        <v>7810</v>
      </c>
      <c r="E20" s="182">
        <v>7788</v>
      </c>
      <c r="F20" s="182">
        <v>8185</v>
      </c>
      <c r="G20" s="182">
        <v>8340</v>
      </c>
      <c r="H20" s="182">
        <v>8382</v>
      </c>
      <c r="I20" s="182">
        <v>8532</v>
      </c>
      <c r="J20" s="182">
        <v>9012</v>
      </c>
      <c r="K20" s="183">
        <v>9092</v>
      </c>
      <c r="L20" s="183">
        <v>9188</v>
      </c>
      <c r="M20" s="183">
        <v>9237</v>
      </c>
      <c r="N20" s="183">
        <v>9301</v>
      </c>
    </row>
    <row r="21" spans="2:15" ht="41.25" customHeight="1" thickTop="1">
      <c r="B21" s="296" t="s">
        <v>134</v>
      </c>
      <c r="C21" s="297"/>
      <c r="D21" s="321"/>
      <c r="E21" s="306"/>
      <c r="F21" s="306"/>
      <c r="G21" s="307"/>
      <c r="H21" s="199">
        <v>7.2999999999999995E-2</v>
      </c>
      <c r="I21" s="200">
        <v>9.1999999999999998E-2</v>
      </c>
      <c r="J21" s="201">
        <v>0.153</v>
      </c>
      <c r="K21" s="306"/>
      <c r="L21" s="306"/>
      <c r="M21" s="306"/>
      <c r="N21" s="307"/>
    </row>
    <row r="22" spans="2:15" ht="30.75" customHeight="1" thickBot="1">
      <c r="B22" s="311" t="s">
        <v>135</v>
      </c>
      <c r="C22" s="312"/>
      <c r="D22" s="308"/>
      <c r="E22" s="309"/>
      <c r="F22" s="309"/>
      <c r="G22" s="310"/>
      <c r="H22" s="184" t="s">
        <v>172</v>
      </c>
      <c r="I22" s="185" t="s">
        <v>172</v>
      </c>
      <c r="J22" s="186" t="s">
        <v>121</v>
      </c>
      <c r="K22" s="308"/>
      <c r="L22" s="309"/>
      <c r="M22" s="309"/>
      <c r="N22" s="310"/>
    </row>
    <row r="23" spans="2:15" ht="27" customHeight="1" thickTop="1">
      <c r="B23" s="313" t="s">
        <v>83</v>
      </c>
      <c r="C23" s="314"/>
      <c r="D23" s="315"/>
      <c r="E23" s="187">
        <v>61884</v>
      </c>
      <c r="F23" s="188"/>
      <c r="G23" s="189"/>
      <c r="H23" s="189"/>
      <c r="I23" s="189"/>
      <c r="J23" s="189"/>
      <c r="K23" s="189"/>
      <c r="L23" s="189"/>
      <c r="M23" s="189"/>
      <c r="N23" s="189"/>
    </row>
    <row r="24" spans="2:15" ht="27" customHeight="1">
      <c r="B24" s="316" t="s">
        <v>136</v>
      </c>
      <c r="C24" s="317"/>
      <c r="D24" s="318"/>
      <c r="E24" s="190">
        <v>0</v>
      </c>
      <c r="F24" s="190">
        <v>6345</v>
      </c>
      <c r="G24" s="190">
        <v>6545</v>
      </c>
      <c r="H24" s="190">
        <v>6745</v>
      </c>
      <c r="I24" s="190">
        <v>7595</v>
      </c>
      <c r="J24" s="190">
        <v>7625</v>
      </c>
      <c r="K24" s="190">
        <v>10155</v>
      </c>
      <c r="L24" s="190">
        <v>12045</v>
      </c>
      <c r="M24" s="190">
        <v>12548</v>
      </c>
      <c r="N24" s="190">
        <v>12645</v>
      </c>
    </row>
    <row r="25" spans="2:15" ht="27" customHeight="1">
      <c r="B25" s="316" t="s">
        <v>84</v>
      </c>
      <c r="C25" s="317"/>
      <c r="D25" s="318"/>
      <c r="E25" s="190">
        <v>61884</v>
      </c>
      <c r="F25" s="190">
        <v>55539</v>
      </c>
      <c r="G25" s="190">
        <v>48994</v>
      </c>
      <c r="H25" s="190">
        <v>42249</v>
      </c>
      <c r="I25" s="190">
        <v>34654</v>
      </c>
      <c r="J25" s="190">
        <v>27029</v>
      </c>
      <c r="K25" s="190">
        <v>16874</v>
      </c>
      <c r="L25" s="190">
        <v>4829</v>
      </c>
      <c r="M25" s="190">
        <v>-7719</v>
      </c>
      <c r="N25" s="190">
        <v>-20364</v>
      </c>
    </row>
    <row r="26" spans="2:15" ht="27" customHeight="1">
      <c r="B26" s="316" t="s">
        <v>137</v>
      </c>
      <c r="C26" s="317"/>
      <c r="D26" s="318"/>
      <c r="E26" s="319" t="s">
        <v>138</v>
      </c>
      <c r="F26" s="320"/>
      <c r="G26" s="191" t="s">
        <v>173</v>
      </c>
      <c r="H26" s="191" t="s">
        <v>173</v>
      </c>
      <c r="I26" s="191" t="s">
        <v>173</v>
      </c>
      <c r="J26" s="191" t="s">
        <v>173</v>
      </c>
      <c r="K26" s="191" t="s">
        <v>173</v>
      </c>
      <c r="L26" s="191" t="s">
        <v>173</v>
      </c>
      <c r="M26" s="191" t="s">
        <v>174</v>
      </c>
      <c r="N26" s="191" t="s">
        <v>174</v>
      </c>
    </row>
    <row r="27" spans="2:15" ht="26.1" customHeight="1">
      <c r="B27" s="298" t="s">
        <v>78</v>
      </c>
      <c r="C27" s="299"/>
      <c r="D27" s="300"/>
      <c r="E27" s="301" t="s">
        <v>139</v>
      </c>
      <c r="F27" s="302"/>
      <c r="G27" s="192"/>
      <c r="H27" s="169"/>
      <c r="I27" s="193"/>
      <c r="J27" s="193"/>
      <c r="K27" s="193"/>
      <c r="L27" s="193"/>
      <c r="M27" s="193"/>
      <c r="N27" s="193"/>
      <c r="O27" s="134"/>
    </row>
    <row r="28" spans="2:15" ht="26.1" customHeight="1">
      <c r="B28" s="303" t="s">
        <v>85</v>
      </c>
      <c r="C28" s="304"/>
      <c r="D28" s="305"/>
      <c r="E28" s="301" t="s">
        <v>140</v>
      </c>
      <c r="F28" s="302"/>
      <c r="G28" s="193"/>
      <c r="H28" s="193"/>
      <c r="I28" s="193"/>
      <c r="J28" s="193"/>
      <c r="K28" s="193"/>
      <c r="L28" s="193"/>
      <c r="M28" s="193"/>
      <c r="N28" s="193"/>
      <c r="O28" s="134"/>
    </row>
    <row r="29" spans="2:15">
      <c r="C29" s="169"/>
      <c r="D29" s="169"/>
      <c r="E29" s="191" t="s">
        <v>173</v>
      </c>
      <c r="F29" s="191" t="s">
        <v>173</v>
      </c>
      <c r="G29" s="169"/>
      <c r="H29" s="169"/>
      <c r="I29" s="169"/>
      <c r="J29" s="169"/>
      <c r="K29" s="169"/>
      <c r="L29" s="169"/>
      <c r="M29" s="169"/>
      <c r="N29" s="169"/>
    </row>
    <row r="30" spans="2:15" ht="10.5" customHeight="1"/>
    <row r="35" spans="3:13">
      <c r="C35" s="194"/>
      <c r="D35" s="194"/>
      <c r="E35" s="194"/>
      <c r="F35" s="194"/>
      <c r="G35" s="194"/>
      <c r="H35" s="194"/>
      <c r="I35" s="194"/>
      <c r="J35" s="194"/>
      <c r="K35" s="194"/>
      <c r="L35" s="194"/>
      <c r="M35" s="194"/>
    </row>
    <row r="36" spans="3:13">
      <c r="C36" s="194"/>
      <c r="D36" s="194"/>
      <c r="E36" s="194"/>
      <c r="F36" s="194"/>
      <c r="G36" s="194"/>
      <c r="H36" s="194"/>
      <c r="I36" s="194"/>
      <c r="J36" s="194"/>
      <c r="K36" s="194"/>
      <c r="L36" s="194"/>
      <c r="M36" s="194"/>
    </row>
    <row r="37" spans="3:13">
      <c r="C37" s="194"/>
      <c r="D37" s="194"/>
      <c r="E37" s="194"/>
      <c r="F37" s="194"/>
      <c r="G37" s="194"/>
      <c r="H37" s="194"/>
      <c r="I37" s="194"/>
      <c r="J37" s="194"/>
      <c r="K37" s="194"/>
      <c r="L37" s="194"/>
      <c r="M37" s="194"/>
    </row>
    <row r="38" spans="3:13">
      <c r="C38" s="194"/>
      <c r="D38" s="194"/>
      <c r="E38" s="194"/>
      <c r="F38" s="194"/>
      <c r="G38" s="194"/>
      <c r="H38" s="194"/>
      <c r="I38" s="194"/>
      <c r="J38" s="194"/>
      <c r="K38" s="194"/>
      <c r="L38" s="194"/>
      <c r="M38" s="194"/>
    </row>
    <row r="39" spans="3:13">
      <c r="C39" s="194"/>
      <c r="D39" s="194"/>
      <c r="E39" s="194"/>
      <c r="F39" s="194"/>
      <c r="G39" s="194"/>
      <c r="H39" s="194"/>
      <c r="I39" s="194"/>
      <c r="J39" s="194"/>
      <c r="K39" s="194"/>
      <c r="L39" s="194"/>
      <c r="M39" s="194"/>
    </row>
    <row r="40" spans="3:13">
      <c r="C40" s="194"/>
      <c r="D40" s="194"/>
      <c r="E40" s="194"/>
      <c r="F40" s="194"/>
      <c r="G40" s="194"/>
      <c r="H40" s="194"/>
      <c r="I40" s="194"/>
      <c r="J40" s="194"/>
      <c r="K40" s="194"/>
      <c r="L40" s="194"/>
      <c r="M40" s="194"/>
    </row>
    <row r="41" spans="3:13">
      <c r="C41" s="194"/>
      <c r="D41" s="194"/>
      <c r="E41" s="194"/>
      <c r="F41" s="194"/>
      <c r="G41" s="194"/>
      <c r="H41" s="194"/>
      <c r="I41" s="194"/>
      <c r="J41" s="194"/>
      <c r="K41" s="194"/>
      <c r="L41" s="194"/>
      <c r="M41" s="194"/>
    </row>
    <row r="42" spans="3:13">
      <c r="C42" s="194"/>
      <c r="D42" s="194"/>
      <c r="E42" s="194"/>
      <c r="F42" s="194"/>
      <c r="G42" s="194"/>
      <c r="H42" s="194"/>
      <c r="I42" s="194"/>
      <c r="J42" s="194"/>
      <c r="K42" s="194"/>
      <c r="L42" s="194"/>
      <c r="M42" s="194"/>
    </row>
  </sheetData>
  <mergeCells count="29">
    <mergeCell ref="B27:D27"/>
    <mergeCell ref="E27:F27"/>
    <mergeCell ref="B28:D28"/>
    <mergeCell ref="E28:F28"/>
    <mergeCell ref="K21:N22"/>
    <mergeCell ref="B22:C22"/>
    <mergeCell ref="B23:D23"/>
    <mergeCell ref="B24:D24"/>
    <mergeCell ref="B25:D25"/>
    <mergeCell ref="B26:D26"/>
    <mergeCell ref="E26:F26"/>
    <mergeCell ref="D21:G22"/>
    <mergeCell ref="B17:C17"/>
    <mergeCell ref="B18:C18"/>
    <mergeCell ref="B19:C19"/>
    <mergeCell ref="B20:C20"/>
    <mergeCell ref="B21:C21"/>
    <mergeCell ref="B16:C16"/>
    <mergeCell ref="B3:C3"/>
    <mergeCell ref="B4:C4"/>
    <mergeCell ref="B5:C5"/>
    <mergeCell ref="B6:C6"/>
    <mergeCell ref="B7:B9"/>
    <mergeCell ref="B10:C10"/>
    <mergeCell ref="B11:C11"/>
    <mergeCell ref="B12:C12"/>
    <mergeCell ref="B13:C13"/>
    <mergeCell ref="B14:C14"/>
    <mergeCell ref="B15:C15"/>
  </mergeCells>
  <phoneticPr fontId="2"/>
  <printOptions horizontalCentered="1"/>
  <pageMargins left="0.31496062992125984" right="0.31496062992125984" top="0.15748031496062992" bottom="0.15748031496062992" header="0" footer="0"/>
  <pageSetup paperSize="9" scale="78"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zoomScaleNormal="100" zoomScaleSheetLayoutView="90" workbookViewId="0">
      <selection activeCell="U15" sqref="U15"/>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48</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20</v>
      </c>
      <c r="L4" s="417" t="s">
        <v>92</v>
      </c>
      <c r="M4" s="418"/>
      <c r="N4" s="418"/>
      <c r="O4" s="418"/>
      <c r="P4" s="418"/>
      <c r="Q4" s="418"/>
      <c r="R4" s="418"/>
      <c r="S4" s="419"/>
      <c r="T4" s="5"/>
      <c r="U4" s="6"/>
      <c r="V4"/>
    </row>
    <row r="5" spans="1:29" s="48" customFormat="1" ht="30" customHeight="1" thickTop="1">
      <c r="A5" s="49" t="s">
        <v>65</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54</v>
      </c>
      <c r="T6" s="5"/>
      <c r="U6" s="5"/>
      <c r="V6" s="10"/>
      <c r="W6" s="9"/>
      <c r="X6" s="9"/>
      <c r="Y6" s="9"/>
      <c r="Z6" s="9"/>
    </row>
    <row r="7" spans="1:29" ht="20.100000000000001" customHeight="1">
      <c r="A7" s="420" t="s">
        <v>2</v>
      </c>
      <c r="B7" s="421"/>
      <c r="C7" s="421"/>
      <c r="D7" s="421"/>
      <c r="E7" s="421"/>
      <c r="F7" s="421"/>
      <c r="G7" s="422"/>
      <c r="H7" s="357" t="s">
        <v>29</v>
      </c>
      <c r="I7" s="358"/>
      <c r="J7" s="358"/>
      <c r="K7" s="426"/>
      <c r="L7" s="420" t="s">
        <v>30</v>
      </c>
      <c r="M7" s="421"/>
      <c r="N7" s="421"/>
      <c r="O7" s="422"/>
      <c r="P7" s="420" t="s">
        <v>31</v>
      </c>
      <c r="Q7" s="421"/>
      <c r="R7" s="421"/>
      <c r="S7" s="422"/>
      <c r="T7" s="5"/>
      <c r="U7" s="5"/>
      <c r="V7" s="11"/>
      <c r="W7" s="12"/>
      <c r="X7" s="9"/>
      <c r="Y7" s="9"/>
      <c r="Z7" s="9"/>
    </row>
    <row r="8" spans="1:29" ht="20.100000000000001" customHeight="1" thickBot="1">
      <c r="A8" s="423"/>
      <c r="B8" s="424"/>
      <c r="C8" s="424"/>
      <c r="D8" s="424"/>
      <c r="E8" s="424"/>
      <c r="F8" s="424"/>
      <c r="G8" s="425"/>
      <c r="H8" s="144"/>
      <c r="I8" s="427" t="s">
        <v>28</v>
      </c>
      <c r="J8" s="427"/>
      <c r="K8" s="22" t="s">
        <v>8</v>
      </c>
      <c r="L8" s="144"/>
      <c r="M8" s="427" t="s">
        <v>52</v>
      </c>
      <c r="N8" s="427"/>
      <c r="O8" s="22" t="s">
        <v>9</v>
      </c>
      <c r="P8" s="428" t="s">
        <v>53</v>
      </c>
      <c r="Q8" s="429"/>
      <c r="R8" s="429"/>
      <c r="S8" s="22" t="s">
        <v>10</v>
      </c>
      <c r="T8" s="5"/>
      <c r="U8" s="5"/>
      <c r="V8" s="11"/>
      <c r="W8" s="12"/>
      <c r="X8" s="9"/>
      <c r="Y8" s="9"/>
      <c r="Z8" s="9"/>
    </row>
    <row r="9" spans="1:29" ht="24.95" customHeight="1" thickBot="1">
      <c r="A9" s="366" t="s">
        <v>21</v>
      </c>
      <c r="B9" s="367"/>
      <c r="C9" s="367"/>
      <c r="D9" s="367"/>
      <c r="E9" s="367"/>
      <c r="F9" s="367"/>
      <c r="G9" s="108" t="s">
        <v>57</v>
      </c>
      <c r="H9" s="403">
        <v>54540000</v>
      </c>
      <c r="I9" s="404"/>
      <c r="J9" s="404"/>
      <c r="K9" s="405"/>
      <c r="L9" s="397">
        <f>'【入力例】申請設備（１）'!K13</f>
        <v>50500000</v>
      </c>
      <c r="M9" s="398"/>
      <c r="N9" s="398"/>
      <c r="O9" s="398"/>
      <c r="P9" s="399">
        <f>IF($L$4=U12,MIN(ROUNDDOWN(L9*1/2,-3),100000000),IF($L$4=U13,MIN(ROUNDDOWN(L9*2/3,-3),30000000),IF($L$4=U14,MIN(ROUNDDOWN(L9*2/3,-3),100000000),IF($L$4=U15,MIN(ROUNDDOWN(L9*2/3,-3),100000000),"要申請者区分選択"))))</f>
        <v>33666000</v>
      </c>
      <c r="Q9" s="400"/>
      <c r="R9" s="400"/>
      <c r="S9" s="401"/>
      <c r="T9" s="5"/>
      <c r="U9" s="5"/>
      <c r="V9" s="10"/>
      <c r="W9" s="9"/>
      <c r="X9" s="9"/>
      <c r="Y9" s="9"/>
      <c r="Z9" s="9"/>
    </row>
    <row r="10" spans="1:29" ht="24.95" customHeight="1" thickBot="1">
      <c r="A10" s="406" t="s">
        <v>34</v>
      </c>
      <c r="B10" s="407"/>
      <c r="C10" s="407"/>
      <c r="D10" s="407"/>
      <c r="E10" s="407"/>
      <c r="F10" s="407"/>
      <c r="G10" s="108" t="s">
        <v>66</v>
      </c>
      <c r="H10" s="408">
        <f>H36</f>
        <v>7344000</v>
      </c>
      <c r="I10" s="409"/>
      <c r="J10" s="409"/>
      <c r="K10" s="410"/>
      <c r="L10" s="411"/>
      <c r="M10" s="412"/>
      <c r="N10" s="412"/>
      <c r="O10" s="413"/>
      <c r="P10" s="414"/>
      <c r="Q10" s="415"/>
      <c r="R10" s="415"/>
      <c r="S10" s="416"/>
      <c r="T10" s="5"/>
      <c r="U10" s="5"/>
      <c r="V10" s="10"/>
      <c r="W10" s="9"/>
      <c r="X10" s="9"/>
      <c r="Y10" s="9"/>
      <c r="Z10" s="9"/>
    </row>
    <row r="11" spans="1:29" ht="24.95" customHeight="1" thickBot="1">
      <c r="A11" s="366" t="s">
        <v>32</v>
      </c>
      <c r="B11" s="367"/>
      <c r="C11" s="367"/>
      <c r="D11" s="367"/>
      <c r="E11" s="367"/>
      <c r="F11" s="367"/>
      <c r="G11" s="108"/>
      <c r="H11" s="394">
        <f>SUM(H9:K10)</f>
        <v>61884000</v>
      </c>
      <c r="I11" s="395"/>
      <c r="J11" s="395"/>
      <c r="K11" s="396"/>
      <c r="L11" s="397">
        <f>SUM(L9:O10)</f>
        <v>50500000</v>
      </c>
      <c r="M11" s="398"/>
      <c r="N11" s="398"/>
      <c r="O11" s="398"/>
      <c r="P11" s="399">
        <f>IF(P9&gt;=1000000,SUM(P9:S10),"下限額未満")</f>
        <v>33666000</v>
      </c>
      <c r="Q11" s="400"/>
      <c r="R11" s="400"/>
      <c r="S11" s="401"/>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99</v>
      </c>
      <c r="N12" s="112"/>
      <c r="O12" s="112"/>
      <c r="P12" s="101"/>
      <c r="Q12" s="402" t="s">
        <v>19</v>
      </c>
      <c r="R12" s="402"/>
      <c r="S12" s="402"/>
      <c r="T12" s="5"/>
      <c r="U12" s="40"/>
      <c r="V12" s="41"/>
      <c r="W12" s="42"/>
      <c r="X12" s="42"/>
      <c r="Y12" s="2"/>
      <c r="Z12" s="2"/>
      <c r="AA12" s="2"/>
      <c r="AB12" s="2"/>
    </row>
    <row r="13" spans="1:29" ht="18" customHeight="1">
      <c r="A13" s="101"/>
      <c r="B13" s="101"/>
      <c r="C13" s="101"/>
      <c r="D13" s="101"/>
      <c r="E13" s="101"/>
      <c r="F13" s="101"/>
      <c r="G13" s="101"/>
      <c r="H13" s="101"/>
      <c r="I13" s="101"/>
      <c r="J13" s="101"/>
      <c r="K13" s="101"/>
      <c r="L13" s="101"/>
      <c r="M13" s="113"/>
      <c r="N13" s="101"/>
      <c r="O13" s="101"/>
      <c r="P13" s="101"/>
      <c r="Q13" s="393"/>
      <c r="R13" s="393"/>
      <c r="S13" s="393"/>
      <c r="T13" s="5"/>
      <c r="U13" s="40"/>
      <c r="V13" s="43"/>
      <c r="W13" s="44"/>
      <c r="X13" s="44"/>
      <c r="Y13" s="7"/>
      <c r="Z13" s="385"/>
      <c r="AA13" s="385"/>
      <c r="AB13" s="385"/>
      <c r="AC13" s="4"/>
    </row>
    <row r="14" spans="1:29" ht="15" customHeight="1">
      <c r="A14" s="101"/>
      <c r="B14" s="101"/>
      <c r="C14" s="101"/>
      <c r="D14" s="101"/>
      <c r="E14" s="101"/>
      <c r="F14" s="101"/>
      <c r="G14" s="101"/>
      <c r="H14" s="101"/>
      <c r="I14" s="101"/>
      <c r="J14" s="101"/>
      <c r="K14" s="101"/>
      <c r="L14" s="114"/>
      <c r="M14" s="101"/>
      <c r="N14" s="101"/>
      <c r="O14" s="101"/>
      <c r="P14" s="101"/>
      <c r="Q14" s="150"/>
      <c r="R14" s="150"/>
      <c r="S14" s="150"/>
      <c r="T14" s="5"/>
      <c r="U14" s="40"/>
      <c r="V14" s="43"/>
      <c r="W14" s="44"/>
      <c r="X14" s="44"/>
      <c r="Y14" s="7"/>
      <c r="Z14" s="143"/>
      <c r="AA14" s="143"/>
      <c r="AB14" s="143"/>
      <c r="AC14" s="4"/>
    </row>
    <row r="15" spans="1:29" ht="39.950000000000003" customHeight="1">
      <c r="A15" s="116" t="s">
        <v>8</v>
      </c>
      <c r="B15" s="355" t="s">
        <v>71</v>
      </c>
      <c r="C15" s="355"/>
      <c r="D15" s="355"/>
      <c r="E15" s="355"/>
      <c r="F15" s="355"/>
      <c r="G15" s="355"/>
      <c r="H15" s="355"/>
      <c r="I15" s="355"/>
      <c r="J15" s="355"/>
      <c r="K15" s="355"/>
      <c r="L15" s="355"/>
      <c r="M15" s="355"/>
      <c r="N15" s="355"/>
      <c r="O15" s="355"/>
      <c r="P15" s="355"/>
      <c r="Q15" s="355"/>
      <c r="R15" s="355"/>
      <c r="S15" s="355"/>
      <c r="T15" s="5"/>
      <c r="U15" s="153" t="s">
        <v>92</v>
      </c>
      <c r="V15" s="154"/>
      <c r="W15" s="4"/>
      <c r="X15" s="4"/>
      <c r="Y15" s="7"/>
      <c r="Z15" s="143"/>
      <c r="AA15" s="143"/>
      <c r="AB15" s="143"/>
      <c r="AC15" s="4"/>
    </row>
    <row r="16" spans="1:29" ht="29.25" customHeight="1">
      <c r="A16" s="116" t="s">
        <v>9</v>
      </c>
      <c r="B16" s="386" t="s">
        <v>59</v>
      </c>
      <c r="C16" s="386"/>
      <c r="D16" s="386"/>
      <c r="E16" s="386"/>
      <c r="F16" s="386"/>
      <c r="G16" s="386"/>
      <c r="H16" s="386"/>
      <c r="I16" s="386"/>
      <c r="J16" s="386"/>
      <c r="K16" s="386"/>
      <c r="L16" s="386"/>
      <c r="M16" s="386"/>
      <c r="N16" s="386"/>
      <c r="O16" s="386"/>
      <c r="P16" s="386"/>
      <c r="Q16" s="386"/>
      <c r="R16" s="386"/>
      <c r="S16" s="386"/>
      <c r="T16" s="5"/>
      <c r="U16" s="23"/>
      <c r="V16" s="3"/>
      <c r="W16" s="4"/>
      <c r="X16" s="4"/>
      <c r="Y16" s="7"/>
      <c r="Z16" s="143"/>
      <c r="AA16" s="143"/>
      <c r="AB16" s="143"/>
      <c r="AC16" s="4"/>
    </row>
    <row r="17" spans="1:29" ht="30" customHeight="1">
      <c r="A17" s="116" t="s">
        <v>10</v>
      </c>
      <c r="B17" s="355" t="s">
        <v>51</v>
      </c>
      <c r="C17" s="355"/>
      <c r="D17" s="355"/>
      <c r="E17" s="355"/>
      <c r="F17" s="355"/>
      <c r="G17" s="355"/>
      <c r="H17" s="355"/>
      <c r="I17" s="355"/>
      <c r="J17" s="355"/>
      <c r="K17" s="355"/>
      <c r="L17" s="355"/>
      <c r="M17" s="355"/>
      <c r="N17" s="355"/>
      <c r="O17" s="355"/>
      <c r="P17" s="355"/>
      <c r="Q17" s="355"/>
      <c r="R17" s="355"/>
      <c r="S17" s="355"/>
      <c r="T17" s="5"/>
      <c r="U17" s="23"/>
      <c r="V17" s="3"/>
      <c r="W17" s="4"/>
      <c r="X17" s="4"/>
      <c r="Y17" s="7"/>
      <c r="Z17" s="143"/>
      <c r="AA17" s="143"/>
      <c r="AB17" s="143"/>
      <c r="AC17" s="4"/>
    </row>
    <row r="18" spans="1:29" ht="13.5" customHeight="1">
      <c r="A18" s="116"/>
      <c r="B18" s="149"/>
      <c r="C18" s="149"/>
      <c r="D18" s="149"/>
      <c r="E18" s="149"/>
      <c r="F18" s="149"/>
      <c r="G18" s="149"/>
      <c r="H18" s="149"/>
      <c r="I18" s="149"/>
      <c r="J18" s="149"/>
      <c r="K18" s="149"/>
      <c r="L18" s="149"/>
      <c r="M18" s="149"/>
      <c r="N18" s="149"/>
      <c r="O18" s="149"/>
      <c r="P18" s="149"/>
      <c r="Q18" s="149"/>
      <c r="R18" s="149"/>
      <c r="S18" s="149"/>
      <c r="T18" s="5"/>
      <c r="U18" s="23"/>
      <c r="V18" s="3"/>
      <c r="W18" s="4"/>
      <c r="X18" s="4"/>
      <c r="Y18" s="7"/>
      <c r="Z18" s="143"/>
      <c r="AA18" s="143"/>
      <c r="AB18" s="143"/>
      <c r="AC18" s="4"/>
    </row>
    <row r="19" spans="1:29" ht="26.1" customHeight="1">
      <c r="A19" s="24" t="s">
        <v>49</v>
      </c>
      <c r="B19" s="15"/>
      <c r="C19" s="15"/>
      <c r="D19" s="15"/>
      <c r="E19" s="25"/>
      <c r="F19" s="26"/>
      <c r="G19" s="19"/>
      <c r="H19" s="20"/>
      <c r="I19" s="19"/>
      <c r="J19" s="19"/>
      <c r="K19" s="21"/>
      <c r="L19" s="21"/>
      <c r="M19" s="21"/>
      <c r="N19" s="21"/>
      <c r="O19" s="21"/>
      <c r="P19" s="21"/>
      <c r="Q19" s="21"/>
      <c r="R19" s="21"/>
      <c r="S19" s="107" t="s">
        <v>56</v>
      </c>
      <c r="T19" s="5"/>
      <c r="U19" s="23"/>
      <c r="V19" s="3"/>
      <c r="W19" s="4"/>
      <c r="X19" s="4"/>
      <c r="Y19" s="7"/>
      <c r="Z19" s="143"/>
      <c r="AA19" s="143"/>
      <c r="AB19" s="143"/>
      <c r="AC19" s="4"/>
    </row>
    <row r="20" spans="1:29" ht="35.1" customHeight="1">
      <c r="A20" s="387" t="s">
        <v>55</v>
      </c>
      <c r="B20" s="388"/>
      <c r="C20" s="388"/>
      <c r="D20" s="388"/>
      <c r="E20" s="388"/>
      <c r="F20" s="388"/>
      <c r="G20" s="389"/>
      <c r="H20" s="387" t="s">
        <v>3</v>
      </c>
      <c r="I20" s="388"/>
      <c r="J20" s="388"/>
      <c r="K20" s="389"/>
      <c r="L20" s="390" t="s">
        <v>33</v>
      </c>
      <c r="M20" s="391"/>
      <c r="N20" s="391"/>
      <c r="O20" s="392"/>
      <c r="P20" s="387" t="s">
        <v>27</v>
      </c>
      <c r="Q20" s="388"/>
      <c r="R20" s="388"/>
      <c r="S20" s="389"/>
      <c r="T20" s="5"/>
      <c r="U20" s="23"/>
      <c r="V20" s="3"/>
      <c r="W20" s="4"/>
      <c r="X20" s="4"/>
      <c r="Y20" s="7"/>
      <c r="Z20" s="143"/>
      <c r="AA20" s="143"/>
      <c r="AB20" s="143"/>
      <c r="AC20" s="4"/>
    </row>
    <row r="21" spans="1:29" ht="20.100000000000001" customHeight="1">
      <c r="A21" s="366" t="s">
        <v>4</v>
      </c>
      <c r="B21" s="367"/>
      <c r="C21" s="367"/>
      <c r="D21" s="367"/>
      <c r="E21" s="367"/>
      <c r="F21" s="367"/>
      <c r="G21" s="368"/>
      <c r="H21" s="369">
        <v>30000000</v>
      </c>
      <c r="I21" s="370"/>
      <c r="J21" s="370"/>
      <c r="K21" s="371"/>
      <c r="L21" s="375" t="s">
        <v>155</v>
      </c>
      <c r="M21" s="376"/>
      <c r="N21" s="376"/>
      <c r="O21" s="377"/>
      <c r="P21" s="375" t="s">
        <v>157</v>
      </c>
      <c r="Q21" s="376"/>
      <c r="R21" s="376"/>
      <c r="S21" s="377"/>
      <c r="T21" s="5"/>
      <c r="U21" s="23"/>
      <c r="V21" s="3"/>
      <c r="W21" s="4"/>
      <c r="X21" s="4"/>
      <c r="Y21" s="7"/>
      <c r="Z21" s="143"/>
      <c r="AA21" s="143"/>
      <c r="AB21" s="143"/>
      <c r="AC21" s="4"/>
    </row>
    <row r="22" spans="1:29" ht="20.100000000000001" customHeight="1">
      <c r="A22" s="366" t="s">
        <v>5</v>
      </c>
      <c r="B22" s="367"/>
      <c r="C22" s="367"/>
      <c r="D22" s="367"/>
      <c r="E22" s="367"/>
      <c r="F22" s="367"/>
      <c r="G22" s="368"/>
      <c r="H22" s="369">
        <v>5000000</v>
      </c>
      <c r="I22" s="370"/>
      <c r="J22" s="370"/>
      <c r="K22" s="371"/>
      <c r="L22" s="381" t="s">
        <v>156</v>
      </c>
      <c r="M22" s="382"/>
      <c r="N22" s="382"/>
      <c r="O22" s="383"/>
      <c r="P22" s="384" t="s">
        <v>16</v>
      </c>
      <c r="Q22" s="376"/>
      <c r="R22" s="376"/>
      <c r="S22" s="377"/>
      <c r="T22" s="5"/>
      <c r="U22" s="23"/>
      <c r="V22" s="3"/>
      <c r="W22" s="4"/>
      <c r="X22" s="4"/>
      <c r="Y22" s="7"/>
      <c r="Z22" s="143"/>
      <c r="AA22" s="143"/>
      <c r="AB22" s="143"/>
      <c r="AC22" s="4"/>
    </row>
    <row r="23" spans="1:29" ht="20.100000000000001" customHeight="1">
      <c r="A23" s="366" t="s">
        <v>6</v>
      </c>
      <c r="B23" s="367"/>
      <c r="C23" s="367"/>
      <c r="D23" s="367"/>
      <c r="E23" s="367"/>
      <c r="F23" s="367"/>
      <c r="G23" s="368"/>
      <c r="H23" s="369">
        <v>26884000</v>
      </c>
      <c r="I23" s="370"/>
      <c r="J23" s="370"/>
      <c r="K23" s="371"/>
      <c r="L23" s="372" t="s">
        <v>98</v>
      </c>
      <c r="M23" s="373"/>
      <c r="N23" s="373"/>
      <c r="O23" s="374"/>
      <c r="P23" s="375"/>
      <c r="Q23" s="376"/>
      <c r="R23" s="376"/>
      <c r="S23" s="377"/>
      <c r="T23" s="5"/>
      <c r="U23" s="23"/>
      <c r="V23" s="3"/>
      <c r="W23" s="4"/>
      <c r="X23" s="4"/>
      <c r="Y23" s="7"/>
      <c r="Z23" s="143"/>
      <c r="AA23" s="143"/>
      <c r="AB23" s="143"/>
      <c r="AC23" s="4"/>
    </row>
    <row r="24" spans="1:29" ht="20.100000000000001" customHeight="1">
      <c r="A24" s="366" t="s">
        <v>7</v>
      </c>
      <c r="B24" s="367"/>
      <c r="C24" s="367"/>
      <c r="D24" s="367"/>
      <c r="E24" s="367"/>
      <c r="F24" s="367"/>
      <c r="G24" s="368"/>
      <c r="H24" s="369"/>
      <c r="I24" s="370"/>
      <c r="J24" s="370"/>
      <c r="K24" s="371"/>
      <c r="L24" s="378" t="s">
        <v>98</v>
      </c>
      <c r="M24" s="379"/>
      <c r="N24" s="379"/>
      <c r="O24" s="380"/>
      <c r="P24" s="375"/>
      <c r="Q24" s="376"/>
      <c r="R24" s="376"/>
      <c r="S24" s="377"/>
      <c r="T24" s="5"/>
      <c r="U24" s="23"/>
      <c r="V24" s="3"/>
      <c r="W24" s="4"/>
      <c r="X24" s="4"/>
      <c r="Y24" s="7"/>
      <c r="Z24" s="143"/>
      <c r="AA24" s="143"/>
      <c r="AB24" s="143"/>
      <c r="AC24" s="4"/>
    </row>
    <row r="25" spans="1:29" ht="20.100000000000001" customHeight="1">
      <c r="A25" s="27" t="s">
        <v>0</v>
      </c>
      <c r="B25" s="118"/>
      <c r="C25" s="118"/>
      <c r="D25" s="118"/>
      <c r="E25" s="119"/>
      <c r="F25" s="119"/>
      <c r="G25" s="108" t="s">
        <v>12</v>
      </c>
      <c r="H25" s="352">
        <f>SUM(H21:K24)</f>
        <v>61884000</v>
      </c>
      <c r="I25" s="353"/>
      <c r="J25" s="353"/>
      <c r="K25" s="354"/>
      <c r="L25" s="120" t="str">
        <f>IF(H11=H25,"OK","不一致")</f>
        <v>OK</v>
      </c>
      <c r="M25" s="145"/>
      <c r="N25" s="145"/>
      <c r="O25" s="145"/>
      <c r="P25" s="145"/>
      <c r="Q25" s="145"/>
      <c r="R25" s="145"/>
      <c r="S25" s="146"/>
      <c r="T25" s="5"/>
      <c r="U25" s="23"/>
      <c r="V25" s="3"/>
      <c r="W25" s="4"/>
      <c r="X25" s="4"/>
      <c r="Y25" s="7"/>
      <c r="Z25" s="143"/>
      <c r="AA25" s="143"/>
      <c r="AB25" s="143"/>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43"/>
      <c r="AA26" s="143"/>
      <c r="AB26" s="143"/>
      <c r="AC26" s="4"/>
    </row>
    <row r="27" spans="1:29" ht="26.25" customHeight="1">
      <c r="A27" s="116" t="s">
        <v>11</v>
      </c>
      <c r="B27" s="355" t="s">
        <v>60</v>
      </c>
      <c r="C27" s="355"/>
      <c r="D27" s="355"/>
      <c r="E27" s="355"/>
      <c r="F27" s="355"/>
      <c r="G27" s="355"/>
      <c r="H27" s="355"/>
      <c r="I27" s="355"/>
      <c r="J27" s="355"/>
      <c r="K27" s="355"/>
      <c r="L27" s="355"/>
      <c r="M27" s="355"/>
      <c r="N27" s="355"/>
      <c r="O27" s="355"/>
      <c r="P27" s="355"/>
      <c r="Q27" s="355"/>
      <c r="R27" s="355"/>
      <c r="S27" s="355"/>
      <c r="T27" s="5"/>
      <c r="U27" s="23"/>
      <c r="V27" s="3"/>
      <c r="W27" s="4"/>
      <c r="X27" s="4"/>
      <c r="Y27" s="7"/>
      <c r="Z27" s="143"/>
      <c r="AA27" s="143"/>
      <c r="AB27" s="143"/>
      <c r="AC27" s="4"/>
    </row>
    <row r="28" spans="1:29" ht="21" customHeight="1">
      <c r="A28" s="116" t="s">
        <v>57</v>
      </c>
      <c r="B28" s="355" t="s">
        <v>61</v>
      </c>
      <c r="C28" s="355"/>
      <c r="D28" s="355"/>
      <c r="E28" s="355"/>
      <c r="F28" s="355"/>
      <c r="G28" s="355"/>
      <c r="H28" s="355"/>
      <c r="I28" s="355"/>
      <c r="J28" s="355"/>
      <c r="K28" s="355"/>
      <c r="L28" s="355"/>
      <c r="M28" s="355"/>
      <c r="N28" s="355"/>
      <c r="O28" s="355"/>
      <c r="P28" s="355"/>
      <c r="Q28" s="355"/>
      <c r="R28" s="355"/>
      <c r="S28" s="355"/>
      <c r="T28" s="5"/>
      <c r="U28" s="23"/>
      <c r="V28" s="3"/>
      <c r="W28" s="4"/>
      <c r="X28" s="4"/>
      <c r="Y28" s="7"/>
      <c r="Z28" s="143"/>
      <c r="AA28" s="143"/>
      <c r="AB28" s="143"/>
      <c r="AC28" s="4"/>
    </row>
    <row r="29" spans="1:29" ht="15" customHeight="1">
      <c r="A29" s="116"/>
      <c r="B29" s="149"/>
      <c r="C29" s="149"/>
      <c r="D29" s="149"/>
      <c r="E29" s="149"/>
      <c r="F29" s="149"/>
      <c r="G29" s="149"/>
      <c r="H29" s="149"/>
      <c r="I29" s="149"/>
      <c r="J29" s="149"/>
      <c r="K29" s="149"/>
      <c r="L29" s="149"/>
      <c r="M29" s="149"/>
      <c r="N29" s="149"/>
      <c r="O29" s="149"/>
      <c r="P29" s="149"/>
      <c r="Q29" s="149"/>
      <c r="R29" s="149"/>
      <c r="S29" s="149"/>
      <c r="T29" s="5"/>
      <c r="U29" s="23"/>
      <c r="V29" s="3"/>
      <c r="W29" s="4"/>
      <c r="X29" s="4"/>
      <c r="Y29" s="7"/>
      <c r="Z29" s="143"/>
      <c r="AA29" s="143"/>
      <c r="AB29" s="143"/>
      <c r="AC29" s="4"/>
    </row>
    <row r="30" spans="1:29" ht="26.1" customHeight="1">
      <c r="A30" s="356" t="s">
        <v>50</v>
      </c>
      <c r="B30" s="356"/>
      <c r="C30" s="356"/>
      <c r="D30" s="356"/>
      <c r="E30" s="356"/>
      <c r="F30" s="356"/>
      <c r="G30" s="356"/>
      <c r="H30" s="20"/>
      <c r="I30" s="124"/>
      <c r="J30" s="124"/>
      <c r="K30" s="124"/>
      <c r="L30" s="124"/>
      <c r="M30" s="124"/>
      <c r="N30" s="124"/>
      <c r="O30" s="124"/>
      <c r="P30" s="124"/>
      <c r="Q30" s="124"/>
      <c r="R30" s="124"/>
      <c r="S30" s="107" t="s">
        <v>56</v>
      </c>
      <c r="T30" s="5"/>
      <c r="U30" s="23"/>
      <c r="V30" s="3"/>
      <c r="W30" s="4"/>
      <c r="X30" s="4"/>
      <c r="Y30" s="7"/>
      <c r="Z30" s="143"/>
      <c r="AA30" s="143"/>
      <c r="AB30" s="143"/>
      <c r="AC30" s="4"/>
    </row>
    <row r="31" spans="1:29" ht="20.100000000000001" customHeight="1">
      <c r="A31" s="337" t="s">
        <v>158</v>
      </c>
      <c r="B31" s="337"/>
      <c r="C31" s="360" t="s">
        <v>159</v>
      </c>
      <c r="D31" s="360"/>
      <c r="E31" s="360"/>
      <c r="F31" s="360"/>
      <c r="G31" s="361"/>
      <c r="H31" s="357" t="s">
        <v>29</v>
      </c>
      <c r="I31" s="358"/>
      <c r="J31" s="358"/>
      <c r="K31" s="358"/>
      <c r="L31" s="359" t="s">
        <v>68</v>
      </c>
      <c r="M31" s="360"/>
      <c r="N31" s="360"/>
      <c r="O31" s="361"/>
      <c r="P31" s="365" t="s">
        <v>69</v>
      </c>
      <c r="Q31" s="365"/>
      <c r="R31" s="365"/>
      <c r="S31" s="365"/>
      <c r="T31" s="5"/>
      <c r="U31" s="23"/>
      <c r="V31" s="3"/>
      <c r="W31" s="4"/>
      <c r="X31" s="4"/>
      <c r="Y31" s="7"/>
      <c r="Z31" s="143"/>
      <c r="AA31" s="143"/>
      <c r="AB31" s="143"/>
      <c r="AC31" s="4"/>
    </row>
    <row r="32" spans="1:29" ht="20.100000000000001" customHeight="1">
      <c r="A32" s="337"/>
      <c r="B32" s="337"/>
      <c r="C32" s="363"/>
      <c r="D32" s="363"/>
      <c r="E32" s="363"/>
      <c r="F32" s="363"/>
      <c r="G32" s="364"/>
      <c r="H32" s="144"/>
      <c r="I32" s="363" t="s">
        <v>28</v>
      </c>
      <c r="J32" s="363"/>
      <c r="K32" s="125" t="s">
        <v>58</v>
      </c>
      <c r="L32" s="362"/>
      <c r="M32" s="363"/>
      <c r="N32" s="363"/>
      <c r="O32" s="364"/>
      <c r="P32" s="365"/>
      <c r="Q32" s="365"/>
      <c r="R32" s="365"/>
      <c r="S32" s="365"/>
      <c r="T32" s="5"/>
      <c r="U32" s="23"/>
      <c r="V32" s="3"/>
      <c r="W32" s="4"/>
      <c r="X32" s="4"/>
      <c r="Y32" s="7"/>
      <c r="Z32" s="143"/>
      <c r="AA32" s="143"/>
      <c r="AB32" s="143"/>
      <c r="AC32" s="4"/>
    </row>
    <row r="33" spans="1:29" ht="31.5" customHeight="1">
      <c r="A33" s="338" t="s">
        <v>160</v>
      </c>
      <c r="B33" s="339"/>
      <c r="C33" s="340" t="s">
        <v>162</v>
      </c>
      <c r="D33" s="341"/>
      <c r="E33" s="341"/>
      <c r="F33" s="341"/>
      <c r="G33" s="342"/>
      <c r="H33" s="324">
        <v>7000000</v>
      </c>
      <c r="I33" s="325"/>
      <c r="J33" s="325"/>
      <c r="K33" s="325"/>
      <c r="L33" s="348" t="s">
        <v>166</v>
      </c>
      <c r="M33" s="349"/>
      <c r="N33" s="349"/>
      <c r="O33" s="350"/>
      <c r="P33" s="351" t="s">
        <v>167</v>
      </c>
      <c r="Q33" s="351"/>
      <c r="R33" s="351"/>
      <c r="S33" s="351"/>
      <c r="T33" s="5"/>
      <c r="U33" s="345"/>
      <c r="V33" s="346"/>
      <c r="W33" s="346"/>
      <c r="X33" s="346"/>
      <c r="Y33" s="346"/>
      <c r="Z33" s="346"/>
      <c r="AA33" s="347"/>
      <c r="AB33" s="143"/>
      <c r="AC33" s="4"/>
    </row>
    <row r="34" spans="1:29" ht="31.5" customHeight="1">
      <c r="A34" s="343" t="s">
        <v>161</v>
      </c>
      <c r="B34" s="344"/>
      <c r="C34" s="339" t="s">
        <v>163</v>
      </c>
      <c r="D34" s="339"/>
      <c r="E34" s="339"/>
      <c r="F34" s="339"/>
      <c r="G34" s="339"/>
      <c r="H34" s="324">
        <v>344000</v>
      </c>
      <c r="I34" s="325"/>
      <c r="J34" s="325"/>
      <c r="K34" s="325"/>
      <c r="L34" s="348" t="s">
        <v>164</v>
      </c>
      <c r="M34" s="349"/>
      <c r="N34" s="349"/>
      <c r="O34" s="350"/>
      <c r="P34" s="351" t="s">
        <v>165</v>
      </c>
      <c r="Q34" s="351"/>
      <c r="R34" s="351"/>
      <c r="S34" s="351"/>
      <c r="T34" s="5"/>
      <c r="U34" s="23"/>
      <c r="V34" s="3"/>
      <c r="W34" s="4"/>
      <c r="X34" s="4"/>
      <c r="Y34" s="7"/>
      <c r="Z34" s="143"/>
      <c r="AA34" s="143"/>
      <c r="AB34" s="143"/>
      <c r="AC34" s="4"/>
    </row>
    <row r="35" spans="1:29" ht="31.5" customHeight="1">
      <c r="A35" s="337"/>
      <c r="B35" s="337"/>
      <c r="C35" s="337"/>
      <c r="D35" s="337"/>
      <c r="E35" s="337"/>
      <c r="F35" s="337"/>
      <c r="G35" s="337"/>
      <c r="H35" s="324"/>
      <c r="I35" s="325"/>
      <c r="J35" s="325"/>
      <c r="K35" s="325"/>
      <c r="L35" s="326"/>
      <c r="M35" s="327"/>
      <c r="N35" s="327"/>
      <c r="O35" s="328"/>
      <c r="P35" s="329"/>
      <c r="Q35" s="330"/>
      <c r="R35" s="330"/>
      <c r="S35" s="330"/>
      <c r="T35" s="5"/>
      <c r="U35" s="23"/>
      <c r="V35" s="3"/>
      <c r="W35" s="4"/>
      <c r="X35" s="4"/>
      <c r="Y35" s="7"/>
      <c r="Z35" s="143"/>
      <c r="AA35" s="143"/>
      <c r="AB35" s="143"/>
      <c r="AC35" s="4"/>
    </row>
    <row r="36" spans="1:29" ht="24.95" customHeight="1">
      <c r="A36" s="147" t="s">
        <v>0</v>
      </c>
      <c r="B36" s="148"/>
      <c r="C36" s="148"/>
      <c r="D36" s="148"/>
      <c r="E36" s="148"/>
      <c r="F36" s="148"/>
      <c r="G36" s="108" t="s">
        <v>66</v>
      </c>
      <c r="H36" s="331">
        <f>SUM(H33:K35)</f>
        <v>7344000</v>
      </c>
      <c r="I36" s="332"/>
      <c r="J36" s="332"/>
      <c r="K36" s="332"/>
      <c r="L36" s="333"/>
      <c r="M36" s="334"/>
      <c r="N36" s="334"/>
      <c r="O36" s="335"/>
      <c r="P36" s="336"/>
      <c r="Q36" s="336"/>
      <c r="R36" s="336"/>
      <c r="S36" s="336"/>
      <c r="T36" s="5"/>
      <c r="U36" s="23"/>
      <c r="V36" s="3"/>
      <c r="W36" s="4"/>
      <c r="X36" s="4"/>
      <c r="Y36" s="7"/>
      <c r="Z36" s="143"/>
      <c r="AA36" s="143"/>
      <c r="AB36" s="143"/>
      <c r="AC36" s="4"/>
    </row>
    <row r="37" spans="1:29" ht="8.1" customHeight="1">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143"/>
      <c r="AA37" s="143"/>
      <c r="AB37" s="143"/>
      <c r="AC37" s="4"/>
    </row>
    <row r="38" spans="1:29" ht="30" customHeight="1">
      <c r="A38" s="116" t="s">
        <v>62</v>
      </c>
      <c r="B38" s="323" t="s">
        <v>64</v>
      </c>
      <c r="C38" s="323"/>
      <c r="D38" s="323"/>
      <c r="E38" s="323"/>
      <c r="F38" s="323"/>
      <c r="G38" s="323"/>
      <c r="H38" s="323"/>
      <c r="I38" s="323"/>
      <c r="J38" s="323"/>
      <c r="K38" s="323"/>
      <c r="L38" s="323"/>
      <c r="M38" s="323"/>
      <c r="N38" s="323"/>
      <c r="O38" s="323"/>
      <c r="P38" s="323"/>
      <c r="Q38" s="323"/>
      <c r="R38" s="323"/>
      <c r="S38" s="323"/>
      <c r="T38" s="5"/>
      <c r="U38" s="23"/>
      <c r="V38" s="3"/>
      <c r="W38" s="4"/>
      <c r="X38" s="4"/>
      <c r="Y38" s="7"/>
      <c r="Z38" s="143"/>
      <c r="AA38" s="143"/>
      <c r="AB38" s="143"/>
      <c r="AC38" s="4"/>
    </row>
    <row r="39" spans="1:29" ht="21.75" customHeight="1">
      <c r="A39" s="116" t="s">
        <v>63</v>
      </c>
      <c r="B39" s="322" t="s">
        <v>73</v>
      </c>
      <c r="C39" s="323"/>
      <c r="D39" s="323"/>
      <c r="E39" s="323"/>
      <c r="F39" s="323"/>
      <c r="G39" s="323"/>
      <c r="H39" s="323"/>
      <c r="I39" s="323"/>
      <c r="J39" s="323"/>
      <c r="K39" s="323"/>
      <c r="L39" s="323"/>
      <c r="M39" s="323"/>
      <c r="N39" s="323"/>
      <c r="O39" s="323"/>
      <c r="P39" s="323"/>
      <c r="Q39" s="323"/>
      <c r="R39" s="323"/>
      <c r="S39" s="323"/>
      <c r="T39" s="5"/>
      <c r="U39" s="23"/>
      <c r="V39" s="3"/>
      <c r="W39" s="4"/>
      <c r="X39" s="4"/>
      <c r="Y39" s="7"/>
      <c r="Z39" s="143"/>
      <c r="AA39" s="143"/>
      <c r="AB39" s="143"/>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electLockedCells="1"/>
  <mergeCells count="77">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U33:AA33"/>
    <mergeCell ref="H33:K33"/>
    <mergeCell ref="L33:O33"/>
    <mergeCell ref="P33:S33"/>
    <mergeCell ref="H34:K34"/>
    <mergeCell ref="L34:O34"/>
    <mergeCell ref="P34:S34"/>
    <mergeCell ref="A33:B33"/>
    <mergeCell ref="C33:G33"/>
    <mergeCell ref="A34:B34"/>
    <mergeCell ref="C34:G34"/>
    <mergeCell ref="B38:S38"/>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zoomScale="80" zoomScaleNormal="80" zoomScaleSheetLayoutView="90" workbookViewId="0">
      <selection activeCell="Y11" sqref="Y11"/>
    </sheetView>
  </sheetViews>
  <sheetFormatPr defaultRowHeight="13.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c r="B1" s="53" t="s">
        <v>93</v>
      </c>
      <c r="C1" s="54" t="s">
        <v>35</v>
      </c>
      <c r="D1" s="55"/>
      <c r="E1" s="55"/>
      <c r="F1" s="55"/>
      <c r="G1" s="55"/>
      <c r="H1" s="55"/>
      <c r="I1" s="55"/>
      <c r="J1" s="55"/>
      <c r="K1" s="55"/>
      <c r="L1" s="55"/>
      <c r="M1" s="55"/>
    </row>
    <row r="2" spans="2:23" ht="18" customHeight="1">
      <c r="B2" s="57" t="s">
        <v>40</v>
      </c>
      <c r="C2" s="58"/>
      <c r="D2" s="58"/>
      <c r="E2" s="58"/>
      <c r="F2" s="58"/>
      <c r="G2" s="58"/>
      <c r="H2" s="58"/>
      <c r="I2" s="58"/>
      <c r="J2" s="58"/>
      <c r="K2" s="58"/>
      <c r="L2" s="58"/>
      <c r="M2" s="58"/>
    </row>
    <row r="3" spans="2:23" ht="15.75" customHeight="1">
      <c r="B3" s="434" t="s">
        <v>22</v>
      </c>
      <c r="C3" s="436" t="s">
        <v>36</v>
      </c>
      <c r="D3" s="438" t="s">
        <v>13</v>
      </c>
      <c r="E3" s="440" t="s">
        <v>37</v>
      </c>
      <c r="F3" s="440" t="s">
        <v>153</v>
      </c>
      <c r="G3" s="436" t="s">
        <v>154</v>
      </c>
      <c r="H3" s="442"/>
      <c r="I3" s="151" t="s">
        <v>24</v>
      </c>
      <c r="J3" s="438" t="s">
        <v>23</v>
      </c>
      <c r="K3" s="100" t="s">
        <v>14</v>
      </c>
      <c r="L3" s="438" t="s">
        <v>15</v>
      </c>
      <c r="M3" s="438" t="s">
        <v>39</v>
      </c>
    </row>
    <row r="4" spans="2:23" ht="24.95" customHeight="1">
      <c r="B4" s="435"/>
      <c r="C4" s="437"/>
      <c r="D4" s="439"/>
      <c r="E4" s="441"/>
      <c r="F4" s="441"/>
      <c r="G4" s="443"/>
      <c r="H4" s="444"/>
      <c r="I4" s="59" t="s">
        <v>38</v>
      </c>
      <c r="J4" s="439"/>
      <c r="K4" s="83" t="s">
        <v>38</v>
      </c>
      <c r="L4" s="439"/>
      <c r="M4" s="439"/>
    </row>
    <row r="5" spans="2:23" ht="57" customHeight="1">
      <c r="B5" s="60">
        <v>1</v>
      </c>
      <c r="C5" s="155" t="s">
        <v>100</v>
      </c>
      <c r="D5" s="36" t="s">
        <v>101</v>
      </c>
      <c r="E5" s="156" t="s">
        <v>94</v>
      </c>
      <c r="F5" s="156" t="s">
        <v>25</v>
      </c>
      <c r="G5" s="30">
        <v>10</v>
      </c>
      <c r="H5" s="165" t="s">
        <v>26</v>
      </c>
      <c r="I5" s="31">
        <v>12000000</v>
      </c>
      <c r="J5" s="29">
        <v>2</v>
      </c>
      <c r="K5" s="85">
        <f t="shared" ref="K5:K10" si="0">I5*J5</f>
        <v>24000000</v>
      </c>
      <c r="L5" s="32" t="s">
        <v>46</v>
      </c>
      <c r="M5" s="34"/>
      <c r="S5" s="68"/>
    </row>
    <row r="6" spans="2:23" ht="57" customHeight="1">
      <c r="B6" s="60">
        <v>2</v>
      </c>
      <c r="C6" s="155" t="s">
        <v>102</v>
      </c>
      <c r="D6" s="36" t="s">
        <v>101</v>
      </c>
      <c r="E6" s="156" t="s">
        <v>108</v>
      </c>
      <c r="F6" s="156" t="s">
        <v>25</v>
      </c>
      <c r="G6" s="30">
        <v>10</v>
      </c>
      <c r="H6" s="165" t="s">
        <v>26</v>
      </c>
      <c r="I6" s="31">
        <v>7000000</v>
      </c>
      <c r="J6" s="29">
        <v>2</v>
      </c>
      <c r="K6" s="85">
        <f t="shared" si="0"/>
        <v>14000000</v>
      </c>
      <c r="L6" s="32" t="s">
        <v>46</v>
      </c>
      <c r="M6" s="34"/>
    </row>
    <row r="7" spans="2:23" ht="57" customHeight="1">
      <c r="B7" s="60">
        <v>3</v>
      </c>
      <c r="C7" s="155" t="s">
        <v>103</v>
      </c>
      <c r="D7" s="36" t="s">
        <v>95</v>
      </c>
      <c r="E7" s="156" t="s">
        <v>96</v>
      </c>
      <c r="F7" s="156" t="s">
        <v>104</v>
      </c>
      <c r="G7" s="30">
        <v>5</v>
      </c>
      <c r="H7" s="165" t="s">
        <v>26</v>
      </c>
      <c r="I7" s="31">
        <v>1350000</v>
      </c>
      <c r="J7" s="29">
        <v>1</v>
      </c>
      <c r="K7" s="85">
        <f t="shared" si="0"/>
        <v>1350000</v>
      </c>
      <c r="L7" s="32" t="s">
        <v>45</v>
      </c>
      <c r="M7" s="34"/>
    </row>
    <row r="8" spans="2:23" ht="57" customHeight="1">
      <c r="B8" s="60">
        <v>4</v>
      </c>
      <c r="C8" s="155" t="s">
        <v>177</v>
      </c>
      <c r="D8" s="36" t="s">
        <v>47</v>
      </c>
      <c r="E8" s="156" t="s">
        <v>97</v>
      </c>
      <c r="F8" s="156" t="s">
        <v>109</v>
      </c>
      <c r="G8" s="30">
        <v>5</v>
      </c>
      <c r="H8" s="165" t="s">
        <v>26</v>
      </c>
      <c r="I8" s="31">
        <v>9500000</v>
      </c>
      <c r="J8" s="29">
        <v>1</v>
      </c>
      <c r="K8" s="85">
        <f t="shared" si="0"/>
        <v>9500000</v>
      </c>
      <c r="L8" s="32" t="s">
        <v>45</v>
      </c>
      <c r="M8" s="34"/>
    </row>
    <row r="9" spans="2:23" ht="57" customHeight="1">
      <c r="B9" s="60">
        <v>5</v>
      </c>
      <c r="C9" s="155" t="s">
        <v>105</v>
      </c>
      <c r="D9" s="36" t="s">
        <v>106</v>
      </c>
      <c r="E9" s="156" t="s">
        <v>110</v>
      </c>
      <c r="F9" s="156" t="s">
        <v>104</v>
      </c>
      <c r="G9" s="30">
        <v>5</v>
      </c>
      <c r="H9" s="165" t="s">
        <v>26</v>
      </c>
      <c r="I9" s="31">
        <v>1650000</v>
      </c>
      <c r="J9" s="29">
        <v>1</v>
      </c>
      <c r="K9" s="85">
        <f t="shared" si="0"/>
        <v>1650000</v>
      </c>
      <c r="L9" s="32" t="s">
        <v>45</v>
      </c>
      <c r="M9" s="34" t="s">
        <v>107</v>
      </c>
    </row>
    <row r="10" spans="2:23" ht="57" customHeight="1">
      <c r="B10" s="60">
        <v>6</v>
      </c>
      <c r="C10" s="61"/>
      <c r="D10" s="62"/>
      <c r="E10" s="97"/>
      <c r="F10" s="97"/>
      <c r="G10" s="63"/>
      <c r="H10" s="33" t="s">
        <v>26</v>
      </c>
      <c r="I10" s="64"/>
      <c r="J10" s="65"/>
      <c r="K10" s="82">
        <f t="shared" si="0"/>
        <v>0</v>
      </c>
      <c r="L10" s="66"/>
      <c r="M10" s="67"/>
    </row>
    <row r="11" spans="2:23" ht="57" customHeight="1">
      <c r="B11" s="60">
        <v>7</v>
      </c>
      <c r="C11" s="61"/>
      <c r="D11" s="62"/>
      <c r="E11" s="97"/>
      <c r="F11" s="97"/>
      <c r="G11" s="63"/>
      <c r="H11" s="33" t="s">
        <v>26</v>
      </c>
      <c r="I11" s="64"/>
      <c r="J11" s="65"/>
      <c r="K11" s="82">
        <f t="shared" ref="K11:K12" si="1">I11*J11</f>
        <v>0</v>
      </c>
      <c r="L11" s="66"/>
      <c r="M11" s="67"/>
    </row>
    <row r="12" spans="2:23" ht="57" customHeight="1">
      <c r="B12" s="60">
        <v>8</v>
      </c>
      <c r="C12" s="61"/>
      <c r="D12" s="62"/>
      <c r="E12" s="97"/>
      <c r="F12" s="97"/>
      <c r="G12" s="63"/>
      <c r="H12" s="33" t="s">
        <v>26</v>
      </c>
      <c r="I12" s="64"/>
      <c r="J12" s="69"/>
      <c r="K12" s="82">
        <f t="shared" si="1"/>
        <v>0</v>
      </c>
      <c r="L12" s="66"/>
      <c r="M12" s="67"/>
    </row>
    <row r="13" spans="2:23" ht="15" customHeight="1">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c r="C15" s="78"/>
      <c r="D15" s="78"/>
      <c r="E15" s="78"/>
      <c r="F15" s="78"/>
      <c r="G15" s="78"/>
      <c r="H15" s="78"/>
      <c r="I15" s="78"/>
      <c r="J15" s="78"/>
      <c r="K15" s="78"/>
      <c r="L15" s="78"/>
      <c r="M15" s="78"/>
      <c r="O15" s="76"/>
      <c r="P15" s="76"/>
      <c r="Q15" s="76"/>
      <c r="R15" s="76"/>
      <c r="S15" s="76"/>
      <c r="T15" s="76"/>
      <c r="U15" s="76"/>
      <c r="V15" s="76"/>
      <c r="W15" s="76"/>
    </row>
    <row r="16" spans="2:23" ht="20.100000000000001" customHeight="1">
      <c r="C16" s="78"/>
      <c r="D16" s="78"/>
      <c r="E16" s="78"/>
      <c r="F16" s="78"/>
      <c r="G16" s="78"/>
      <c r="H16" s="78"/>
      <c r="I16" s="78"/>
      <c r="J16" s="78"/>
      <c r="K16" s="78"/>
      <c r="L16" s="78"/>
      <c r="M16" s="78"/>
      <c r="O16" s="76"/>
      <c r="P16" s="76"/>
      <c r="Q16" s="76"/>
      <c r="R16" s="76"/>
      <c r="S16" s="76"/>
      <c r="T16" s="76"/>
      <c r="U16" s="76"/>
      <c r="V16" s="76"/>
      <c r="W16" s="76"/>
    </row>
    <row r="17" spans="3:23" ht="13.5" customHeight="1">
      <c r="C17" s="78"/>
      <c r="D17" s="78"/>
      <c r="E17" s="78"/>
      <c r="F17" s="78"/>
      <c r="G17" s="78"/>
      <c r="H17" s="78"/>
      <c r="I17" s="78"/>
      <c r="J17" s="78"/>
      <c r="K17" s="78"/>
      <c r="L17" s="78"/>
      <c r="M17" s="78"/>
      <c r="O17" s="76"/>
      <c r="P17" s="76"/>
      <c r="Q17" s="76"/>
      <c r="R17" s="76"/>
      <c r="S17" s="76"/>
      <c r="T17" s="76"/>
      <c r="U17" s="76"/>
      <c r="V17" s="76"/>
      <c r="W17" s="76"/>
    </row>
    <row r="18" spans="3:23" ht="20.100000000000001" customHeight="1">
      <c r="C18" s="78"/>
      <c r="D18" s="78"/>
      <c r="E18" s="78"/>
      <c r="F18" s="78"/>
      <c r="G18" s="78"/>
      <c r="H18" s="78"/>
      <c r="I18" s="78"/>
      <c r="J18" s="78"/>
      <c r="K18" s="78"/>
      <c r="L18" s="78"/>
      <c r="M18" s="78"/>
      <c r="S18" s="68"/>
    </row>
    <row r="19" spans="3:23" ht="20.100000000000001" customHeight="1">
      <c r="C19" s="78"/>
      <c r="D19" s="78"/>
      <c r="E19" s="78"/>
      <c r="F19" s="78"/>
      <c r="G19" s="78"/>
      <c r="H19" s="78"/>
      <c r="I19" s="78"/>
      <c r="J19" s="78"/>
      <c r="K19" s="78"/>
      <c r="L19" s="78"/>
      <c r="M19" s="78"/>
    </row>
    <row r="20" spans="3:23" ht="20.100000000000001" customHeight="1">
      <c r="C20" s="78"/>
      <c r="D20" s="78"/>
      <c r="E20" s="78"/>
      <c r="F20" s="78"/>
      <c r="G20" s="78"/>
      <c r="H20" s="78"/>
      <c r="I20" s="78"/>
      <c r="J20" s="78"/>
      <c r="K20" s="78"/>
      <c r="L20" s="78"/>
      <c r="M20" s="78"/>
    </row>
    <row r="21" spans="3:23" s="80" customFormat="1" ht="20.100000000000001" customHeight="1">
      <c r="C21" s="79"/>
      <c r="D21" s="79"/>
      <c r="E21" s="79"/>
      <c r="F21" s="79"/>
      <c r="G21" s="79"/>
      <c r="H21" s="79"/>
      <c r="I21" s="79"/>
      <c r="J21" s="79"/>
      <c r="K21" s="79"/>
      <c r="L21" s="79"/>
      <c r="M21" s="79"/>
    </row>
    <row r="22" spans="3:23" s="80" customFormat="1" ht="20.100000000000001" customHeight="1">
      <c r="C22" s="79"/>
      <c r="D22" s="79"/>
      <c r="E22" s="79"/>
      <c r="F22" s="79"/>
      <c r="G22" s="79"/>
      <c r="H22" s="79"/>
      <c r="I22" s="79"/>
      <c r="J22" s="79"/>
      <c r="K22" s="79"/>
      <c r="L22" s="79"/>
      <c r="M22" s="79"/>
    </row>
    <row r="23" spans="3:23" s="80" customFormat="1" ht="20.100000000000001" customHeight="1">
      <c r="C23" s="79"/>
      <c r="D23" s="79"/>
      <c r="E23" s="79"/>
      <c r="F23" s="79"/>
      <c r="G23" s="79"/>
      <c r="H23" s="79"/>
      <c r="I23" s="79"/>
      <c r="J23" s="79"/>
      <c r="K23" s="79"/>
      <c r="L23" s="79"/>
      <c r="M23" s="79"/>
    </row>
    <row r="24" spans="3:23" s="80" customFormat="1" ht="20.100000000000001" customHeight="1">
      <c r="C24" s="79"/>
      <c r="D24" s="79"/>
      <c r="E24" s="79"/>
      <c r="F24" s="79"/>
      <c r="G24" s="79"/>
      <c r="H24" s="79"/>
      <c r="I24" s="79"/>
      <c r="J24" s="79"/>
      <c r="K24" s="79"/>
      <c r="L24" s="79"/>
      <c r="M24" s="79"/>
    </row>
    <row r="25" spans="3:23" s="80" customFormat="1" ht="20.100000000000001" customHeight="1">
      <c r="C25" s="79"/>
      <c r="D25" s="79"/>
      <c r="E25" s="79"/>
      <c r="F25" s="79"/>
      <c r="G25" s="79"/>
      <c r="H25" s="79"/>
      <c r="I25" s="79"/>
      <c r="J25" s="79"/>
      <c r="K25" s="79"/>
      <c r="L25" s="79"/>
      <c r="M25" s="79"/>
    </row>
    <row r="26" spans="3:23" s="80" customFormat="1" ht="20.100000000000001" customHeight="1">
      <c r="C26" s="79"/>
      <c r="D26" s="79"/>
      <c r="E26" s="79"/>
      <c r="F26" s="79"/>
      <c r="G26" s="79"/>
      <c r="H26" s="79"/>
      <c r="I26" s="79"/>
      <c r="J26" s="79"/>
      <c r="K26" s="79"/>
      <c r="L26" s="79"/>
      <c r="M26" s="79"/>
    </row>
    <row r="27" spans="3:23" s="80" customFormat="1" ht="20.100000000000001" customHeight="1">
      <c r="C27" s="79"/>
      <c r="D27" s="79"/>
      <c r="E27" s="79"/>
      <c r="F27" s="79"/>
      <c r="G27" s="79"/>
      <c r="H27" s="79"/>
      <c r="I27" s="79"/>
      <c r="J27" s="79"/>
      <c r="K27" s="79"/>
      <c r="L27" s="79"/>
      <c r="M27" s="79"/>
    </row>
    <row r="28" spans="3:23" s="80" customFormat="1" ht="20.100000000000001" customHeight="1">
      <c r="C28" s="79"/>
      <c r="D28" s="79"/>
      <c r="E28" s="79"/>
      <c r="F28" s="79"/>
      <c r="G28" s="79"/>
      <c r="H28" s="79"/>
      <c r="I28" s="79"/>
      <c r="J28" s="79"/>
      <c r="K28" s="79"/>
      <c r="L28" s="79"/>
      <c r="M28" s="79"/>
    </row>
    <row r="29" spans="3:23" s="80" customFormat="1" ht="20.100000000000001" customHeight="1">
      <c r="S29" s="81"/>
    </row>
    <row r="30" spans="3:23" s="80" customFormat="1" ht="20.100000000000001" customHeight="1">
      <c r="L30" s="445"/>
      <c r="M30" s="445"/>
      <c r="N30" s="445"/>
      <c r="O30" s="445"/>
      <c r="P30" s="445"/>
      <c r="Q30" s="445"/>
      <c r="R30" s="445"/>
      <c r="S30" s="445"/>
    </row>
    <row r="31" spans="3:23" s="80" customFormat="1" ht="20.100000000000001" customHeight="1">
      <c r="L31" s="445"/>
      <c r="M31" s="445"/>
      <c r="N31" s="445"/>
      <c r="O31" s="445"/>
      <c r="P31" s="445"/>
      <c r="Q31" s="445"/>
      <c r="R31" s="445"/>
      <c r="S31" s="445"/>
    </row>
    <row r="32" spans="3:23" s="80" customFormat="1" ht="20.100000000000001" customHeight="1">
      <c r="L32" s="430"/>
      <c r="M32" s="431"/>
      <c r="N32" s="431"/>
      <c r="O32" s="431"/>
      <c r="P32" s="432"/>
      <c r="Q32" s="432"/>
      <c r="R32" s="432"/>
      <c r="S32" s="432"/>
    </row>
    <row r="33" spans="12:19" s="80" customFormat="1" ht="20.100000000000001" customHeight="1">
      <c r="L33" s="430"/>
      <c r="M33" s="431"/>
      <c r="N33" s="431"/>
      <c r="O33" s="431"/>
      <c r="P33" s="432"/>
      <c r="Q33" s="432"/>
      <c r="R33" s="432"/>
      <c r="S33" s="432"/>
    </row>
    <row r="34" spans="12:19" s="80" customFormat="1" ht="20.100000000000001" customHeight="1">
      <c r="L34" s="430"/>
      <c r="M34" s="431"/>
      <c r="N34" s="431"/>
      <c r="O34" s="431"/>
      <c r="P34" s="433"/>
      <c r="Q34" s="432"/>
      <c r="R34" s="432"/>
      <c r="S34" s="432"/>
    </row>
    <row r="35" spans="12:19" s="80" customFormat="1" ht="20.100000000000001" customHeight="1">
      <c r="L35" s="430"/>
      <c r="M35" s="431"/>
      <c r="N35" s="431"/>
      <c r="O35" s="431"/>
      <c r="P35" s="432"/>
      <c r="Q35" s="432"/>
      <c r="R35" s="432"/>
      <c r="S35" s="432"/>
    </row>
    <row r="36" spans="12:19" s="80" customFormat="1" ht="20.100000000000001" customHeight="1"/>
    <row r="37" spans="12:19" s="8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zoomScale="80" zoomScaleNormal="80" zoomScaleSheetLayoutView="90" workbookViewId="0">
      <selection activeCell="H10" sqref="H10:L10"/>
    </sheetView>
  </sheetViews>
  <sheetFormatPr defaultRowHeight="13.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c r="B1" s="53"/>
      <c r="C1" s="87"/>
      <c r="D1" s="88"/>
      <c r="E1" s="88"/>
      <c r="F1" s="88"/>
      <c r="G1" s="88"/>
      <c r="Y1" s="89"/>
      <c r="Z1" s="89"/>
      <c r="AA1" s="89"/>
      <c r="AB1" s="89"/>
    </row>
    <row r="2" spans="2:30" ht="18" customHeight="1" thickBot="1">
      <c r="B2" s="90" t="s">
        <v>41</v>
      </c>
      <c r="C2" s="58"/>
      <c r="D2" s="58"/>
      <c r="E2" s="58"/>
      <c r="F2" s="58"/>
      <c r="G2" s="58"/>
      <c r="Y2" s="89"/>
      <c r="Z2" s="89"/>
      <c r="AA2" s="89"/>
      <c r="AB2" s="89"/>
    </row>
    <row r="3" spans="2:30" ht="15.75" customHeight="1" thickTop="1">
      <c r="B3" s="434" t="s">
        <v>22</v>
      </c>
      <c r="C3" s="436" t="s">
        <v>36</v>
      </c>
      <c r="D3" s="474" t="s">
        <v>43</v>
      </c>
      <c r="E3" s="475"/>
      <c r="F3" s="476" t="s">
        <v>44</v>
      </c>
      <c r="G3" s="477"/>
      <c r="H3" s="459" t="s">
        <v>88</v>
      </c>
      <c r="I3" s="460"/>
      <c r="J3" s="460"/>
      <c r="K3" s="460"/>
      <c r="L3" s="461"/>
      <c r="M3" s="459" t="s">
        <v>89</v>
      </c>
      <c r="N3" s="460"/>
      <c r="O3" s="460"/>
      <c r="P3" s="460"/>
      <c r="Q3" s="461"/>
      <c r="R3" s="459" t="s">
        <v>90</v>
      </c>
      <c r="S3" s="460"/>
      <c r="T3" s="460"/>
      <c r="U3" s="460"/>
      <c r="V3" s="461"/>
      <c r="W3" s="163"/>
      <c r="X3" s="465" t="s">
        <v>91</v>
      </c>
      <c r="Y3" s="466"/>
      <c r="Z3" s="466"/>
      <c r="AA3" s="466"/>
      <c r="AB3" s="467"/>
    </row>
    <row r="4" spans="2:30" ht="30" customHeight="1">
      <c r="B4" s="435"/>
      <c r="C4" s="437"/>
      <c r="D4" s="91" t="s">
        <v>42</v>
      </c>
      <c r="E4" s="92" t="s">
        <v>70</v>
      </c>
      <c r="F4" s="152" t="s">
        <v>42</v>
      </c>
      <c r="G4" s="93" t="s">
        <v>70</v>
      </c>
      <c r="H4" s="462"/>
      <c r="I4" s="463"/>
      <c r="J4" s="463"/>
      <c r="K4" s="463"/>
      <c r="L4" s="464"/>
      <c r="M4" s="462"/>
      <c r="N4" s="463"/>
      <c r="O4" s="463"/>
      <c r="P4" s="463"/>
      <c r="Q4" s="464"/>
      <c r="R4" s="462"/>
      <c r="S4" s="463"/>
      <c r="T4" s="463"/>
      <c r="U4" s="463"/>
      <c r="V4" s="464"/>
      <c r="W4" s="163"/>
      <c r="X4" s="468"/>
      <c r="Y4" s="469"/>
      <c r="Z4" s="469"/>
      <c r="AA4" s="469"/>
      <c r="AB4" s="470"/>
    </row>
    <row r="5" spans="2:30" ht="39.950000000000003" customHeight="1" thickBot="1">
      <c r="B5" s="60">
        <v>1</v>
      </c>
      <c r="C5" s="157" t="s">
        <v>168</v>
      </c>
      <c r="D5" s="37" t="s">
        <v>111</v>
      </c>
      <c r="E5" s="47">
        <v>24000000</v>
      </c>
      <c r="F5" s="158" t="s">
        <v>112</v>
      </c>
      <c r="G5" s="35">
        <v>25000000</v>
      </c>
      <c r="H5" s="456" t="s">
        <v>193</v>
      </c>
      <c r="I5" s="457"/>
      <c r="J5" s="457"/>
      <c r="K5" s="457"/>
      <c r="L5" s="458"/>
      <c r="M5" s="456" t="s">
        <v>199</v>
      </c>
      <c r="N5" s="457"/>
      <c r="O5" s="457"/>
      <c r="P5" s="457"/>
      <c r="Q5" s="458"/>
      <c r="R5" s="456" t="s">
        <v>200</v>
      </c>
      <c r="S5" s="457"/>
      <c r="T5" s="457"/>
      <c r="U5" s="457"/>
      <c r="V5" s="458"/>
      <c r="W5" s="164"/>
      <c r="X5" s="471" t="s">
        <v>201</v>
      </c>
      <c r="Y5" s="472"/>
      <c r="Z5" s="472"/>
      <c r="AA5" s="472"/>
      <c r="AB5" s="473"/>
    </row>
    <row r="6" spans="2:30" ht="39.950000000000003" customHeight="1" thickTop="1">
      <c r="B6" s="60">
        <v>2</v>
      </c>
      <c r="C6" s="157" t="s">
        <v>169</v>
      </c>
      <c r="D6" s="37" t="s">
        <v>111</v>
      </c>
      <c r="E6" s="47">
        <v>14000000</v>
      </c>
      <c r="F6" s="158" t="s">
        <v>112</v>
      </c>
      <c r="G6" s="35">
        <v>15000000</v>
      </c>
      <c r="H6" s="456" t="s">
        <v>194</v>
      </c>
      <c r="I6" s="457"/>
      <c r="J6" s="457"/>
      <c r="K6" s="457"/>
      <c r="L6" s="458"/>
      <c r="M6" s="456" t="s">
        <v>199</v>
      </c>
      <c r="N6" s="457"/>
      <c r="O6" s="457"/>
      <c r="P6" s="457"/>
      <c r="Q6" s="458"/>
      <c r="R6" s="456" t="s">
        <v>200</v>
      </c>
      <c r="S6" s="457"/>
      <c r="T6" s="457"/>
      <c r="U6" s="457"/>
      <c r="V6" s="458"/>
      <c r="W6" s="160"/>
      <c r="Y6" s="89"/>
      <c r="Z6" s="89"/>
      <c r="AA6" s="89"/>
      <c r="AB6" s="89"/>
      <c r="AC6" s="89"/>
      <c r="AD6" s="89"/>
    </row>
    <row r="7" spans="2:30" ht="39.950000000000003" customHeight="1">
      <c r="B7" s="60">
        <v>3</v>
      </c>
      <c r="C7" s="157" t="s">
        <v>170</v>
      </c>
      <c r="D7" s="159" t="s">
        <v>113</v>
      </c>
      <c r="E7" s="47">
        <v>1350000</v>
      </c>
      <c r="F7" s="166" t="s">
        <v>114</v>
      </c>
      <c r="G7" s="35">
        <v>1500000</v>
      </c>
      <c r="H7" s="456" t="s">
        <v>193</v>
      </c>
      <c r="I7" s="457"/>
      <c r="J7" s="457"/>
      <c r="K7" s="457"/>
      <c r="L7" s="458"/>
      <c r="M7" s="456" t="s">
        <v>195</v>
      </c>
      <c r="N7" s="457"/>
      <c r="O7" s="457"/>
      <c r="P7" s="457"/>
      <c r="Q7" s="458"/>
      <c r="R7" s="456" t="s">
        <v>196</v>
      </c>
      <c r="S7" s="457"/>
      <c r="T7" s="457"/>
      <c r="U7" s="457"/>
      <c r="V7" s="458"/>
      <c r="W7" s="160"/>
      <c r="Y7" s="89"/>
      <c r="Z7" s="89"/>
      <c r="AA7" s="89"/>
      <c r="AB7" s="89"/>
      <c r="AC7" s="89"/>
      <c r="AD7" s="89"/>
    </row>
    <row r="8" spans="2:30" ht="39.950000000000003" customHeight="1">
      <c r="B8" s="60">
        <v>4</v>
      </c>
      <c r="C8" s="157" t="s">
        <v>178</v>
      </c>
      <c r="D8" s="159" t="s">
        <v>115</v>
      </c>
      <c r="E8" s="47">
        <v>9500000</v>
      </c>
      <c r="F8" s="158" t="s">
        <v>116</v>
      </c>
      <c r="G8" s="35">
        <v>10000000</v>
      </c>
      <c r="H8" s="456" t="s">
        <v>193</v>
      </c>
      <c r="I8" s="457"/>
      <c r="J8" s="457"/>
      <c r="K8" s="457"/>
      <c r="L8" s="458"/>
      <c r="M8" s="456" t="s">
        <v>198</v>
      </c>
      <c r="N8" s="457"/>
      <c r="O8" s="457"/>
      <c r="P8" s="457"/>
      <c r="Q8" s="458"/>
      <c r="R8" s="456" t="s">
        <v>199</v>
      </c>
      <c r="S8" s="457"/>
      <c r="T8" s="457"/>
      <c r="U8" s="457"/>
      <c r="V8" s="458"/>
      <c r="W8" s="160"/>
      <c r="Y8" s="89"/>
      <c r="Z8" s="89"/>
      <c r="AA8" s="89"/>
      <c r="AB8" s="89"/>
      <c r="AC8" s="89"/>
      <c r="AD8" s="89"/>
    </row>
    <row r="9" spans="2:30" ht="39.950000000000003" customHeight="1">
      <c r="B9" s="60">
        <v>5</v>
      </c>
      <c r="C9" s="157" t="s">
        <v>171</v>
      </c>
      <c r="D9" s="159" t="s">
        <v>113</v>
      </c>
      <c r="E9" s="47">
        <v>1650000</v>
      </c>
      <c r="F9" s="158" t="s">
        <v>117</v>
      </c>
      <c r="G9" s="35">
        <v>1800000</v>
      </c>
      <c r="H9" s="456" t="s">
        <v>193</v>
      </c>
      <c r="I9" s="457"/>
      <c r="J9" s="457"/>
      <c r="K9" s="457"/>
      <c r="L9" s="458"/>
      <c r="M9" s="456" t="s">
        <v>200</v>
      </c>
      <c r="N9" s="457"/>
      <c r="O9" s="457"/>
      <c r="P9" s="457"/>
      <c r="Q9" s="458"/>
      <c r="R9" s="456" t="s">
        <v>201</v>
      </c>
      <c r="S9" s="457"/>
      <c r="T9" s="457"/>
      <c r="U9" s="457"/>
      <c r="V9" s="458"/>
      <c r="W9" s="161"/>
    </row>
    <row r="10" spans="2:30" ht="39.950000000000003" customHeight="1">
      <c r="B10" s="60">
        <v>6</v>
      </c>
      <c r="C10" s="94">
        <v>0</v>
      </c>
      <c r="D10" s="98"/>
      <c r="E10" s="95">
        <v>0</v>
      </c>
      <c r="F10" s="99"/>
      <c r="G10" s="96"/>
      <c r="H10" s="446"/>
      <c r="I10" s="447"/>
      <c r="J10" s="447"/>
      <c r="K10" s="447"/>
      <c r="L10" s="448"/>
      <c r="M10" s="446"/>
      <c r="N10" s="447"/>
      <c r="O10" s="447"/>
      <c r="P10" s="447"/>
      <c r="Q10" s="448"/>
      <c r="R10" s="446"/>
      <c r="S10" s="447"/>
      <c r="T10" s="447"/>
      <c r="U10" s="447"/>
      <c r="V10" s="448"/>
      <c r="W10" s="161"/>
    </row>
    <row r="11" spans="2:30" ht="39.950000000000003" customHeight="1">
      <c r="B11" s="60">
        <v>7</v>
      </c>
      <c r="C11" s="94">
        <v>0</v>
      </c>
      <c r="D11" s="98"/>
      <c r="E11" s="95">
        <v>0</v>
      </c>
      <c r="F11" s="99"/>
      <c r="G11" s="96"/>
      <c r="H11" s="446"/>
      <c r="I11" s="447"/>
      <c r="J11" s="447"/>
      <c r="K11" s="447"/>
      <c r="L11" s="448"/>
      <c r="M11" s="446"/>
      <c r="N11" s="447"/>
      <c r="O11" s="447"/>
      <c r="P11" s="447"/>
      <c r="Q11" s="448"/>
      <c r="R11" s="446"/>
      <c r="S11" s="447"/>
      <c r="T11" s="447"/>
      <c r="U11" s="447"/>
      <c r="V11" s="448"/>
      <c r="W11" s="161"/>
    </row>
    <row r="12" spans="2:30" ht="39.950000000000003" customHeight="1">
      <c r="B12" s="60">
        <v>8</v>
      </c>
      <c r="C12" s="94">
        <v>0</v>
      </c>
      <c r="D12" s="98"/>
      <c r="E12" s="95">
        <v>0</v>
      </c>
      <c r="F12" s="99"/>
      <c r="G12" s="96"/>
      <c r="H12" s="446"/>
      <c r="I12" s="447"/>
      <c r="J12" s="447"/>
      <c r="K12" s="447"/>
      <c r="L12" s="448"/>
      <c r="M12" s="446"/>
      <c r="N12" s="447"/>
      <c r="O12" s="447"/>
      <c r="P12" s="447"/>
      <c r="Q12" s="448"/>
      <c r="R12" s="446"/>
      <c r="S12" s="447"/>
      <c r="T12" s="447"/>
      <c r="U12" s="447"/>
      <c r="V12" s="448"/>
      <c r="W12" s="161"/>
    </row>
    <row r="13" spans="2:30" ht="15" customHeight="1">
      <c r="B13" s="450" t="s">
        <v>118</v>
      </c>
      <c r="C13" s="451"/>
      <c r="D13" s="451"/>
      <c r="E13" s="451"/>
      <c r="F13" s="451"/>
      <c r="G13" s="451"/>
      <c r="H13" s="451"/>
      <c r="I13" s="451"/>
      <c r="J13" s="451"/>
      <c r="K13" s="451"/>
      <c r="L13" s="451"/>
      <c r="M13" s="451"/>
      <c r="N13" s="451"/>
      <c r="O13" s="451"/>
      <c r="P13" s="451"/>
      <c r="Q13" s="451"/>
      <c r="R13" s="451"/>
      <c r="S13" s="451"/>
      <c r="T13" s="451"/>
      <c r="U13" s="451"/>
      <c r="V13" s="452"/>
      <c r="W13" s="167"/>
    </row>
    <row r="14" spans="2:30" ht="24.95" customHeight="1">
      <c r="B14" s="453"/>
      <c r="C14" s="454"/>
      <c r="D14" s="454"/>
      <c r="E14" s="454"/>
      <c r="F14" s="454"/>
      <c r="G14" s="454"/>
      <c r="H14" s="454"/>
      <c r="I14" s="454"/>
      <c r="J14" s="454"/>
      <c r="K14" s="454"/>
      <c r="L14" s="454"/>
      <c r="M14" s="454"/>
      <c r="N14" s="454"/>
      <c r="O14" s="454"/>
      <c r="P14" s="454"/>
      <c r="Q14" s="454"/>
      <c r="R14" s="454"/>
      <c r="S14" s="454"/>
      <c r="T14" s="454"/>
      <c r="U14" s="454"/>
      <c r="V14" s="455"/>
      <c r="W14" s="167"/>
    </row>
    <row r="15" spans="2:30" s="56" customFormat="1" ht="69.75" customHeight="1">
      <c r="B15" s="449" t="s">
        <v>119</v>
      </c>
      <c r="C15" s="449"/>
      <c r="D15" s="449"/>
      <c r="E15" s="449"/>
      <c r="F15" s="449"/>
      <c r="G15" s="449"/>
      <c r="H15" s="449"/>
      <c r="I15" s="449"/>
      <c r="J15" s="449"/>
      <c r="K15" s="449"/>
      <c r="L15" s="449"/>
      <c r="M15" s="449"/>
      <c r="N15" s="449"/>
      <c r="O15" s="449"/>
      <c r="P15" s="449"/>
      <c r="Q15" s="449"/>
      <c r="R15" s="449"/>
      <c r="S15" s="449"/>
      <c r="T15" s="449"/>
      <c r="U15" s="449"/>
      <c r="V15" s="449"/>
      <c r="W15" s="162"/>
      <c r="Z15" s="46"/>
      <c r="AA15" s="46"/>
      <c r="AB15" s="46"/>
    </row>
    <row r="16" spans="2:30" ht="20.100000000000001" customHeight="1">
      <c r="C16" s="78"/>
      <c r="D16" s="78"/>
      <c r="E16" s="78"/>
      <c r="F16" s="78"/>
      <c r="G16" s="78"/>
    </row>
    <row r="17" spans="3:19" ht="13.5" customHeight="1">
      <c r="C17" s="78"/>
      <c r="D17" s="78"/>
      <c r="E17" s="78"/>
      <c r="F17" s="78"/>
      <c r="G17" s="78"/>
    </row>
    <row r="18" spans="3:19" ht="20.100000000000001" customHeight="1">
      <c r="C18" s="78"/>
      <c r="D18" s="78"/>
      <c r="E18" s="78"/>
      <c r="F18" s="78"/>
      <c r="G18" s="78"/>
      <c r="S18" s="68"/>
    </row>
    <row r="19" spans="3:19" ht="20.100000000000001" customHeight="1">
      <c r="C19" s="78"/>
      <c r="D19" s="78"/>
      <c r="E19" s="78"/>
      <c r="F19" s="78"/>
      <c r="G19" s="78"/>
    </row>
    <row r="20" spans="3:19" ht="20.100000000000001" customHeight="1">
      <c r="C20" s="78"/>
      <c r="D20" s="78"/>
      <c r="E20" s="78"/>
      <c r="F20" s="78"/>
      <c r="G20" s="78"/>
    </row>
    <row r="21" spans="3:19" s="80" customFormat="1" ht="20.100000000000001" customHeight="1">
      <c r="C21" s="79"/>
      <c r="D21" s="79"/>
      <c r="E21" s="79"/>
      <c r="F21" s="79"/>
      <c r="G21" s="79"/>
    </row>
    <row r="22" spans="3:19" s="80" customFormat="1" ht="20.100000000000001" customHeight="1">
      <c r="C22" s="79"/>
      <c r="D22" s="79"/>
      <c r="E22" s="79"/>
      <c r="F22" s="79"/>
      <c r="G22" s="79"/>
    </row>
    <row r="23" spans="3:19" s="80" customFormat="1" ht="20.100000000000001" customHeight="1">
      <c r="C23" s="79"/>
      <c r="D23" s="79"/>
      <c r="E23" s="79"/>
      <c r="F23" s="79"/>
      <c r="G23" s="79"/>
    </row>
    <row r="24" spans="3:19" s="80" customFormat="1" ht="20.100000000000001" customHeight="1">
      <c r="C24" s="79"/>
      <c r="D24" s="79"/>
      <c r="E24" s="79"/>
      <c r="F24" s="79"/>
      <c r="G24" s="79"/>
    </row>
    <row r="25" spans="3:19" s="80" customFormat="1" ht="20.100000000000001" customHeight="1">
      <c r="C25" s="79"/>
      <c r="D25" s="79"/>
      <c r="E25" s="79"/>
      <c r="F25" s="79"/>
      <c r="G25" s="79"/>
    </row>
    <row r="26" spans="3:19" s="80" customFormat="1" ht="20.100000000000001" customHeight="1">
      <c r="C26" s="79"/>
      <c r="D26" s="79"/>
      <c r="E26" s="79"/>
      <c r="F26" s="79"/>
      <c r="G26" s="79"/>
    </row>
    <row r="27" spans="3:19" s="80" customFormat="1" ht="20.100000000000001" customHeight="1">
      <c r="C27" s="79"/>
      <c r="D27" s="79"/>
      <c r="E27" s="79"/>
      <c r="F27" s="79"/>
      <c r="G27" s="79"/>
    </row>
    <row r="28" spans="3:19" s="80" customFormat="1" ht="20.100000000000001" customHeight="1">
      <c r="C28" s="79"/>
      <c r="D28" s="79"/>
      <c r="E28" s="79"/>
      <c r="F28" s="79"/>
      <c r="G28" s="79"/>
    </row>
    <row r="29" spans="3:19" s="80" customFormat="1" ht="20.100000000000001" customHeight="1">
      <c r="C29" s="79"/>
      <c r="D29" s="79"/>
      <c r="E29" s="79"/>
      <c r="F29" s="79"/>
      <c r="G29" s="79"/>
      <c r="S29" s="81"/>
    </row>
    <row r="30" spans="3:19" s="80" customFormat="1" ht="20.100000000000001" customHeight="1">
      <c r="L30" s="445"/>
      <c r="M30" s="445"/>
      <c r="N30" s="445"/>
      <c r="O30" s="445"/>
      <c r="P30" s="445"/>
      <c r="Q30" s="445"/>
      <c r="R30" s="445"/>
      <c r="S30" s="445"/>
    </row>
    <row r="31" spans="3:19" s="80" customFormat="1" ht="20.100000000000001" customHeight="1">
      <c r="L31" s="445"/>
      <c r="M31" s="445"/>
      <c r="N31" s="445"/>
      <c r="O31" s="445"/>
      <c r="P31" s="445"/>
      <c r="Q31" s="445"/>
      <c r="R31" s="445"/>
      <c r="S31" s="445"/>
    </row>
    <row r="32" spans="3:19" s="80" customFormat="1" ht="20.100000000000001" customHeight="1">
      <c r="L32" s="430"/>
      <c r="M32" s="431"/>
      <c r="N32" s="431"/>
      <c r="O32" s="431"/>
      <c r="P32" s="432"/>
      <c r="Q32" s="432"/>
      <c r="R32" s="432"/>
      <c r="S32" s="432"/>
    </row>
    <row r="33" spans="12:19" s="80" customFormat="1" ht="20.100000000000001" customHeight="1">
      <c r="L33" s="430"/>
      <c r="M33" s="431"/>
      <c r="N33" s="431"/>
      <c r="O33" s="431"/>
      <c r="P33" s="432"/>
      <c r="Q33" s="432"/>
      <c r="R33" s="432"/>
      <c r="S33" s="432"/>
    </row>
    <row r="34" spans="12:19" s="80" customFormat="1" ht="20.100000000000001" customHeight="1">
      <c r="L34" s="430"/>
      <c r="M34" s="431"/>
      <c r="N34" s="431"/>
      <c r="O34" s="431"/>
      <c r="P34" s="433"/>
      <c r="Q34" s="432"/>
      <c r="R34" s="432"/>
      <c r="S34" s="432"/>
    </row>
    <row r="35" spans="12:19" s="80" customFormat="1" ht="20.100000000000001" customHeight="1">
      <c r="L35" s="430"/>
      <c r="M35" s="431"/>
      <c r="N35" s="431"/>
      <c r="O35" s="431"/>
      <c r="P35" s="432"/>
      <c r="Q35" s="432"/>
      <c r="R35" s="432"/>
      <c r="S35" s="432"/>
    </row>
    <row r="36" spans="12:19" s="80" customFormat="1" ht="20.100000000000001" customHeight="1"/>
    <row r="37" spans="12:19" s="80" customFormat="1" ht="20.100000000000001" customHeight="1"/>
    <row r="38" spans="12:19" s="80" customFormat="1" ht="20.100000000000001" customHeight="1"/>
    <row r="39" spans="12:19" s="80" customFormat="1" ht="20.100000000000001" customHeight="1"/>
    <row r="40" spans="12:19" s="80" customFormat="1" ht="20.100000000000001" customHeight="1"/>
    <row r="41" spans="12:19" s="80" customFormat="1" ht="20.100000000000001" customHeight="1"/>
    <row r="42" spans="12:19" s="80" customFormat="1" ht="20.100000000000001" customHeight="1"/>
    <row r="43" spans="12:19" s="80" customFormat="1" ht="20.100000000000001" customHeight="1"/>
    <row r="44" spans="12:19" s="80" customFormat="1" ht="20.100000000000001" customHeight="1"/>
    <row r="45" spans="12:19" s="80" customFormat="1" ht="20.100000000000001" customHeight="1"/>
    <row r="46" spans="12:19" s="80" customFormat="1" ht="20.100000000000001" customHeight="1"/>
    <row r="47" spans="12:19" s="8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B3:B4"/>
    <mergeCell ref="C3:C4"/>
    <mergeCell ref="D3:E3"/>
    <mergeCell ref="F3:G3"/>
    <mergeCell ref="H3:L4"/>
    <mergeCell ref="R3:V4"/>
    <mergeCell ref="X3:AB4"/>
    <mergeCell ref="H5:L5"/>
    <mergeCell ref="M5:Q5"/>
    <mergeCell ref="R5:V5"/>
    <mergeCell ref="X5:AB5"/>
    <mergeCell ref="M3:Q4"/>
    <mergeCell ref="H6:L6"/>
    <mergeCell ref="M6:Q6"/>
    <mergeCell ref="R6:V6"/>
    <mergeCell ref="H7:L7"/>
    <mergeCell ref="M7:Q7"/>
    <mergeCell ref="R7:V7"/>
    <mergeCell ref="H8:L8"/>
    <mergeCell ref="M8:Q8"/>
    <mergeCell ref="R8:V8"/>
    <mergeCell ref="H9:L9"/>
    <mergeCell ref="M9:Q9"/>
    <mergeCell ref="R9:V9"/>
    <mergeCell ref="L30:O31"/>
    <mergeCell ref="P30:S31"/>
    <mergeCell ref="H10:L10"/>
    <mergeCell ref="M10:Q10"/>
    <mergeCell ref="R10:V10"/>
    <mergeCell ref="H11:L11"/>
    <mergeCell ref="M11:Q11"/>
    <mergeCell ref="R11:V11"/>
    <mergeCell ref="H12:L12"/>
    <mergeCell ref="M12:Q12"/>
    <mergeCell ref="R12:V12"/>
    <mergeCell ref="B15:V15"/>
    <mergeCell ref="B13:V14"/>
    <mergeCell ref="L35:O35"/>
    <mergeCell ref="P35:S35"/>
    <mergeCell ref="L32:O32"/>
    <mergeCell ref="P32:S32"/>
    <mergeCell ref="L33:O33"/>
    <mergeCell ref="P33:S33"/>
    <mergeCell ref="L34:O34"/>
    <mergeCell ref="P34:S34"/>
  </mergeCells>
  <phoneticPr fontId="2"/>
  <dataValidations count="1">
    <dataValidation type="list" allowBlank="1" showInputMessage="1" showErrorMessage="1" sqref="H10:V12">
      <formula1>"平成31年４月,平成31年５月,平成31年６月,平成31年７月,平成31年８月,平成31年９月,平成31年10月,平成31年11月,平成31年12月,平成32年１月,平成32年２月,平成32年３月"</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H5:V9 X5:AB5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O42"/>
  <sheetViews>
    <sheetView showGridLines="0" zoomScale="70" zoomScaleNormal="70" zoomScaleSheetLayoutView="91" workbookViewId="0">
      <selection activeCell="N17" sqref="N17"/>
    </sheetView>
  </sheetViews>
  <sheetFormatPr defaultRowHeight="13.5"/>
  <cols>
    <col min="1" max="1" width="3.625" style="205" customWidth="1"/>
    <col min="2" max="2" width="8.5" style="205" customWidth="1"/>
    <col min="3" max="3" width="11.125" style="205" customWidth="1"/>
    <col min="4" max="4" width="11.375" style="205" customWidth="1"/>
    <col min="5" max="5" width="10.5" style="205" bestFit="1" customWidth="1"/>
    <col min="6" max="14" width="12.75" style="205" customWidth="1"/>
    <col min="15" max="15" width="3" style="205" customWidth="1"/>
    <col min="16" max="16384" width="9" style="205"/>
  </cols>
  <sheetData>
    <row r="1" spans="2:14" ht="15" customHeight="1"/>
    <row r="2" spans="2:14" ht="24.75" customHeight="1">
      <c r="B2" s="206" t="s">
        <v>120</v>
      </c>
      <c r="D2" s="207"/>
      <c r="E2" s="207"/>
      <c r="F2" s="207"/>
      <c r="G2" s="207"/>
      <c r="H2" s="207"/>
      <c r="I2" s="207"/>
      <c r="J2" s="207"/>
      <c r="K2" s="207"/>
      <c r="L2" s="207"/>
      <c r="M2" s="208" t="s">
        <v>74</v>
      </c>
      <c r="N2" s="209"/>
    </row>
    <row r="3" spans="2:14" ht="60" customHeight="1" thickBot="1">
      <c r="B3" s="480" t="s">
        <v>76</v>
      </c>
      <c r="C3" s="481"/>
      <c r="D3" s="210" t="s">
        <v>141</v>
      </c>
      <c r="E3" s="210" t="s">
        <v>142</v>
      </c>
      <c r="F3" s="210" t="s">
        <v>143</v>
      </c>
      <c r="G3" s="210" t="s">
        <v>144</v>
      </c>
      <c r="H3" s="210" t="s">
        <v>145</v>
      </c>
      <c r="I3" s="210" t="s">
        <v>146</v>
      </c>
      <c r="J3" s="211" t="s">
        <v>147</v>
      </c>
      <c r="K3" s="210" t="s">
        <v>148</v>
      </c>
      <c r="L3" s="210" t="s">
        <v>149</v>
      </c>
      <c r="M3" s="210" t="s">
        <v>150</v>
      </c>
      <c r="N3" s="210" t="s">
        <v>151</v>
      </c>
    </row>
    <row r="4" spans="2:14" ht="24.75" customHeight="1" thickTop="1">
      <c r="B4" s="482" t="s">
        <v>77</v>
      </c>
      <c r="C4" s="483"/>
      <c r="D4" s="212"/>
      <c r="E4" s="212"/>
      <c r="F4" s="212"/>
      <c r="G4" s="212"/>
      <c r="H4" s="212"/>
      <c r="I4" s="212"/>
      <c r="J4" s="212"/>
      <c r="K4" s="212"/>
      <c r="L4" s="212"/>
      <c r="M4" s="212"/>
      <c r="N4" s="212"/>
    </row>
    <row r="5" spans="2:14" ht="24.75" customHeight="1" thickBot="1">
      <c r="B5" s="484" t="s">
        <v>78</v>
      </c>
      <c r="C5" s="485"/>
      <c r="D5" s="213"/>
      <c r="E5" s="213"/>
      <c r="F5" s="213"/>
      <c r="G5" s="213"/>
      <c r="H5" s="213"/>
      <c r="I5" s="213"/>
      <c r="J5" s="213"/>
      <c r="K5" s="213"/>
      <c r="L5" s="213"/>
      <c r="M5" s="213"/>
      <c r="N5" s="213"/>
    </row>
    <row r="6" spans="2:14" ht="24.75" customHeight="1" thickTop="1">
      <c r="B6" s="486" t="s">
        <v>122</v>
      </c>
      <c r="C6" s="487"/>
      <c r="D6" s="214"/>
      <c r="E6" s="214"/>
      <c r="F6" s="214"/>
      <c r="G6" s="214"/>
      <c r="H6" s="214"/>
      <c r="I6" s="214"/>
      <c r="J6" s="214"/>
      <c r="K6" s="214"/>
      <c r="L6" s="214"/>
      <c r="M6" s="214"/>
      <c r="N6" s="214"/>
    </row>
    <row r="7" spans="2:14" ht="24.75" customHeight="1">
      <c r="B7" s="488" t="s">
        <v>123</v>
      </c>
      <c r="C7" s="208" t="s">
        <v>79</v>
      </c>
      <c r="D7" s="215"/>
      <c r="E7" s="229">
        <f>D9</f>
        <v>0</v>
      </c>
      <c r="F7" s="229">
        <f t="shared" ref="F7:N7" si="0">E9</f>
        <v>0</v>
      </c>
      <c r="G7" s="229">
        <f t="shared" si="0"/>
        <v>0</v>
      </c>
      <c r="H7" s="229">
        <f t="shared" si="0"/>
        <v>0</v>
      </c>
      <c r="I7" s="229">
        <f t="shared" si="0"/>
        <v>0</v>
      </c>
      <c r="J7" s="229">
        <f t="shared" si="0"/>
        <v>0</v>
      </c>
      <c r="K7" s="229">
        <f t="shared" si="0"/>
        <v>0</v>
      </c>
      <c r="L7" s="229">
        <f t="shared" si="0"/>
        <v>0</v>
      </c>
      <c r="M7" s="229">
        <f t="shared" si="0"/>
        <v>0</v>
      </c>
      <c r="N7" s="229">
        <f t="shared" si="0"/>
        <v>0</v>
      </c>
    </row>
    <row r="8" spans="2:14" ht="24.75" customHeight="1">
      <c r="B8" s="489"/>
      <c r="C8" s="208" t="s">
        <v>80</v>
      </c>
      <c r="D8" s="215"/>
      <c r="E8" s="215"/>
      <c r="F8" s="215"/>
      <c r="G8" s="215"/>
      <c r="H8" s="215"/>
      <c r="I8" s="215"/>
      <c r="J8" s="215"/>
      <c r="K8" s="215"/>
      <c r="L8" s="215"/>
      <c r="M8" s="215"/>
      <c r="N8" s="215"/>
    </row>
    <row r="9" spans="2:14" ht="24.75" customHeight="1">
      <c r="B9" s="490"/>
      <c r="C9" s="208" t="s">
        <v>81</v>
      </c>
      <c r="D9" s="229">
        <f>D7+D8</f>
        <v>0</v>
      </c>
      <c r="E9" s="229">
        <f t="shared" ref="E9:N9" si="1">E7+E8</f>
        <v>0</v>
      </c>
      <c r="F9" s="229">
        <f t="shared" si="1"/>
        <v>0</v>
      </c>
      <c r="G9" s="229">
        <f t="shared" si="1"/>
        <v>0</v>
      </c>
      <c r="H9" s="229">
        <f t="shared" si="1"/>
        <v>0</v>
      </c>
      <c r="I9" s="229">
        <f t="shared" si="1"/>
        <v>0</v>
      </c>
      <c r="J9" s="229">
        <f t="shared" si="1"/>
        <v>0</v>
      </c>
      <c r="K9" s="229">
        <f t="shared" si="1"/>
        <v>0</v>
      </c>
      <c r="L9" s="229">
        <f t="shared" si="1"/>
        <v>0</v>
      </c>
      <c r="M9" s="229">
        <f t="shared" si="1"/>
        <v>0</v>
      </c>
      <c r="N9" s="229">
        <f t="shared" si="1"/>
        <v>0</v>
      </c>
    </row>
    <row r="10" spans="2:14" ht="24.75" customHeight="1">
      <c r="B10" s="491" t="s">
        <v>124</v>
      </c>
      <c r="C10" s="492"/>
      <c r="D10" s="216"/>
      <c r="E10" s="216"/>
      <c r="F10" s="216"/>
      <c r="G10" s="216"/>
      <c r="H10" s="216"/>
      <c r="I10" s="216"/>
      <c r="J10" s="216"/>
      <c r="K10" s="216"/>
      <c r="L10" s="216"/>
      <c r="M10" s="216"/>
      <c r="N10" s="216"/>
    </row>
    <row r="11" spans="2:14" ht="24.75" customHeight="1">
      <c r="B11" s="491" t="s">
        <v>125</v>
      </c>
      <c r="C11" s="492"/>
      <c r="D11" s="216"/>
      <c r="E11" s="216"/>
      <c r="F11" s="216"/>
      <c r="G11" s="216"/>
      <c r="H11" s="216"/>
      <c r="I11" s="216"/>
      <c r="J11" s="216"/>
      <c r="K11" s="216"/>
      <c r="L11" s="216"/>
      <c r="M11" s="216"/>
      <c r="N11" s="216"/>
    </row>
    <row r="12" spans="2:14" ht="24.75" customHeight="1">
      <c r="B12" s="478" t="s">
        <v>82</v>
      </c>
      <c r="C12" s="479"/>
      <c r="D12" s="217"/>
      <c r="E12" s="218"/>
      <c r="F12" s="218"/>
      <c r="G12" s="218"/>
      <c r="H12" s="218"/>
      <c r="I12" s="218"/>
      <c r="J12" s="218"/>
      <c r="K12" s="218"/>
      <c r="L12" s="218"/>
      <c r="M12" s="218"/>
      <c r="N12" s="216"/>
    </row>
    <row r="13" spans="2:14" ht="24.75" customHeight="1">
      <c r="B13" s="491" t="s">
        <v>126</v>
      </c>
      <c r="C13" s="492"/>
      <c r="D13" s="218"/>
      <c r="E13" s="218"/>
      <c r="F13" s="218"/>
      <c r="G13" s="218"/>
      <c r="H13" s="218"/>
      <c r="I13" s="218"/>
      <c r="J13" s="218"/>
      <c r="K13" s="218"/>
      <c r="L13" s="218"/>
      <c r="M13" s="218"/>
      <c r="N13" s="218"/>
    </row>
    <row r="14" spans="2:14" ht="24.75" customHeight="1">
      <c r="B14" s="478" t="s">
        <v>127</v>
      </c>
      <c r="C14" s="479"/>
      <c r="D14" s="219"/>
      <c r="E14" s="216"/>
      <c r="F14" s="216"/>
      <c r="G14" s="216"/>
      <c r="H14" s="216"/>
      <c r="I14" s="216"/>
      <c r="J14" s="216"/>
      <c r="K14" s="216"/>
      <c r="L14" s="216"/>
      <c r="M14" s="216"/>
      <c r="N14" s="216"/>
    </row>
    <row r="15" spans="2:14" ht="24.75" customHeight="1">
      <c r="B15" s="491" t="s">
        <v>128</v>
      </c>
      <c r="C15" s="492"/>
      <c r="D15" s="216"/>
      <c r="E15" s="216"/>
      <c r="F15" s="216"/>
      <c r="G15" s="216"/>
      <c r="H15" s="216"/>
      <c r="I15" s="216"/>
      <c r="J15" s="216"/>
      <c r="K15" s="216"/>
      <c r="L15" s="216"/>
      <c r="M15" s="216"/>
      <c r="N15" s="216"/>
    </row>
    <row r="16" spans="2:14" ht="24.75" customHeight="1">
      <c r="B16" s="478" t="s">
        <v>129</v>
      </c>
      <c r="C16" s="479"/>
      <c r="D16" s="219"/>
      <c r="E16" s="216"/>
      <c r="F16" s="216"/>
      <c r="G16" s="216"/>
      <c r="H16" s="216"/>
      <c r="I16" s="216"/>
      <c r="J16" s="216"/>
      <c r="K16" s="216"/>
      <c r="L16" s="216"/>
      <c r="M16" s="216"/>
      <c r="N16" s="216"/>
    </row>
    <row r="17" spans="2:15" ht="24.75" customHeight="1">
      <c r="B17" s="493" t="s">
        <v>130</v>
      </c>
      <c r="C17" s="494"/>
      <c r="D17" s="218"/>
      <c r="E17" s="218"/>
      <c r="F17" s="218"/>
      <c r="G17" s="218"/>
      <c r="H17" s="218"/>
      <c r="I17" s="218"/>
      <c r="J17" s="218"/>
      <c r="K17" s="218"/>
      <c r="L17" s="218"/>
      <c r="M17" s="218"/>
      <c r="N17" s="218"/>
    </row>
    <row r="18" spans="2:15" ht="30.75" customHeight="1">
      <c r="B18" s="495" t="s">
        <v>131</v>
      </c>
      <c r="C18" s="496"/>
      <c r="D18" s="230">
        <f>D13+D15+D17</f>
        <v>0</v>
      </c>
      <c r="E18" s="230">
        <f t="shared" ref="E18:N18" si="2">E13+E15+E17</f>
        <v>0</v>
      </c>
      <c r="F18" s="230">
        <f t="shared" si="2"/>
        <v>0</v>
      </c>
      <c r="G18" s="230">
        <f t="shared" si="2"/>
        <v>0</v>
      </c>
      <c r="H18" s="230">
        <f t="shared" si="2"/>
        <v>0</v>
      </c>
      <c r="I18" s="230">
        <f t="shared" si="2"/>
        <v>0</v>
      </c>
      <c r="J18" s="230">
        <f t="shared" si="2"/>
        <v>0</v>
      </c>
      <c r="K18" s="230">
        <f>K13+K15+K17</f>
        <v>0</v>
      </c>
      <c r="L18" s="230">
        <f t="shared" si="2"/>
        <v>0</v>
      </c>
      <c r="M18" s="230">
        <f>M13+M15+M17</f>
        <v>0</v>
      </c>
      <c r="N18" s="230">
        <f t="shared" si="2"/>
        <v>0</v>
      </c>
    </row>
    <row r="19" spans="2:15" ht="24.75" customHeight="1">
      <c r="B19" s="497" t="s">
        <v>132</v>
      </c>
      <c r="C19" s="498"/>
      <c r="D19" s="220"/>
      <c r="E19" s="220"/>
      <c r="F19" s="220"/>
      <c r="G19" s="220"/>
      <c r="H19" s="220"/>
      <c r="I19" s="220"/>
      <c r="J19" s="220"/>
      <c r="K19" s="220"/>
      <c r="L19" s="220"/>
      <c r="M19" s="220"/>
      <c r="N19" s="220"/>
    </row>
    <row r="20" spans="2:15" ht="39.75" customHeight="1" thickBot="1">
      <c r="B20" s="499" t="s">
        <v>133</v>
      </c>
      <c r="C20" s="500"/>
      <c r="D20" s="231" t="e">
        <f t="shared" ref="D20:N20" si="3">ROUND(D18/D19,0)</f>
        <v>#DIV/0!</v>
      </c>
      <c r="E20" s="231" t="e">
        <f t="shared" si="3"/>
        <v>#DIV/0!</v>
      </c>
      <c r="F20" s="231" t="e">
        <f t="shared" si="3"/>
        <v>#DIV/0!</v>
      </c>
      <c r="G20" s="231" t="e">
        <f t="shared" si="3"/>
        <v>#DIV/0!</v>
      </c>
      <c r="H20" s="231" t="e">
        <f t="shared" si="3"/>
        <v>#DIV/0!</v>
      </c>
      <c r="I20" s="231" t="e">
        <f t="shared" si="3"/>
        <v>#DIV/0!</v>
      </c>
      <c r="J20" s="231" t="e">
        <f t="shared" si="3"/>
        <v>#DIV/0!</v>
      </c>
      <c r="K20" s="231" t="e">
        <f t="shared" si="3"/>
        <v>#DIV/0!</v>
      </c>
      <c r="L20" s="231" t="e">
        <f t="shared" si="3"/>
        <v>#DIV/0!</v>
      </c>
      <c r="M20" s="231" t="e">
        <f t="shared" si="3"/>
        <v>#DIV/0!</v>
      </c>
      <c r="N20" s="231" t="e">
        <f t="shared" si="3"/>
        <v>#DIV/0!</v>
      </c>
    </row>
    <row r="21" spans="2:15" ht="41.25" customHeight="1">
      <c r="B21" s="501" t="s">
        <v>134</v>
      </c>
      <c r="C21" s="502"/>
      <c r="D21" s="511"/>
      <c r="E21" s="512"/>
      <c r="F21" s="512"/>
      <c r="G21" s="512"/>
      <c r="H21" s="232" t="e">
        <f>ROUNDDOWN((H20-$D20)/$D20,3)</f>
        <v>#DIV/0!</v>
      </c>
      <c r="I21" s="232" t="e">
        <f t="shared" ref="I21:J21" si="4">ROUNDDOWN((I20-$D20)/$D20,3)</f>
        <v>#DIV/0!</v>
      </c>
      <c r="J21" s="232" t="e">
        <f t="shared" si="4"/>
        <v>#DIV/0!</v>
      </c>
      <c r="K21" s="511"/>
      <c r="L21" s="512"/>
      <c r="M21" s="512"/>
      <c r="N21" s="513"/>
    </row>
    <row r="22" spans="2:15" ht="30.75" customHeight="1" thickBot="1">
      <c r="B22" s="517" t="s">
        <v>135</v>
      </c>
      <c r="C22" s="518"/>
      <c r="D22" s="514"/>
      <c r="E22" s="515"/>
      <c r="F22" s="515"/>
      <c r="G22" s="515"/>
      <c r="H22" s="233" t="e">
        <f>IF(H21&gt;=9%,"○","×")</f>
        <v>#DIV/0!</v>
      </c>
      <c r="I22" s="233" t="e">
        <f>IF(I21&gt;=12%,"○","×")</f>
        <v>#DIV/0!</v>
      </c>
      <c r="J22" s="233" t="e">
        <f>IF(J21&gt;=15%,"○","×")</f>
        <v>#DIV/0!</v>
      </c>
      <c r="K22" s="514"/>
      <c r="L22" s="515"/>
      <c r="M22" s="515"/>
      <c r="N22" s="516"/>
    </row>
    <row r="23" spans="2:15" ht="27" customHeight="1">
      <c r="B23" s="519" t="s">
        <v>83</v>
      </c>
      <c r="C23" s="520"/>
      <c r="D23" s="521"/>
      <c r="E23" s="221"/>
      <c r="F23" s="222"/>
      <c r="G23" s="223"/>
      <c r="H23" s="223"/>
      <c r="I23" s="223"/>
      <c r="J23" s="223"/>
      <c r="K23" s="223"/>
      <c r="L23" s="223"/>
      <c r="M23" s="223"/>
      <c r="N23" s="223"/>
    </row>
    <row r="24" spans="2:15" ht="27" customHeight="1">
      <c r="B24" s="522" t="s">
        <v>136</v>
      </c>
      <c r="C24" s="523"/>
      <c r="D24" s="524"/>
      <c r="E24" s="234">
        <f t="shared" ref="E24:N24" si="5">E14+E16</f>
        <v>0</v>
      </c>
      <c r="F24" s="234">
        <f t="shared" si="5"/>
        <v>0</v>
      </c>
      <c r="G24" s="234">
        <f t="shared" si="5"/>
        <v>0</v>
      </c>
      <c r="H24" s="234">
        <f t="shared" si="5"/>
        <v>0</v>
      </c>
      <c r="I24" s="234">
        <f t="shared" si="5"/>
        <v>0</v>
      </c>
      <c r="J24" s="234">
        <f t="shared" si="5"/>
        <v>0</v>
      </c>
      <c r="K24" s="234">
        <f t="shared" si="5"/>
        <v>0</v>
      </c>
      <c r="L24" s="234">
        <f t="shared" si="5"/>
        <v>0</v>
      </c>
      <c r="M24" s="234">
        <f t="shared" si="5"/>
        <v>0</v>
      </c>
      <c r="N24" s="234">
        <f t="shared" si="5"/>
        <v>0</v>
      </c>
    </row>
    <row r="25" spans="2:15" ht="27" customHeight="1">
      <c r="B25" s="522" t="s">
        <v>84</v>
      </c>
      <c r="C25" s="523"/>
      <c r="D25" s="524"/>
      <c r="E25" s="234">
        <f>$E$23-E24</f>
        <v>0</v>
      </c>
      <c r="F25" s="234">
        <f t="shared" ref="F25" si="6">$E$23-F24</f>
        <v>0</v>
      </c>
      <c r="G25" s="234">
        <f>F25-G24</f>
        <v>0</v>
      </c>
      <c r="H25" s="234">
        <f t="shared" ref="H25:N25" si="7">G25-H24</f>
        <v>0</v>
      </c>
      <c r="I25" s="234">
        <f t="shared" si="7"/>
        <v>0</v>
      </c>
      <c r="J25" s="234">
        <f t="shared" si="7"/>
        <v>0</v>
      </c>
      <c r="K25" s="234">
        <f t="shared" si="7"/>
        <v>0</v>
      </c>
      <c r="L25" s="234">
        <f t="shared" si="7"/>
        <v>0</v>
      </c>
      <c r="M25" s="234">
        <f t="shared" si="7"/>
        <v>0</v>
      </c>
      <c r="N25" s="234">
        <f t="shared" si="7"/>
        <v>0</v>
      </c>
    </row>
    <row r="26" spans="2:15" ht="27" customHeight="1">
      <c r="B26" s="522" t="s">
        <v>137</v>
      </c>
      <c r="C26" s="523"/>
      <c r="D26" s="524"/>
      <c r="E26" s="525" t="s">
        <v>175</v>
      </c>
      <c r="F26" s="526"/>
      <c r="G26" s="224" t="str">
        <f>IF(G25&gt;=0,"未回収","回収済")</f>
        <v>未回収</v>
      </c>
      <c r="H26" s="224" t="str">
        <f t="shared" ref="H26:N26" si="8">IF(H25&gt;=0,"未回収","回収済")</f>
        <v>未回収</v>
      </c>
      <c r="I26" s="224" t="str">
        <f t="shared" si="8"/>
        <v>未回収</v>
      </c>
      <c r="J26" s="224" t="str">
        <f t="shared" si="8"/>
        <v>未回収</v>
      </c>
      <c r="K26" s="224" t="str">
        <f t="shared" si="8"/>
        <v>未回収</v>
      </c>
      <c r="L26" s="224" t="str">
        <f t="shared" si="8"/>
        <v>未回収</v>
      </c>
      <c r="M26" s="224" t="str">
        <f t="shared" si="8"/>
        <v>未回収</v>
      </c>
      <c r="N26" s="224" t="str">
        <f t="shared" si="8"/>
        <v>未回収</v>
      </c>
    </row>
    <row r="27" spans="2:15" ht="26.1" customHeight="1">
      <c r="B27" s="503" t="s">
        <v>78</v>
      </c>
      <c r="C27" s="504"/>
      <c r="D27" s="505"/>
      <c r="E27" s="506" t="s">
        <v>176</v>
      </c>
      <c r="F27" s="507"/>
      <c r="G27" s="225"/>
      <c r="H27" s="226"/>
      <c r="I27" s="226"/>
      <c r="J27" s="226"/>
      <c r="K27" s="226"/>
      <c r="L27" s="226"/>
      <c r="M27" s="226"/>
      <c r="N27" s="226"/>
      <c r="O27" s="227"/>
    </row>
    <row r="28" spans="2:15" ht="26.1" customHeight="1">
      <c r="B28" s="508" t="s">
        <v>85</v>
      </c>
      <c r="C28" s="509"/>
      <c r="D28" s="510"/>
      <c r="E28" s="506" t="s">
        <v>175</v>
      </c>
      <c r="F28" s="507"/>
      <c r="G28" s="226"/>
      <c r="I28" s="226"/>
      <c r="J28" s="226"/>
      <c r="K28" s="226"/>
      <c r="L28" s="226"/>
      <c r="M28" s="226"/>
      <c r="N28" s="226"/>
      <c r="O28" s="227"/>
    </row>
    <row r="29" spans="2:15">
      <c r="C29" s="207"/>
      <c r="D29" s="207"/>
      <c r="E29" s="224" t="str">
        <f>IF(E25&gt;=0,"未回収","回収済")</f>
        <v>未回収</v>
      </c>
      <c r="F29" s="224" t="str">
        <f>IF(F25&gt;=0,"未回収","回収済")</f>
        <v>未回収</v>
      </c>
      <c r="G29" s="207"/>
      <c r="H29" s="207"/>
      <c r="I29" s="207"/>
      <c r="J29" s="207"/>
      <c r="K29" s="207"/>
      <c r="L29" s="207"/>
      <c r="M29" s="207"/>
      <c r="N29" s="207"/>
    </row>
    <row r="30" spans="2:15" ht="10.5" customHeight="1"/>
    <row r="35" spans="3:13">
      <c r="C35" s="228"/>
      <c r="D35" s="228"/>
      <c r="E35" s="228"/>
      <c r="F35" s="228"/>
      <c r="G35" s="228"/>
      <c r="H35" s="228"/>
      <c r="I35" s="228"/>
      <c r="J35" s="228"/>
      <c r="K35" s="228"/>
      <c r="L35" s="228"/>
      <c r="M35" s="228"/>
    </row>
    <row r="36" spans="3:13">
      <c r="C36" s="228"/>
      <c r="D36" s="228"/>
      <c r="E36" s="228"/>
      <c r="F36" s="228"/>
      <c r="G36" s="228"/>
      <c r="H36" s="228"/>
      <c r="I36" s="228"/>
      <c r="J36" s="228"/>
      <c r="K36" s="228"/>
      <c r="L36" s="228"/>
      <c r="M36" s="228"/>
    </row>
    <row r="37" spans="3:13">
      <c r="C37" s="228"/>
      <c r="D37" s="228"/>
      <c r="E37" s="228"/>
      <c r="F37" s="228"/>
      <c r="G37" s="228"/>
      <c r="H37" s="228"/>
      <c r="I37" s="228"/>
      <c r="J37" s="228"/>
      <c r="K37" s="228"/>
      <c r="L37" s="228"/>
      <c r="M37" s="228"/>
    </row>
    <row r="38" spans="3:13">
      <c r="C38" s="228"/>
      <c r="D38" s="228"/>
      <c r="E38" s="228"/>
      <c r="F38" s="228"/>
      <c r="G38" s="228"/>
      <c r="H38" s="228"/>
      <c r="I38" s="228"/>
      <c r="J38" s="228"/>
      <c r="K38" s="228"/>
      <c r="L38" s="228"/>
      <c r="M38" s="228"/>
    </row>
    <row r="39" spans="3:13">
      <c r="C39" s="228"/>
      <c r="D39" s="228"/>
      <c r="E39" s="228"/>
      <c r="F39" s="228"/>
      <c r="G39" s="228"/>
      <c r="H39" s="228"/>
      <c r="I39" s="228"/>
      <c r="J39" s="228"/>
      <c r="K39" s="228"/>
      <c r="L39" s="228"/>
      <c r="M39" s="228"/>
    </row>
    <row r="40" spans="3:13">
      <c r="C40" s="228"/>
      <c r="D40" s="228"/>
      <c r="E40" s="228"/>
      <c r="F40" s="228"/>
      <c r="G40" s="228"/>
      <c r="H40" s="228"/>
      <c r="I40" s="228"/>
      <c r="J40" s="228"/>
      <c r="K40" s="228"/>
      <c r="L40" s="228"/>
      <c r="M40" s="228"/>
    </row>
    <row r="41" spans="3:13">
      <c r="C41" s="228"/>
      <c r="D41" s="228"/>
      <c r="E41" s="228"/>
      <c r="F41" s="228"/>
      <c r="G41" s="228"/>
      <c r="H41" s="228"/>
      <c r="I41" s="228"/>
      <c r="J41" s="228"/>
      <c r="K41" s="228"/>
      <c r="L41" s="228"/>
      <c r="M41" s="228"/>
    </row>
    <row r="42" spans="3:13">
      <c r="C42" s="228"/>
      <c r="D42" s="228"/>
      <c r="E42" s="228"/>
      <c r="F42" s="228"/>
      <c r="G42" s="228"/>
      <c r="H42" s="228"/>
      <c r="I42" s="228"/>
      <c r="J42" s="228"/>
      <c r="K42" s="228"/>
      <c r="L42" s="228"/>
      <c r="M42" s="228"/>
    </row>
  </sheetData>
  <sheetProtection sheet="1" objects="1" scenarios="1"/>
  <mergeCells count="29">
    <mergeCell ref="B27:D27"/>
    <mergeCell ref="E27:F27"/>
    <mergeCell ref="B28:D28"/>
    <mergeCell ref="E28:F28"/>
    <mergeCell ref="K21:N22"/>
    <mergeCell ref="B22:C22"/>
    <mergeCell ref="B23:D23"/>
    <mergeCell ref="B24:D24"/>
    <mergeCell ref="B25:D25"/>
    <mergeCell ref="B26:D26"/>
    <mergeCell ref="E26:F26"/>
    <mergeCell ref="D21:G22"/>
    <mergeCell ref="B17:C17"/>
    <mergeCell ref="B18:C18"/>
    <mergeCell ref="B19:C19"/>
    <mergeCell ref="B20:C20"/>
    <mergeCell ref="B21:C21"/>
    <mergeCell ref="B16:C16"/>
    <mergeCell ref="B3:C3"/>
    <mergeCell ref="B4:C4"/>
    <mergeCell ref="B5:C5"/>
    <mergeCell ref="B6:C6"/>
    <mergeCell ref="B7:B9"/>
    <mergeCell ref="B10:C10"/>
    <mergeCell ref="B11:C11"/>
    <mergeCell ref="B12:C12"/>
    <mergeCell ref="B13:C13"/>
    <mergeCell ref="B14:C14"/>
    <mergeCell ref="B15:C15"/>
  </mergeCells>
  <phoneticPr fontId="2"/>
  <dataValidations count="2">
    <dataValidation type="list" allowBlank="1" showInputMessage="1" showErrorMessage="1" sqref="N2">
      <formula1>"千円,百万円"</formula1>
    </dataValidation>
    <dataValidation type="list" allowBlank="1" showInputMessage="1" showErrorMessage="1" sqref="D4:N5">
      <formula1>"○"</formula1>
    </dataValidation>
  </dataValidations>
  <printOptions horizontalCentered="1"/>
  <pageMargins left="0.31496062992125984" right="0.31496062992125984" top="0.15748031496062992" bottom="0.15748031496062992" header="0" footer="0"/>
  <pageSetup paperSize="9" scale="78" fitToWidth="0" orientation="landscape" r:id="rId1"/>
  <headerFooter>
    <oddFooter>&amp;C2-1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topLeftCell="A31" zoomScaleNormal="100" zoomScaleSheetLayoutView="90" workbookViewId="0">
      <selection activeCell="H36" sqref="H36:K36"/>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48</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20</v>
      </c>
      <c r="L4" s="417" t="s">
        <v>92</v>
      </c>
      <c r="M4" s="418"/>
      <c r="N4" s="418"/>
      <c r="O4" s="418"/>
      <c r="P4" s="418"/>
      <c r="Q4" s="418"/>
      <c r="R4" s="418"/>
      <c r="S4" s="419"/>
      <c r="T4" s="5"/>
      <c r="U4" s="6"/>
      <c r="V4"/>
    </row>
    <row r="5" spans="1:29" s="48" customFormat="1" ht="30" customHeight="1" thickTop="1">
      <c r="A5" s="49" t="s">
        <v>65</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54</v>
      </c>
      <c r="T6" s="5"/>
      <c r="U6" s="5"/>
      <c r="V6" s="10"/>
      <c r="W6" s="9"/>
      <c r="X6" s="9"/>
      <c r="Y6" s="9"/>
      <c r="Z6" s="9"/>
    </row>
    <row r="7" spans="1:29" ht="20.100000000000001" customHeight="1">
      <c r="A7" s="420" t="s">
        <v>2</v>
      </c>
      <c r="B7" s="421"/>
      <c r="C7" s="421"/>
      <c r="D7" s="421"/>
      <c r="E7" s="421"/>
      <c r="F7" s="421"/>
      <c r="G7" s="422"/>
      <c r="H7" s="357" t="s">
        <v>29</v>
      </c>
      <c r="I7" s="358"/>
      <c r="J7" s="358"/>
      <c r="K7" s="426"/>
      <c r="L7" s="420" t="s">
        <v>30</v>
      </c>
      <c r="M7" s="421"/>
      <c r="N7" s="421"/>
      <c r="O7" s="422"/>
      <c r="P7" s="420" t="s">
        <v>31</v>
      </c>
      <c r="Q7" s="421"/>
      <c r="R7" s="421"/>
      <c r="S7" s="422"/>
      <c r="T7" s="5"/>
      <c r="U7" s="5"/>
      <c r="V7" s="11"/>
      <c r="W7" s="12"/>
      <c r="X7" s="9"/>
      <c r="Y7" s="9"/>
      <c r="Z7" s="9"/>
    </row>
    <row r="8" spans="1:29" ht="20.100000000000001" customHeight="1" thickBot="1">
      <c r="A8" s="423"/>
      <c r="B8" s="424"/>
      <c r="C8" s="424"/>
      <c r="D8" s="424"/>
      <c r="E8" s="424"/>
      <c r="F8" s="424"/>
      <c r="G8" s="425"/>
      <c r="H8" s="38"/>
      <c r="I8" s="427" t="s">
        <v>28</v>
      </c>
      <c r="J8" s="427"/>
      <c r="K8" s="22" t="s">
        <v>8</v>
      </c>
      <c r="L8" s="38"/>
      <c r="M8" s="427" t="s">
        <v>52</v>
      </c>
      <c r="N8" s="427"/>
      <c r="O8" s="22" t="s">
        <v>9</v>
      </c>
      <c r="P8" s="428" t="s">
        <v>53</v>
      </c>
      <c r="Q8" s="429"/>
      <c r="R8" s="429"/>
      <c r="S8" s="22" t="s">
        <v>10</v>
      </c>
      <c r="T8" s="5"/>
      <c r="U8" s="5"/>
      <c r="V8" s="11"/>
      <c r="W8" s="12"/>
      <c r="X8" s="9"/>
      <c r="Y8" s="9"/>
      <c r="Z8" s="9"/>
    </row>
    <row r="9" spans="1:29" ht="24.95" customHeight="1" thickBot="1">
      <c r="A9" s="366" t="s">
        <v>21</v>
      </c>
      <c r="B9" s="367"/>
      <c r="C9" s="367"/>
      <c r="D9" s="367"/>
      <c r="E9" s="367"/>
      <c r="F9" s="367"/>
      <c r="G9" s="108" t="s">
        <v>57</v>
      </c>
      <c r="H9" s="532"/>
      <c r="I9" s="533"/>
      <c r="J9" s="533"/>
      <c r="K9" s="534"/>
      <c r="L9" s="535">
        <f>'申請設備（１）'!K13</f>
        <v>0</v>
      </c>
      <c r="M9" s="536"/>
      <c r="N9" s="536"/>
      <c r="O9" s="536"/>
      <c r="P9" s="537">
        <f>IF($L$4=U12,MIN(ROUNDDOWN(L9*1/2,-3),100000000),IF($L$4=U13,MIN(ROUNDDOWN(L9*2/3,-3),30000000),IF($L$4=U14,MIN(ROUNDDOWN(L9*2/3,-3),100000000),IF($L$4=U15,MIN(ROUNDDOWN(L9*2/3,-3),100000000),"要申請者区分選択"))))</f>
        <v>0</v>
      </c>
      <c r="Q9" s="538"/>
      <c r="R9" s="538"/>
      <c r="S9" s="539"/>
      <c r="T9" s="5"/>
      <c r="U9" s="5"/>
      <c r="V9" s="10"/>
      <c r="W9" s="9"/>
      <c r="X9" s="9"/>
      <c r="Y9" s="9"/>
      <c r="Z9" s="9"/>
    </row>
    <row r="10" spans="1:29" ht="24.95" customHeight="1" thickBot="1">
      <c r="A10" s="406" t="s">
        <v>34</v>
      </c>
      <c r="B10" s="407"/>
      <c r="C10" s="407"/>
      <c r="D10" s="407"/>
      <c r="E10" s="407"/>
      <c r="F10" s="407"/>
      <c r="G10" s="108" t="s">
        <v>67</v>
      </c>
      <c r="H10" s="540">
        <f>H36</f>
        <v>0</v>
      </c>
      <c r="I10" s="541"/>
      <c r="J10" s="541"/>
      <c r="K10" s="542"/>
      <c r="L10" s="543"/>
      <c r="M10" s="544"/>
      <c r="N10" s="544"/>
      <c r="O10" s="545"/>
      <c r="P10" s="546"/>
      <c r="Q10" s="547"/>
      <c r="R10" s="547"/>
      <c r="S10" s="548"/>
      <c r="T10" s="5"/>
      <c r="U10" s="5"/>
      <c r="V10" s="10"/>
      <c r="W10" s="9"/>
      <c r="X10" s="9"/>
      <c r="Y10" s="9"/>
      <c r="Z10" s="9"/>
    </row>
    <row r="11" spans="1:29" ht="24.95" customHeight="1" thickBot="1">
      <c r="A11" s="366" t="s">
        <v>32</v>
      </c>
      <c r="B11" s="367"/>
      <c r="C11" s="367"/>
      <c r="D11" s="367"/>
      <c r="E11" s="367"/>
      <c r="F11" s="367"/>
      <c r="G11" s="108"/>
      <c r="H11" s="549">
        <f>SUM(H9:K10)</f>
        <v>0</v>
      </c>
      <c r="I11" s="550"/>
      <c r="J11" s="550"/>
      <c r="K11" s="551"/>
      <c r="L11" s="535">
        <f>SUM(L9:O10)</f>
        <v>0</v>
      </c>
      <c r="M11" s="536"/>
      <c r="N11" s="536"/>
      <c r="O11" s="536"/>
      <c r="P11" s="537" t="str">
        <f>IF(P9&gt;=1000000,SUM(P9:S10),"下限額未満")</f>
        <v>下限額未満</v>
      </c>
      <c r="Q11" s="538"/>
      <c r="R11" s="538"/>
      <c r="S11" s="539"/>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99</v>
      </c>
      <c r="N12" s="112"/>
      <c r="O12" s="112"/>
      <c r="P12" s="101"/>
      <c r="Q12" s="402" t="s">
        <v>19</v>
      </c>
      <c r="R12" s="402"/>
      <c r="S12" s="402"/>
      <c r="T12" s="5"/>
      <c r="U12" s="40"/>
      <c r="V12" s="41"/>
      <c r="W12" s="42"/>
      <c r="X12" s="42"/>
      <c r="Y12" s="2"/>
      <c r="Z12" s="2"/>
      <c r="AA12" s="2"/>
      <c r="AB12" s="2"/>
    </row>
    <row r="13" spans="1:29" ht="18" customHeight="1">
      <c r="A13" s="101"/>
      <c r="B13" s="101"/>
      <c r="C13" s="101"/>
      <c r="D13" s="101"/>
      <c r="E13" s="101"/>
      <c r="F13" s="101"/>
      <c r="G13" s="101"/>
      <c r="H13" s="101"/>
      <c r="I13" s="101"/>
      <c r="J13" s="101"/>
      <c r="K13" s="101"/>
      <c r="L13" s="101"/>
      <c r="M13" s="113"/>
      <c r="N13" s="101"/>
      <c r="O13" s="101"/>
      <c r="P13" s="101"/>
      <c r="Q13" s="393"/>
      <c r="R13" s="393"/>
      <c r="S13" s="393"/>
      <c r="T13" s="5"/>
      <c r="U13" s="40"/>
      <c r="V13" s="43"/>
      <c r="W13" s="44"/>
      <c r="X13" s="44"/>
      <c r="Y13" s="7"/>
      <c r="Z13" s="385"/>
      <c r="AA13" s="385"/>
      <c r="AB13" s="385"/>
      <c r="AC13" s="4"/>
    </row>
    <row r="14" spans="1:29" ht="15" customHeight="1">
      <c r="A14" s="101"/>
      <c r="B14" s="101"/>
      <c r="C14" s="101"/>
      <c r="D14" s="101"/>
      <c r="E14" s="101"/>
      <c r="F14" s="101"/>
      <c r="G14" s="101"/>
      <c r="H14" s="101"/>
      <c r="I14" s="101"/>
      <c r="J14" s="101"/>
      <c r="K14" s="101"/>
      <c r="L14" s="114"/>
      <c r="M14" s="101"/>
      <c r="N14" s="101"/>
      <c r="O14" s="101"/>
      <c r="P14" s="101"/>
      <c r="Q14" s="115"/>
      <c r="R14" s="115"/>
      <c r="S14" s="115"/>
      <c r="T14" s="5"/>
      <c r="U14" s="40"/>
      <c r="V14" s="43"/>
      <c r="W14" s="44"/>
      <c r="X14" s="44"/>
      <c r="Y14" s="7"/>
      <c r="Z14" s="39"/>
      <c r="AA14" s="39"/>
      <c r="AB14" s="39"/>
      <c r="AC14" s="4"/>
    </row>
    <row r="15" spans="1:29" ht="39.950000000000003" customHeight="1">
      <c r="A15" s="116" t="s">
        <v>8</v>
      </c>
      <c r="B15" s="355" t="s">
        <v>71</v>
      </c>
      <c r="C15" s="355"/>
      <c r="D15" s="355"/>
      <c r="E15" s="355"/>
      <c r="F15" s="355"/>
      <c r="G15" s="355"/>
      <c r="H15" s="355"/>
      <c r="I15" s="355"/>
      <c r="J15" s="355"/>
      <c r="K15" s="355"/>
      <c r="L15" s="355"/>
      <c r="M15" s="355"/>
      <c r="N15" s="355"/>
      <c r="O15" s="355"/>
      <c r="P15" s="355"/>
      <c r="Q15" s="355"/>
      <c r="R15" s="355"/>
      <c r="S15" s="355"/>
      <c r="T15" s="5"/>
      <c r="U15" s="153" t="s">
        <v>92</v>
      </c>
      <c r="V15" s="154"/>
      <c r="W15" s="4"/>
      <c r="X15" s="4"/>
      <c r="Y15" s="7"/>
      <c r="Z15" s="39"/>
      <c r="AA15" s="39"/>
      <c r="AB15" s="39"/>
      <c r="AC15" s="4"/>
    </row>
    <row r="16" spans="1:29" ht="29.25" customHeight="1">
      <c r="A16" s="116" t="s">
        <v>9</v>
      </c>
      <c r="B16" s="386" t="s">
        <v>59</v>
      </c>
      <c r="C16" s="386"/>
      <c r="D16" s="386"/>
      <c r="E16" s="386"/>
      <c r="F16" s="386"/>
      <c r="G16" s="386"/>
      <c r="H16" s="386"/>
      <c r="I16" s="386"/>
      <c r="J16" s="386"/>
      <c r="K16" s="386"/>
      <c r="L16" s="386"/>
      <c r="M16" s="386"/>
      <c r="N16" s="386"/>
      <c r="O16" s="386"/>
      <c r="P16" s="386"/>
      <c r="Q16" s="386"/>
      <c r="R16" s="386"/>
      <c r="S16" s="386"/>
      <c r="T16" s="5"/>
      <c r="U16" s="23"/>
      <c r="V16" s="3"/>
      <c r="W16" s="4"/>
      <c r="X16" s="4"/>
      <c r="Y16" s="7"/>
      <c r="Z16" s="39"/>
      <c r="AA16" s="39"/>
      <c r="AB16" s="39"/>
      <c r="AC16" s="4"/>
    </row>
    <row r="17" spans="1:29" ht="30" customHeight="1">
      <c r="A17" s="116" t="s">
        <v>10</v>
      </c>
      <c r="B17" s="355" t="s">
        <v>51</v>
      </c>
      <c r="C17" s="355"/>
      <c r="D17" s="355"/>
      <c r="E17" s="355"/>
      <c r="F17" s="355"/>
      <c r="G17" s="355"/>
      <c r="H17" s="355"/>
      <c r="I17" s="355"/>
      <c r="J17" s="355"/>
      <c r="K17" s="355"/>
      <c r="L17" s="355"/>
      <c r="M17" s="355"/>
      <c r="N17" s="355"/>
      <c r="O17" s="355"/>
      <c r="P17" s="355"/>
      <c r="Q17" s="355"/>
      <c r="R17" s="355"/>
      <c r="S17" s="355"/>
      <c r="T17" s="5"/>
      <c r="U17" s="23"/>
      <c r="V17" s="3"/>
      <c r="W17" s="4"/>
      <c r="X17" s="4"/>
      <c r="Y17" s="7"/>
      <c r="Z17" s="39"/>
      <c r="AA17" s="39"/>
      <c r="AB17" s="39"/>
      <c r="AC17" s="4"/>
    </row>
    <row r="18" spans="1:29" ht="13.5" customHeight="1">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c r="A19" s="24" t="s">
        <v>49</v>
      </c>
      <c r="B19" s="15"/>
      <c r="C19" s="15"/>
      <c r="D19" s="15"/>
      <c r="E19" s="25"/>
      <c r="F19" s="26"/>
      <c r="G19" s="19"/>
      <c r="H19" s="20"/>
      <c r="I19" s="19"/>
      <c r="J19" s="19"/>
      <c r="K19" s="21"/>
      <c r="L19" s="21"/>
      <c r="M19" s="21"/>
      <c r="N19" s="21"/>
      <c r="O19" s="21"/>
      <c r="P19" s="21"/>
      <c r="Q19" s="21"/>
      <c r="R19" s="21"/>
      <c r="S19" s="107" t="s">
        <v>56</v>
      </c>
      <c r="T19" s="5"/>
      <c r="U19" s="23"/>
      <c r="V19" s="3"/>
      <c r="W19" s="4"/>
      <c r="X19" s="4"/>
      <c r="Y19" s="7"/>
      <c r="Z19" s="39"/>
      <c r="AA19" s="39"/>
      <c r="AB19" s="39"/>
      <c r="AC19" s="4"/>
    </row>
    <row r="20" spans="1:29" ht="35.1" customHeight="1">
      <c r="A20" s="387" t="s">
        <v>72</v>
      </c>
      <c r="B20" s="388"/>
      <c r="C20" s="388"/>
      <c r="D20" s="388"/>
      <c r="E20" s="388"/>
      <c r="F20" s="388"/>
      <c r="G20" s="389"/>
      <c r="H20" s="387" t="s">
        <v>3</v>
      </c>
      <c r="I20" s="388"/>
      <c r="J20" s="388"/>
      <c r="K20" s="389"/>
      <c r="L20" s="390" t="s">
        <v>33</v>
      </c>
      <c r="M20" s="391"/>
      <c r="N20" s="391"/>
      <c r="O20" s="392"/>
      <c r="P20" s="387" t="s">
        <v>27</v>
      </c>
      <c r="Q20" s="388"/>
      <c r="R20" s="388"/>
      <c r="S20" s="389"/>
      <c r="T20" s="5"/>
      <c r="U20" s="23"/>
      <c r="V20" s="3"/>
      <c r="W20" s="4"/>
      <c r="X20" s="4"/>
      <c r="Y20" s="7"/>
      <c r="Z20" s="39"/>
      <c r="AA20" s="39"/>
      <c r="AB20" s="39"/>
      <c r="AC20" s="4"/>
    </row>
    <row r="21" spans="1:29" ht="20.100000000000001" customHeight="1">
      <c r="A21" s="366" t="s">
        <v>4</v>
      </c>
      <c r="B21" s="367"/>
      <c r="C21" s="367"/>
      <c r="D21" s="367"/>
      <c r="E21" s="367"/>
      <c r="F21" s="367"/>
      <c r="G21" s="368"/>
      <c r="H21" s="552"/>
      <c r="I21" s="553"/>
      <c r="J21" s="553"/>
      <c r="K21" s="554"/>
      <c r="L21" s="555"/>
      <c r="M21" s="556"/>
      <c r="N21" s="556"/>
      <c r="O21" s="557"/>
      <c r="P21" s="555"/>
      <c r="Q21" s="556"/>
      <c r="R21" s="556"/>
      <c r="S21" s="557"/>
      <c r="T21" s="5"/>
      <c r="U21" s="23"/>
      <c r="V21" s="3"/>
      <c r="W21" s="4"/>
      <c r="X21" s="4"/>
      <c r="Y21" s="7"/>
      <c r="Z21" s="39"/>
      <c r="AA21" s="39"/>
      <c r="AB21" s="39"/>
      <c r="AC21" s="4"/>
    </row>
    <row r="22" spans="1:29" ht="20.100000000000001" customHeight="1">
      <c r="A22" s="366" t="s">
        <v>5</v>
      </c>
      <c r="B22" s="367"/>
      <c r="C22" s="367"/>
      <c r="D22" s="367"/>
      <c r="E22" s="367"/>
      <c r="F22" s="367"/>
      <c r="G22" s="368"/>
      <c r="H22" s="552"/>
      <c r="I22" s="553"/>
      <c r="J22" s="553"/>
      <c r="K22" s="554"/>
      <c r="L22" s="558"/>
      <c r="M22" s="559"/>
      <c r="N22" s="559"/>
      <c r="O22" s="560"/>
      <c r="P22" s="561"/>
      <c r="Q22" s="562"/>
      <c r="R22" s="562"/>
      <c r="S22" s="563"/>
      <c r="T22" s="5"/>
      <c r="U22" s="23"/>
      <c r="V22" s="3"/>
      <c r="W22" s="4"/>
      <c r="X22" s="4"/>
      <c r="Y22" s="7"/>
      <c r="Z22" s="39"/>
      <c r="AA22" s="39"/>
      <c r="AB22" s="39"/>
      <c r="AC22" s="4"/>
    </row>
    <row r="23" spans="1:29" ht="20.100000000000001" customHeight="1">
      <c r="A23" s="366" t="s">
        <v>6</v>
      </c>
      <c r="B23" s="367"/>
      <c r="C23" s="367"/>
      <c r="D23" s="367"/>
      <c r="E23" s="367"/>
      <c r="F23" s="367"/>
      <c r="G23" s="368"/>
      <c r="H23" s="552"/>
      <c r="I23" s="553"/>
      <c r="J23" s="553"/>
      <c r="K23" s="554"/>
      <c r="L23" s="564"/>
      <c r="M23" s="565"/>
      <c r="N23" s="565"/>
      <c r="O23" s="566"/>
      <c r="P23" s="555"/>
      <c r="Q23" s="556"/>
      <c r="R23" s="556"/>
      <c r="S23" s="557"/>
      <c r="T23" s="5"/>
      <c r="U23" s="23"/>
      <c r="V23" s="3"/>
      <c r="W23" s="4"/>
      <c r="X23" s="4"/>
      <c r="Y23" s="7"/>
      <c r="Z23" s="39"/>
      <c r="AA23" s="39"/>
      <c r="AB23" s="39"/>
      <c r="AC23" s="4"/>
    </row>
    <row r="24" spans="1:29" ht="20.100000000000001" customHeight="1">
      <c r="A24" s="366" t="s">
        <v>7</v>
      </c>
      <c r="B24" s="367"/>
      <c r="C24" s="367"/>
      <c r="D24" s="367"/>
      <c r="E24" s="367"/>
      <c r="F24" s="367"/>
      <c r="G24" s="368"/>
      <c r="H24" s="552"/>
      <c r="I24" s="553"/>
      <c r="J24" s="553"/>
      <c r="K24" s="554"/>
      <c r="L24" s="567"/>
      <c r="M24" s="568"/>
      <c r="N24" s="568"/>
      <c r="O24" s="569"/>
      <c r="P24" s="555"/>
      <c r="Q24" s="556"/>
      <c r="R24" s="556"/>
      <c r="S24" s="557"/>
      <c r="T24" s="5"/>
      <c r="U24" s="23"/>
      <c r="V24" s="3"/>
      <c r="W24" s="4"/>
      <c r="X24" s="4"/>
      <c r="Y24" s="7"/>
      <c r="Z24" s="39"/>
      <c r="AA24" s="39"/>
      <c r="AB24" s="39"/>
      <c r="AC24" s="4"/>
    </row>
    <row r="25" spans="1:29" ht="20.100000000000001" customHeight="1">
      <c r="A25" s="27" t="s">
        <v>0</v>
      </c>
      <c r="B25" s="118"/>
      <c r="C25" s="118"/>
      <c r="D25" s="118"/>
      <c r="E25" s="119"/>
      <c r="F25" s="119"/>
      <c r="G25" s="108" t="s">
        <v>12</v>
      </c>
      <c r="H25" s="570">
        <f>SUM(H21:K24)</f>
        <v>0</v>
      </c>
      <c r="I25" s="571"/>
      <c r="J25" s="571"/>
      <c r="K25" s="572"/>
      <c r="L25" s="120" t="str">
        <f>IF(H11=H25,"OK","不一致")</f>
        <v>OK</v>
      </c>
      <c r="M25" s="121"/>
      <c r="N25" s="121"/>
      <c r="O25" s="121"/>
      <c r="P25" s="121"/>
      <c r="Q25" s="121"/>
      <c r="R25" s="121"/>
      <c r="S25" s="122"/>
      <c r="T25" s="5"/>
      <c r="U25" s="23"/>
      <c r="V25" s="3"/>
      <c r="W25" s="4"/>
      <c r="X25" s="4"/>
      <c r="Y25" s="7"/>
      <c r="Z25" s="39"/>
      <c r="AA25" s="39"/>
      <c r="AB25" s="39"/>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c r="A27" s="116" t="s">
        <v>11</v>
      </c>
      <c r="B27" s="355" t="s">
        <v>60</v>
      </c>
      <c r="C27" s="355"/>
      <c r="D27" s="355"/>
      <c r="E27" s="355"/>
      <c r="F27" s="355"/>
      <c r="G27" s="355"/>
      <c r="H27" s="355"/>
      <c r="I27" s="355"/>
      <c r="J27" s="355"/>
      <c r="K27" s="355"/>
      <c r="L27" s="355"/>
      <c r="M27" s="355"/>
      <c r="N27" s="355"/>
      <c r="O27" s="355"/>
      <c r="P27" s="355"/>
      <c r="Q27" s="355"/>
      <c r="R27" s="355"/>
      <c r="S27" s="355"/>
      <c r="T27" s="5"/>
      <c r="U27" s="23"/>
      <c r="V27" s="3"/>
      <c r="W27" s="4"/>
      <c r="X27" s="4"/>
      <c r="Y27" s="7"/>
      <c r="Z27" s="39"/>
      <c r="AA27" s="39"/>
      <c r="AB27" s="39"/>
      <c r="AC27" s="4"/>
    </row>
    <row r="28" spans="1:29" ht="21" customHeight="1">
      <c r="A28" s="116" t="s">
        <v>57</v>
      </c>
      <c r="B28" s="355" t="s">
        <v>61</v>
      </c>
      <c r="C28" s="355"/>
      <c r="D28" s="355"/>
      <c r="E28" s="355"/>
      <c r="F28" s="355"/>
      <c r="G28" s="355"/>
      <c r="H28" s="355"/>
      <c r="I28" s="355"/>
      <c r="J28" s="355"/>
      <c r="K28" s="355"/>
      <c r="L28" s="355"/>
      <c r="M28" s="355"/>
      <c r="N28" s="355"/>
      <c r="O28" s="355"/>
      <c r="P28" s="355"/>
      <c r="Q28" s="355"/>
      <c r="R28" s="355"/>
      <c r="S28" s="355"/>
      <c r="T28" s="5"/>
      <c r="U28" s="23"/>
      <c r="V28" s="3"/>
      <c r="W28" s="4"/>
      <c r="X28" s="4"/>
      <c r="Y28" s="7"/>
      <c r="Z28" s="39"/>
      <c r="AA28" s="39"/>
      <c r="AB28" s="39"/>
      <c r="AC28" s="4"/>
    </row>
    <row r="29" spans="1:29" ht="15" customHeight="1">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c r="A30" s="356" t="s">
        <v>50</v>
      </c>
      <c r="B30" s="356"/>
      <c r="C30" s="356"/>
      <c r="D30" s="356"/>
      <c r="E30" s="356"/>
      <c r="F30" s="356"/>
      <c r="G30" s="356"/>
      <c r="H30" s="20"/>
      <c r="I30" s="124"/>
      <c r="J30" s="124"/>
      <c r="K30" s="124"/>
      <c r="L30" s="124"/>
      <c r="M30" s="124"/>
      <c r="N30" s="124"/>
      <c r="O30" s="124"/>
      <c r="P30" s="124"/>
      <c r="Q30" s="124"/>
      <c r="R30" s="124"/>
      <c r="S30" s="107" t="s">
        <v>56</v>
      </c>
      <c r="T30" s="5"/>
      <c r="U30" s="23"/>
      <c r="V30" s="3"/>
      <c r="W30" s="4"/>
      <c r="X30" s="4"/>
      <c r="Y30" s="7"/>
      <c r="Z30" s="39"/>
      <c r="AA30" s="39"/>
      <c r="AB30" s="39"/>
      <c r="AC30" s="4"/>
    </row>
    <row r="31" spans="1:29" ht="20.100000000000001" customHeight="1">
      <c r="A31" s="573" t="s">
        <v>158</v>
      </c>
      <c r="B31" s="574"/>
      <c r="C31" s="359" t="s">
        <v>159</v>
      </c>
      <c r="D31" s="360"/>
      <c r="E31" s="360"/>
      <c r="F31" s="360"/>
      <c r="G31" s="361"/>
      <c r="H31" s="357" t="s">
        <v>29</v>
      </c>
      <c r="I31" s="358"/>
      <c r="J31" s="358"/>
      <c r="K31" s="358"/>
      <c r="L31" s="359" t="s">
        <v>68</v>
      </c>
      <c r="M31" s="360"/>
      <c r="N31" s="360"/>
      <c r="O31" s="361"/>
      <c r="P31" s="365" t="s">
        <v>69</v>
      </c>
      <c r="Q31" s="365"/>
      <c r="R31" s="365"/>
      <c r="S31" s="365"/>
      <c r="T31" s="5"/>
      <c r="U31" s="23"/>
      <c r="V31" s="3"/>
      <c r="W31" s="4"/>
      <c r="X31" s="4"/>
      <c r="Y31" s="7"/>
      <c r="Z31" s="39"/>
      <c r="AA31" s="39"/>
      <c r="AB31" s="39"/>
      <c r="AC31" s="4"/>
    </row>
    <row r="32" spans="1:29" ht="20.100000000000001" customHeight="1">
      <c r="A32" s="575"/>
      <c r="B32" s="576"/>
      <c r="C32" s="362"/>
      <c r="D32" s="363"/>
      <c r="E32" s="363"/>
      <c r="F32" s="363"/>
      <c r="G32" s="364"/>
      <c r="H32" s="38"/>
      <c r="I32" s="363" t="s">
        <v>28</v>
      </c>
      <c r="J32" s="363"/>
      <c r="K32" s="125" t="s">
        <v>58</v>
      </c>
      <c r="L32" s="362"/>
      <c r="M32" s="363"/>
      <c r="N32" s="363"/>
      <c r="O32" s="364"/>
      <c r="P32" s="365"/>
      <c r="Q32" s="365"/>
      <c r="R32" s="365"/>
      <c r="S32" s="365"/>
      <c r="T32" s="5"/>
      <c r="U32" s="23"/>
      <c r="V32" s="3"/>
      <c r="W32" s="4"/>
      <c r="X32" s="4"/>
      <c r="Y32" s="7"/>
      <c r="Z32" s="39"/>
      <c r="AA32" s="39"/>
      <c r="AB32" s="39"/>
      <c r="AC32" s="4"/>
    </row>
    <row r="33" spans="1:29" ht="20.100000000000001" customHeight="1">
      <c r="A33" s="530"/>
      <c r="B33" s="531"/>
      <c r="C33" s="527"/>
      <c r="D33" s="528"/>
      <c r="E33" s="528"/>
      <c r="F33" s="528"/>
      <c r="G33" s="529"/>
      <c r="H33" s="577"/>
      <c r="I33" s="578"/>
      <c r="J33" s="578"/>
      <c r="K33" s="578"/>
      <c r="L33" s="579"/>
      <c r="M33" s="580"/>
      <c r="N33" s="580"/>
      <c r="O33" s="581"/>
      <c r="P33" s="582"/>
      <c r="Q33" s="582"/>
      <c r="R33" s="582"/>
      <c r="S33" s="582"/>
      <c r="T33" s="5"/>
      <c r="U33" s="23"/>
      <c r="V33" s="3"/>
      <c r="W33" s="4"/>
      <c r="X33" s="4"/>
      <c r="Y33" s="7"/>
      <c r="Z33" s="39"/>
      <c r="AA33" s="39"/>
      <c r="AB33" s="39"/>
      <c r="AC33" s="4"/>
    </row>
    <row r="34" spans="1:29" ht="20.100000000000001" customHeight="1">
      <c r="A34" s="530"/>
      <c r="B34" s="531"/>
      <c r="C34" s="527"/>
      <c r="D34" s="528"/>
      <c r="E34" s="528"/>
      <c r="F34" s="528"/>
      <c r="G34" s="529"/>
      <c r="H34" s="577"/>
      <c r="I34" s="578"/>
      <c r="J34" s="578"/>
      <c r="K34" s="578"/>
      <c r="L34" s="579"/>
      <c r="M34" s="580"/>
      <c r="N34" s="580"/>
      <c r="O34" s="581"/>
      <c r="P34" s="582"/>
      <c r="Q34" s="582"/>
      <c r="R34" s="582"/>
      <c r="S34" s="582"/>
      <c r="T34" s="5"/>
      <c r="U34" s="23"/>
      <c r="V34" s="3"/>
      <c r="W34" s="4"/>
      <c r="X34" s="4"/>
      <c r="Y34" s="7"/>
      <c r="Z34" s="39"/>
      <c r="AA34" s="39"/>
      <c r="AB34" s="39"/>
      <c r="AC34" s="4"/>
    </row>
    <row r="35" spans="1:29" ht="20.100000000000001" customHeight="1">
      <c r="A35" s="530"/>
      <c r="B35" s="531"/>
      <c r="C35" s="527"/>
      <c r="D35" s="528"/>
      <c r="E35" s="528"/>
      <c r="F35" s="528"/>
      <c r="G35" s="529"/>
      <c r="H35" s="577"/>
      <c r="I35" s="578"/>
      <c r="J35" s="578"/>
      <c r="K35" s="578"/>
      <c r="L35" s="579"/>
      <c r="M35" s="580"/>
      <c r="N35" s="580"/>
      <c r="O35" s="581"/>
      <c r="P35" s="583"/>
      <c r="Q35" s="582"/>
      <c r="R35" s="582"/>
      <c r="S35" s="582"/>
      <c r="T35" s="5"/>
      <c r="U35" s="23"/>
      <c r="V35" s="3"/>
      <c r="W35" s="4"/>
      <c r="X35" s="4"/>
      <c r="Y35" s="7"/>
      <c r="Z35" s="39"/>
      <c r="AA35" s="39"/>
      <c r="AB35" s="39"/>
      <c r="AC35" s="4"/>
    </row>
    <row r="36" spans="1:29" ht="24.95" customHeight="1">
      <c r="A36" s="195" t="s">
        <v>0</v>
      </c>
      <c r="B36" s="196"/>
      <c r="C36" s="196"/>
      <c r="D36" s="196"/>
      <c r="E36" s="196"/>
      <c r="F36" s="196"/>
      <c r="G36" s="108" t="s">
        <v>66</v>
      </c>
      <c r="H36" s="584">
        <f>SUM(H33:K35)</f>
        <v>0</v>
      </c>
      <c r="I36" s="585"/>
      <c r="J36" s="585"/>
      <c r="K36" s="585"/>
      <c r="L36" s="333"/>
      <c r="M36" s="334"/>
      <c r="N36" s="334"/>
      <c r="O36" s="335"/>
      <c r="P36" s="336"/>
      <c r="Q36" s="336"/>
      <c r="R36" s="336"/>
      <c r="S36" s="336"/>
      <c r="T36" s="5"/>
      <c r="U36" s="23"/>
      <c r="V36" s="3"/>
      <c r="W36" s="4"/>
      <c r="X36" s="4"/>
      <c r="Y36" s="7"/>
      <c r="Z36" s="39"/>
      <c r="AA36" s="39"/>
      <c r="AB36" s="39"/>
      <c r="AC36" s="4"/>
    </row>
    <row r="37" spans="1:29" ht="8.1" customHeight="1">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39"/>
      <c r="AA37" s="39"/>
      <c r="AB37" s="39"/>
      <c r="AC37" s="4"/>
    </row>
    <row r="38" spans="1:29" ht="30" customHeight="1">
      <c r="A38" s="116" t="s">
        <v>62</v>
      </c>
      <c r="B38" s="323" t="s">
        <v>64</v>
      </c>
      <c r="C38" s="323"/>
      <c r="D38" s="323"/>
      <c r="E38" s="323"/>
      <c r="F38" s="323"/>
      <c r="G38" s="323"/>
      <c r="H38" s="323"/>
      <c r="I38" s="323"/>
      <c r="J38" s="323"/>
      <c r="K38" s="323"/>
      <c r="L38" s="323"/>
      <c r="M38" s="323"/>
      <c r="N38" s="323"/>
      <c r="O38" s="323"/>
      <c r="P38" s="323"/>
      <c r="Q38" s="323"/>
      <c r="R38" s="323"/>
      <c r="S38" s="323"/>
      <c r="T38" s="5"/>
      <c r="U38" s="23"/>
      <c r="V38" s="3"/>
      <c r="W38" s="4"/>
      <c r="X38" s="4"/>
      <c r="Y38" s="7"/>
      <c r="Z38" s="39"/>
      <c r="AA38" s="39"/>
      <c r="AB38" s="39"/>
      <c r="AC38" s="4"/>
    </row>
    <row r="39" spans="1:29" ht="21.75" customHeight="1">
      <c r="A39" s="116" t="s">
        <v>63</v>
      </c>
      <c r="B39" s="322" t="s">
        <v>73</v>
      </c>
      <c r="C39" s="323"/>
      <c r="D39" s="323"/>
      <c r="E39" s="323"/>
      <c r="F39" s="323"/>
      <c r="G39" s="323"/>
      <c r="H39" s="323"/>
      <c r="I39" s="323"/>
      <c r="J39" s="323"/>
      <c r="K39" s="323"/>
      <c r="L39" s="323"/>
      <c r="M39" s="323"/>
      <c r="N39" s="323"/>
      <c r="O39" s="323"/>
      <c r="P39" s="323"/>
      <c r="Q39" s="323"/>
      <c r="R39" s="323"/>
      <c r="S39" s="323"/>
      <c r="T39" s="5"/>
      <c r="U39" s="23"/>
      <c r="V39" s="3"/>
      <c r="W39" s="4"/>
      <c r="X39" s="4"/>
      <c r="Y39" s="7"/>
      <c r="Z39" s="39"/>
      <c r="AA39" s="39"/>
      <c r="AB39" s="39"/>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heet="1" objects="1" scenarios="1"/>
  <mergeCells count="76">
    <mergeCell ref="B38:S38"/>
    <mergeCell ref="B39:S39"/>
    <mergeCell ref="H35:K35"/>
    <mergeCell ref="L35:O35"/>
    <mergeCell ref="P35:S35"/>
    <mergeCell ref="H36:K36"/>
    <mergeCell ref="L36:O36"/>
    <mergeCell ref="P36:S36"/>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C31:G32"/>
    <mergeCell ref="A31:B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 ref="C33:G33"/>
    <mergeCell ref="C34:G34"/>
    <mergeCell ref="C35:G35"/>
    <mergeCell ref="A33:B33"/>
    <mergeCell ref="A34:B34"/>
    <mergeCell ref="A35:B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80" zoomScaleNormal="80" zoomScaleSheetLayoutView="80" workbookViewId="0">
      <selection activeCell="K13" sqref="K13"/>
    </sheetView>
  </sheetViews>
  <sheetFormatPr defaultRowHeight="13.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c r="B1" s="53" t="s">
        <v>93</v>
      </c>
      <c r="C1" s="54" t="s">
        <v>35</v>
      </c>
    </row>
    <row r="2" spans="2:23" ht="18" customHeight="1">
      <c r="B2" s="57" t="s">
        <v>40</v>
      </c>
      <c r="C2" s="58"/>
      <c r="D2" s="58"/>
      <c r="E2" s="58"/>
      <c r="F2" s="58"/>
      <c r="G2" s="58"/>
      <c r="H2" s="58"/>
      <c r="I2" s="58"/>
      <c r="J2" s="58"/>
      <c r="K2" s="58"/>
      <c r="L2" s="58"/>
      <c r="M2" s="58"/>
    </row>
    <row r="3" spans="2:23" ht="15.75" customHeight="1">
      <c r="B3" s="589" t="s">
        <v>22</v>
      </c>
      <c r="C3" s="436" t="s">
        <v>36</v>
      </c>
      <c r="D3" s="438" t="s">
        <v>13</v>
      </c>
      <c r="E3" s="440" t="s">
        <v>37</v>
      </c>
      <c r="F3" s="440" t="s">
        <v>153</v>
      </c>
      <c r="G3" s="436" t="s">
        <v>154</v>
      </c>
      <c r="H3" s="442"/>
      <c r="I3" s="236" t="s">
        <v>24</v>
      </c>
      <c r="J3" s="438" t="s">
        <v>23</v>
      </c>
      <c r="K3" s="100" t="s">
        <v>14</v>
      </c>
      <c r="L3" s="438" t="s">
        <v>15</v>
      </c>
      <c r="M3" s="438" t="s">
        <v>39</v>
      </c>
    </row>
    <row r="4" spans="2:23" ht="24.95" customHeight="1">
      <c r="B4" s="590"/>
      <c r="C4" s="437"/>
      <c r="D4" s="439"/>
      <c r="E4" s="441"/>
      <c r="F4" s="441"/>
      <c r="G4" s="443"/>
      <c r="H4" s="444"/>
      <c r="I4" s="59" t="s">
        <v>38</v>
      </c>
      <c r="J4" s="439"/>
      <c r="K4" s="83" t="s">
        <v>38</v>
      </c>
      <c r="L4" s="439"/>
      <c r="M4" s="439"/>
    </row>
    <row r="5" spans="2:23" ht="57" customHeight="1">
      <c r="B5" s="235">
        <v>1</v>
      </c>
      <c r="C5" s="251"/>
      <c r="D5" s="252"/>
      <c r="E5" s="253"/>
      <c r="F5" s="253"/>
      <c r="G5" s="254"/>
      <c r="H5" s="255" t="s">
        <v>26</v>
      </c>
      <c r="I5" s="256"/>
      <c r="J5" s="257"/>
      <c r="K5" s="204">
        <f>I5*J5</f>
        <v>0</v>
      </c>
      <c r="L5" s="258"/>
      <c r="M5" s="259"/>
      <c r="S5" s="248"/>
    </row>
    <row r="6" spans="2:23" ht="57" customHeight="1">
      <c r="B6" s="235">
        <v>2</v>
      </c>
      <c r="C6" s="251"/>
      <c r="D6" s="252"/>
      <c r="E6" s="253"/>
      <c r="F6" s="253"/>
      <c r="G6" s="254"/>
      <c r="H6" s="255" t="s">
        <v>26</v>
      </c>
      <c r="I6" s="256"/>
      <c r="J6" s="257"/>
      <c r="K6" s="204">
        <f t="shared" ref="K6:K12" si="0">I6*J6</f>
        <v>0</v>
      </c>
      <c r="L6" s="258"/>
      <c r="M6" s="259"/>
    </row>
    <row r="7" spans="2:23" ht="57" customHeight="1">
      <c r="B7" s="235">
        <v>3</v>
      </c>
      <c r="C7" s="251"/>
      <c r="D7" s="252"/>
      <c r="E7" s="253"/>
      <c r="F7" s="253"/>
      <c r="G7" s="254"/>
      <c r="H7" s="255" t="s">
        <v>26</v>
      </c>
      <c r="I7" s="256"/>
      <c r="J7" s="257"/>
      <c r="K7" s="204">
        <f t="shared" si="0"/>
        <v>0</v>
      </c>
      <c r="L7" s="258"/>
      <c r="M7" s="259"/>
    </row>
    <row r="8" spans="2:23" ht="57" customHeight="1">
      <c r="B8" s="235">
        <v>4</v>
      </c>
      <c r="C8" s="251"/>
      <c r="D8" s="252"/>
      <c r="E8" s="253"/>
      <c r="F8" s="253"/>
      <c r="G8" s="254"/>
      <c r="H8" s="255" t="s">
        <v>26</v>
      </c>
      <c r="I8" s="256"/>
      <c r="J8" s="257"/>
      <c r="K8" s="204">
        <f t="shared" si="0"/>
        <v>0</v>
      </c>
      <c r="L8" s="258"/>
      <c r="M8" s="259"/>
    </row>
    <row r="9" spans="2:23" ht="57" customHeight="1">
      <c r="B9" s="235">
        <v>5</v>
      </c>
      <c r="C9" s="251"/>
      <c r="D9" s="252"/>
      <c r="E9" s="253"/>
      <c r="F9" s="253"/>
      <c r="G9" s="254"/>
      <c r="H9" s="255" t="s">
        <v>26</v>
      </c>
      <c r="I9" s="256"/>
      <c r="J9" s="257"/>
      <c r="K9" s="204">
        <f t="shared" si="0"/>
        <v>0</v>
      </c>
      <c r="L9" s="258"/>
      <c r="M9" s="259"/>
    </row>
    <row r="10" spans="2:23" ht="57" customHeight="1">
      <c r="B10" s="235">
        <v>6</v>
      </c>
      <c r="C10" s="251"/>
      <c r="D10" s="252"/>
      <c r="E10" s="253"/>
      <c r="F10" s="253"/>
      <c r="G10" s="254"/>
      <c r="H10" s="255" t="s">
        <v>26</v>
      </c>
      <c r="I10" s="256"/>
      <c r="J10" s="257"/>
      <c r="K10" s="204">
        <f t="shared" si="0"/>
        <v>0</v>
      </c>
      <c r="L10" s="258"/>
      <c r="M10" s="259"/>
    </row>
    <row r="11" spans="2:23" ht="57" customHeight="1">
      <c r="B11" s="235">
        <v>7</v>
      </c>
      <c r="C11" s="251"/>
      <c r="D11" s="252"/>
      <c r="E11" s="253"/>
      <c r="F11" s="253"/>
      <c r="G11" s="254"/>
      <c r="H11" s="255" t="s">
        <v>26</v>
      </c>
      <c r="I11" s="256"/>
      <c r="J11" s="257"/>
      <c r="K11" s="204">
        <f t="shared" si="0"/>
        <v>0</v>
      </c>
      <c r="L11" s="258"/>
      <c r="M11" s="259"/>
    </row>
    <row r="12" spans="2:23" ht="57" customHeight="1">
      <c r="B12" s="235">
        <v>8</v>
      </c>
      <c r="C12" s="251"/>
      <c r="D12" s="252"/>
      <c r="E12" s="253"/>
      <c r="F12" s="253"/>
      <c r="G12" s="254"/>
      <c r="H12" s="255" t="s">
        <v>26</v>
      </c>
      <c r="I12" s="256"/>
      <c r="J12" s="260"/>
      <c r="K12" s="204">
        <f t="shared" si="0"/>
        <v>0</v>
      </c>
      <c r="L12" s="258"/>
      <c r="M12" s="259"/>
    </row>
    <row r="13" spans="2:23" ht="26.25" customHeight="1">
      <c r="B13" s="261"/>
      <c r="C13" s="262"/>
      <c r="D13" s="263" t="s">
        <v>1</v>
      </c>
      <c r="E13" s="264"/>
      <c r="F13" s="264"/>
      <c r="G13" s="264"/>
      <c r="H13" s="264"/>
      <c r="I13" s="265"/>
      <c r="J13" s="266">
        <f>SUM(J5:J12)</f>
        <v>0</v>
      </c>
      <c r="K13" s="84">
        <f>SUM(K5:K12)</f>
        <v>0</v>
      </c>
      <c r="L13" s="267"/>
      <c r="M13" s="268"/>
      <c r="O13" s="269"/>
      <c r="P13" s="269"/>
      <c r="Q13" s="269"/>
      <c r="R13" s="269"/>
      <c r="S13" s="269"/>
      <c r="T13" s="269"/>
      <c r="U13" s="269"/>
      <c r="V13" s="269"/>
      <c r="W13" s="269"/>
    </row>
    <row r="14" spans="2:23" ht="20.100000000000001" customHeight="1">
      <c r="B14" s="270"/>
      <c r="O14" s="269"/>
      <c r="P14" s="269"/>
      <c r="Q14" s="269"/>
      <c r="R14" s="269"/>
      <c r="S14" s="269"/>
      <c r="T14" s="269"/>
      <c r="U14" s="269"/>
      <c r="V14" s="269"/>
      <c r="W14" s="269"/>
    </row>
    <row r="15" spans="2:23" ht="20.100000000000001" customHeight="1">
      <c r="O15" s="269"/>
      <c r="P15" s="269"/>
      <c r="Q15" s="269"/>
      <c r="R15" s="269"/>
      <c r="S15" s="269"/>
      <c r="T15" s="269"/>
      <c r="U15" s="269"/>
      <c r="V15" s="269"/>
      <c r="W15" s="269"/>
    </row>
    <row r="16" spans="2:23" ht="20.100000000000001" customHeight="1">
      <c r="O16" s="269"/>
      <c r="P16" s="269"/>
      <c r="Q16" s="269"/>
      <c r="R16" s="269"/>
      <c r="S16" s="269"/>
      <c r="T16" s="269"/>
      <c r="U16" s="269"/>
      <c r="V16" s="269"/>
      <c r="W16" s="269"/>
    </row>
    <row r="17" spans="12:23" ht="13.5" customHeight="1">
      <c r="O17" s="269"/>
      <c r="P17" s="269"/>
      <c r="Q17" s="269"/>
      <c r="R17" s="269"/>
      <c r="S17" s="269"/>
      <c r="T17" s="269"/>
      <c r="U17" s="269"/>
      <c r="V17" s="269"/>
      <c r="W17" s="269"/>
    </row>
    <row r="18" spans="12:23" ht="20.100000000000001" customHeight="1">
      <c r="S18" s="248"/>
    </row>
    <row r="19" spans="12:23" ht="20.100000000000001" customHeight="1"/>
    <row r="20" spans="12:23" ht="20.100000000000001" customHeight="1"/>
    <row r="21" spans="12:23" s="249" customFormat="1" ht="20.100000000000001" customHeight="1"/>
    <row r="22" spans="12:23" s="249" customFormat="1" ht="20.100000000000001" customHeight="1"/>
    <row r="23" spans="12:23" s="249" customFormat="1" ht="20.100000000000001" customHeight="1"/>
    <row r="24" spans="12:23" s="249" customFormat="1" ht="20.100000000000001" customHeight="1"/>
    <row r="25" spans="12:23" s="249" customFormat="1" ht="20.100000000000001" customHeight="1"/>
    <row r="26" spans="12:23" s="249" customFormat="1" ht="20.100000000000001" customHeight="1"/>
    <row r="27" spans="12:23" s="249" customFormat="1" ht="20.100000000000001" customHeight="1"/>
    <row r="28" spans="12:23" s="249" customFormat="1" ht="20.100000000000001" customHeight="1"/>
    <row r="29" spans="12:23" s="249" customFormat="1" ht="20.100000000000001" customHeight="1">
      <c r="S29" s="250"/>
    </row>
    <row r="30" spans="12:23" s="249" customFormat="1" ht="20.100000000000001" customHeight="1">
      <c r="L30" s="591"/>
      <c r="M30" s="591"/>
      <c r="N30" s="591"/>
      <c r="O30" s="591"/>
      <c r="P30" s="591"/>
      <c r="Q30" s="591"/>
      <c r="R30" s="591"/>
      <c r="S30" s="591"/>
    </row>
    <row r="31" spans="12:23" s="249" customFormat="1" ht="20.100000000000001" customHeight="1">
      <c r="L31" s="591"/>
      <c r="M31" s="591"/>
      <c r="N31" s="591"/>
      <c r="O31" s="591"/>
      <c r="P31" s="591"/>
      <c r="Q31" s="591"/>
      <c r="R31" s="591"/>
      <c r="S31" s="591"/>
    </row>
    <row r="32" spans="12:23" s="249" customFormat="1" ht="20.100000000000001" customHeight="1">
      <c r="L32" s="586"/>
      <c r="M32" s="587"/>
      <c r="N32" s="587"/>
      <c r="O32" s="587"/>
      <c r="P32" s="588"/>
      <c r="Q32" s="588"/>
      <c r="R32" s="588"/>
      <c r="S32" s="588"/>
    </row>
    <row r="33" spans="12:19" s="249" customFormat="1" ht="20.100000000000001" customHeight="1">
      <c r="L33" s="586"/>
      <c r="M33" s="587"/>
      <c r="N33" s="587"/>
      <c r="O33" s="587"/>
      <c r="P33" s="588"/>
      <c r="Q33" s="588"/>
      <c r="R33" s="588"/>
      <c r="S33" s="588"/>
    </row>
    <row r="34" spans="12:19" s="249" customFormat="1" ht="20.100000000000001" customHeight="1">
      <c r="L34" s="586"/>
      <c r="M34" s="587"/>
      <c r="N34" s="587"/>
      <c r="O34" s="587"/>
      <c r="P34" s="592"/>
      <c r="Q34" s="588"/>
      <c r="R34" s="588"/>
      <c r="S34" s="588"/>
    </row>
    <row r="35" spans="12:19" s="249" customFormat="1" ht="20.100000000000001" customHeight="1">
      <c r="L35" s="586"/>
      <c r="M35" s="587"/>
      <c r="N35" s="587"/>
      <c r="O35" s="587"/>
      <c r="P35" s="588"/>
      <c r="Q35" s="588"/>
      <c r="R35" s="588"/>
      <c r="S35" s="588"/>
    </row>
    <row r="36" spans="12:19" s="249" customFormat="1" ht="20.100000000000001" customHeight="1"/>
    <row r="37" spans="12:19" s="249"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3"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80" zoomScaleNormal="80" zoomScaleSheetLayoutView="90" workbookViewId="0">
      <selection activeCell="H5" sqref="H5:L5"/>
    </sheetView>
  </sheetViews>
  <sheetFormatPr defaultRowHeight="13.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c r="B1" s="53"/>
      <c r="C1" s="87"/>
      <c r="Y1" s="238"/>
      <c r="Z1" s="238"/>
      <c r="AA1" s="238"/>
      <c r="AB1" s="238"/>
    </row>
    <row r="2" spans="2:30" ht="18" customHeight="1" thickBot="1">
      <c r="B2" s="90" t="s">
        <v>41</v>
      </c>
      <c r="C2" s="58"/>
      <c r="D2" s="58"/>
      <c r="E2" s="58"/>
      <c r="F2" s="58"/>
      <c r="G2" s="58"/>
      <c r="Y2" s="238"/>
      <c r="Z2" s="238"/>
      <c r="AA2" s="238"/>
      <c r="AB2" s="238"/>
    </row>
    <row r="3" spans="2:30" ht="15.75" customHeight="1" thickTop="1">
      <c r="B3" s="589" t="s">
        <v>22</v>
      </c>
      <c r="C3" s="436" t="s">
        <v>36</v>
      </c>
      <c r="D3" s="474" t="s">
        <v>43</v>
      </c>
      <c r="E3" s="475"/>
      <c r="F3" s="476" t="s">
        <v>44</v>
      </c>
      <c r="G3" s="477"/>
      <c r="H3" s="459" t="s">
        <v>88</v>
      </c>
      <c r="I3" s="460"/>
      <c r="J3" s="460"/>
      <c r="K3" s="460"/>
      <c r="L3" s="461"/>
      <c r="M3" s="459" t="s">
        <v>89</v>
      </c>
      <c r="N3" s="460"/>
      <c r="O3" s="460"/>
      <c r="P3" s="460"/>
      <c r="Q3" s="461"/>
      <c r="R3" s="459" t="s">
        <v>90</v>
      </c>
      <c r="S3" s="460"/>
      <c r="T3" s="460"/>
      <c r="U3" s="460"/>
      <c r="V3" s="461"/>
      <c r="W3" s="163"/>
      <c r="X3" s="465" t="s">
        <v>91</v>
      </c>
      <c r="Y3" s="466"/>
      <c r="Z3" s="466"/>
      <c r="AA3" s="466"/>
      <c r="AB3" s="467"/>
    </row>
    <row r="4" spans="2:30" ht="30" customHeight="1">
      <c r="B4" s="590"/>
      <c r="C4" s="437"/>
      <c r="D4" s="91" t="s">
        <v>42</v>
      </c>
      <c r="E4" s="92" t="s">
        <v>70</v>
      </c>
      <c r="F4" s="237" t="s">
        <v>42</v>
      </c>
      <c r="G4" s="93" t="s">
        <v>70</v>
      </c>
      <c r="H4" s="462"/>
      <c r="I4" s="463"/>
      <c r="J4" s="463"/>
      <c r="K4" s="463"/>
      <c r="L4" s="464"/>
      <c r="M4" s="462"/>
      <c r="N4" s="463"/>
      <c r="O4" s="463"/>
      <c r="P4" s="463"/>
      <c r="Q4" s="464"/>
      <c r="R4" s="462"/>
      <c r="S4" s="463"/>
      <c r="T4" s="463"/>
      <c r="U4" s="463"/>
      <c r="V4" s="464"/>
      <c r="W4" s="163"/>
      <c r="X4" s="468"/>
      <c r="Y4" s="469"/>
      <c r="Z4" s="469"/>
      <c r="AA4" s="469"/>
      <c r="AB4" s="470"/>
    </row>
    <row r="5" spans="2:30" ht="39.950000000000003" customHeight="1" thickBot="1">
      <c r="B5" s="235">
        <v>1</v>
      </c>
      <c r="C5" s="202">
        <f>'申請設備（１）'!C5</f>
        <v>0</v>
      </c>
      <c r="D5" s="239"/>
      <c r="E5" s="203">
        <f>'申請設備（１）'!K5</f>
        <v>0</v>
      </c>
      <c r="F5" s="240"/>
      <c r="G5" s="241"/>
      <c r="H5" s="596"/>
      <c r="I5" s="597"/>
      <c r="J5" s="597"/>
      <c r="K5" s="597"/>
      <c r="L5" s="598"/>
      <c r="M5" s="596"/>
      <c r="N5" s="597"/>
      <c r="O5" s="597"/>
      <c r="P5" s="597"/>
      <c r="Q5" s="598"/>
      <c r="R5" s="596"/>
      <c r="S5" s="597"/>
      <c r="T5" s="597"/>
      <c r="U5" s="597"/>
      <c r="V5" s="598"/>
      <c r="W5" s="242"/>
      <c r="X5" s="593"/>
      <c r="Y5" s="594"/>
      <c r="Z5" s="594"/>
      <c r="AA5" s="594"/>
      <c r="AB5" s="595"/>
    </row>
    <row r="6" spans="2:30" ht="39.950000000000003" customHeight="1" thickTop="1">
      <c r="B6" s="235">
        <v>2</v>
      </c>
      <c r="C6" s="202">
        <f>'申請設備（１）'!C6</f>
        <v>0</v>
      </c>
      <c r="D6" s="239"/>
      <c r="E6" s="203">
        <f>'申請設備（１）'!K6</f>
        <v>0</v>
      </c>
      <c r="F6" s="240"/>
      <c r="G6" s="241"/>
      <c r="H6" s="596"/>
      <c r="I6" s="597"/>
      <c r="J6" s="597"/>
      <c r="K6" s="597"/>
      <c r="L6" s="598"/>
      <c r="M6" s="596"/>
      <c r="N6" s="597"/>
      <c r="O6" s="597"/>
      <c r="P6" s="597"/>
      <c r="Q6" s="598"/>
      <c r="R6" s="596"/>
      <c r="S6" s="597"/>
      <c r="T6" s="597"/>
      <c r="U6" s="597"/>
      <c r="V6" s="598"/>
      <c r="W6" s="243"/>
      <c r="Y6" s="238"/>
      <c r="Z6" s="238"/>
      <c r="AA6" s="238"/>
      <c r="AB6" s="238"/>
      <c r="AC6" s="238"/>
      <c r="AD6" s="238"/>
    </row>
    <row r="7" spans="2:30" ht="39.950000000000003" customHeight="1">
      <c r="B7" s="235">
        <v>3</v>
      </c>
      <c r="C7" s="202">
        <f>'申請設備（１）'!C7</f>
        <v>0</v>
      </c>
      <c r="D7" s="244"/>
      <c r="E7" s="203">
        <f>'申請設備（１）'!K7</f>
        <v>0</v>
      </c>
      <c r="F7" s="240"/>
      <c r="G7" s="241"/>
      <c r="H7" s="596"/>
      <c r="I7" s="597"/>
      <c r="J7" s="597"/>
      <c r="K7" s="597"/>
      <c r="L7" s="598"/>
      <c r="M7" s="596"/>
      <c r="N7" s="597"/>
      <c r="O7" s="597"/>
      <c r="P7" s="597"/>
      <c r="Q7" s="598"/>
      <c r="R7" s="596"/>
      <c r="S7" s="597"/>
      <c r="T7" s="597"/>
      <c r="U7" s="597"/>
      <c r="V7" s="598"/>
      <c r="W7" s="243"/>
      <c r="Y7" s="238"/>
      <c r="Z7" s="238"/>
      <c r="AA7" s="238"/>
      <c r="AB7" s="238"/>
      <c r="AC7" s="238"/>
      <c r="AD7" s="238"/>
    </row>
    <row r="8" spans="2:30" ht="39.950000000000003" customHeight="1">
      <c r="B8" s="235">
        <v>4</v>
      </c>
      <c r="C8" s="202">
        <f>'申請設備（１）'!C8</f>
        <v>0</v>
      </c>
      <c r="D8" s="244"/>
      <c r="E8" s="203">
        <f>'申請設備（１）'!K8</f>
        <v>0</v>
      </c>
      <c r="F8" s="240"/>
      <c r="G8" s="241"/>
      <c r="H8" s="596"/>
      <c r="I8" s="597"/>
      <c r="J8" s="597"/>
      <c r="K8" s="597"/>
      <c r="L8" s="598"/>
      <c r="M8" s="596"/>
      <c r="N8" s="597"/>
      <c r="O8" s="597"/>
      <c r="P8" s="597"/>
      <c r="Q8" s="598"/>
      <c r="R8" s="596"/>
      <c r="S8" s="597"/>
      <c r="T8" s="597"/>
      <c r="U8" s="597"/>
      <c r="V8" s="598"/>
      <c r="W8" s="243"/>
      <c r="Y8" s="238"/>
      <c r="Z8" s="238"/>
      <c r="AA8" s="238"/>
      <c r="AB8" s="238"/>
      <c r="AC8" s="238"/>
      <c r="AD8" s="238"/>
    </row>
    <row r="9" spans="2:30" ht="39.950000000000003" customHeight="1">
      <c r="B9" s="235">
        <v>5</v>
      </c>
      <c r="C9" s="202">
        <f>'申請設備（１）'!C9</f>
        <v>0</v>
      </c>
      <c r="D9" s="244"/>
      <c r="E9" s="203">
        <f>'申請設備（１）'!K9</f>
        <v>0</v>
      </c>
      <c r="F9" s="240"/>
      <c r="G9" s="241"/>
      <c r="H9" s="596"/>
      <c r="I9" s="597"/>
      <c r="J9" s="597"/>
      <c r="K9" s="597"/>
      <c r="L9" s="598"/>
      <c r="M9" s="596"/>
      <c r="N9" s="597"/>
      <c r="O9" s="597"/>
      <c r="P9" s="597"/>
      <c r="Q9" s="598"/>
      <c r="R9" s="596"/>
      <c r="S9" s="597"/>
      <c r="T9" s="597"/>
      <c r="U9" s="597"/>
      <c r="V9" s="598"/>
      <c r="W9" s="243"/>
    </row>
    <row r="10" spans="2:30" ht="39.950000000000003" customHeight="1">
      <c r="B10" s="235">
        <v>6</v>
      </c>
      <c r="C10" s="202">
        <f>'申請設備（１）'!C10</f>
        <v>0</v>
      </c>
      <c r="D10" s="244"/>
      <c r="E10" s="203">
        <f>'申請設備（１）'!K10</f>
        <v>0</v>
      </c>
      <c r="F10" s="240"/>
      <c r="G10" s="241"/>
      <c r="H10" s="596"/>
      <c r="I10" s="597"/>
      <c r="J10" s="597"/>
      <c r="K10" s="597"/>
      <c r="L10" s="598"/>
      <c r="M10" s="596"/>
      <c r="N10" s="597"/>
      <c r="O10" s="597"/>
      <c r="P10" s="597"/>
      <c r="Q10" s="598"/>
      <c r="R10" s="596"/>
      <c r="S10" s="597"/>
      <c r="T10" s="597"/>
      <c r="U10" s="597"/>
      <c r="V10" s="598"/>
      <c r="W10" s="243"/>
    </row>
    <row r="11" spans="2:30" ht="39.950000000000003" customHeight="1">
      <c r="B11" s="235">
        <v>7</v>
      </c>
      <c r="C11" s="202">
        <f>'申請設備（１）'!C11</f>
        <v>0</v>
      </c>
      <c r="D11" s="244"/>
      <c r="E11" s="203">
        <f>'申請設備（１）'!K11</f>
        <v>0</v>
      </c>
      <c r="F11" s="240"/>
      <c r="G11" s="241"/>
      <c r="H11" s="596"/>
      <c r="I11" s="597"/>
      <c r="J11" s="597"/>
      <c r="K11" s="597"/>
      <c r="L11" s="598"/>
      <c r="M11" s="596"/>
      <c r="N11" s="597"/>
      <c r="O11" s="597"/>
      <c r="P11" s="597"/>
      <c r="Q11" s="598"/>
      <c r="R11" s="596"/>
      <c r="S11" s="597"/>
      <c r="T11" s="597"/>
      <c r="U11" s="597"/>
      <c r="V11" s="598"/>
      <c r="W11" s="243"/>
    </row>
    <row r="12" spans="2:30" ht="39.950000000000003" customHeight="1">
      <c r="B12" s="235">
        <v>8</v>
      </c>
      <c r="C12" s="202">
        <f>'申請設備（１）'!C12</f>
        <v>0</v>
      </c>
      <c r="D12" s="244"/>
      <c r="E12" s="203">
        <f>'申請設備（１）'!K12</f>
        <v>0</v>
      </c>
      <c r="F12" s="240"/>
      <c r="G12" s="241"/>
      <c r="H12" s="596"/>
      <c r="I12" s="597"/>
      <c r="J12" s="597"/>
      <c r="K12" s="597"/>
      <c r="L12" s="598"/>
      <c r="M12" s="596"/>
      <c r="N12" s="597"/>
      <c r="O12" s="597"/>
      <c r="P12" s="597"/>
      <c r="Q12" s="598"/>
      <c r="R12" s="596"/>
      <c r="S12" s="597"/>
      <c r="T12" s="597"/>
      <c r="U12" s="597"/>
      <c r="V12" s="598"/>
      <c r="W12" s="243"/>
    </row>
    <row r="13" spans="2:30" ht="15" customHeight="1">
      <c r="B13" s="599" t="s">
        <v>118</v>
      </c>
      <c r="C13" s="600"/>
      <c r="D13" s="600"/>
      <c r="E13" s="600"/>
      <c r="F13" s="600"/>
      <c r="G13" s="600"/>
      <c r="H13" s="600"/>
      <c r="I13" s="600"/>
      <c r="J13" s="600"/>
      <c r="K13" s="600"/>
      <c r="L13" s="600"/>
      <c r="M13" s="600"/>
      <c r="N13" s="600"/>
      <c r="O13" s="600"/>
      <c r="P13" s="600"/>
      <c r="Q13" s="600"/>
      <c r="R13" s="600"/>
      <c r="S13" s="600"/>
      <c r="T13" s="600"/>
      <c r="U13" s="600"/>
      <c r="V13" s="601"/>
      <c r="W13" s="245"/>
    </row>
    <row r="14" spans="2:30" ht="24.95" customHeight="1">
      <c r="B14" s="602"/>
      <c r="C14" s="603"/>
      <c r="D14" s="603"/>
      <c r="E14" s="603"/>
      <c r="F14" s="603"/>
      <c r="G14" s="603"/>
      <c r="H14" s="603"/>
      <c r="I14" s="603"/>
      <c r="J14" s="603"/>
      <c r="K14" s="603"/>
      <c r="L14" s="603"/>
      <c r="M14" s="603"/>
      <c r="N14" s="603"/>
      <c r="O14" s="603"/>
      <c r="P14" s="603"/>
      <c r="Q14" s="603"/>
      <c r="R14" s="603"/>
      <c r="S14" s="603"/>
      <c r="T14" s="603"/>
      <c r="U14" s="603"/>
      <c r="V14" s="604"/>
      <c r="W14" s="245"/>
    </row>
    <row r="15" spans="2:30" s="55" customFormat="1" ht="69.75" customHeight="1">
      <c r="B15" s="605" t="s">
        <v>152</v>
      </c>
      <c r="C15" s="606"/>
      <c r="D15" s="606"/>
      <c r="E15" s="606"/>
      <c r="F15" s="606"/>
      <c r="G15" s="606"/>
      <c r="H15" s="606"/>
      <c r="I15" s="606"/>
      <c r="J15" s="606"/>
      <c r="K15" s="606"/>
      <c r="L15" s="606"/>
      <c r="M15" s="606"/>
      <c r="N15" s="606"/>
      <c r="O15" s="606"/>
      <c r="P15" s="606"/>
      <c r="Q15" s="606"/>
      <c r="R15" s="606"/>
      <c r="S15" s="606"/>
      <c r="T15" s="606"/>
      <c r="U15" s="606"/>
      <c r="V15" s="606"/>
      <c r="W15" s="246"/>
      <c r="Z15" s="247"/>
      <c r="AA15" s="247"/>
      <c r="AB15" s="247"/>
    </row>
    <row r="16" spans="2:30" ht="20.100000000000001" customHeight="1">
      <c r="C16" s="55"/>
      <c r="D16" s="55"/>
      <c r="E16" s="55"/>
      <c r="F16" s="55"/>
      <c r="G16" s="55"/>
    </row>
    <row r="17" spans="3:19" ht="13.5" customHeight="1">
      <c r="C17" s="55"/>
      <c r="D17" s="55"/>
      <c r="E17" s="55"/>
      <c r="F17" s="55"/>
      <c r="G17" s="55"/>
    </row>
    <row r="18" spans="3:19" ht="20.100000000000001" customHeight="1">
      <c r="C18" s="55"/>
      <c r="D18" s="55"/>
      <c r="E18" s="55"/>
      <c r="F18" s="55"/>
      <c r="G18" s="55"/>
      <c r="S18" s="248"/>
    </row>
    <row r="19" spans="3:19" ht="20.100000000000001" customHeight="1">
      <c r="C19" s="55"/>
      <c r="D19" s="55"/>
      <c r="E19" s="55"/>
      <c r="F19" s="55"/>
      <c r="G19" s="55"/>
    </row>
    <row r="20" spans="3:19" ht="20.100000000000001" customHeight="1">
      <c r="C20" s="55"/>
      <c r="D20" s="55"/>
      <c r="E20" s="55"/>
      <c r="F20" s="55"/>
      <c r="G20" s="55"/>
    </row>
    <row r="21" spans="3:19" s="249" customFormat="1" ht="20.100000000000001" customHeight="1"/>
    <row r="22" spans="3:19" s="249" customFormat="1" ht="20.100000000000001" customHeight="1"/>
    <row r="23" spans="3:19" s="249" customFormat="1" ht="20.100000000000001" customHeight="1"/>
    <row r="24" spans="3:19" s="249" customFormat="1" ht="20.100000000000001" customHeight="1"/>
    <row r="25" spans="3:19" s="249" customFormat="1" ht="20.100000000000001" customHeight="1"/>
    <row r="26" spans="3:19" s="249" customFormat="1" ht="20.100000000000001" customHeight="1"/>
    <row r="27" spans="3:19" s="249" customFormat="1" ht="20.100000000000001" customHeight="1"/>
    <row r="28" spans="3:19" s="249" customFormat="1" ht="20.100000000000001" customHeight="1"/>
    <row r="29" spans="3:19" s="249" customFormat="1" ht="20.100000000000001" customHeight="1">
      <c r="S29" s="250"/>
    </row>
    <row r="30" spans="3:19" s="249" customFormat="1" ht="20.100000000000001" customHeight="1">
      <c r="L30" s="591"/>
      <c r="M30" s="591"/>
      <c r="N30" s="591"/>
      <c r="O30" s="591"/>
      <c r="P30" s="591"/>
      <c r="Q30" s="591"/>
      <c r="R30" s="591"/>
      <c r="S30" s="591"/>
    </row>
    <row r="31" spans="3:19" s="249" customFormat="1" ht="20.100000000000001" customHeight="1">
      <c r="L31" s="591"/>
      <c r="M31" s="591"/>
      <c r="N31" s="591"/>
      <c r="O31" s="591"/>
      <c r="P31" s="591"/>
      <c r="Q31" s="591"/>
      <c r="R31" s="591"/>
      <c r="S31" s="591"/>
    </row>
    <row r="32" spans="3:19" s="249" customFormat="1" ht="20.100000000000001" customHeight="1">
      <c r="L32" s="586"/>
      <c r="M32" s="587"/>
      <c r="N32" s="587"/>
      <c r="O32" s="587"/>
      <c r="P32" s="588"/>
      <c r="Q32" s="588"/>
      <c r="R32" s="588"/>
      <c r="S32" s="588"/>
    </row>
    <row r="33" spans="12:19" s="249" customFormat="1" ht="20.100000000000001" customHeight="1">
      <c r="L33" s="586"/>
      <c r="M33" s="587"/>
      <c r="N33" s="587"/>
      <c r="O33" s="587"/>
      <c r="P33" s="588"/>
      <c r="Q33" s="588"/>
      <c r="R33" s="588"/>
      <c r="S33" s="588"/>
    </row>
    <row r="34" spans="12:19" s="249" customFormat="1" ht="20.100000000000001" customHeight="1">
      <c r="L34" s="586"/>
      <c r="M34" s="587"/>
      <c r="N34" s="587"/>
      <c r="O34" s="587"/>
      <c r="P34" s="592"/>
      <c r="Q34" s="588"/>
      <c r="R34" s="588"/>
      <c r="S34" s="588"/>
    </row>
    <row r="35" spans="12:19" s="249" customFormat="1" ht="20.100000000000001" customHeight="1">
      <c r="L35" s="586"/>
      <c r="M35" s="587"/>
      <c r="N35" s="587"/>
      <c r="O35" s="587"/>
      <c r="P35" s="588"/>
      <c r="Q35" s="588"/>
      <c r="R35" s="588"/>
      <c r="S35" s="588"/>
    </row>
    <row r="36" spans="12:19" s="249" customFormat="1" ht="20.100000000000001" customHeight="1"/>
    <row r="37" spans="12:19" s="249" customFormat="1" ht="20.100000000000001" customHeight="1"/>
    <row r="38" spans="12:19" s="249" customFormat="1" ht="20.100000000000001" customHeight="1"/>
    <row r="39" spans="12:19" s="249" customFormat="1" ht="20.100000000000001" customHeight="1"/>
    <row r="40" spans="12:19" s="249" customFormat="1" ht="20.100000000000001" customHeight="1"/>
    <row r="41" spans="12:19" s="249" customFormat="1" ht="20.100000000000001" customHeight="1"/>
    <row r="42" spans="12:19" s="249" customFormat="1" ht="20.100000000000001" customHeight="1"/>
    <row r="43" spans="12:19" s="249" customFormat="1" ht="20.100000000000001" customHeight="1"/>
    <row r="44" spans="12:19" s="249" customFormat="1" ht="20.100000000000001" customHeight="1"/>
    <row r="45" spans="12:19" s="249" customFormat="1" ht="20.100000000000001" customHeight="1"/>
    <row r="46" spans="12:19" s="249" customFormat="1" ht="20.100000000000001" customHeight="1"/>
    <row r="47" spans="12:19" s="249"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L35:O35"/>
    <mergeCell ref="P35:S35"/>
    <mergeCell ref="H10:L10"/>
    <mergeCell ref="H11:L11"/>
    <mergeCell ref="H12:L12"/>
    <mergeCell ref="L32:O32"/>
    <mergeCell ref="P32:S32"/>
    <mergeCell ref="B13:V14"/>
    <mergeCell ref="L33:O33"/>
    <mergeCell ref="P33:S33"/>
    <mergeCell ref="L34:O34"/>
    <mergeCell ref="P34:S34"/>
    <mergeCell ref="B15:V15"/>
    <mergeCell ref="L30:O31"/>
    <mergeCell ref="P30:S31"/>
    <mergeCell ref="M12:Q12"/>
    <mergeCell ref="B3:B4"/>
    <mergeCell ref="C3:C4"/>
    <mergeCell ref="D3:E3"/>
    <mergeCell ref="F3:G3"/>
    <mergeCell ref="H3:L4"/>
    <mergeCell ref="H7:L7"/>
    <mergeCell ref="H8:L8"/>
    <mergeCell ref="H9:L9"/>
    <mergeCell ref="M7:Q7"/>
    <mergeCell ref="R7:V7"/>
    <mergeCell ref="M8:Q8"/>
    <mergeCell ref="R8:V8"/>
    <mergeCell ref="R12:V12"/>
    <mergeCell ref="M9:Q9"/>
    <mergeCell ref="R9:V9"/>
    <mergeCell ref="M10:Q10"/>
    <mergeCell ref="R10:V10"/>
    <mergeCell ref="M11:Q11"/>
    <mergeCell ref="R11:V11"/>
    <mergeCell ref="X3:AB4"/>
    <mergeCell ref="X5:AB5"/>
    <mergeCell ref="H5:L5"/>
    <mergeCell ref="H6:L6"/>
    <mergeCell ref="M5:Q5"/>
    <mergeCell ref="R5:V5"/>
    <mergeCell ref="M6:Q6"/>
    <mergeCell ref="R6:V6"/>
    <mergeCell ref="M3:Q4"/>
    <mergeCell ref="R3:V4"/>
  </mergeCells>
  <phoneticPr fontId="2"/>
  <printOptions horizontalCentered="1"/>
  <pageMargins left="0.59055118110236227" right="0.51181102362204722" top="0.55118110236220474" bottom="0.55118110236220474" header="0.31496062992125984" footer="0.15748031496062992"/>
  <pageSetup paperSize="9" scale="93" orientation="landscape" r:id="rId1"/>
  <headerFooter>
    <oddFooter>&amp;C2-4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'!$D$3:$D$14</xm:f>
          </x14:formula1>
          <xm:sqref>X5:AB5</xm:sqref>
        </x14:dataValidation>
        <x14:dataValidation type="list" allowBlank="1" showInputMessage="1" showErrorMessage="1">
          <x14:formula1>
            <xm:f>'テーブルデータ '!$D$3:$D$14</xm:f>
          </x14:formula1>
          <xm:sqref>H5:W12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始めにお読みください </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Sheet1</vt:lpstr>
      <vt:lpstr>【入力例】資金計画等!Print_Area</vt:lpstr>
      <vt:lpstr>【入力例】収支計画!Print_Area</vt:lpstr>
      <vt:lpstr>'【入力例】申請設備（１）'!Print_Area</vt:lpstr>
      <vt:lpstr>'【入力例】申請設備（２）'!Print_Area</vt:lpstr>
      <vt:lpstr>資金計画等!Print_Area</vt:lpstr>
      <vt:lpstr>収支計画!Print_Area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埋金 博行</dc:creator>
  <cp:lastModifiedBy>力 裕一</cp:lastModifiedBy>
  <cp:lastPrinted>2018-03-28T10:25:31Z</cp:lastPrinted>
  <dcterms:created xsi:type="dcterms:W3CDTF">2014-07-01T04:02:01Z</dcterms:created>
  <dcterms:modified xsi:type="dcterms:W3CDTF">2019-03-29T05:14:00Z</dcterms:modified>
</cp:coreProperties>
</file>