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updateLinks="never"/>
  <xr:revisionPtr revIDLastSave="0" documentId="13_ncr:1_{0EFD525F-4677-4CD5-88FC-981A08AFBFB2}" xr6:coauthVersionLast="47" xr6:coauthVersionMax="47" xr10:uidLastSave="{00000000-0000-0000-0000-000000000000}"/>
  <bookViews>
    <workbookView xWindow="-28920" yWindow="-120" windowWidth="29040" windowHeight="15720" tabRatio="847" xr2:uid="{00000000-000D-0000-FFFF-FFFF00000000}"/>
  </bookViews>
  <sheets>
    <sheet name="表紙" sheetId="40" r:id="rId1"/>
    <sheet name="申請者1" sheetId="2" r:id="rId2"/>
    <sheet name="申請者2" sheetId="3" r:id="rId3"/>
    <sheet name="申請者3" sheetId="65" r:id="rId4"/>
    <sheet name="計画1" sheetId="49" r:id="rId5"/>
    <sheet name="計画2" sheetId="47" r:id="rId6"/>
    <sheet name="工程" sheetId="52" r:id="rId7"/>
    <sheet name="原材料" sheetId="68" r:id="rId8"/>
    <sheet name="機械" sheetId="69" r:id="rId9"/>
    <sheet name="改良" sheetId="70" r:id="rId10"/>
    <sheet name="委託" sheetId="71" r:id="rId11"/>
    <sheet name="設備" sheetId="72" r:id="rId12"/>
    <sheet name="システム" sheetId="73" r:id="rId13"/>
    <sheet name="専門" sheetId="74" r:id="rId14"/>
    <sheet name="販路" sheetId="75" r:id="rId15"/>
    <sheet name="他" sheetId="76" r:id="rId16"/>
    <sheet name="相見積一覧" sheetId="77" r:id="rId17"/>
    <sheet name="資金" sheetId="78" r:id="rId18"/>
  </sheets>
  <definedNames>
    <definedName name="__xlchart.v1.0" localSheetId="4" hidden="1">#REF!</definedName>
    <definedName name="__xlchart.v1.0" localSheetId="5" hidden="1">#REF!</definedName>
    <definedName name="__xlchart.v1.0" localSheetId="0" hidden="1">#REF!</definedName>
    <definedName name="__xlchart.v1.0" hidden="1">#REF!</definedName>
    <definedName name="__xlchart.v1.1" localSheetId="4" hidden="1">#REF!</definedName>
    <definedName name="__xlchart.v1.1" localSheetId="5" hidden="1">#REF!</definedName>
    <definedName name="__xlchart.v1.1" localSheetId="0" hidden="1">#REF!</definedName>
    <definedName name="__xlchart.v1.1" hidden="1">#REF!</definedName>
    <definedName name="__xlchart.v1.2" localSheetId="4" hidden="1">#REF!</definedName>
    <definedName name="__xlchart.v1.2" localSheetId="5" hidden="1">#REF!</definedName>
    <definedName name="__xlchart.v1.2" localSheetId="0" hidden="1">#REF!</definedName>
    <definedName name="__xlchart.v1.2" hidden="1">#REF!</definedName>
    <definedName name="__xlchart.v1.3" localSheetId="4" hidden="1">#REF!</definedName>
    <definedName name="__xlchart.v1.3" localSheetId="5" hidden="1">#REF!</definedName>
    <definedName name="__xlchart.v1.3" localSheetId="0" hidden="1">#REF!</definedName>
    <definedName name="__xlchart.v1.3" hidden="1">#REF!</definedName>
    <definedName name="__xlchart.v1.4" localSheetId="4" hidden="1">#REF!</definedName>
    <definedName name="__xlchart.v1.4" localSheetId="5" hidden="1">#REF!</definedName>
    <definedName name="__xlchart.v1.4" localSheetId="0" hidden="1">#REF!</definedName>
    <definedName name="__xlchart.v1.4" hidden="1">#REF!</definedName>
    <definedName name="__xlchart.v1.5" localSheetId="4" hidden="1">#REF!</definedName>
    <definedName name="__xlchart.v1.5" localSheetId="5" hidden="1">#REF!</definedName>
    <definedName name="__xlchart.v1.5" localSheetId="0" hidden="1">#REF!</definedName>
    <definedName name="__xlchart.v1.5" hidden="1">#REF!</definedName>
    <definedName name="__xlchart.v1.6" localSheetId="4" hidden="1">#REF!</definedName>
    <definedName name="__xlchart.v1.6" localSheetId="5" hidden="1">#REF!</definedName>
    <definedName name="__xlchart.v1.6" localSheetId="0" hidden="1">#REF!</definedName>
    <definedName name="__xlchart.v1.6" hidden="1">#REF!</definedName>
    <definedName name="__xlchart.v1.7" localSheetId="4" hidden="1">#REF!</definedName>
    <definedName name="__xlchart.v1.7" localSheetId="5" hidden="1">#REF!</definedName>
    <definedName name="__xlchart.v1.7" localSheetId="0" hidden="1">#REF!</definedName>
    <definedName name="__xlchart.v1.7" hidden="1">#REF!</definedName>
    <definedName name="_ftn1" localSheetId="4">#REF!</definedName>
    <definedName name="_ftn1" localSheetId="5">#REF!</definedName>
    <definedName name="_ftn1" localSheetId="0">#REF!</definedName>
    <definedName name="_ftn1">#REF!</definedName>
    <definedName name="book" localSheetId="4">#REF!</definedName>
    <definedName name="book" localSheetId="5">#REF!</definedName>
    <definedName name="book">#REF!</definedName>
    <definedName name="_xlnm.Print_Area" localSheetId="12">システム!$A$1:$BN$29</definedName>
    <definedName name="_xlnm.Print_Area" localSheetId="10">委託!$A$1:$BN$23</definedName>
    <definedName name="_xlnm.Print_Area" localSheetId="9">改良!$A$1:$BN$23</definedName>
    <definedName name="_xlnm.Print_Area" localSheetId="8">機械!$A$1:$BN$26</definedName>
    <definedName name="_xlnm.Print_Area" localSheetId="4">計画1!$A$1:$X$35</definedName>
    <definedName name="_xlnm.Print_Area" localSheetId="5">計画2!$A$1:$X$43</definedName>
    <definedName name="_xlnm.Print_Area" localSheetId="7">原材料!$A$1:$BN$25</definedName>
    <definedName name="_xlnm.Print_Area" localSheetId="6">工程!$A$1:$X$34</definedName>
    <definedName name="_xlnm.Print_Area" localSheetId="17">資金!$A$1:$AT$39</definedName>
    <definedName name="_xlnm.Print_Area" localSheetId="1">申請者1!$A$1:$H$29</definedName>
    <definedName name="_xlnm.Print_Area" localSheetId="2">申請者2!$A$1:$L$33</definedName>
    <definedName name="_xlnm.Print_Area" localSheetId="3">申請者3!$A$1:$O$44</definedName>
    <definedName name="_xlnm.Print_Area" localSheetId="11">設備!$A$1:$BN$20</definedName>
    <definedName name="_xlnm.Print_Area" localSheetId="13">専門!$A$1:$BM$22</definedName>
    <definedName name="_xlnm.Print_Area" localSheetId="16">相見積一覧!$A$1:$BL$16</definedName>
    <definedName name="_xlnm.Print_Area" localSheetId="15">他!$A$1:$BN$33</definedName>
    <definedName name="_xlnm.Print_Area" localSheetId="14">販路!$A$1:$BN$31</definedName>
    <definedName name="_xlnm.Print_Area" localSheetId="0">表紙!$A$1:$O$39</definedName>
    <definedName name="we" localSheetId="4" hidden="1">#REF!</definedName>
    <definedName name="we" localSheetId="5" hidden="1">#REF!</definedName>
    <definedName name="we" localSheetId="15" hidden="1">#REF!</definedName>
    <definedName name="we" hidden="1">#REF!</definedName>
    <definedName name="サービス業" localSheetId="4">#REF!</definedName>
    <definedName name="サービス業" localSheetId="5">#REF!</definedName>
    <definedName name="サービス業">申請者2!$P$5:$P$33</definedName>
    <definedName name="卸売業" localSheetId="4">#REF!</definedName>
    <definedName name="卸売業" localSheetId="5">#REF!</definedName>
    <definedName name="卸売業">申請者2!$O$5:$O$11</definedName>
    <definedName name="実現性2の補助3の仮" localSheetId="4" hidden="1">#REF!</definedName>
    <definedName name="実現性2の補助3の仮" localSheetId="5" hidden="1">#REF!</definedName>
    <definedName name="実現性2の補助3の仮" localSheetId="0" hidden="1">#REF!</definedName>
    <definedName name="実現性2の補助3の仮" hidden="1">#REF!</definedName>
    <definedName name="小売業" localSheetId="4">#REF!</definedName>
    <definedName name="小売業" localSheetId="5">#REF!</definedName>
    <definedName name="小売業">申請者2!$Q$5:$Q$15</definedName>
    <definedName name="製造業その他" localSheetId="4">#REF!</definedName>
    <definedName name="製造業その他" localSheetId="5">#REF!</definedName>
    <definedName name="製造業その他" localSheetId="0">#REF!</definedName>
    <definedName name="製造業その他">申請者2!$N$5:$N$65</definedName>
    <definedName name="要件確認" localSheetId="4">#REF!</definedName>
    <definedName name="要件確認" localSheetId="5">#REF!</definedName>
    <definedName name="要件確認" localSheetId="15">#REF!</definedName>
    <definedName name="要件確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6" i="78" l="1"/>
  <c r="P33" i="76"/>
  <c r="P32" i="76"/>
  <c r="P31" i="76"/>
  <c r="P30" i="76"/>
  <c r="P29" i="76"/>
  <c r="P28" i="76"/>
  <c r="P27" i="76"/>
  <c r="P26" i="76"/>
  <c r="P25" i="76"/>
  <c r="P24" i="76"/>
  <c r="BK19" i="76"/>
  <c r="AY19" i="76"/>
  <c r="AS19" i="76"/>
  <c r="BH19" i="76" s="1"/>
  <c r="BK18" i="76"/>
  <c r="AY18" i="76"/>
  <c r="AS18" i="76"/>
  <c r="BH18" i="76" s="1"/>
  <c r="BK17" i="76"/>
  <c r="AY17" i="76"/>
  <c r="AS17" i="76"/>
  <c r="BH17" i="76" s="1"/>
  <c r="BK16" i="76"/>
  <c r="BH16" i="76"/>
  <c r="BE16" i="76"/>
  <c r="AY16" i="76"/>
  <c r="AS16" i="76"/>
  <c r="BK15" i="76"/>
  <c r="AY15" i="76"/>
  <c r="AS15" i="76"/>
  <c r="BH15" i="76" s="1"/>
  <c r="BK14" i="76"/>
  <c r="BH14" i="76"/>
  <c r="BE14" i="76"/>
  <c r="AY14" i="76"/>
  <c r="AS14" i="76"/>
  <c r="BK13" i="76"/>
  <c r="AY13" i="76"/>
  <c r="AS13" i="76"/>
  <c r="BH13" i="76" s="1"/>
  <c r="BK12" i="76"/>
  <c r="AY12" i="76"/>
  <c r="AS12" i="76"/>
  <c r="BE12" i="76" s="1"/>
  <c r="BK11" i="76"/>
  <c r="BH11" i="76"/>
  <c r="AY11" i="76"/>
  <c r="AS11" i="76"/>
  <c r="BE11" i="76" s="1"/>
  <c r="BK10" i="76"/>
  <c r="AY10" i="76"/>
  <c r="AY20" i="76" s="1"/>
  <c r="P14" i="78" s="1"/>
  <c r="AS10" i="76"/>
  <c r="BE10" i="76" s="1"/>
  <c r="BK19" i="75"/>
  <c r="BH19" i="75"/>
  <c r="AY19" i="75"/>
  <c r="AS19" i="75"/>
  <c r="BE19" i="75" s="1"/>
  <c r="BK18" i="75"/>
  <c r="AY18" i="75"/>
  <c r="AS18" i="75"/>
  <c r="BH18" i="75" s="1"/>
  <c r="BK17" i="75"/>
  <c r="BH17" i="75"/>
  <c r="BE17" i="75"/>
  <c r="AY17" i="75"/>
  <c r="AS17" i="75"/>
  <c r="BK16" i="75"/>
  <c r="AY16" i="75"/>
  <c r="AS16" i="75"/>
  <c r="BH16" i="75" s="1"/>
  <c r="BK15" i="75"/>
  <c r="AY15" i="75"/>
  <c r="AS15" i="75"/>
  <c r="BE15" i="75" s="1"/>
  <c r="BK14" i="75"/>
  <c r="AY14" i="75"/>
  <c r="AS14" i="75"/>
  <c r="BH14" i="75" s="1"/>
  <c r="BK13" i="75"/>
  <c r="AY13" i="75"/>
  <c r="AS13" i="75"/>
  <c r="BH13" i="75" s="1"/>
  <c r="BK12" i="75"/>
  <c r="BH12" i="75"/>
  <c r="BE12" i="75"/>
  <c r="AY12" i="75"/>
  <c r="AS12" i="75"/>
  <c r="BK11" i="75"/>
  <c r="AY11" i="75"/>
  <c r="AS11" i="75"/>
  <c r="BH11" i="75" s="1"/>
  <c r="BK10" i="75"/>
  <c r="AY10" i="75"/>
  <c r="AY20" i="75" s="1"/>
  <c r="P13" i="78" s="1"/>
  <c r="AS10" i="75"/>
  <c r="BH10" i="75" s="1"/>
  <c r="BK14" i="74"/>
  <c r="AY14" i="74"/>
  <c r="AS14" i="74"/>
  <c r="BH14" i="74" s="1"/>
  <c r="BK13" i="74"/>
  <c r="BH13" i="74"/>
  <c r="BE13" i="74"/>
  <c r="AY13" i="74"/>
  <c r="AS13" i="74"/>
  <c r="BK12" i="74"/>
  <c r="AY12" i="74"/>
  <c r="AS12" i="74"/>
  <c r="BH12" i="74" s="1"/>
  <c r="BK11" i="74"/>
  <c r="AY11" i="74"/>
  <c r="AS11" i="74"/>
  <c r="BH11" i="74" s="1"/>
  <c r="BK10" i="74"/>
  <c r="BH10" i="74"/>
  <c r="AY10" i="74"/>
  <c r="AY15" i="74" s="1"/>
  <c r="P12" i="78" s="1"/>
  <c r="AS10" i="74"/>
  <c r="BE10" i="74" s="1"/>
  <c r="BK20" i="73"/>
  <c r="AY20" i="73"/>
  <c r="AS20" i="73"/>
  <c r="BE20" i="73" s="1"/>
  <c r="BK19" i="73"/>
  <c r="BH19" i="73"/>
  <c r="AY19" i="73"/>
  <c r="AS19" i="73"/>
  <c r="BE19" i="73" s="1"/>
  <c r="BK18" i="73"/>
  <c r="AY18" i="73"/>
  <c r="AS18" i="73"/>
  <c r="BH18" i="73" s="1"/>
  <c r="BK17" i="73"/>
  <c r="BH17" i="73"/>
  <c r="BE17" i="73"/>
  <c r="AY17" i="73"/>
  <c r="AS17" i="73"/>
  <c r="BK16" i="73"/>
  <c r="AY16" i="73"/>
  <c r="AS16" i="73"/>
  <c r="BH16" i="73" s="1"/>
  <c r="BK15" i="73"/>
  <c r="AY15" i="73"/>
  <c r="AS15" i="73"/>
  <c r="BH15" i="73" s="1"/>
  <c r="BK14" i="73"/>
  <c r="AY14" i="73"/>
  <c r="AS14" i="73"/>
  <c r="BH14" i="73" s="1"/>
  <c r="BK13" i="73"/>
  <c r="AY13" i="73"/>
  <c r="AS13" i="73"/>
  <c r="BH13" i="73" s="1"/>
  <c r="BK12" i="73"/>
  <c r="BH12" i="73"/>
  <c r="BE12" i="73"/>
  <c r="AY12" i="73"/>
  <c r="AS12" i="73"/>
  <c r="BK11" i="73"/>
  <c r="AY11" i="73"/>
  <c r="AY21" i="73" s="1"/>
  <c r="P11" i="78" s="1"/>
  <c r="AS11" i="73"/>
  <c r="BE11" i="73" s="1"/>
  <c r="BK19" i="72"/>
  <c r="BH19" i="72"/>
  <c r="BE19" i="72"/>
  <c r="AY19" i="72"/>
  <c r="AS19" i="72"/>
  <c r="BK18" i="72"/>
  <c r="AY18" i="72"/>
  <c r="AS18" i="72"/>
  <c r="BE18" i="72" s="1"/>
  <c r="BK17" i="72"/>
  <c r="BH17" i="72"/>
  <c r="BE17" i="72"/>
  <c r="AY17" i="72"/>
  <c r="AS17" i="72"/>
  <c r="BK16" i="72"/>
  <c r="AY16" i="72"/>
  <c r="AS16" i="72"/>
  <c r="BH16" i="72" s="1"/>
  <c r="BK15" i="72"/>
  <c r="AY15" i="72"/>
  <c r="AS15" i="72"/>
  <c r="BE15" i="72" s="1"/>
  <c r="BK14" i="72"/>
  <c r="BH14" i="72"/>
  <c r="AY14" i="72"/>
  <c r="AS14" i="72"/>
  <c r="BE14" i="72" s="1"/>
  <c r="BK13" i="72"/>
  <c r="AY13" i="72"/>
  <c r="AS13" i="72"/>
  <c r="BE13" i="72" s="1"/>
  <c r="BK12" i="72"/>
  <c r="BH12" i="72"/>
  <c r="BE12" i="72"/>
  <c r="AY12" i="72"/>
  <c r="AS12" i="72"/>
  <c r="BK11" i="72"/>
  <c r="AY11" i="72"/>
  <c r="AS11" i="72"/>
  <c r="BE11" i="72" s="1"/>
  <c r="BK10" i="72"/>
  <c r="AY10" i="72"/>
  <c r="AY20" i="72" s="1"/>
  <c r="P10" i="78" s="1"/>
  <c r="AS10" i="72"/>
  <c r="BE10" i="72" s="1"/>
  <c r="BK14" i="71"/>
  <c r="AY14" i="71"/>
  <c r="AS14" i="71"/>
  <c r="BH14" i="71" s="1"/>
  <c r="BK13" i="71"/>
  <c r="AY13" i="71"/>
  <c r="AS13" i="71"/>
  <c r="BH13" i="71" s="1"/>
  <c r="BK12" i="71"/>
  <c r="AY12" i="71"/>
  <c r="AS12" i="71"/>
  <c r="BH12" i="71" s="1"/>
  <c r="BK11" i="71"/>
  <c r="AY11" i="71"/>
  <c r="AY15" i="71" s="1"/>
  <c r="P9" i="78" s="1"/>
  <c r="AS11" i="71"/>
  <c r="BH11" i="71" s="1"/>
  <c r="BK10" i="71"/>
  <c r="BH10" i="71"/>
  <c r="BE10" i="71"/>
  <c r="AY10" i="71"/>
  <c r="AS10" i="71"/>
  <c r="AS15" i="71" s="1"/>
  <c r="Z9" i="78" s="1"/>
  <c r="AJ9" i="78" s="1"/>
  <c r="BK14" i="70"/>
  <c r="AY14" i="70"/>
  <c r="AS14" i="70"/>
  <c r="BH14" i="70" s="1"/>
  <c r="BK13" i="70"/>
  <c r="BH13" i="70"/>
  <c r="BE13" i="70"/>
  <c r="AY13" i="70"/>
  <c r="AS13" i="70"/>
  <c r="BK12" i="70"/>
  <c r="AY12" i="70"/>
  <c r="AS12" i="70"/>
  <c r="BH12" i="70" s="1"/>
  <c r="BK11" i="70"/>
  <c r="BH11" i="70"/>
  <c r="BE11" i="70"/>
  <c r="AY11" i="70"/>
  <c r="AS11" i="70"/>
  <c r="BK10" i="70"/>
  <c r="AY10" i="70"/>
  <c r="AY15" i="70" s="1"/>
  <c r="P8" i="78" s="1"/>
  <c r="AS10" i="70"/>
  <c r="AS15" i="70" s="1"/>
  <c r="Z8" i="78" s="1"/>
  <c r="AJ8" i="78" s="1"/>
  <c r="BK15" i="69"/>
  <c r="BH15" i="69"/>
  <c r="BE15" i="69"/>
  <c r="AY15" i="69"/>
  <c r="AS15" i="69"/>
  <c r="BK14" i="69"/>
  <c r="AY14" i="69"/>
  <c r="AS14" i="69"/>
  <c r="BH14" i="69" s="1"/>
  <c r="BK13" i="69"/>
  <c r="AY13" i="69"/>
  <c r="AS13" i="69"/>
  <c r="BE13" i="69" s="1"/>
  <c r="BK12" i="69"/>
  <c r="BH12" i="69"/>
  <c r="AY12" i="69"/>
  <c r="AS12" i="69"/>
  <c r="BE12" i="69" s="1"/>
  <c r="BK11" i="69"/>
  <c r="AY11" i="69"/>
  <c r="AY16" i="69" s="1"/>
  <c r="P7" i="78" s="1"/>
  <c r="AS11" i="69"/>
  <c r="BH11" i="69" s="1"/>
  <c r="BK24" i="68"/>
  <c r="BH24" i="68"/>
  <c r="AY24" i="68"/>
  <c r="AS24" i="68"/>
  <c r="BE24" i="68" s="1"/>
  <c r="BK23" i="68"/>
  <c r="AY23" i="68"/>
  <c r="AS23" i="68"/>
  <c r="BH23" i="68" s="1"/>
  <c r="BK22" i="68"/>
  <c r="BH22" i="68"/>
  <c r="BE22" i="68"/>
  <c r="AY22" i="68"/>
  <c r="AS22" i="68"/>
  <c r="BK21" i="68"/>
  <c r="AY21" i="68"/>
  <c r="AS21" i="68"/>
  <c r="BH21" i="68" s="1"/>
  <c r="BK20" i="68"/>
  <c r="AY20" i="68"/>
  <c r="AS20" i="68"/>
  <c r="BH20" i="68" s="1"/>
  <c r="BK19" i="68"/>
  <c r="AY19" i="68"/>
  <c r="AS19" i="68"/>
  <c r="BH19" i="68" s="1"/>
  <c r="BK18" i="68"/>
  <c r="AY18" i="68"/>
  <c r="AS18" i="68"/>
  <c r="BH18" i="68" s="1"/>
  <c r="BK17" i="68"/>
  <c r="BH17" i="68"/>
  <c r="BE17" i="68"/>
  <c r="AY17" i="68"/>
  <c r="AS17" i="68"/>
  <c r="BK16" i="68"/>
  <c r="AY16" i="68"/>
  <c r="AS16" i="68"/>
  <c r="BE16" i="68" s="1"/>
  <c r="BK15" i="68"/>
  <c r="BH15" i="68"/>
  <c r="BE15" i="68"/>
  <c r="AY15" i="68"/>
  <c r="AS15" i="68"/>
  <c r="BK14" i="68"/>
  <c r="AY14" i="68"/>
  <c r="AS14" i="68"/>
  <c r="BH14" i="68" s="1"/>
  <c r="BK13" i="68"/>
  <c r="AY13" i="68"/>
  <c r="AY25" i="68" s="1"/>
  <c r="P6" i="78" s="1"/>
  <c r="AS13" i="68"/>
  <c r="AS25" i="68" s="1"/>
  <c r="Z6" i="78" s="1"/>
  <c r="BK12" i="68"/>
  <c r="BH12" i="68"/>
  <c r="AY12" i="68"/>
  <c r="AS12" i="68"/>
  <c r="BE12" i="68" s="1"/>
  <c r="BK11" i="68"/>
  <c r="AY11" i="68"/>
  <c r="AS11" i="68"/>
  <c r="BH11" i="68" s="1"/>
  <c r="BK10" i="68"/>
  <c r="BH10" i="68"/>
  <c r="BE10" i="68"/>
  <c r="AY10" i="68"/>
  <c r="AS10" i="68"/>
  <c r="BE10" i="75" l="1"/>
  <c r="P16" i="78"/>
  <c r="AJ6" i="78"/>
  <c r="AS20" i="75"/>
  <c r="Z13" i="78" s="1"/>
  <c r="AJ13" i="78" s="1"/>
  <c r="BE13" i="71"/>
  <c r="BE19" i="76"/>
  <c r="BE13" i="68"/>
  <c r="BH15" i="75"/>
  <c r="BE18" i="68"/>
  <c r="BH13" i="69"/>
  <c r="BE14" i="70"/>
  <c r="BH15" i="72"/>
  <c r="BE13" i="73"/>
  <c r="BH20" i="73"/>
  <c r="BE13" i="75"/>
  <c r="BH12" i="76"/>
  <c r="BE17" i="76"/>
  <c r="BE11" i="68"/>
  <c r="BE23" i="68"/>
  <c r="BE18" i="73"/>
  <c r="BE18" i="75"/>
  <c r="AS20" i="76"/>
  <c r="Z14" i="78" s="1"/>
  <c r="AJ14" i="78" s="1"/>
  <c r="BE12" i="70"/>
  <c r="BH13" i="72"/>
  <c r="AS21" i="73"/>
  <c r="Z11" i="78" s="1"/>
  <c r="AJ11" i="78" s="1"/>
  <c r="BE14" i="74"/>
  <c r="BE11" i="75"/>
  <c r="BH10" i="76"/>
  <c r="BE15" i="76"/>
  <c r="BH16" i="68"/>
  <c r="BE21" i="68"/>
  <c r="BE14" i="71"/>
  <c r="BH18" i="72"/>
  <c r="BH11" i="73"/>
  <c r="BE16" i="73"/>
  <c r="BE16" i="75"/>
  <c r="BE14" i="68"/>
  <c r="BE14" i="69"/>
  <c r="BE10" i="70"/>
  <c r="BH11" i="72"/>
  <c r="BE16" i="72"/>
  <c r="BE12" i="74"/>
  <c r="BE13" i="76"/>
  <c r="BE19" i="68"/>
  <c r="BH10" i="70"/>
  <c r="BE12" i="71"/>
  <c r="BE14" i="73"/>
  <c r="AS15" i="74"/>
  <c r="Z12" i="78" s="1"/>
  <c r="AJ12" i="78" s="1"/>
  <c r="BE14" i="75"/>
  <c r="BE18" i="76"/>
  <c r="BE20" i="68"/>
  <c r="AS20" i="72"/>
  <c r="Z10" i="78" s="1"/>
  <c r="AJ10" i="78" s="1"/>
  <c r="BE15" i="73"/>
  <c r="BH10" i="72"/>
  <c r="BE11" i="74"/>
  <c r="BH13" i="68"/>
  <c r="BE11" i="69"/>
  <c r="AS16" i="69"/>
  <c r="Z7" i="78" s="1"/>
  <c r="AJ7" i="78" s="1"/>
  <c r="BE11" i="71"/>
  <c r="AJ16" i="78" l="1"/>
  <c r="C32" i="40" s="1"/>
  <c r="Z16" i="78"/>
  <c r="C21" i="2" l="1"/>
  <c r="C19" i="2"/>
  <c r="K32" i="3" l="1"/>
  <c r="J32" i="3"/>
  <c r="I11" i="3"/>
  <c r="N43" i="65" l="1"/>
  <c r="L41" i="65" l="1"/>
  <c r="L39" i="65"/>
  <c r="L37" i="65"/>
  <c r="L35" i="65"/>
  <c r="F5" i="2"/>
  <c r="N39" i="65" l="1"/>
  <c r="N35" i="65"/>
  <c r="C18" i="2" l="1"/>
  <c r="B16" i="2"/>
  <c r="B12" i="2"/>
  <c r="B9" i="2"/>
  <c r="H8" i="2"/>
  <c r="D7" i="52" l="1"/>
</calcChain>
</file>

<file path=xl/sharedStrings.xml><?xml version="1.0" encoding="utf-8"?>
<sst xmlns="http://schemas.openxmlformats.org/spreadsheetml/2006/main" count="1117" uniqueCount="653">
  <si>
    <t>１．申請者の概要</t>
    <rPh sb="2" eb="5">
      <t>シンセイシャ</t>
    </rPh>
    <rPh sb="6" eb="8">
      <t>ガイヨウ</t>
    </rPh>
    <phoneticPr fontId="34"/>
  </si>
  <si>
    <t>申請区分
（個人事業主、法人）</t>
    <rPh sb="0" eb="4">
      <t>シンセイクブン</t>
    </rPh>
    <rPh sb="6" eb="11">
      <t>コジンジギョウヌシ</t>
    </rPh>
    <rPh sb="12" eb="14">
      <t>ホウジン</t>
    </rPh>
    <phoneticPr fontId="34"/>
  </si>
  <si>
    <t>＜個人事業主＞</t>
    <rPh sb="1" eb="3">
      <t>コジン</t>
    </rPh>
    <rPh sb="3" eb="6">
      <t>ジギョウヌシ</t>
    </rPh>
    <phoneticPr fontId="34"/>
  </si>
  <si>
    <t>フリガナ</t>
    <phoneticPr fontId="34"/>
  </si>
  <si>
    <t>申請者氏名</t>
    <rPh sb="0" eb="3">
      <t>シンセイシャ</t>
    </rPh>
    <rPh sb="3" eb="5">
      <t>シメイ</t>
    </rPh>
    <phoneticPr fontId="34"/>
  </si>
  <si>
    <t>TEL</t>
    <phoneticPr fontId="34"/>
  </si>
  <si>
    <t>郵便番号</t>
    <rPh sb="0" eb="4">
      <t>ユウビンバンゴウ</t>
    </rPh>
    <phoneticPr fontId="34"/>
  </si>
  <si>
    <t>　　〒　　　　　－</t>
    <phoneticPr fontId="34"/>
  </si>
  <si>
    <t>E-mail</t>
    <phoneticPr fontId="34"/>
  </si>
  <si>
    <t>住所</t>
    <rPh sb="0" eb="2">
      <t>ジュウショ</t>
    </rPh>
    <phoneticPr fontId="34"/>
  </si>
  <si>
    <t>＜法人＞</t>
    <rPh sb="1" eb="3">
      <t>ホウジン</t>
    </rPh>
    <phoneticPr fontId="34"/>
  </si>
  <si>
    <t>法人名</t>
    <rPh sb="0" eb="3">
      <t>ホウジンメイ</t>
    </rPh>
    <phoneticPr fontId="34"/>
  </si>
  <si>
    <t>本店所在地</t>
    <rPh sb="0" eb="5">
      <t>ホンテンショザイチ</t>
    </rPh>
    <phoneticPr fontId="34"/>
  </si>
  <si>
    <t>法人代表者</t>
    <rPh sb="0" eb="2">
      <t>ホウジン</t>
    </rPh>
    <rPh sb="2" eb="5">
      <t>ダイヒョウシャ</t>
    </rPh>
    <phoneticPr fontId="34"/>
  </si>
  <si>
    <t>生年月日</t>
    <rPh sb="0" eb="4">
      <t>セイネンガッピ</t>
    </rPh>
    <phoneticPr fontId="34"/>
  </si>
  <si>
    <t>氏名</t>
    <rPh sb="0" eb="2">
      <t>シメイ</t>
    </rPh>
    <phoneticPr fontId="34"/>
  </si>
  <si>
    <t>役職</t>
    <rPh sb="0" eb="2">
      <t>ヤクショク</t>
    </rPh>
    <phoneticPr fontId="34"/>
  </si>
  <si>
    <t>雇用形態</t>
    <rPh sb="0" eb="4">
      <t>コヨウケイタイ</t>
    </rPh>
    <phoneticPr fontId="34"/>
  </si>
  <si>
    <t>TEL</t>
  </si>
  <si>
    <t>E-mail</t>
  </si>
  <si>
    <r>
      <t xml:space="preserve">都内登記
所在地
</t>
    </r>
    <r>
      <rPr>
        <sz val="10"/>
        <color theme="1"/>
        <rFont val="游ゴシック"/>
        <family val="3"/>
        <charset val="128"/>
        <scheme val="minor"/>
      </rPr>
      <t>※本店所在地が都外の場合のみ</t>
    </r>
    <rPh sb="0" eb="2">
      <t>トナイ</t>
    </rPh>
    <rPh sb="2" eb="4">
      <t>トウキ</t>
    </rPh>
    <rPh sb="5" eb="8">
      <t>ショザイチ</t>
    </rPh>
    <phoneticPr fontId="34"/>
  </si>
  <si>
    <t>〒　　　　　－</t>
    <phoneticPr fontId="33"/>
  </si>
  <si>
    <r>
      <t xml:space="preserve">連絡担当者
</t>
    </r>
    <r>
      <rPr>
        <sz val="9"/>
        <color theme="1"/>
        <rFont val="游ゴシック"/>
        <family val="3"/>
        <charset val="128"/>
        <scheme val="minor"/>
      </rPr>
      <t>※代表者と
異なる場合のみ</t>
    </r>
    <rPh sb="0" eb="5">
      <t>レンラクタントウシャ</t>
    </rPh>
    <rPh sb="7" eb="10">
      <t>ダイヒョウシャ</t>
    </rPh>
    <rPh sb="12" eb="13">
      <t>コト</t>
    </rPh>
    <rPh sb="15" eb="17">
      <t>バアイ</t>
    </rPh>
    <phoneticPr fontId="34"/>
  </si>
  <si>
    <t>部署・役職</t>
    <rPh sb="0" eb="2">
      <t>ブショ</t>
    </rPh>
    <rPh sb="3" eb="5">
      <t>ヤクショク</t>
    </rPh>
    <phoneticPr fontId="34"/>
  </si>
  <si>
    <t>屋号</t>
    <rPh sb="0" eb="2">
      <t>ヤゴウ</t>
    </rPh>
    <phoneticPr fontId="34"/>
  </si>
  <si>
    <t>事業開始</t>
    <rPh sb="0" eb="4">
      <t>ジギョウカイシ</t>
    </rPh>
    <phoneticPr fontId="34"/>
  </si>
  <si>
    <t>創業
（和暦）</t>
    <rPh sb="0" eb="2">
      <t>ソウギョウ</t>
    </rPh>
    <rPh sb="4" eb="6">
      <t>ワレキ</t>
    </rPh>
    <phoneticPr fontId="34"/>
  </si>
  <si>
    <t>資本金</t>
    <rPh sb="0" eb="3">
      <t>シホンキン</t>
    </rPh>
    <phoneticPr fontId="34"/>
  </si>
  <si>
    <t>法人設立
（和暦）</t>
    <rPh sb="0" eb="4">
      <t>ホウジンセツリツ</t>
    </rPh>
    <rPh sb="6" eb="8">
      <t>ワレキ</t>
    </rPh>
    <phoneticPr fontId="34"/>
  </si>
  <si>
    <t>役員数</t>
    <rPh sb="0" eb="3">
      <t>ヤクインスウ</t>
    </rPh>
    <phoneticPr fontId="34"/>
  </si>
  <si>
    <t>従業員数</t>
    <rPh sb="0" eb="4">
      <t>ジュウギョウインスウ</t>
    </rPh>
    <phoneticPr fontId="34"/>
  </si>
  <si>
    <t>現在の事業概要　　
※業種、業態、特徴等を出来るだけ詳細にご記入ください。</t>
    <rPh sb="0" eb="2">
      <t>ゲンザイ</t>
    </rPh>
    <rPh sb="3" eb="7">
      <t>ジギョウガイヨウ</t>
    </rPh>
    <rPh sb="11" eb="13">
      <t>ギョウシュ</t>
    </rPh>
    <rPh sb="14" eb="16">
      <t>ギョウタイ</t>
    </rPh>
    <rPh sb="17" eb="20">
      <t>トクチョウナド</t>
    </rPh>
    <rPh sb="21" eb="23">
      <t>デキ</t>
    </rPh>
    <rPh sb="26" eb="28">
      <t>ショウサイ</t>
    </rPh>
    <rPh sb="30" eb="32">
      <t>キニュウ</t>
    </rPh>
    <phoneticPr fontId="34"/>
  </si>
  <si>
    <t>その他の取引先</t>
    <rPh sb="2" eb="3">
      <t>タ</t>
    </rPh>
    <rPh sb="4" eb="7">
      <t>トリヒキサキ</t>
    </rPh>
    <phoneticPr fontId="34"/>
  </si>
  <si>
    <t>合計</t>
    <rPh sb="0" eb="2">
      <t>ゴウケイ</t>
    </rPh>
    <phoneticPr fontId="34"/>
  </si>
  <si>
    <t>人（監査役を含む）</t>
    <rPh sb="0" eb="1">
      <t>ニン</t>
    </rPh>
    <rPh sb="2" eb="4">
      <t>カンサ</t>
    </rPh>
    <rPh sb="4" eb="5">
      <t>ヤク</t>
    </rPh>
    <rPh sb="6" eb="7">
      <t>フク</t>
    </rPh>
    <phoneticPr fontId="33"/>
  </si>
  <si>
    <t>人（うち正社員</t>
    <rPh sb="0" eb="1">
      <t>ニン</t>
    </rPh>
    <rPh sb="4" eb="7">
      <t>セイシャイン</t>
    </rPh>
    <phoneticPr fontId="33"/>
  </si>
  <si>
    <t>人）</t>
    <rPh sb="0" eb="1">
      <t>ニン</t>
    </rPh>
    <phoneticPr fontId="33"/>
  </si>
  <si>
    <t>円</t>
    <rPh sb="0" eb="1">
      <t>エン</t>
    </rPh>
    <phoneticPr fontId="33"/>
  </si>
  <si>
    <t>年間売上高</t>
    <rPh sb="0" eb="2">
      <t>ネンカン</t>
    </rPh>
    <rPh sb="2" eb="5">
      <t>ウリアゲダカ</t>
    </rPh>
    <phoneticPr fontId="34"/>
  </si>
  <si>
    <t>大分類</t>
    <rPh sb="0" eb="3">
      <t>ダイブンルイ</t>
    </rPh>
    <phoneticPr fontId="34"/>
  </si>
  <si>
    <t>中分類</t>
    <rPh sb="0" eb="3">
      <t>チュウブンルイ</t>
    </rPh>
    <phoneticPr fontId="34"/>
  </si>
  <si>
    <t>製造業その他</t>
    <rPh sb="0" eb="3">
      <t>セイゾウギョウ</t>
    </rPh>
    <rPh sb="5" eb="6">
      <t>ホカ</t>
    </rPh>
    <phoneticPr fontId="0"/>
  </si>
  <si>
    <t>卸売業</t>
    <rPh sb="0" eb="3">
      <t>オロシウリギョウ</t>
    </rPh>
    <phoneticPr fontId="0"/>
  </si>
  <si>
    <t>サービス業</t>
    <rPh sb="4" eb="5">
      <t>ギョウ</t>
    </rPh>
    <phoneticPr fontId="0"/>
  </si>
  <si>
    <t>小売業</t>
    <rPh sb="0" eb="3">
      <t>コウリギョウ</t>
    </rPh>
    <phoneticPr fontId="0"/>
  </si>
  <si>
    <t>01農業</t>
  </si>
  <si>
    <t>50各種商品卸売業</t>
  </si>
  <si>
    <t>38放送業</t>
  </si>
  <si>
    <t>56各種商品小売業</t>
  </si>
  <si>
    <t>02林業</t>
  </si>
  <si>
    <t>51繊維・衣服等卸売業</t>
  </si>
  <si>
    <t>57織物・衣服・身の回り品小売業</t>
  </si>
  <si>
    <t>52飲食料品卸売業</t>
  </si>
  <si>
    <t>58飲食料品小売業</t>
  </si>
  <si>
    <t>04水産養殖業</t>
  </si>
  <si>
    <t>59機械器具小売業</t>
  </si>
  <si>
    <t>54機械器具卸売業</t>
  </si>
  <si>
    <t>70物品賃貸業</t>
  </si>
  <si>
    <t>60その他の小売業</t>
  </si>
  <si>
    <t>76飲食店</t>
  </si>
  <si>
    <t>73広告業</t>
  </si>
  <si>
    <t>08設備工事業</t>
  </si>
  <si>
    <t>74技術サービス業（他に分類されないもの）</t>
  </si>
  <si>
    <t>09食料品製造業</t>
  </si>
  <si>
    <t>75宿泊業</t>
  </si>
  <si>
    <t>10飲料・たばこ・飼料製造業</t>
  </si>
  <si>
    <t>78洗濯・理容・美容・浴場業</t>
  </si>
  <si>
    <t>11繊維工業</t>
  </si>
  <si>
    <t>79その他の生活関連サービス業</t>
  </si>
  <si>
    <t>12木材・木製品製造業（家具を除く）</t>
  </si>
  <si>
    <t>80娯楽業</t>
  </si>
  <si>
    <t>13家具・装備品製造業</t>
  </si>
  <si>
    <t>81学校教育</t>
  </si>
  <si>
    <t>14パルプ・紙・紙加工品製造業</t>
  </si>
  <si>
    <t>31輸送用機械器具製造業</t>
  </si>
  <si>
    <t>32その他の製造業</t>
  </si>
  <si>
    <t>33電気業</t>
  </si>
  <si>
    <t>34ガス業</t>
  </si>
  <si>
    <t>35熱供給業</t>
  </si>
  <si>
    <t>36水道業</t>
  </si>
  <si>
    <t>37通信業</t>
  </si>
  <si>
    <t>39情報サービス業　※ソフトウェア業、情報処理・提供サービス業含む</t>
  </si>
  <si>
    <t>40インターネット附随サービス業</t>
  </si>
  <si>
    <t>41映像・音声・文字情報制作業　※新聞業、出版業含む</t>
  </si>
  <si>
    <t>42鉄道業</t>
  </si>
  <si>
    <t>43道路旅客運送業</t>
  </si>
  <si>
    <t>44道路貨物運送業</t>
  </si>
  <si>
    <t>45水運業</t>
  </si>
  <si>
    <t>46航空運輸業</t>
  </si>
  <si>
    <t>47倉庫業</t>
  </si>
  <si>
    <t>48運輸に附帯するサービス業</t>
  </si>
  <si>
    <t>49郵便業（信書便事業を含む）</t>
  </si>
  <si>
    <t>62銀行業</t>
  </si>
  <si>
    <t>63協同組織金融業</t>
  </si>
  <si>
    <t>66補助的金融業等</t>
  </si>
  <si>
    <t>68不動産取引業</t>
  </si>
  <si>
    <t>69不動産賃貸業・管理業　※駐車場業以外全て</t>
  </si>
  <si>
    <t>97国家公務</t>
  </si>
  <si>
    <t>98地方公務</t>
  </si>
  <si>
    <t>99分類不能の産業</t>
  </si>
  <si>
    <t>助成金額</t>
    <rPh sb="0" eb="4">
      <t>ジョセイキンガク</t>
    </rPh>
    <phoneticPr fontId="34"/>
  </si>
  <si>
    <t>テーマ名</t>
    <rPh sb="2" eb="3">
      <t>メイ</t>
    </rPh>
    <phoneticPr fontId="34"/>
  </si>
  <si>
    <t>申請状況</t>
    <rPh sb="0" eb="3">
      <t>シンセイジョウキョウ</t>
    </rPh>
    <phoneticPr fontId="34"/>
  </si>
  <si>
    <t>事業内容</t>
    <rPh sb="0" eb="1">
      <t>ジギョウ</t>
    </rPh>
    <rPh sb="1" eb="3">
      <t>ナイヨウ</t>
    </rPh>
    <phoneticPr fontId="34"/>
  </si>
  <si>
    <t>対象期間</t>
    <rPh sb="0" eb="3">
      <t>タイショウキカン</t>
    </rPh>
    <phoneticPr fontId="34"/>
  </si>
  <si>
    <t>本助成事業との相違点</t>
    <rPh sb="0" eb="3">
      <t>ホンジョセイジギョウ</t>
    </rPh>
    <rPh sb="5" eb="8">
      <t>ソウイテン</t>
    </rPh>
    <phoneticPr fontId="34"/>
  </si>
  <si>
    <t>対象経費</t>
    <rPh sb="0" eb="3">
      <t>タイショウケイヒ</t>
    </rPh>
    <phoneticPr fontId="34"/>
  </si>
  <si>
    <t>経費支出先</t>
    <rPh sb="0" eb="1">
      <t>ケイヒ</t>
    </rPh>
    <rPh sb="1" eb="4">
      <t>シシュツサキ</t>
    </rPh>
    <phoneticPr fontId="34"/>
  </si>
  <si>
    <t>成果物</t>
    <rPh sb="0" eb="2">
      <t>セイカブツ</t>
    </rPh>
    <phoneticPr fontId="34"/>
  </si>
  <si>
    <t>名称</t>
    <rPh sb="0" eb="2">
      <t>メイショウ</t>
    </rPh>
    <phoneticPr fontId="33"/>
  </si>
  <si>
    <t>TEL</t>
    <phoneticPr fontId="33"/>
  </si>
  <si>
    <t>所在地</t>
    <rPh sb="0" eb="3">
      <t>ショザイチ</t>
    </rPh>
    <phoneticPr fontId="33"/>
  </si>
  <si>
    <t>駅</t>
    <rPh sb="0" eb="1">
      <t>エキ</t>
    </rPh>
    <phoneticPr fontId="33"/>
  </si>
  <si>
    <t>駅名</t>
    <rPh sb="0" eb="2">
      <t>エキメイ</t>
    </rPh>
    <phoneticPr fontId="33"/>
  </si>
  <si>
    <t>最寄駅</t>
    <rPh sb="0" eb="2">
      <t>モヨ</t>
    </rPh>
    <rPh sb="2" eb="3">
      <t>エキ</t>
    </rPh>
    <phoneticPr fontId="33"/>
  </si>
  <si>
    <t>線路名</t>
    <rPh sb="0" eb="3">
      <t>センロメイ</t>
    </rPh>
    <phoneticPr fontId="33"/>
  </si>
  <si>
    <t>線</t>
    <rPh sb="0" eb="1">
      <t>セン</t>
    </rPh>
    <phoneticPr fontId="33"/>
  </si>
  <si>
    <t>本助成事業を実施し、公社が検査時に、購入品や助成事業における成果物等、支払いに係る経理関係書類を確認できる場所を記入してください。原則、東京都内の自社の本社・事業所・工場等（借り上げ可）に限ります。</t>
    <phoneticPr fontId="33"/>
  </si>
  <si>
    <t>補助・助成事業名</t>
    <rPh sb="0" eb="2">
      <t>ホジョ</t>
    </rPh>
    <rPh sb="3" eb="5">
      <t>ジョセイ</t>
    </rPh>
    <rPh sb="5" eb="7">
      <t>ジギョウ</t>
    </rPh>
    <rPh sb="7" eb="8">
      <t>メイ</t>
    </rPh>
    <phoneticPr fontId="34"/>
  </si>
  <si>
    <t>助成対象期間の全体経費を記入してください。</t>
    <phoneticPr fontId="43"/>
  </si>
  <si>
    <t xml:space="preserve">（単位：円） </t>
  </si>
  <si>
    <t>経　費　区　分</t>
  </si>
  <si>
    <t>内　　訳</t>
    <rPh sb="0" eb="1">
      <t>ウチ</t>
    </rPh>
    <rPh sb="3" eb="4">
      <t>ワケ</t>
    </rPh>
    <phoneticPr fontId="43"/>
  </si>
  <si>
    <t>合　　　計</t>
    <phoneticPr fontId="43"/>
  </si>
  <si>
    <t xml:space="preserve">（単位：円） </t>
    <rPh sb="1" eb="3">
      <t>タンイ</t>
    </rPh>
    <rPh sb="4" eb="5">
      <t>エン</t>
    </rPh>
    <phoneticPr fontId="43"/>
  </si>
  <si>
    <t xml:space="preserve"> 　区　　　　　　　分　</t>
    <phoneticPr fontId="43"/>
  </si>
  <si>
    <t>資 金 調 達 金 額</t>
    <rPh sb="2" eb="3">
      <t>キン</t>
    </rPh>
    <rPh sb="4" eb="5">
      <t>チョウ</t>
    </rPh>
    <phoneticPr fontId="43"/>
  </si>
  <si>
    <t>調達先（名称等）</t>
    <rPh sb="0" eb="3">
      <t>チョウタツサキ</t>
    </rPh>
    <rPh sb="4" eb="6">
      <t>メイショウ</t>
    </rPh>
    <rPh sb="6" eb="7">
      <t>ナド</t>
    </rPh>
    <phoneticPr fontId="43"/>
  </si>
  <si>
    <t>進捗状況等</t>
    <rPh sb="0" eb="2">
      <t>シンチョク</t>
    </rPh>
    <rPh sb="2" eb="4">
      <t>ジョウキョウ</t>
    </rPh>
    <rPh sb="4" eb="5">
      <t>ナド</t>
    </rPh>
    <phoneticPr fontId="43"/>
  </si>
  <si>
    <t>内 訳</t>
    <rPh sb="0" eb="1">
      <t>ナイ</t>
    </rPh>
    <rPh sb="2" eb="3">
      <t>ヤク</t>
    </rPh>
    <phoneticPr fontId="43"/>
  </si>
  <si>
    <t>自　己　資　金</t>
    <phoneticPr fontId="43"/>
  </si>
  <si>
    <t>銀 行 借 入 金</t>
    <phoneticPr fontId="43"/>
  </si>
  <si>
    <t>役 員 借 入 金</t>
    <phoneticPr fontId="43"/>
  </si>
  <si>
    <t>その他</t>
    <phoneticPr fontId="43"/>
  </si>
  <si>
    <t>注１</t>
    <rPh sb="0" eb="1">
      <t>チュウ</t>
    </rPh>
    <phoneticPr fontId="34"/>
  </si>
  <si>
    <t>「助成対象経費」には、「助成事業に要する経費」から消費税、振込手数料、通信費、光熱費等の間接経費を除いたものを記入してください。</t>
    <phoneticPr fontId="34"/>
  </si>
  <si>
    <t>注２</t>
    <rPh sb="0" eb="1">
      <t>チュウ</t>
    </rPh>
    <phoneticPr fontId="34"/>
  </si>
  <si>
    <t>注３</t>
    <rPh sb="0" eb="1">
      <t>チュウ</t>
    </rPh>
    <phoneticPr fontId="34"/>
  </si>
  <si>
    <t>注４</t>
    <rPh sb="0" eb="1">
      <t>チュウ</t>
    </rPh>
    <phoneticPr fontId="34"/>
  </si>
  <si>
    <t>「助成事業に要する経費」と「資金調達金額」の合計が一致するように記入してください。</t>
    <phoneticPr fontId="34"/>
  </si>
  <si>
    <r>
      <rPr>
        <sz val="11"/>
        <color theme="1"/>
        <rFont val="游ゴシック"/>
        <family val="3"/>
        <charset val="128"/>
        <scheme val="minor"/>
      </rPr>
      <t>合　　計</t>
    </r>
    <r>
      <rPr>
        <sz val="12"/>
        <color theme="1"/>
        <rFont val="游ゴシック"/>
        <family val="3"/>
        <charset val="128"/>
        <scheme val="minor"/>
      </rPr>
      <t xml:space="preserve"> 　　</t>
    </r>
    <r>
      <rPr>
        <sz val="11"/>
        <rFont val="ＭＳ 明朝"/>
        <family val="1"/>
        <charset val="128"/>
      </rPr>
      <t/>
    </r>
    <phoneticPr fontId="43"/>
  </si>
  <si>
    <t>「助成事業に要する経費」には、当助成事業を遂行するために必要な経費を記入してください。</t>
    <phoneticPr fontId="34"/>
  </si>
  <si>
    <t>　注　意　事　項　　</t>
    <rPh sb="1" eb="2">
      <t>チュウ</t>
    </rPh>
    <rPh sb="3" eb="4">
      <t>イ</t>
    </rPh>
    <rPh sb="5" eb="6">
      <t>コト</t>
    </rPh>
    <rPh sb="7" eb="8">
      <t>コウ</t>
    </rPh>
    <phoneticPr fontId="34"/>
  </si>
  <si>
    <t>事　業　終　了　予　定　日</t>
    <rPh sb="0" eb="1">
      <t>コト</t>
    </rPh>
    <rPh sb="2" eb="3">
      <t>ギョウ</t>
    </rPh>
    <rPh sb="4" eb="5">
      <t>オワ</t>
    </rPh>
    <rPh sb="6" eb="7">
      <t>リョウ</t>
    </rPh>
    <rPh sb="8" eb="9">
      <t>ヨ</t>
    </rPh>
    <rPh sb="10" eb="11">
      <t>サダム</t>
    </rPh>
    <rPh sb="12" eb="13">
      <t>ニチ</t>
    </rPh>
    <phoneticPr fontId="34"/>
  </si>
  <si>
    <t>No.</t>
  </si>
  <si>
    <t>作業項目</t>
    <rPh sb="0" eb="2">
      <t>サギョウ</t>
    </rPh>
    <rPh sb="2" eb="4">
      <t>コウモク</t>
    </rPh>
    <phoneticPr fontId="34"/>
  </si>
  <si>
    <t>支出
番号</t>
    <rPh sb="0" eb="2">
      <t>シシュツ</t>
    </rPh>
    <rPh sb="3" eb="5">
      <t>バンゴウ</t>
    </rPh>
    <phoneticPr fontId="34"/>
  </si>
  <si>
    <t>①具体的な作業項目、資金支出明細の番号（原－1、機－1・・・）を記入
②自社作業に該当する期間は○、他社作業に該当する期間は●を記入
③本事業の全体像が分かるよう、経費が発生しない作業も記入</t>
    <rPh sb="68" eb="71">
      <t>ホンジギョウ</t>
    </rPh>
    <rPh sb="72" eb="75">
      <t>ゼンタイゾウ</t>
    </rPh>
    <rPh sb="76" eb="77">
      <t>ワ</t>
    </rPh>
    <rPh sb="82" eb="84">
      <t>ケイヒ</t>
    </rPh>
    <rPh sb="85" eb="87">
      <t>ハッセイ</t>
    </rPh>
    <rPh sb="90" eb="92">
      <t>サギョウ</t>
    </rPh>
    <rPh sb="93" eb="95">
      <t>キニュウ</t>
    </rPh>
    <phoneticPr fontId="33"/>
  </si>
  <si>
    <t>（千円未満切捨）</t>
  </si>
  <si>
    <t>助成金交付申請額</t>
    <rPh sb="0" eb="3">
      <t>ジョセイキン</t>
    </rPh>
    <rPh sb="3" eb="5">
      <t>コウフ</t>
    </rPh>
    <rPh sb="5" eb="7">
      <t>シンセイ</t>
    </rPh>
    <rPh sb="7" eb="8">
      <t>ガク</t>
    </rPh>
    <phoneticPr fontId="43"/>
  </si>
  <si>
    <t>名　称</t>
    <rPh sb="0" eb="1">
      <t>ナ</t>
    </rPh>
    <rPh sb="2" eb="3">
      <t>ショウ</t>
    </rPh>
    <phoneticPr fontId="32"/>
  </si>
  <si>
    <t>代表者</t>
    <rPh sb="0" eb="3">
      <t>ダイヒョウシャ</t>
    </rPh>
    <phoneticPr fontId="32"/>
  </si>
  <si>
    <t>（役職）</t>
    <rPh sb="1" eb="3">
      <t>ヤクショク</t>
    </rPh>
    <phoneticPr fontId="32"/>
  </si>
  <si>
    <t>（氏名）</t>
    <rPh sb="1" eb="3">
      <t>シメイ</t>
    </rPh>
    <phoneticPr fontId="32"/>
  </si>
  <si>
    <t>　下記のとおり助成事業を実施したいので、別紙の書類を添えて、助成金の交付を申請します。</t>
  </si>
  <si>
    <t>記</t>
    <rPh sb="0" eb="1">
      <t>キ</t>
    </rPh>
    <phoneticPr fontId="32"/>
  </si>
  <si>
    <t>売上高</t>
    <rPh sb="0" eb="3">
      <t>ウリアゲダカ</t>
    </rPh>
    <phoneticPr fontId="33"/>
  </si>
  <si>
    <t>Ⅰ　申請者概要</t>
    <rPh sb="2" eb="5">
      <t>シンセイシャ</t>
    </rPh>
    <rPh sb="5" eb="7">
      <t>ガイヨウ</t>
    </rPh>
    <phoneticPr fontId="33"/>
  </si>
  <si>
    <t>２．事業の実施場所</t>
    <rPh sb="2" eb="4">
      <t>ジギョウ</t>
    </rPh>
    <rPh sb="5" eb="9">
      <t>ジッシバショ</t>
    </rPh>
    <phoneticPr fontId="34"/>
  </si>
  <si>
    <t>氏　　名</t>
    <rPh sb="0" eb="1">
      <t>シ</t>
    </rPh>
    <rPh sb="3" eb="4">
      <t>ナ</t>
    </rPh>
    <phoneticPr fontId="33"/>
  </si>
  <si>
    <t>在籍年数</t>
    <rPh sb="0" eb="2">
      <t>ザイセキ</t>
    </rPh>
    <rPh sb="2" eb="4">
      <t>ネンスウ</t>
    </rPh>
    <phoneticPr fontId="33"/>
  </si>
  <si>
    <t>得意分野</t>
    <rPh sb="0" eb="4">
      <t>トクイブンヤ</t>
    </rPh>
    <phoneticPr fontId="33"/>
  </si>
  <si>
    <t>項　　目</t>
    <rPh sb="0" eb="1">
      <t>コウ</t>
    </rPh>
    <rPh sb="3" eb="4">
      <t>メ</t>
    </rPh>
    <phoneticPr fontId="33"/>
  </si>
  <si>
    <t>年次</t>
    <rPh sb="0" eb="2">
      <t>ネンジ</t>
    </rPh>
    <phoneticPr fontId="33"/>
  </si>
  <si>
    <t>金　　額</t>
    <rPh sb="0" eb="1">
      <t>キン</t>
    </rPh>
    <rPh sb="3" eb="4">
      <t>ガク</t>
    </rPh>
    <phoneticPr fontId="33"/>
  </si>
  <si>
    <t>算出根拠（価格×数量等の具体的な算式を用いて記入）</t>
    <phoneticPr fontId="33"/>
  </si>
  <si>
    <t>１年目</t>
    <rPh sb="1" eb="3">
      <t>ネンメ</t>
    </rPh>
    <phoneticPr fontId="33"/>
  </si>
  <si>
    <t>２年目</t>
    <rPh sb="1" eb="3">
      <t>ネンメ</t>
    </rPh>
    <phoneticPr fontId="33"/>
  </si>
  <si>
    <t>３年目</t>
    <rPh sb="1" eb="3">
      <t>ネンメ</t>
    </rPh>
    <phoneticPr fontId="33"/>
  </si>
  <si>
    <t>営業損益等</t>
    <rPh sb="0" eb="2">
      <t>エイギョウ</t>
    </rPh>
    <rPh sb="2" eb="4">
      <t>ソンエキ</t>
    </rPh>
    <rPh sb="4" eb="5">
      <t>トウ</t>
    </rPh>
    <phoneticPr fontId="33"/>
  </si>
  <si>
    <t>１．申請テーマ</t>
    <rPh sb="2" eb="4">
      <t>シンセイ</t>
    </rPh>
    <phoneticPr fontId="41"/>
  </si>
  <si>
    <t>２．助成金交付申請額</t>
    <rPh sb="2" eb="5">
      <t>ジョセイキン</t>
    </rPh>
    <rPh sb="5" eb="7">
      <t>コウフ</t>
    </rPh>
    <rPh sb="7" eb="10">
      <t>シンセイガク</t>
    </rPh>
    <phoneticPr fontId="41"/>
  </si>
  <si>
    <t>３．事業終了予定日</t>
    <rPh sb="4" eb="6">
      <t>シュウリョウ</t>
    </rPh>
    <phoneticPr fontId="41"/>
  </si>
  <si>
    <t>(選択)</t>
  </si>
  <si>
    <t>（１）要件確認</t>
    <rPh sb="3" eb="5">
      <t>ヨウケン</t>
    </rPh>
    <rPh sb="5" eb="7">
      <t>カクニン</t>
    </rPh>
    <phoneticPr fontId="34"/>
  </si>
  <si>
    <t>申請要件</t>
    <rPh sb="0" eb="2">
      <t>シンセイ</t>
    </rPh>
    <rPh sb="2" eb="4">
      <t>ヨウケン</t>
    </rPh>
    <phoneticPr fontId="33"/>
  </si>
  <si>
    <t>該当要件</t>
    <rPh sb="0" eb="2">
      <t>ガイトウ</t>
    </rPh>
    <rPh sb="2" eb="4">
      <t>ヨウケン</t>
    </rPh>
    <phoneticPr fontId="33"/>
  </si>
  <si>
    <t>入力項目</t>
    <rPh sb="0" eb="2">
      <t>ニュウリョク</t>
    </rPh>
    <rPh sb="2" eb="4">
      <t>コウモク</t>
    </rPh>
    <phoneticPr fontId="33"/>
  </si>
  <si>
    <t>決算期</t>
    <rPh sb="0" eb="3">
      <t>ケッサンキ</t>
    </rPh>
    <phoneticPr fontId="33"/>
  </si>
  <si>
    <t>金額</t>
    <rPh sb="0" eb="2">
      <t>キンガク</t>
    </rPh>
    <phoneticPr fontId="33"/>
  </si>
  <si>
    <t>円</t>
    <rPh sb="0" eb="1">
      <t>エン</t>
    </rPh>
    <phoneticPr fontId="33"/>
  </si>
  <si>
    <t>（１）本取組についての収益計画</t>
    <rPh sb="3" eb="4">
      <t>ホン</t>
    </rPh>
    <rPh sb="4" eb="6">
      <t>トリクミ</t>
    </rPh>
    <rPh sb="11" eb="13">
      <t>シュウエキ</t>
    </rPh>
    <rPh sb="13" eb="15">
      <t>ケイカク</t>
    </rPh>
    <phoneticPr fontId="34"/>
  </si>
  <si>
    <t>（２）他事業等を含む全体の収益計画</t>
    <rPh sb="3" eb="4">
      <t>タ</t>
    </rPh>
    <rPh sb="4" eb="6">
      <t>ジギョウ</t>
    </rPh>
    <rPh sb="6" eb="7">
      <t>トウ</t>
    </rPh>
    <rPh sb="8" eb="9">
      <t>フク</t>
    </rPh>
    <rPh sb="10" eb="12">
      <t>ゼンタイ</t>
    </rPh>
    <rPh sb="13" eb="15">
      <t>シュウエキ</t>
    </rPh>
    <rPh sb="15" eb="17">
      <t>ケイカク</t>
    </rPh>
    <phoneticPr fontId="34"/>
  </si>
  <si>
    <t>※営業損益等→法人：営業損益、個人：収支内訳書の所得金額（㉑）又は青色申告決算書の差引金額（㉝）相当額</t>
    <rPh sb="12" eb="14">
      <t>ソンエキ</t>
    </rPh>
    <phoneticPr fontId="33"/>
  </si>
  <si>
    <t>（１）経費区分別内訳</t>
    <phoneticPr fontId="43"/>
  </si>
  <si>
    <t>助成事業に要する経費</t>
    <phoneticPr fontId="43"/>
  </si>
  <si>
    <t>助 成 対 象 経 費</t>
    <rPh sb="0" eb="1">
      <t>スケ</t>
    </rPh>
    <rPh sb="2" eb="3">
      <t>セイ</t>
    </rPh>
    <rPh sb="4" eb="5">
      <t>ツイ</t>
    </rPh>
    <rPh sb="6" eb="7">
      <t>ゾウ</t>
    </rPh>
    <rPh sb="8" eb="9">
      <t>キョウ</t>
    </rPh>
    <rPh sb="10" eb="11">
      <t>ヒ</t>
    </rPh>
    <phoneticPr fontId="43"/>
  </si>
  <si>
    <t>（税込）</t>
    <phoneticPr fontId="33"/>
  </si>
  <si>
    <t>（税抜）</t>
    <phoneticPr fontId="33"/>
  </si>
  <si>
    <t xml:space="preserve">原材料・副資材費 </t>
    <phoneticPr fontId="43"/>
  </si>
  <si>
    <r>
      <t>機械装置・工具器具費　</t>
    </r>
    <r>
      <rPr>
        <sz val="10"/>
        <rFont val="ＭＳ 明朝"/>
        <family val="1"/>
        <charset val="128"/>
      </rPr>
      <t/>
    </r>
    <phoneticPr fontId="43"/>
  </si>
  <si>
    <r>
      <t>委託・外注費 　　　　　　　</t>
    </r>
    <r>
      <rPr>
        <sz val="10"/>
        <rFont val="ＭＳ 明朝"/>
        <family val="1"/>
        <charset val="128"/>
      </rPr>
      <t/>
    </r>
    <rPh sb="0" eb="2">
      <t>イタク</t>
    </rPh>
    <rPh sb="3" eb="6">
      <t>ガイチュウヒ</t>
    </rPh>
    <phoneticPr fontId="43"/>
  </si>
  <si>
    <t>設備等導入費</t>
    <phoneticPr fontId="34"/>
  </si>
  <si>
    <t>システム等導入費</t>
    <rPh sb="4" eb="5">
      <t>ナド</t>
    </rPh>
    <rPh sb="5" eb="7">
      <t>ドウニュウ</t>
    </rPh>
    <rPh sb="7" eb="8">
      <t>ヒ</t>
    </rPh>
    <phoneticPr fontId="34"/>
  </si>
  <si>
    <t>専門家指導費</t>
    <rPh sb="0" eb="3">
      <t>センモンカ</t>
    </rPh>
    <rPh sb="3" eb="6">
      <t>シドウヒ</t>
    </rPh>
    <phoneticPr fontId="34"/>
  </si>
  <si>
    <r>
      <t xml:space="preserve">助成対象外経費　 </t>
    </r>
    <r>
      <rPr>
        <sz val="10"/>
        <rFont val="ＭＳ 明朝"/>
        <family val="1"/>
        <charset val="128"/>
      </rPr>
      <t/>
    </r>
    <phoneticPr fontId="43"/>
  </si>
  <si>
    <t>（２）資金調達内訳</t>
    <phoneticPr fontId="43"/>
  </si>
  <si>
    <t>&lt;留意事項&gt;</t>
    <rPh sb="1" eb="3">
      <t>リュウイ</t>
    </rPh>
    <rPh sb="3" eb="5">
      <t>ジコウ</t>
    </rPh>
    <phoneticPr fontId="34"/>
  </si>
  <si>
    <t>【税抜】</t>
    <rPh sb="1" eb="3">
      <t>ゼイヌ</t>
    </rPh>
    <phoneticPr fontId="34"/>
  </si>
  <si>
    <t>【税込】</t>
    <phoneticPr fontId="34"/>
  </si>
  <si>
    <t>（単位：円）</t>
    <rPh sb="1" eb="3">
      <t>タンイ</t>
    </rPh>
    <rPh sb="4" eb="5">
      <t>エン</t>
    </rPh>
    <phoneticPr fontId="34"/>
  </si>
  <si>
    <t>支出</t>
    <rPh sb="0" eb="2">
      <t>シシュツ</t>
    </rPh>
    <phoneticPr fontId="34"/>
  </si>
  <si>
    <t>品名</t>
    <phoneticPr fontId="34"/>
  </si>
  <si>
    <t>用途</t>
    <rPh sb="0" eb="2">
      <t>ヨウト</t>
    </rPh>
    <phoneticPr fontId="34"/>
  </si>
  <si>
    <t>調達</t>
    <rPh sb="0" eb="2">
      <t>チョウタツ</t>
    </rPh>
    <phoneticPr fontId="34"/>
  </si>
  <si>
    <t>数量</t>
    <rPh sb="0" eb="2">
      <t>スウリョウ</t>
    </rPh>
    <phoneticPr fontId="34"/>
  </si>
  <si>
    <t>単価</t>
    <rPh sb="0" eb="2">
      <t>タンカ</t>
    </rPh>
    <phoneticPr fontId="34"/>
  </si>
  <si>
    <t>助成対象経費</t>
    <phoneticPr fontId="34"/>
  </si>
  <si>
    <t>助成事業に</t>
    <rPh sb="0" eb="4">
      <t>ジョセイジギョウ</t>
    </rPh>
    <phoneticPr fontId="34"/>
  </si>
  <si>
    <t>＜留意事項＞</t>
    <rPh sb="1" eb="3">
      <t>リュウイ</t>
    </rPh>
    <rPh sb="3" eb="5">
      <t>ジコウ</t>
    </rPh>
    <phoneticPr fontId="34"/>
  </si>
  <si>
    <t>番号</t>
    <rPh sb="0" eb="2">
      <t>バンゴウ</t>
    </rPh>
    <phoneticPr fontId="34"/>
  </si>
  <si>
    <t>(取組に必要な理由)</t>
    <phoneticPr fontId="34"/>
  </si>
  <si>
    <t>方法</t>
    <rPh sb="0" eb="2">
      <t>ホウホウ</t>
    </rPh>
    <phoneticPr fontId="34"/>
  </si>
  <si>
    <t>(A)</t>
    <phoneticPr fontId="34"/>
  </si>
  <si>
    <t>(B)</t>
    <phoneticPr fontId="34"/>
  </si>
  <si>
    <t>（A）×(B)</t>
    <phoneticPr fontId="34"/>
  </si>
  <si>
    <t>要する経費</t>
    <rPh sb="0" eb="1">
      <t>ヨウ</t>
    </rPh>
    <rPh sb="3" eb="5">
      <t>ケイヒ</t>
    </rPh>
    <phoneticPr fontId="34"/>
  </si>
  <si>
    <t>見積書</t>
    <rPh sb="0" eb="3">
      <t>ミツモリショ</t>
    </rPh>
    <phoneticPr fontId="34"/>
  </si>
  <si>
    <t>相見積</t>
    <rPh sb="0" eb="3">
      <t>アイミツモリ</t>
    </rPh>
    <phoneticPr fontId="34"/>
  </si>
  <si>
    <t>原-1</t>
    <rPh sb="0" eb="1">
      <t>ゲン</t>
    </rPh>
    <phoneticPr fontId="34"/>
  </si>
  <si>
    <t>原-2</t>
    <rPh sb="0" eb="1">
      <t>ゲン</t>
    </rPh>
    <phoneticPr fontId="34"/>
  </si>
  <si>
    <t>原-3</t>
    <rPh sb="0" eb="1">
      <t>ゲン</t>
    </rPh>
    <phoneticPr fontId="34"/>
  </si>
  <si>
    <t>原-4</t>
    <rPh sb="0" eb="1">
      <t>ゲン</t>
    </rPh>
    <phoneticPr fontId="34"/>
  </si>
  <si>
    <t>原-5</t>
    <rPh sb="0" eb="1">
      <t>ゲン</t>
    </rPh>
    <phoneticPr fontId="34"/>
  </si>
  <si>
    <t>原-6</t>
    <rPh sb="0" eb="1">
      <t>ゲン</t>
    </rPh>
    <phoneticPr fontId="34"/>
  </si>
  <si>
    <t>原-7</t>
    <rPh sb="0" eb="1">
      <t>ゲン</t>
    </rPh>
    <phoneticPr fontId="34"/>
  </si>
  <si>
    <t>原-8</t>
    <rPh sb="0" eb="1">
      <t>ゲン</t>
    </rPh>
    <phoneticPr fontId="34"/>
  </si>
  <si>
    <t>原-9</t>
    <rPh sb="0" eb="1">
      <t>ゲン</t>
    </rPh>
    <phoneticPr fontId="34"/>
  </si>
  <si>
    <t>原-10</t>
    <rPh sb="0" eb="1">
      <t>ゲン</t>
    </rPh>
    <phoneticPr fontId="34"/>
  </si>
  <si>
    <t>原-11</t>
    <rPh sb="0" eb="1">
      <t>ゲン</t>
    </rPh>
    <phoneticPr fontId="34"/>
  </si>
  <si>
    <t>原-12</t>
    <rPh sb="0" eb="1">
      <t>ゲン</t>
    </rPh>
    <phoneticPr fontId="34"/>
  </si>
  <si>
    <t>原-13</t>
    <rPh sb="0" eb="1">
      <t>ゲン</t>
    </rPh>
    <phoneticPr fontId="34"/>
  </si>
  <si>
    <t>原-14</t>
    <rPh sb="0" eb="1">
      <t>ゲン</t>
    </rPh>
    <phoneticPr fontId="34"/>
  </si>
  <si>
    <t>原-15</t>
    <rPh sb="0" eb="1">
      <t>ゲン</t>
    </rPh>
    <phoneticPr fontId="34"/>
  </si>
  <si>
    <r>
      <rPr>
        <sz val="11"/>
        <color theme="1"/>
        <rFont val="游ゴシック"/>
        <family val="3"/>
        <charset val="128"/>
        <scheme val="minor"/>
      </rPr>
      <t>※調達方法がリース又はレンタルの場合、</t>
    </r>
    <r>
      <rPr>
        <b/>
        <u/>
        <sz val="11"/>
        <rFont val="游ゴシック"/>
        <family val="3"/>
        <charset val="128"/>
        <scheme val="minor"/>
      </rPr>
      <t>(A)に月数、(B)に月額料金</t>
    </r>
    <r>
      <rPr>
        <sz val="11"/>
        <rFont val="游ゴシック"/>
        <family val="3"/>
        <charset val="128"/>
        <scheme val="minor"/>
      </rPr>
      <t>を記入してください。</t>
    </r>
    <rPh sb="1" eb="5">
      <t>チョウタツホウホウ</t>
    </rPh>
    <rPh sb="9" eb="10">
      <t>マタ</t>
    </rPh>
    <rPh sb="23" eb="25">
      <t>ツキスウ</t>
    </rPh>
    <rPh sb="33" eb="34">
      <t>キン</t>
    </rPh>
    <rPh sb="35" eb="37">
      <t>キニュウ</t>
    </rPh>
    <phoneticPr fontId="34"/>
  </si>
  <si>
    <t>＜留意事項＞</t>
    <rPh sb="1" eb="5">
      <t>リュウイジコウ</t>
    </rPh>
    <phoneticPr fontId="34"/>
  </si>
  <si>
    <t>機-1</t>
    <rPh sb="0" eb="1">
      <t>キ</t>
    </rPh>
    <phoneticPr fontId="34"/>
  </si>
  <si>
    <t>機-2</t>
    <rPh sb="0" eb="1">
      <t>キ</t>
    </rPh>
    <phoneticPr fontId="34"/>
  </si>
  <si>
    <t>機-3</t>
    <rPh sb="0" eb="1">
      <t>キ</t>
    </rPh>
    <phoneticPr fontId="34"/>
  </si>
  <si>
    <t>機-4</t>
    <rPh sb="0" eb="1">
      <t>キ</t>
    </rPh>
    <phoneticPr fontId="34"/>
  </si>
  <si>
    <t>機-5</t>
    <rPh sb="0" eb="1">
      <t>キ</t>
    </rPh>
    <phoneticPr fontId="34"/>
  </si>
  <si>
    <t>＜機械装置・工具器具購入計画書＞</t>
    <rPh sb="1" eb="3">
      <t>キカイ</t>
    </rPh>
    <rPh sb="3" eb="5">
      <t>ソウチ</t>
    </rPh>
    <rPh sb="6" eb="8">
      <t>コウグ</t>
    </rPh>
    <rPh sb="8" eb="10">
      <t>キグ</t>
    </rPh>
    <rPh sb="10" eb="12">
      <t>コウニュウ</t>
    </rPh>
    <rPh sb="12" eb="15">
      <t>ケイカクショ</t>
    </rPh>
    <phoneticPr fontId="43"/>
  </si>
  <si>
    <t>・表が足りない場合は、印刷範囲を広げて使用欄を増やしてください。</t>
    <rPh sb="1" eb="2">
      <t>ヒョウ</t>
    </rPh>
    <rPh sb="3" eb="4">
      <t>タ</t>
    </rPh>
    <rPh sb="7" eb="9">
      <t>バアイ</t>
    </rPh>
    <rPh sb="11" eb="15">
      <t>インサツハンイ</t>
    </rPh>
    <rPh sb="16" eb="17">
      <t>ヒロ</t>
    </rPh>
    <rPh sb="19" eb="22">
      <t>シヨウラン</t>
    </rPh>
    <rPh sb="23" eb="24">
      <t>フ</t>
    </rPh>
    <phoneticPr fontId="43"/>
  </si>
  <si>
    <t>購入が必要な理由</t>
    <rPh sb="0" eb="2">
      <t>コウニュウ</t>
    </rPh>
    <rPh sb="3" eb="5">
      <t>ヒツヨウ</t>
    </rPh>
    <rPh sb="6" eb="8">
      <t>リユウ</t>
    </rPh>
    <phoneticPr fontId="43"/>
  </si>
  <si>
    <t>上記購入先は、自社と資本関係、役員または従業員の兼務、自社の代表者３親等以内の親族による経営ではない。</t>
    <rPh sb="0" eb="2">
      <t>ジョウキ</t>
    </rPh>
    <rPh sb="2" eb="4">
      <t>コウニュウ</t>
    </rPh>
    <rPh sb="4" eb="5">
      <t>サキ</t>
    </rPh>
    <rPh sb="7" eb="9">
      <t>ジシャ</t>
    </rPh>
    <rPh sb="10" eb="12">
      <t>シホン</t>
    </rPh>
    <rPh sb="12" eb="14">
      <t>カンケイ</t>
    </rPh>
    <rPh sb="15" eb="17">
      <t>ヤクイン</t>
    </rPh>
    <rPh sb="20" eb="23">
      <t>ジュウギョウイン</t>
    </rPh>
    <rPh sb="24" eb="26">
      <t>ケンム</t>
    </rPh>
    <rPh sb="27" eb="29">
      <t>ジシャ</t>
    </rPh>
    <rPh sb="30" eb="33">
      <t>ダイヒョウシャ</t>
    </rPh>
    <rPh sb="34" eb="36">
      <t>シントウ</t>
    </rPh>
    <rPh sb="36" eb="38">
      <t>イナイ</t>
    </rPh>
    <rPh sb="39" eb="41">
      <t>シンゾク</t>
    </rPh>
    <rPh sb="44" eb="46">
      <t>ケイエイ</t>
    </rPh>
    <phoneticPr fontId="43"/>
  </si>
  <si>
    <t>選択してください</t>
  </si>
  <si>
    <t>委-1</t>
    <rPh sb="0" eb="1">
      <t>イ</t>
    </rPh>
    <phoneticPr fontId="34"/>
  </si>
  <si>
    <t>委-2</t>
    <rPh sb="0" eb="1">
      <t>イ</t>
    </rPh>
    <phoneticPr fontId="34"/>
  </si>
  <si>
    <t>委-3</t>
    <rPh sb="0" eb="1">
      <t>イ</t>
    </rPh>
    <phoneticPr fontId="34"/>
  </si>
  <si>
    <t>委-4</t>
    <rPh sb="0" eb="1">
      <t>イ</t>
    </rPh>
    <phoneticPr fontId="34"/>
  </si>
  <si>
    <t>委-5</t>
    <rPh sb="0" eb="1">
      <t>イ</t>
    </rPh>
    <phoneticPr fontId="34"/>
  </si>
  <si>
    <t>＜委託・外注計画書＞</t>
    <phoneticPr fontId="34"/>
  </si>
  <si>
    <r>
      <t>・計上した</t>
    </r>
    <r>
      <rPr>
        <b/>
        <sz val="11"/>
        <color theme="1"/>
        <rFont val="游ゴシック"/>
        <family val="3"/>
        <charset val="128"/>
        <scheme val="minor"/>
      </rPr>
      <t>全ての委託・外注先</t>
    </r>
    <r>
      <rPr>
        <sz val="11"/>
        <color theme="1"/>
        <rFont val="游ゴシック"/>
        <family val="2"/>
        <scheme val="minor"/>
      </rPr>
      <t>について記載してください。</t>
    </r>
    <phoneticPr fontId="34"/>
  </si>
  <si>
    <t>・表が足りない場合は、印刷範囲を広げて使用欄を増やしてください。</t>
    <phoneticPr fontId="34"/>
  </si>
  <si>
    <t>支出番号</t>
    <rPh sb="0" eb="2">
      <t>シシュツ</t>
    </rPh>
    <rPh sb="2" eb="4">
      <t>バンゴウ</t>
    </rPh>
    <phoneticPr fontId="34"/>
  </si>
  <si>
    <t>契約予定期間</t>
    <rPh sb="0" eb="2">
      <t>ケイヤク</t>
    </rPh>
    <rPh sb="2" eb="4">
      <t>ヨテイ</t>
    </rPh>
    <rPh sb="4" eb="6">
      <t>キカン</t>
    </rPh>
    <phoneticPr fontId="43"/>
  </si>
  <si>
    <t>令和　　　年　　　月　　　～　　　令和　　　年　　　月</t>
    <rPh sb="0" eb="2">
      <t>レイワ</t>
    </rPh>
    <rPh sb="5" eb="6">
      <t>ネン</t>
    </rPh>
    <rPh sb="9" eb="10">
      <t>ガツ</t>
    </rPh>
    <rPh sb="17" eb="19">
      <t>レイワ</t>
    </rPh>
    <rPh sb="22" eb="23">
      <t>ネン</t>
    </rPh>
    <rPh sb="26" eb="27">
      <t>ガツ</t>
    </rPh>
    <phoneticPr fontId="34"/>
  </si>
  <si>
    <t>委託・外注内容</t>
    <rPh sb="0" eb="2">
      <t>イタク</t>
    </rPh>
    <rPh sb="3" eb="5">
      <t>ガイチュウ</t>
    </rPh>
    <rPh sb="5" eb="7">
      <t>ナイヨウ</t>
    </rPh>
    <phoneticPr fontId="43"/>
  </si>
  <si>
    <t>選定理由</t>
    <rPh sb="0" eb="2">
      <t>センテイ</t>
    </rPh>
    <rPh sb="2" eb="4">
      <t>リユウ</t>
    </rPh>
    <phoneticPr fontId="43"/>
  </si>
  <si>
    <t>上記委託先は、自社と資本関係、役員または従業員の兼務、自社の代表者３親等以内の親族による経営ではない。</t>
    <rPh sb="2" eb="4">
      <t>イタク</t>
    </rPh>
    <phoneticPr fontId="34"/>
  </si>
  <si>
    <t>　・１契約あたり30万円以上の項目は、申請時に見積書・カタログ等の提出が必要です。</t>
    <rPh sb="19" eb="22">
      <t>シンセイジ</t>
    </rPh>
    <rPh sb="23" eb="26">
      <t>ミツモリショ</t>
    </rPh>
    <rPh sb="31" eb="32">
      <t>トウ</t>
    </rPh>
    <rPh sb="33" eb="35">
      <t>テイシュツ</t>
    </rPh>
    <rPh sb="36" eb="38">
      <t>ヒツヨウ</t>
    </rPh>
    <phoneticPr fontId="33"/>
  </si>
  <si>
    <t>　・１契約あたり100万円以上の項目は、相見積の結果を「相見積」シートに記載してください。</t>
    <phoneticPr fontId="33"/>
  </si>
  <si>
    <t>製品名　又は</t>
    <rPh sb="0" eb="3">
      <t>セイヒンメイ</t>
    </rPh>
    <rPh sb="4" eb="5">
      <t>マタ</t>
    </rPh>
    <phoneticPr fontId="34"/>
  </si>
  <si>
    <t>施工内容</t>
    <rPh sb="0" eb="2">
      <t>セコウ</t>
    </rPh>
    <rPh sb="2" eb="4">
      <t>ナイヨウ</t>
    </rPh>
    <phoneticPr fontId="34"/>
  </si>
  <si>
    <t>内容</t>
    <rPh sb="0" eb="2">
      <t>ナイヨウ</t>
    </rPh>
    <phoneticPr fontId="34"/>
  </si>
  <si>
    <t>設-1</t>
    <rPh sb="0" eb="1">
      <t>セツ</t>
    </rPh>
    <phoneticPr fontId="34"/>
  </si>
  <si>
    <t>設-2</t>
    <rPh sb="0" eb="1">
      <t>セツ</t>
    </rPh>
    <phoneticPr fontId="34"/>
  </si>
  <si>
    <t>設-3</t>
    <rPh sb="0" eb="1">
      <t>セツ</t>
    </rPh>
    <phoneticPr fontId="34"/>
  </si>
  <si>
    <t>設-4</t>
    <rPh sb="0" eb="1">
      <t>セツ</t>
    </rPh>
    <phoneticPr fontId="34"/>
  </si>
  <si>
    <t>設-5</t>
    <rPh sb="0" eb="1">
      <t>セツ</t>
    </rPh>
    <phoneticPr fontId="34"/>
  </si>
  <si>
    <t>設-6</t>
    <rPh sb="0" eb="1">
      <t>セツ</t>
    </rPh>
    <phoneticPr fontId="34"/>
  </si>
  <si>
    <t>設-7</t>
    <rPh sb="0" eb="1">
      <t>セツ</t>
    </rPh>
    <phoneticPr fontId="34"/>
  </si>
  <si>
    <t>設-8</t>
    <rPh sb="0" eb="1">
      <t>セツ</t>
    </rPh>
    <phoneticPr fontId="34"/>
  </si>
  <si>
    <t>設-9</t>
    <rPh sb="0" eb="1">
      <t>セツ</t>
    </rPh>
    <phoneticPr fontId="34"/>
  </si>
  <si>
    <t>設-10</t>
    <rPh sb="0" eb="1">
      <t>セツ</t>
    </rPh>
    <phoneticPr fontId="34"/>
  </si>
  <si>
    <r>
      <t>※調達方法がリースの場合、</t>
    </r>
    <r>
      <rPr>
        <b/>
        <u/>
        <sz val="11"/>
        <rFont val="游ゴシック"/>
        <family val="3"/>
        <charset val="128"/>
        <scheme val="minor"/>
      </rPr>
      <t>(A)に月数、(B)に月額料金</t>
    </r>
    <r>
      <rPr>
        <sz val="11"/>
        <rFont val="游ゴシック"/>
        <family val="3"/>
        <charset val="128"/>
        <scheme val="minor"/>
      </rPr>
      <t>を記入してください。</t>
    </r>
    <rPh sb="1" eb="5">
      <t>チョウタツホウホウ</t>
    </rPh>
    <rPh sb="17" eb="19">
      <t>ツキスウ</t>
    </rPh>
    <rPh sb="27" eb="28">
      <t>キン</t>
    </rPh>
    <rPh sb="29" eb="31">
      <t>キニュウ</t>
    </rPh>
    <phoneticPr fontId="34"/>
  </si>
  <si>
    <t>シ-1</t>
    <phoneticPr fontId="34"/>
  </si>
  <si>
    <t>シ-2</t>
    <phoneticPr fontId="34"/>
  </si>
  <si>
    <t>シ-3</t>
  </si>
  <si>
    <t>シ-4</t>
  </si>
  <si>
    <t>シ-5</t>
  </si>
  <si>
    <t>シ-6</t>
  </si>
  <si>
    <t>シ-7</t>
  </si>
  <si>
    <t>シ-8</t>
  </si>
  <si>
    <t>シ-9</t>
  </si>
  <si>
    <t>シ-10</t>
  </si>
  <si>
    <t>指導日数</t>
    <rPh sb="0" eb="2">
      <t>シドウ</t>
    </rPh>
    <rPh sb="2" eb="4">
      <t>ニッスウ</t>
    </rPh>
    <phoneticPr fontId="34"/>
  </si>
  <si>
    <t>専-1</t>
    <rPh sb="0" eb="1">
      <t>セン</t>
    </rPh>
    <phoneticPr fontId="34"/>
  </si>
  <si>
    <t>専-2</t>
    <rPh sb="0" eb="1">
      <t>セン</t>
    </rPh>
    <phoneticPr fontId="34"/>
  </si>
  <si>
    <t>専-3</t>
    <rPh sb="0" eb="1">
      <t>セン</t>
    </rPh>
    <phoneticPr fontId="34"/>
  </si>
  <si>
    <t>専-4</t>
    <rPh sb="0" eb="1">
      <t>セン</t>
    </rPh>
    <phoneticPr fontId="34"/>
  </si>
  <si>
    <t>専-5</t>
    <rPh sb="0" eb="1">
      <t>セン</t>
    </rPh>
    <phoneticPr fontId="34"/>
  </si>
  <si>
    <t>＜専門家指導の計画書＞</t>
    <rPh sb="1" eb="4">
      <t>センモンカ</t>
    </rPh>
    <rPh sb="4" eb="6">
      <t>シドウ</t>
    </rPh>
    <phoneticPr fontId="41"/>
  </si>
  <si>
    <r>
      <t>　・計上した</t>
    </r>
    <r>
      <rPr>
        <b/>
        <u/>
        <sz val="11"/>
        <rFont val="游ゴシック"/>
        <family val="3"/>
        <charset val="128"/>
        <scheme val="minor"/>
      </rPr>
      <t>全ての専門家</t>
    </r>
    <r>
      <rPr>
        <sz val="11"/>
        <rFont val="游ゴシック"/>
        <family val="3"/>
        <charset val="128"/>
        <scheme val="minor"/>
      </rPr>
      <t>について記載してください。表が足りない場合、印刷範囲を広げて使用欄を増やしてください。</t>
    </r>
    <rPh sb="9" eb="12">
      <t>センモンカ</t>
    </rPh>
    <rPh sb="34" eb="36">
      <t>インサツ</t>
    </rPh>
    <rPh sb="36" eb="38">
      <t>ハンイ</t>
    </rPh>
    <rPh sb="39" eb="40">
      <t>ヒロ</t>
    </rPh>
    <rPh sb="42" eb="45">
      <t>シヨウラン</t>
    </rPh>
    <rPh sb="46" eb="47">
      <t>フ</t>
    </rPh>
    <phoneticPr fontId="41"/>
  </si>
  <si>
    <t>経歴・実績</t>
    <rPh sb="0" eb="2">
      <t>ケイレキ</t>
    </rPh>
    <rPh sb="3" eb="5">
      <t>ジッセキ</t>
    </rPh>
    <phoneticPr fontId="41"/>
  </si>
  <si>
    <t>契約予定期間</t>
    <rPh sb="0" eb="2">
      <t>ケイヤク</t>
    </rPh>
    <rPh sb="2" eb="4">
      <t>ヨテイ</t>
    </rPh>
    <rPh sb="4" eb="6">
      <t>キカン</t>
    </rPh>
    <phoneticPr fontId="41"/>
  </si>
  <si>
    <t>指導内容</t>
    <rPh sb="0" eb="2">
      <t>シドウ</t>
    </rPh>
    <rPh sb="2" eb="4">
      <t>ナイヨウ</t>
    </rPh>
    <phoneticPr fontId="41"/>
  </si>
  <si>
    <t>上記指導先は、自社と資本関係、役員または従業員の兼務、自社の代表者３親等以内の親族による経営ではない。</t>
    <rPh sb="2" eb="4">
      <t>シドウ</t>
    </rPh>
    <rPh sb="4" eb="5">
      <t>サキ</t>
    </rPh>
    <phoneticPr fontId="34"/>
  </si>
  <si>
    <t>【展示会に出展する場合】</t>
    <rPh sb="1" eb="4">
      <t>テンジカイ</t>
    </rPh>
    <rPh sb="5" eb="7">
      <t>シュッテン</t>
    </rPh>
    <rPh sb="9" eb="11">
      <t>バアイ</t>
    </rPh>
    <phoneticPr fontId="33"/>
  </si>
  <si>
    <t>【ECサイトに出店する場合】</t>
    <rPh sb="7" eb="9">
      <t>シュッテン</t>
    </rPh>
    <rPh sb="11" eb="13">
      <t>バアイ</t>
    </rPh>
    <phoneticPr fontId="33"/>
  </si>
  <si>
    <t>相見積一覧（及び見積限定理由書）</t>
    <rPh sb="0" eb="3">
      <t>アイミツ</t>
    </rPh>
    <rPh sb="3" eb="5">
      <t>イチラン</t>
    </rPh>
    <rPh sb="6" eb="7">
      <t>オヨ</t>
    </rPh>
    <rPh sb="8" eb="12">
      <t>ミツモリゲンテイ</t>
    </rPh>
    <rPh sb="12" eb="15">
      <t>リユウショ</t>
    </rPh>
    <phoneticPr fontId="34"/>
  </si>
  <si>
    <t>・見積を１社からしか取らなかった場合は、その理由を「見積限定理由」に記入してください。</t>
    <rPh sb="1" eb="3">
      <t>ミツモ</t>
    </rPh>
    <rPh sb="5" eb="6">
      <t>シャ</t>
    </rPh>
    <rPh sb="10" eb="11">
      <t>ト</t>
    </rPh>
    <rPh sb="16" eb="18">
      <t>バアイ</t>
    </rPh>
    <rPh sb="22" eb="24">
      <t>リユウ</t>
    </rPh>
    <rPh sb="26" eb="30">
      <t>ミツモリゲンテイ</t>
    </rPh>
    <rPh sb="30" eb="32">
      <t>リユウ</t>
    </rPh>
    <rPh sb="34" eb="36">
      <t>キニュウ</t>
    </rPh>
    <phoneticPr fontId="33"/>
  </si>
  <si>
    <t>見積限定理由</t>
    <rPh sb="0" eb="4">
      <t>ミツモリゲンテイ</t>
    </rPh>
    <rPh sb="4" eb="6">
      <t>リユウ</t>
    </rPh>
    <phoneticPr fontId="34"/>
  </si>
  <si>
    <t>２社目</t>
    <rPh sb="1" eb="3">
      <t>シャメ</t>
    </rPh>
    <phoneticPr fontId="34"/>
  </si>
  <si>
    <t>※５つ以上ある場合には、特に本申請に関連のあるもの４つを記載してください。</t>
    <rPh sb="14" eb="17">
      <t>ホンシンセイ</t>
    </rPh>
    <phoneticPr fontId="33"/>
  </si>
  <si>
    <t>・１契約100万円以上の項目について、相見積の結果を記入してください。</t>
    <rPh sb="26" eb="28">
      <t>キニュウ</t>
    </rPh>
    <phoneticPr fontId="33"/>
  </si>
  <si>
    <t>　・１契約100万円以上の項目は、相見積の結果を「相見積」シートに記載してください。</t>
    <rPh sb="25" eb="28">
      <t>アイミツモリ</t>
    </rPh>
    <phoneticPr fontId="33"/>
  </si>
  <si>
    <t>・１契約100万円以上の項目は、相見積の結果を「相見積」シートに記載してください。</t>
    <rPh sb="24" eb="27">
      <t>アイミツモリ</t>
    </rPh>
    <phoneticPr fontId="33"/>
  </si>
  <si>
    <t>・調達方法で「購入」を選択した、１契約100万円以上（税抜）の項目について記載してください。</t>
    <rPh sb="31" eb="33">
      <t>コウモク</t>
    </rPh>
    <phoneticPr fontId="33"/>
  </si>
  <si>
    <r>
      <t xml:space="preserve">主たる業種
</t>
    </r>
    <r>
      <rPr>
        <sz val="10"/>
        <rFont val="游ゴシック"/>
        <family val="3"/>
        <charset val="128"/>
        <scheme val="minor"/>
      </rPr>
      <t>※売上高構成比が最も高い事業の業種をご選択ください。</t>
    </r>
    <rPh sb="0" eb="1">
      <t>オモ</t>
    </rPh>
    <rPh sb="3" eb="5">
      <t>ギョウシュ</t>
    </rPh>
    <rPh sb="25" eb="27">
      <t>センタク</t>
    </rPh>
    <phoneticPr fontId="34"/>
  </si>
  <si>
    <t>品名</t>
  </si>
  <si>
    <t>品名</t>
    <rPh sb="0" eb="2">
      <t>ヒンメイ</t>
    </rPh>
    <phoneticPr fontId="43"/>
  </si>
  <si>
    <t>購入先企業名</t>
    <rPh sb="0" eb="3">
      <t>コウニュウサキ</t>
    </rPh>
    <rPh sb="3" eb="6">
      <t>キギョウメイ</t>
    </rPh>
    <phoneticPr fontId="43"/>
  </si>
  <si>
    <t>規格（メーカー・型番等）</t>
    <rPh sb="0" eb="2">
      <t>キカク</t>
    </rPh>
    <rPh sb="8" eb="10">
      <t>カタバン</t>
    </rPh>
    <rPh sb="10" eb="11">
      <t>ナド</t>
    </rPh>
    <phoneticPr fontId="43"/>
  </si>
  <si>
    <t>支出番号</t>
    <rPh sb="0" eb="2">
      <t>シシュツ</t>
    </rPh>
    <rPh sb="2" eb="4">
      <t>バンゴウ</t>
    </rPh>
    <phoneticPr fontId="43"/>
  </si>
  <si>
    <t>委託・外注先</t>
    <rPh sb="0" eb="2">
      <t>イタク</t>
    </rPh>
    <rPh sb="3" eb="6">
      <t>ガイチュウサキ</t>
    </rPh>
    <phoneticPr fontId="34"/>
  </si>
  <si>
    <t>(取組に必要な理由)</t>
  </si>
  <si>
    <t>専門家名</t>
    <rPh sb="0" eb="1">
      <t>セン</t>
    </rPh>
    <rPh sb="1" eb="2">
      <t>モン</t>
    </rPh>
    <rPh sb="2" eb="3">
      <t>イエ</t>
    </rPh>
    <rPh sb="3" eb="4">
      <t>メイ</t>
    </rPh>
    <phoneticPr fontId="41"/>
  </si>
  <si>
    <t>展示会名</t>
    <rPh sb="0" eb="4">
      <t>テンジカイメイ</t>
    </rPh>
    <phoneticPr fontId="43"/>
  </si>
  <si>
    <t>主催(契約先)</t>
    <rPh sb="0" eb="2">
      <t>シュサイ</t>
    </rPh>
    <rPh sb="3" eb="5">
      <t>ケイヤク</t>
    </rPh>
    <rPh sb="5" eb="6">
      <t>サキ</t>
    </rPh>
    <phoneticPr fontId="43"/>
  </si>
  <si>
    <t>会期</t>
    <rPh sb="0" eb="2">
      <t>カイキ</t>
    </rPh>
    <phoneticPr fontId="43"/>
  </si>
  <si>
    <t>会場</t>
    <rPh sb="0" eb="2">
      <t>カイジョウ</t>
    </rPh>
    <phoneticPr fontId="43"/>
  </si>
  <si>
    <t>ECモール名</t>
    <rPh sb="5" eb="6">
      <t>メイ</t>
    </rPh>
    <phoneticPr fontId="43"/>
  </si>
  <si>
    <t>契約先</t>
    <rPh sb="0" eb="2">
      <t>ケイヤク</t>
    </rPh>
    <rPh sb="2" eb="3">
      <t>サキ</t>
    </rPh>
    <phoneticPr fontId="43"/>
  </si>
  <si>
    <t>直近年間取引高</t>
    <rPh sb="0" eb="2">
      <t>チョッキン</t>
    </rPh>
    <rPh sb="2" eb="4">
      <t>ネンカン</t>
    </rPh>
    <rPh sb="4" eb="6">
      <t>トリヒキ</t>
    </rPh>
    <rPh sb="6" eb="7">
      <t>ダカ</t>
    </rPh>
    <phoneticPr fontId="34"/>
  </si>
  <si>
    <t>円</t>
    <rPh sb="0" eb="1">
      <t>エン</t>
    </rPh>
    <phoneticPr fontId="34"/>
  </si>
  <si>
    <t>千円</t>
    <rPh sb="0" eb="2">
      <t>センエン</t>
    </rPh>
    <phoneticPr fontId="33"/>
  </si>
  <si>
    <t>年　月　日</t>
    <rPh sb="0" eb="1">
      <t>ネン</t>
    </rPh>
    <rPh sb="2" eb="3">
      <t>ツキ</t>
    </rPh>
    <rPh sb="4" eb="5">
      <t>ヒ</t>
    </rPh>
    <phoneticPr fontId="33"/>
  </si>
  <si>
    <r>
      <t xml:space="preserve">事業担当者
</t>
    </r>
    <r>
      <rPr>
        <sz val="8.5"/>
        <color theme="1"/>
        <rFont val="游ゴシック"/>
        <family val="3"/>
        <charset val="128"/>
        <scheme val="minor"/>
      </rPr>
      <t>※店舗従業者が代表と異なる場合のみ</t>
    </r>
    <rPh sb="0" eb="5">
      <t>ジギョウタントウシャ</t>
    </rPh>
    <phoneticPr fontId="34"/>
  </si>
  <si>
    <t>選択してください</t>
    <rPh sb="0" eb="2">
      <t>センタク</t>
    </rPh>
    <phoneticPr fontId="33"/>
  </si>
  <si>
    <t>購入予定時期</t>
    <rPh sb="0" eb="6">
      <t>コウニュウヨテイジキ</t>
    </rPh>
    <phoneticPr fontId="34"/>
  </si>
  <si>
    <t>令和　　　年　　　月</t>
    <rPh sb="0" eb="2">
      <t>レイワ</t>
    </rPh>
    <rPh sb="5" eb="6">
      <t>ネン</t>
    </rPh>
    <rPh sb="9" eb="10">
      <t>ガツ</t>
    </rPh>
    <phoneticPr fontId="34"/>
  </si>
  <si>
    <t>令和　　　年　　　月　　～　　令和　　　年　　　月</t>
    <rPh sb="0" eb="2">
      <t>レイワ</t>
    </rPh>
    <rPh sb="5" eb="6">
      <t>ネン</t>
    </rPh>
    <rPh sb="9" eb="10">
      <t>ガツ</t>
    </rPh>
    <rPh sb="15" eb="17">
      <t>レイワ</t>
    </rPh>
    <rPh sb="20" eb="21">
      <t>ネン</t>
    </rPh>
    <rPh sb="24" eb="25">
      <t>ガツ</t>
    </rPh>
    <phoneticPr fontId="41"/>
  </si>
  <si>
    <t>令和　　　年　　　月　　　日　　　～　　　令和　　　年　　　月　　　日</t>
    <rPh sb="0" eb="2">
      <t>レイワ</t>
    </rPh>
    <rPh sb="5" eb="6">
      <t>ネン</t>
    </rPh>
    <rPh sb="9" eb="10">
      <t>ガツ</t>
    </rPh>
    <rPh sb="13" eb="14">
      <t>ニチ</t>
    </rPh>
    <rPh sb="21" eb="23">
      <t>レイワ</t>
    </rPh>
    <rPh sb="26" eb="27">
      <t>ネン</t>
    </rPh>
    <rPh sb="30" eb="31">
      <t>ガツ</t>
    </rPh>
    <rPh sb="34" eb="35">
      <t>ニチ</t>
    </rPh>
    <phoneticPr fontId="34"/>
  </si>
  <si>
    <t>出店予定時期</t>
    <rPh sb="0" eb="2">
      <t>シュッテン</t>
    </rPh>
    <rPh sb="2" eb="4">
      <t>ヨテイ</t>
    </rPh>
    <rPh sb="4" eb="6">
      <t>ジキ</t>
    </rPh>
    <phoneticPr fontId="43"/>
  </si>
  <si>
    <t>本申請と、経費または内容の重複が「有」の補助金・助成金</t>
    <rPh sb="0" eb="3">
      <t>ホンシンセイ</t>
    </rPh>
    <rPh sb="5" eb="7">
      <t>ケイヒ</t>
    </rPh>
    <rPh sb="10" eb="12">
      <t>ナイヨウ</t>
    </rPh>
    <rPh sb="13" eb="15">
      <t>チョウフク</t>
    </rPh>
    <rPh sb="17" eb="18">
      <t>アリ</t>
    </rPh>
    <rPh sb="20" eb="23">
      <t>ホジョキン</t>
    </rPh>
    <rPh sb="26" eb="27">
      <t>キン</t>
    </rPh>
    <phoneticPr fontId="33"/>
  </si>
  <si>
    <t>【原材料・副資材費】</t>
    <rPh sb="1" eb="4">
      <t>ゲンザイリョウ</t>
    </rPh>
    <rPh sb="5" eb="9">
      <t>フクシザイヒ</t>
    </rPh>
    <phoneticPr fontId="35"/>
  </si>
  <si>
    <t>【機械装置・工具器具費】</t>
    <rPh sb="1" eb="3">
      <t>キカイ</t>
    </rPh>
    <rPh sb="3" eb="5">
      <t>ソウチ</t>
    </rPh>
    <rPh sb="6" eb="8">
      <t>コウグ</t>
    </rPh>
    <rPh sb="8" eb="10">
      <t>キグ</t>
    </rPh>
    <rPh sb="10" eb="11">
      <t>ヒ</t>
    </rPh>
    <phoneticPr fontId="43"/>
  </si>
  <si>
    <t>【委託・外注費】</t>
    <phoneticPr fontId="33"/>
  </si>
  <si>
    <t>【設備等導入費】</t>
    <rPh sb="1" eb="3">
      <t>セツビ</t>
    </rPh>
    <rPh sb="3" eb="4">
      <t>トウ</t>
    </rPh>
    <rPh sb="4" eb="6">
      <t>ドウニュウ</t>
    </rPh>
    <rPh sb="6" eb="7">
      <t>ヒ</t>
    </rPh>
    <phoneticPr fontId="43"/>
  </si>
  <si>
    <t>【システム等導入費】</t>
    <rPh sb="5" eb="6">
      <t>ナド</t>
    </rPh>
    <rPh sb="6" eb="8">
      <t>ドウニュウ</t>
    </rPh>
    <rPh sb="8" eb="9">
      <t>ヒ</t>
    </rPh>
    <phoneticPr fontId="43"/>
  </si>
  <si>
    <t>【専門家指導費】</t>
    <rPh sb="1" eb="4">
      <t>センモンカ</t>
    </rPh>
    <rPh sb="4" eb="6">
      <t>シドウ</t>
    </rPh>
    <rPh sb="6" eb="7">
      <t>ヒ</t>
    </rPh>
    <phoneticPr fontId="41"/>
  </si>
  <si>
    <t>本店所在地</t>
    <rPh sb="0" eb="2">
      <t>ホンテン</t>
    </rPh>
    <rPh sb="2" eb="5">
      <t>ショザイチ</t>
    </rPh>
    <phoneticPr fontId="32"/>
  </si>
  <si>
    <t>本店所在地</t>
    <rPh sb="0" eb="2">
      <t>ホンテン</t>
    </rPh>
    <rPh sb="2" eb="5">
      <t>ショザイチ</t>
    </rPh>
    <phoneticPr fontId="34"/>
  </si>
  <si>
    <t>（２）事業スケジュールに沿った作業項目</t>
    <rPh sb="3" eb="5">
      <t>ジギョウ</t>
    </rPh>
    <rPh sb="12" eb="13">
      <t>ソ</t>
    </rPh>
    <rPh sb="15" eb="17">
      <t>サギョウ</t>
    </rPh>
    <rPh sb="17" eb="19">
      <t>コウモク</t>
    </rPh>
    <phoneticPr fontId="33"/>
  </si>
  <si>
    <t>見積金額（単位：円）</t>
    <rPh sb="0" eb="2">
      <t>ミツモリ</t>
    </rPh>
    <rPh sb="2" eb="4">
      <t>キンガク</t>
    </rPh>
    <phoneticPr fontId="34"/>
  </si>
  <si>
    <t>16化学工業</t>
  </si>
  <si>
    <t>84保健衛生</t>
  </si>
  <si>
    <t>３．役員・株主名簿＜法人＞</t>
    <rPh sb="2" eb="4">
      <t>ヤクイン</t>
    </rPh>
    <rPh sb="5" eb="9">
      <t>カブヌシメイボ</t>
    </rPh>
    <rPh sb="10" eb="12">
      <t>ホウジン</t>
    </rPh>
    <phoneticPr fontId="34"/>
  </si>
  <si>
    <t>４．補助金・助成金申請状況</t>
    <rPh sb="2" eb="5">
      <t>ホジョキン</t>
    </rPh>
    <rPh sb="6" eb="9">
      <t>ジョセイキン</t>
    </rPh>
    <rPh sb="9" eb="13">
      <t>シンセイジョウキョウ</t>
    </rPh>
    <phoneticPr fontId="34"/>
  </si>
  <si>
    <t>５．決算状況（要件確認）</t>
    <rPh sb="2" eb="6">
      <t>ケッサンジョウキョウ</t>
    </rPh>
    <rPh sb="7" eb="9">
      <t>ヨウケン</t>
    </rPh>
    <rPh sb="9" eb="11">
      <t>カクニン</t>
    </rPh>
    <phoneticPr fontId="34"/>
  </si>
  <si>
    <t>18プラスチック製品製造業（別掲を除く）</t>
  </si>
  <si>
    <t>87協同組合（他に分類されないもの）</t>
  </si>
  <si>
    <t>88廃棄物処理業</t>
  </si>
  <si>
    <t>20なめし革・同製品・毛皮製造業</t>
  </si>
  <si>
    <t>89自動車整備業</t>
  </si>
  <si>
    <t>21窯業・土石製品製造業</t>
  </si>
  <si>
    <t>90機械等修理業（別掲を除く）</t>
  </si>
  <si>
    <t>23非鉄金属製造業</t>
  </si>
  <si>
    <t>92その他の事業サービス業</t>
  </si>
  <si>
    <t>24金属製品製造業</t>
  </si>
  <si>
    <t>93政治・経済・文化団体</t>
  </si>
  <si>
    <t>25はん用機械器具製造業</t>
  </si>
  <si>
    <t>94宗教</t>
  </si>
  <si>
    <t>26生産用機械器具製造業</t>
  </si>
  <si>
    <t>95その他のサービス業</t>
  </si>
  <si>
    <t>27業務用機械器具製造業</t>
  </si>
  <si>
    <t>96外国公務</t>
  </si>
  <si>
    <t>28電子部品・デバイス・電子回路製造業</t>
  </si>
  <si>
    <t>29電気機械器具製造業</t>
  </si>
  <si>
    <t>30情報通信機械器具製造業</t>
  </si>
  <si>
    <t>NO.</t>
    <phoneticPr fontId="34"/>
  </si>
  <si>
    <t>役員</t>
    <rPh sb="0" eb="2">
      <t>ヤクイン</t>
    </rPh>
    <phoneticPr fontId="34"/>
  </si>
  <si>
    <t>株主</t>
    <rPh sb="0" eb="2">
      <t>カブヌシ</t>
    </rPh>
    <phoneticPr fontId="34"/>
  </si>
  <si>
    <t>役職等</t>
    <rPh sb="0" eb="3">
      <t>ヤクショクナド</t>
    </rPh>
    <phoneticPr fontId="34"/>
  </si>
  <si>
    <t>持ち株数</t>
    <rPh sb="0" eb="1">
      <t>モ</t>
    </rPh>
    <rPh sb="2" eb="4">
      <t>カブスウ</t>
    </rPh>
    <phoneticPr fontId="34"/>
  </si>
  <si>
    <t>持ち株比率</t>
    <rPh sb="0" eb="1">
      <t>モ</t>
    </rPh>
    <rPh sb="2" eb="5">
      <t>カブヒリツ</t>
    </rPh>
    <phoneticPr fontId="34"/>
  </si>
  <si>
    <t>－</t>
    <phoneticPr fontId="34"/>
  </si>
  <si>
    <t>その他の株主</t>
    <rPh sb="2" eb="3">
      <t>タ</t>
    </rPh>
    <rPh sb="4" eb="6">
      <t>カブヌシ</t>
    </rPh>
    <phoneticPr fontId="34"/>
  </si>
  <si>
    <t>設置場所（所在地）</t>
    <rPh sb="5" eb="8">
      <t>ショザイチ</t>
    </rPh>
    <phoneticPr fontId="33"/>
  </si>
  <si>
    <t>（１社からのみ見積を取った場合に、その理由を記入）</t>
    <rPh sb="2" eb="3">
      <t>シャ</t>
    </rPh>
    <rPh sb="7" eb="9">
      <t>ミツモ</t>
    </rPh>
    <rPh sb="10" eb="11">
      <t>ト</t>
    </rPh>
    <rPh sb="13" eb="15">
      <t>バアイ</t>
    </rPh>
    <rPh sb="19" eb="21">
      <t>リユウ</t>
    </rPh>
    <rPh sb="22" eb="24">
      <t>キニュウ</t>
    </rPh>
    <phoneticPr fontId="34"/>
  </si>
  <si>
    <t>１社目</t>
    <rPh sb="1" eb="2">
      <t>シャ</t>
    </rPh>
    <rPh sb="2" eb="3">
      <t>メ</t>
    </rPh>
    <phoneticPr fontId="34"/>
  </si>
  <si>
    <t>＜システム等導入計画書＞</t>
    <rPh sb="5" eb="6">
      <t>ナド</t>
    </rPh>
    <rPh sb="6" eb="8">
      <t>ドウニュウ</t>
    </rPh>
    <rPh sb="8" eb="11">
      <t>ケイカクショ</t>
    </rPh>
    <phoneticPr fontId="43"/>
  </si>
  <si>
    <t>依頼内容</t>
    <rPh sb="0" eb="2">
      <t>イライ</t>
    </rPh>
    <rPh sb="2" eb="4">
      <t>ナイヨウ</t>
    </rPh>
    <phoneticPr fontId="43"/>
  </si>
  <si>
    <t>契約先企業名</t>
    <rPh sb="0" eb="2">
      <t>ケイヤク</t>
    </rPh>
    <rPh sb="2" eb="3">
      <t>サキ</t>
    </rPh>
    <rPh sb="3" eb="6">
      <t>キギョウメイ</t>
    </rPh>
    <phoneticPr fontId="43"/>
  </si>
  <si>
    <t>選定理由</t>
    <rPh sb="0" eb="4">
      <t>センテイリユウ</t>
    </rPh>
    <phoneticPr fontId="43"/>
  </si>
  <si>
    <t>事業形態</t>
    <rPh sb="0" eb="2">
      <t>ジギョウ</t>
    </rPh>
    <rPh sb="2" eb="4">
      <t>ケイタイ</t>
    </rPh>
    <phoneticPr fontId="41"/>
  </si>
  <si>
    <t>Ⅲ 　資金計画</t>
    <phoneticPr fontId="33"/>
  </si>
  <si>
    <t>１．スケジュール（工程）</t>
    <rPh sb="9" eb="11">
      <t>コウテイ</t>
    </rPh>
    <phoneticPr fontId="33"/>
  </si>
  <si>
    <t>２．資金支出明細</t>
    <rPh sb="2" eb="8">
      <t>シキンシシュツメイサイ</t>
    </rPh>
    <phoneticPr fontId="35"/>
  </si>
  <si>
    <t>３．当事業の資金計画</t>
    <rPh sb="2" eb="3">
      <t>トウ</t>
    </rPh>
    <rPh sb="3" eb="5">
      <t>ジギョウ</t>
    </rPh>
    <rPh sb="6" eb="8">
      <t>シキン</t>
    </rPh>
    <rPh sb="8" eb="10">
      <t>ケイカク</t>
    </rPh>
    <phoneticPr fontId="43"/>
  </si>
  <si>
    <t>助成率</t>
    <rPh sb="0" eb="3">
      <t>ジョセイリツ</t>
    </rPh>
    <phoneticPr fontId="33"/>
  </si>
  <si>
    <t>　・１契約30万円以上の項目は、見積書・カタログ等の提出が必要です。</t>
    <rPh sb="16" eb="19">
      <t>ミツモリショ</t>
    </rPh>
    <rPh sb="24" eb="25">
      <t>トウ</t>
    </rPh>
    <rPh sb="26" eb="28">
      <t>テイシュツ</t>
    </rPh>
    <rPh sb="29" eb="31">
      <t>ヒツヨウ</t>
    </rPh>
    <phoneticPr fontId="33"/>
  </si>
  <si>
    <t>・１契約30万円以上の項目は、見積書・カタログ等の提出が必要です。</t>
    <rPh sb="15" eb="18">
      <t>ミツモリショ</t>
    </rPh>
    <rPh sb="23" eb="24">
      <t>トウ</t>
    </rPh>
    <rPh sb="25" eb="27">
      <t>テイシュツ</t>
    </rPh>
    <rPh sb="28" eb="30">
      <t>ヒツヨウ</t>
    </rPh>
    <phoneticPr fontId="33"/>
  </si>
  <si>
    <t>・計上した全ての契約先について記載してください。</t>
    <rPh sb="8" eb="11">
      <t>ケイヤクサキ</t>
    </rPh>
    <phoneticPr fontId="33"/>
  </si>
  <si>
    <t>2025年1月期</t>
    <rPh sb="4" eb="5">
      <t>ネン</t>
    </rPh>
    <rPh sb="6" eb="8">
      <t>ガツキ</t>
    </rPh>
    <phoneticPr fontId="33"/>
  </si>
  <si>
    <t>2025年2月期</t>
    <rPh sb="4" eb="5">
      <t>ネン</t>
    </rPh>
    <rPh sb="6" eb="8">
      <t>ガツキ</t>
    </rPh>
    <phoneticPr fontId="33"/>
  </si>
  <si>
    <t>2025年3月期</t>
    <rPh sb="4" eb="5">
      <t>ネン</t>
    </rPh>
    <rPh sb="6" eb="8">
      <t>ガツキ</t>
    </rPh>
    <phoneticPr fontId="33"/>
  </si>
  <si>
    <t>2025年4月期</t>
    <rPh sb="4" eb="5">
      <t>ネン</t>
    </rPh>
    <rPh sb="6" eb="8">
      <t>ガツキ</t>
    </rPh>
    <phoneticPr fontId="33"/>
  </si>
  <si>
    <t>2025年5月期</t>
    <rPh sb="4" eb="5">
      <t>ネン</t>
    </rPh>
    <rPh sb="6" eb="8">
      <t>ガツキ</t>
    </rPh>
    <phoneticPr fontId="33"/>
  </si>
  <si>
    <t>2025年6月期</t>
    <rPh sb="4" eb="5">
      <t>ネン</t>
    </rPh>
    <rPh sb="6" eb="8">
      <t>ガツキ</t>
    </rPh>
    <phoneticPr fontId="33"/>
  </si>
  <si>
    <t>2025年8月期</t>
    <rPh sb="4" eb="5">
      <t>ネン</t>
    </rPh>
    <rPh sb="6" eb="8">
      <t>ガツキ</t>
    </rPh>
    <phoneticPr fontId="33"/>
  </si>
  <si>
    <t>2025年9月期</t>
    <rPh sb="4" eb="5">
      <t>ネン</t>
    </rPh>
    <rPh sb="6" eb="8">
      <t>ガツキ</t>
    </rPh>
    <phoneticPr fontId="33"/>
  </si>
  <si>
    <t>2025年10月期</t>
    <rPh sb="4" eb="5">
      <t>ネン</t>
    </rPh>
    <rPh sb="7" eb="9">
      <t>ガツキ</t>
    </rPh>
    <phoneticPr fontId="33"/>
  </si>
  <si>
    <t>2025年11月期</t>
    <rPh sb="4" eb="5">
      <t>ネン</t>
    </rPh>
    <rPh sb="7" eb="9">
      <t>ガツキ</t>
    </rPh>
    <phoneticPr fontId="33"/>
  </si>
  <si>
    <t>2025年12月期</t>
    <rPh sb="4" eb="5">
      <t>ネン</t>
    </rPh>
    <rPh sb="7" eb="9">
      <t>ガツキ</t>
    </rPh>
    <phoneticPr fontId="33"/>
  </si>
  <si>
    <t>2026年1月期</t>
    <rPh sb="4" eb="5">
      <t>ネン</t>
    </rPh>
    <rPh sb="6" eb="8">
      <t>ガツキ</t>
    </rPh>
    <phoneticPr fontId="33"/>
  </si>
  <si>
    <t>2026年2月期</t>
    <rPh sb="4" eb="5">
      <t>ネン</t>
    </rPh>
    <rPh sb="6" eb="8">
      <t>ガツキ</t>
    </rPh>
    <phoneticPr fontId="33"/>
  </si>
  <si>
    <t>2026年3月期</t>
    <rPh sb="4" eb="5">
      <t>ネン</t>
    </rPh>
    <rPh sb="6" eb="8">
      <t>ガツキ</t>
    </rPh>
    <phoneticPr fontId="33"/>
  </si>
  <si>
    <t>(選択)</t>
    <rPh sb="1" eb="3">
      <t>センタク</t>
    </rPh>
    <phoneticPr fontId="33"/>
  </si>
  <si>
    <t>03漁業（水産養殖業を除く）</t>
  </si>
  <si>
    <t>05鉱業，採石業，砂利採取業</t>
  </si>
  <si>
    <t>06総合工事業</t>
  </si>
  <si>
    <t>07職別工事業(設備工事業を除く)</t>
  </si>
  <si>
    <t>15印刷・同関連業</t>
  </si>
  <si>
    <t>17石油製品・石炭製品製造業</t>
  </si>
  <si>
    <t>19ゴム製品製造業</t>
  </si>
  <si>
    <t>22鉄鋼業</t>
  </si>
  <si>
    <t>64貸金業，クレジットカード業等非預金信用機関</t>
  </si>
  <si>
    <t>65金融商品取引業，商品先物取引業</t>
  </si>
  <si>
    <t>67保険業（保険媒介代理業，保険サービス業を含む）</t>
  </si>
  <si>
    <t>53建築材料，鉱物・金属材料等卸売業</t>
  </si>
  <si>
    <t>55その他の卸売業</t>
  </si>
  <si>
    <t>72専門サービス業（他に分類されないもの）</t>
  </si>
  <si>
    <t>82その他の教育，学習支援業</t>
  </si>
  <si>
    <t>83医療業</t>
  </si>
  <si>
    <t>85社会保険・社会福祉・介護事業</t>
  </si>
  <si>
    <t>91職業紹介・労働者派遣業</t>
  </si>
  <si>
    <t>61無店舗小売業</t>
  </si>
  <si>
    <t>77持ち帰り・配達飲食サービス業</t>
  </si>
  <si>
    <t>39情報サービス業　※ソフトウェア業、情報処理・提供サービス業除く</t>
    <rPh sb="31" eb="32">
      <t>ノゾ</t>
    </rPh>
    <phoneticPr fontId="34"/>
  </si>
  <si>
    <t>41映像・音声・文字情報制作業　※新聞業、出版業を除く</t>
    <rPh sb="25" eb="26">
      <t>ノゾ</t>
    </rPh>
    <phoneticPr fontId="34"/>
  </si>
  <si>
    <t>69不動産賃貸業・管理業　※駐車場業のみ</t>
    <phoneticPr fontId="34"/>
  </si>
  <si>
    <t>「助成金交付申請額」とは、「助成対象経費」のうち、助成金の交付を希望する額で「助成対象経費」に助成率を乗じた金額（千円未満切り捨て）で、かつ助成限度額以内となります。</t>
    <phoneticPr fontId="34"/>
  </si>
  <si>
    <t>2026年8月期</t>
    <rPh sb="4" eb="5">
      <t>ネン</t>
    </rPh>
    <rPh sb="6" eb="8">
      <t>ガツキ</t>
    </rPh>
    <phoneticPr fontId="33"/>
  </si>
  <si>
    <t>2026年9月期</t>
    <rPh sb="4" eb="5">
      <t>ネン</t>
    </rPh>
    <rPh sb="6" eb="8">
      <t>ガツキ</t>
    </rPh>
    <phoneticPr fontId="33"/>
  </si>
  <si>
    <t>2026年10月期</t>
    <rPh sb="4" eb="5">
      <t>ネン</t>
    </rPh>
    <rPh sb="7" eb="9">
      <t>ガツキ</t>
    </rPh>
    <phoneticPr fontId="33"/>
  </si>
  <si>
    <t>2026年11月期</t>
    <rPh sb="4" eb="5">
      <t>ネン</t>
    </rPh>
    <rPh sb="7" eb="9">
      <t>ガツキ</t>
    </rPh>
    <phoneticPr fontId="33"/>
  </si>
  <si>
    <t>2026年12月期</t>
    <rPh sb="4" eb="5">
      <t>ネン</t>
    </rPh>
    <rPh sb="7" eb="9">
      <t>ガツキ</t>
    </rPh>
    <phoneticPr fontId="33"/>
  </si>
  <si>
    <t>(２)が「はい」かつ、本申請との経費または内容の重複が「有」のものについて、重複助成防止の観点から必ず下表を作成してください。</t>
    <rPh sb="11" eb="12">
      <t>ホン</t>
    </rPh>
    <rPh sb="12" eb="14">
      <t>シンセイ</t>
    </rPh>
    <rPh sb="16" eb="18">
      <t>ケイヒ</t>
    </rPh>
    <rPh sb="21" eb="23">
      <t>ナイヨウ</t>
    </rPh>
    <rPh sb="24" eb="26">
      <t>チョウフク</t>
    </rPh>
    <rPh sb="28" eb="29">
      <t>アリ</t>
    </rPh>
    <rPh sb="38" eb="40">
      <t>チョウフク</t>
    </rPh>
    <rPh sb="40" eb="42">
      <t>ジョセイ</t>
    </rPh>
    <rPh sb="42" eb="44">
      <t>ボウシ</t>
    </rPh>
    <rPh sb="45" eb="47">
      <t>カンテン</t>
    </rPh>
    <rPh sb="49" eb="50">
      <t>カナラ</t>
    </rPh>
    <rPh sb="51" eb="53">
      <t>カヒョウ</t>
    </rPh>
    <rPh sb="54" eb="56">
      <t>サクセイ</t>
    </rPh>
    <phoneticPr fontId="34"/>
  </si>
  <si>
    <t>（２）現在実施中又は申請中（予定を含む）の補助金・助成金はありますか。</t>
    <rPh sb="3" eb="5">
      <t>ゲンザイ</t>
    </rPh>
    <rPh sb="5" eb="7">
      <t>ジッシ</t>
    </rPh>
    <rPh sb="7" eb="8">
      <t>チュウ</t>
    </rPh>
    <rPh sb="8" eb="9">
      <t>マタ</t>
    </rPh>
    <rPh sb="10" eb="13">
      <t>シンセイチュウ</t>
    </rPh>
    <rPh sb="14" eb="16">
      <t>ヨテイ</t>
    </rPh>
    <rPh sb="17" eb="18">
      <t>フク</t>
    </rPh>
    <rPh sb="21" eb="24">
      <t>ホジョキン</t>
    </rPh>
    <rPh sb="25" eb="28">
      <t>ジョセイキン</t>
    </rPh>
    <phoneticPr fontId="13"/>
  </si>
  <si>
    <r>
      <t>（１）、(２)のいずれかもしくは両方が「はい」の場合、</t>
    </r>
    <r>
      <rPr>
        <sz val="11"/>
        <rFont val="游ゴシック"/>
        <family val="3"/>
        <charset val="128"/>
        <scheme val="minor"/>
      </rPr>
      <t>直近のものから順に記入してください。</t>
    </r>
    <rPh sb="16" eb="18">
      <t>リョウホウ</t>
    </rPh>
    <rPh sb="24" eb="26">
      <t>バアイ</t>
    </rPh>
    <rPh sb="27" eb="29">
      <t>チョッキン</t>
    </rPh>
    <rPh sb="34" eb="35">
      <t>ジュン</t>
    </rPh>
    <rPh sb="36" eb="38">
      <t>キニュウ</t>
    </rPh>
    <phoneticPr fontId="13"/>
  </si>
  <si>
    <t>年度</t>
    <rPh sb="0" eb="2">
      <t>ネンド</t>
    </rPh>
    <phoneticPr fontId="13"/>
  </si>
  <si>
    <t>申請先</t>
    <rPh sb="0" eb="2">
      <t>シンセイ</t>
    </rPh>
    <rPh sb="2" eb="3">
      <t>サキ</t>
    </rPh>
    <phoneticPr fontId="13"/>
  </si>
  <si>
    <t>補助・助成事業名</t>
    <rPh sb="0" eb="2">
      <t>ホジョ</t>
    </rPh>
    <rPh sb="3" eb="5">
      <t>ジョセイ</t>
    </rPh>
    <rPh sb="5" eb="7">
      <t>ジギョウ</t>
    </rPh>
    <rPh sb="7" eb="8">
      <t>メイ</t>
    </rPh>
    <phoneticPr fontId="13"/>
  </si>
  <si>
    <t>本申請との経費の重複</t>
    <rPh sb="0" eb="1">
      <t>ホン</t>
    </rPh>
    <rPh sb="1" eb="3">
      <t>シンセイ</t>
    </rPh>
    <rPh sb="5" eb="7">
      <t>ケイヒ</t>
    </rPh>
    <rPh sb="8" eb="10">
      <t>チョウフク</t>
    </rPh>
    <phoneticPr fontId="13"/>
  </si>
  <si>
    <t>本申請との内容の重複</t>
    <rPh sb="0" eb="1">
      <t>ホン</t>
    </rPh>
    <rPh sb="1" eb="3">
      <t>シンセイ</t>
    </rPh>
    <rPh sb="5" eb="7">
      <t>ナイヨウ</t>
    </rPh>
    <rPh sb="8" eb="10">
      <t>チョウフク</t>
    </rPh>
    <phoneticPr fontId="13"/>
  </si>
  <si>
    <t>状態</t>
    <rPh sb="0" eb="2">
      <t>ジョウタイ</t>
    </rPh>
    <phoneticPr fontId="13"/>
  </si>
  <si>
    <r>
      <t>2</t>
    </r>
    <r>
      <rPr>
        <sz val="11"/>
        <color theme="1"/>
        <rFont val="游ゴシック"/>
        <family val="3"/>
        <charset val="128"/>
        <scheme val="minor"/>
      </rPr>
      <t>024年1月期</t>
    </r>
    <rPh sb="4" eb="5">
      <t>ネン</t>
    </rPh>
    <rPh sb="6" eb="8">
      <t>ガツキ</t>
    </rPh>
    <phoneticPr fontId="33"/>
  </si>
  <si>
    <r>
      <t>2</t>
    </r>
    <r>
      <rPr>
        <sz val="11"/>
        <color theme="1"/>
        <rFont val="游ゴシック"/>
        <family val="3"/>
        <charset val="128"/>
        <scheme val="minor"/>
      </rPr>
      <t>024年2月期</t>
    </r>
    <r>
      <rPr>
        <sz val="11"/>
        <color theme="1"/>
        <rFont val="游ゴシック"/>
        <family val="2"/>
        <charset val="128"/>
        <scheme val="minor"/>
      </rPr>
      <t/>
    </r>
    <rPh sb="4" eb="5">
      <t>ネン</t>
    </rPh>
    <rPh sb="6" eb="8">
      <t>ガツキ</t>
    </rPh>
    <phoneticPr fontId="33"/>
  </si>
  <si>
    <r>
      <t>2</t>
    </r>
    <r>
      <rPr>
        <sz val="11"/>
        <color theme="1"/>
        <rFont val="游ゴシック"/>
        <family val="3"/>
        <charset val="128"/>
        <scheme val="minor"/>
      </rPr>
      <t>024年3月期</t>
    </r>
    <r>
      <rPr>
        <sz val="11"/>
        <color theme="1"/>
        <rFont val="游ゴシック"/>
        <family val="2"/>
        <charset val="128"/>
        <scheme val="minor"/>
      </rPr>
      <t/>
    </r>
    <rPh sb="4" eb="5">
      <t>ネン</t>
    </rPh>
    <rPh sb="6" eb="8">
      <t>ガツキ</t>
    </rPh>
    <phoneticPr fontId="33"/>
  </si>
  <si>
    <r>
      <t>2</t>
    </r>
    <r>
      <rPr>
        <sz val="11"/>
        <color theme="1"/>
        <rFont val="游ゴシック"/>
        <family val="3"/>
        <charset val="128"/>
        <scheme val="minor"/>
      </rPr>
      <t>024年4月期</t>
    </r>
    <r>
      <rPr>
        <sz val="11"/>
        <color theme="1"/>
        <rFont val="游ゴシック"/>
        <family val="2"/>
        <charset val="128"/>
        <scheme val="minor"/>
      </rPr>
      <t/>
    </r>
    <rPh sb="4" eb="5">
      <t>ネン</t>
    </rPh>
    <rPh sb="6" eb="8">
      <t>ガツキ</t>
    </rPh>
    <phoneticPr fontId="33"/>
  </si>
  <si>
    <r>
      <t>2</t>
    </r>
    <r>
      <rPr>
        <sz val="11"/>
        <color theme="1"/>
        <rFont val="游ゴシック"/>
        <family val="3"/>
        <charset val="128"/>
        <scheme val="minor"/>
      </rPr>
      <t>024年5月期</t>
    </r>
    <r>
      <rPr>
        <sz val="11"/>
        <color theme="1"/>
        <rFont val="游ゴシック"/>
        <family val="2"/>
        <charset val="128"/>
        <scheme val="minor"/>
      </rPr>
      <t/>
    </r>
    <rPh sb="4" eb="5">
      <t>ネン</t>
    </rPh>
    <rPh sb="6" eb="8">
      <t>ガツキ</t>
    </rPh>
    <phoneticPr fontId="33"/>
  </si>
  <si>
    <r>
      <t>2</t>
    </r>
    <r>
      <rPr>
        <sz val="11"/>
        <color theme="1"/>
        <rFont val="游ゴシック"/>
        <family val="3"/>
        <charset val="128"/>
        <scheme val="minor"/>
      </rPr>
      <t>024年6月期</t>
    </r>
    <r>
      <rPr>
        <sz val="11"/>
        <color theme="1"/>
        <rFont val="游ゴシック"/>
        <family val="2"/>
        <charset val="128"/>
        <scheme val="minor"/>
      </rPr>
      <t/>
    </r>
    <rPh sb="4" eb="5">
      <t>ネン</t>
    </rPh>
    <rPh sb="6" eb="8">
      <t>ガツキ</t>
    </rPh>
    <phoneticPr fontId="33"/>
  </si>
  <si>
    <r>
      <t>2</t>
    </r>
    <r>
      <rPr>
        <sz val="11"/>
        <color theme="1"/>
        <rFont val="游ゴシック"/>
        <family val="3"/>
        <charset val="128"/>
        <scheme val="minor"/>
      </rPr>
      <t>024年7月期</t>
    </r>
    <r>
      <rPr>
        <sz val="11"/>
        <color theme="1"/>
        <rFont val="游ゴシック"/>
        <family val="2"/>
        <charset val="128"/>
        <scheme val="minor"/>
      </rPr>
      <t/>
    </r>
    <rPh sb="4" eb="5">
      <t>ネン</t>
    </rPh>
    <rPh sb="6" eb="8">
      <t>ガツキ</t>
    </rPh>
    <phoneticPr fontId="33"/>
  </si>
  <si>
    <r>
      <t>2</t>
    </r>
    <r>
      <rPr>
        <sz val="11"/>
        <color theme="1"/>
        <rFont val="游ゴシック"/>
        <family val="3"/>
        <charset val="128"/>
        <scheme val="minor"/>
      </rPr>
      <t>024年8月期</t>
    </r>
    <r>
      <rPr>
        <sz val="11"/>
        <color theme="1"/>
        <rFont val="游ゴシック"/>
        <family val="2"/>
        <charset val="128"/>
        <scheme val="minor"/>
      </rPr>
      <t/>
    </r>
    <rPh sb="4" eb="5">
      <t>ネン</t>
    </rPh>
    <rPh sb="6" eb="8">
      <t>ガツキ</t>
    </rPh>
    <phoneticPr fontId="33"/>
  </si>
  <si>
    <r>
      <t>2</t>
    </r>
    <r>
      <rPr>
        <sz val="11"/>
        <color theme="1"/>
        <rFont val="游ゴシック"/>
        <family val="3"/>
        <charset val="128"/>
        <scheme val="minor"/>
      </rPr>
      <t>024年9月期</t>
    </r>
    <r>
      <rPr>
        <sz val="11"/>
        <color theme="1"/>
        <rFont val="游ゴシック"/>
        <family val="2"/>
        <charset val="128"/>
        <scheme val="minor"/>
      </rPr>
      <t/>
    </r>
    <rPh sb="4" eb="5">
      <t>ネン</t>
    </rPh>
    <rPh sb="6" eb="8">
      <t>ガツキ</t>
    </rPh>
    <phoneticPr fontId="33"/>
  </si>
  <si>
    <r>
      <t>2</t>
    </r>
    <r>
      <rPr>
        <sz val="11"/>
        <color theme="1"/>
        <rFont val="游ゴシック"/>
        <family val="3"/>
        <charset val="128"/>
        <scheme val="minor"/>
      </rPr>
      <t>024年10月期</t>
    </r>
    <r>
      <rPr>
        <sz val="11"/>
        <color theme="1"/>
        <rFont val="游ゴシック"/>
        <family val="2"/>
        <charset val="128"/>
        <scheme val="minor"/>
      </rPr>
      <t/>
    </r>
    <rPh sb="4" eb="5">
      <t>ネン</t>
    </rPh>
    <rPh sb="7" eb="9">
      <t>ガツキ</t>
    </rPh>
    <phoneticPr fontId="33"/>
  </si>
  <si>
    <r>
      <t>2</t>
    </r>
    <r>
      <rPr>
        <sz val="11"/>
        <color theme="1"/>
        <rFont val="游ゴシック"/>
        <family val="3"/>
        <charset val="128"/>
        <scheme val="minor"/>
      </rPr>
      <t>024年11月期</t>
    </r>
    <r>
      <rPr>
        <sz val="11"/>
        <color theme="1"/>
        <rFont val="游ゴシック"/>
        <family val="2"/>
        <charset val="128"/>
        <scheme val="minor"/>
      </rPr>
      <t/>
    </r>
    <rPh sb="4" eb="5">
      <t>ネン</t>
    </rPh>
    <rPh sb="7" eb="9">
      <t>ガツキ</t>
    </rPh>
    <phoneticPr fontId="33"/>
  </si>
  <si>
    <r>
      <t>2</t>
    </r>
    <r>
      <rPr>
        <sz val="11"/>
        <color theme="1"/>
        <rFont val="游ゴシック"/>
        <family val="3"/>
        <charset val="128"/>
        <scheme val="minor"/>
      </rPr>
      <t>024年12月期</t>
    </r>
    <r>
      <rPr>
        <sz val="11"/>
        <color theme="1"/>
        <rFont val="游ゴシック"/>
        <family val="2"/>
        <charset val="128"/>
        <scheme val="minor"/>
      </rPr>
      <t/>
    </r>
    <rPh sb="4" eb="5">
      <t>ネン</t>
    </rPh>
    <rPh sb="7" eb="9">
      <t>ガツキ</t>
    </rPh>
    <phoneticPr fontId="33"/>
  </si>
  <si>
    <t>2025年7月期</t>
    <rPh sb="4" eb="5">
      <t>ネン</t>
    </rPh>
    <rPh sb="6" eb="8">
      <t>ガツキ</t>
    </rPh>
    <phoneticPr fontId="33"/>
  </si>
  <si>
    <t>2026年4月期</t>
    <rPh sb="4" eb="5">
      <t>ネン</t>
    </rPh>
    <rPh sb="6" eb="8">
      <t>ガツキ</t>
    </rPh>
    <phoneticPr fontId="33"/>
  </si>
  <si>
    <t>2026年5月期</t>
    <rPh sb="4" eb="5">
      <t>ネン</t>
    </rPh>
    <rPh sb="6" eb="8">
      <t>ガツキ</t>
    </rPh>
    <phoneticPr fontId="33"/>
  </si>
  <si>
    <t>2026年6月期</t>
    <rPh sb="4" eb="5">
      <t>ネン</t>
    </rPh>
    <rPh sb="6" eb="8">
      <t>ガツキ</t>
    </rPh>
    <phoneticPr fontId="33"/>
  </si>
  <si>
    <t>2026年7月期</t>
    <rPh sb="4" eb="5">
      <t>ネン</t>
    </rPh>
    <rPh sb="6" eb="8">
      <t>ガツキ</t>
    </rPh>
    <phoneticPr fontId="33"/>
  </si>
  <si>
    <t>2027年1月期</t>
    <rPh sb="4" eb="5">
      <t>ネン</t>
    </rPh>
    <rPh sb="6" eb="8">
      <t>ガツキ</t>
    </rPh>
    <phoneticPr fontId="33"/>
  </si>
  <si>
    <t>2027年2月期</t>
    <rPh sb="4" eb="5">
      <t>ネン</t>
    </rPh>
    <rPh sb="6" eb="8">
      <t>ガツキ</t>
    </rPh>
    <phoneticPr fontId="33"/>
  </si>
  <si>
    <t>2027年3月期</t>
    <rPh sb="4" eb="5">
      <t>ネン</t>
    </rPh>
    <rPh sb="6" eb="8">
      <t>ガツキ</t>
    </rPh>
    <phoneticPr fontId="33"/>
  </si>
  <si>
    <t>様式第１号(第５条関係)</t>
    <phoneticPr fontId="32"/>
  </si>
  <si>
    <t>公益財団法人　東京都中小企業振興公社</t>
    <phoneticPr fontId="32"/>
  </si>
  <si>
    <t>　理　　事　　長　　殿</t>
    <phoneticPr fontId="32"/>
  </si>
  <si>
    <t>令和８年度　中東情勢による原材料価格高騰に伴う経営基盤安定化緊急対策事業
申請書</t>
    <rPh sb="0" eb="1">
      <t>レイ</t>
    </rPh>
    <rPh sb="1" eb="2">
      <t>ワ</t>
    </rPh>
    <rPh sb="3" eb="4">
      <t>ネン</t>
    </rPh>
    <rPh sb="4" eb="5">
      <t>ド</t>
    </rPh>
    <rPh sb="6" eb="8">
      <t>チュウトウ</t>
    </rPh>
    <rPh sb="8" eb="10">
      <t>ジョウセイ</t>
    </rPh>
    <rPh sb="13" eb="16">
      <t>ゲンザイリョウ</t>
    </rPh>
    <rPh sb="16" eb="18">
      <t>カカク</t>
    </rPh>
    <rPh sb="18" eb="20">
      <t>コウトウ</t>
    </rPh>
    <rPh sb="21" eb="22">
      <t>トモナ</t>
    </rPh>
    <rPh sb="23" eb="25">
      <t>ケイエイ</t>
    </rPh>
    <rPh sb="25" eb="27">
      <t>キバン</t>
    </rPh>
    <rPh sb="27" eb="30">
      <t>アンテイカ</t>
    </rPh>
    <rPh sb="30" eb="32">
      <t>キンキュウ</t>
    </rPh>
    <rPh sb="32" eb="34">
      <t>タイサク</t>
    </rPh>
    <rPh sb="34" eb="36">
      <t>ジギョウ</t>
    </rPh>
    <rPh sb="37" eb="40">
      <t>シンセイショ</t>
    </rPh>
    <rPh sb="38" eb="39">
      <t>チンア</t>
    </rPh>
    <phoneticPr fontId="32"/>
  </si>
  <si>
    <t>改-1</t>
    <rPh sb="0" eb="1">
      <t>カイ</t>
    </rPh>
    <phoneticPr fontId="34"/>
  </si>
  <si>
    <t>改-2</t>
    <rPh sb="0" eb="1">
      <t>カイ</t>
    </rPh>
    <phoneticPr fontId="34"/>
  </si>
  <si>
    <t>改-3</t>
    <rPh sb="0" eb="1">
      <t>カイ</t>
    </rPh>
    <phoneticPr fontId="34"/>
  </si>
  <si>
    <t>改-4</t>
    <rPh sb="0" eb="1">
      <t>カイ</t>
    </rPh>
    <phoneticPr fontId="34"/>
  </si>
  <si>
    <t>改-5</t>
    <rPh sb="0" eb="1">
      <t>カイ</t>
    </rPh>
    <phoneticPr fontId="34"/>
  </si>
  <si>
    <t>（１）過去５年間に国・都・公社等から補助金・助成金の交付を受けましたか。</t>
    <rPh sb="3" eb="5">
      <t>カコ</t>
    </rPh>
    <rPh sb="6" eb="8">
      <t>ネンカン</t>
    </rPh>
    <rPh sb="9" eb="10">
      <t>クニ</t>
    </rPh>
    <rPh sb="11" eb="12">
      <t>ミヤコ</t>
    </rPh>
    <rPh sb="13" eb="15">
      <t>コウシャ</t>
    </rPh>
    <rPh sb="15" eb="16">
      <t>トウ</t>
    </rPh>
    <rPh sb="18" eb="21">
      <t>ホジョキン</t>
    </rPh>
    <rPh sb="22" eb="25">
      <t>ジョセイキン</t>
    </rPh>
    <rPh sb="26" eb="28">
      <t>コウフ</t>
    </rPh>
    <rPh sb="29" eb="30">
      <t>ウ</t>
    </rPh>
    <phoneticPr fontId="13"/>
  </si>
  <si>
    <t>①　直近決算期の営業利益率が、前期決算期と比較して減少している</t>
    <phoneticPr fontId="33"/>
  </si>
  <si>
    <t>要件①</t>
    <rPh sb="0" eb="2">
      <t>ヨウケン</t>
    </rPh>
    <phoneticPr fontId="33"/>
  </si>
  <si>
    <t>要件②</t>
    <rPh sb="0" eb="2">
      <t>ヨウケン</t>
    </rPh>
    <phoneticPr fontId="33"/>
  </si>
  <si>
    <t>営業利益率</t>
    <rPh sb="0" eb="5">
      <t>エイギョウリエキリツ</t>
    </rPh>
    <phoneticPr fontId="33"/>
  </si>
  <si>
    <t>申請要件</t>
    <rPh sb="0" eb="4">
      <t>シンセイヨウケン</t>
    </rPh>
    <phoneticPr fontId="33"/>
  </si>
  <si>
    <t>前期</t>
    <rPh sb="0" eb="2">
      <t>ゼンキキ</t>
    </rPh>
    <phoneticPr fontId="33"/>
  </si>
  <si>
    <t>②　次期決算期の営業利益率が、直近決算期と比較して減少することを見込んでいること</t>
    <rPh sb="15" eb="17">
      <t>チョッキン</t>
    </rPh>
    <phoneticPr fontId="33"/>
  </si>
  <si>
    <t>直近期</t>
    <rPh sb="0" eb="2">
      <t>チョッキン</t>
    </rPh>
    <rPh sb="2" eb="3">
      <t>キ</t>
    </rPh>
    <phoneticPr fontId="33"/>
  </si>
  <si>
    <t>次期</t>
    <rPh sb="0" eb="2">
      <t>ジキ</t>
    </rPh>
    <phoneticPr fontId="33"/>
  </si>
  <si>
    <t>2027年4月期</t>
    <rPh sb="4" eb="5">
      <t>ネン</t>
    </rPh>
    <rPh sb="6" eb="8">
      <t>ガツキ</t>
    </rPh>
    <phoneticPr fontId="33"/>
  </si>
  <si>
    <t>2027年5月期</t>
    <rPh sb="4" eb="5">
      <t>ネン</t>
    </rPh>
    <rPh sb="6" eb="8">
      <t>ガツキ</t>
    </rPh>
    <phoneticPr fontId="33"/>
  </si>
  <si>
    <t>2027年6月期</t>
    <rPh sb="4" eb="5">
      <t>ネン</t>
    </rPh>
    <rPh sb="6" eb="8">
      <t>ガツキ</t>
    </rPh>
    <phoneticPr fontId="33"/>
  </si>
  <si>
    <t>2027年7月期</t>
    <rPh sb="4" eb="5">
      <t>ネン</t>
    </rPh>
    <rPh sb="6" eb="8">
      <t>ガツキ</t>
    </rPh>
    <phoneticPr fontId="33"/>
  </si>
  <si>
    <t>2027年8月期</t>
    <rPh sb="4" eb="5">
      <t>ネン</t>
    </rPh>
    <rPh sb="6" eb="8">
      <t>ガツキ</t>
    </rPh>
    <phoneticPr fontId="33"/>
  </si>
  <si>
    <t>2027年9月期</t>
    <rPh sb="4" eb="5">
      <t>ネン</t>
    </rPh>
    <rPh sb="6" eb="8">
      <t>ガツキ</t>
    </rPh>
    <phoneticPr fontId="33"/>
  </si>
  <si>
    <t>2027年10月期</t>
    <rPh sb="4" eb="5">
      <t>ネン</t>
    </rPh>
    <rPh sb="7" eb="9">
      <t>ガツキ</t>
    </rPh>
    <phoneticPr fontId="33"/>
  </si>
  <si>
    <t>2027年11月期</t>
    <rPh sb="4" eb="5">
      <t>ネン</t>
    </rPh>
    <rPh sb="7" eb="9">
      <t>ガツキ</t>
    </rPh>
    <phoneticPr fontId="33"/>
  </si>
  <si>
    <t>2027年12月期</t>
    <rPh sb="4" eb="5">
      <t>ネン</t>
    </rPh>
    <rPh sb="7" eb="9">
      <t>ガツキ</t>
    </rPh>
    <phoneticPr fontId="33"/>
  </si>
  <si>
    <t>時期</t>
    <rPh sb="0" eb="2">
      <t>ジキ</t>
    </rPh>
    <phoneticPr fontId="33"/>
  </si>
  <si>
    <t>本取組の主担当者について</t>
    <rPh sb="0" eb="3">
      <t>ホントリクミ</t>
    </rPh>
    <rPh sb="4" eb="8">
      <t>シュタントウシャ</t>
    </rPh>
    <phoneticPr fontId="33"/>
  </si>
  <si>
    <t>主な経歴</t>
    <rPh sb="0" eb="1">
      <t>オモ</t>
    </rPh>
    <rPh sb="2" eb="4">
      <t>ケイレキ</t>
    </rPh>
    <phoneticPr fontId="33"/>
  </si>
  <si>
    <t>（１）事業スケジュール（実施時期も含めて記載 ）</t>
    <rPh sb="3" eb="5">
      <t>ジギョウ</t>
    </rPh>
    <rPh sb="12" eb="14">
      <t>ジッシ</t>
    </rPh>
    <rPh sb="14" eb="16">
      <t>ジキ</t>
    </rPh>
    <rPh sb="17" eb="18">
      <t>フク</t>
    </rPh>
    <rPh sb="20" eb="22">
      <t>キサイ</t>
    </rPh>
    <phoneticPr fontId="33"/>
  </si>
  <si>
    <t>委託先</t>
    <rPh sb="0" eb="2">
      <t>イタク</t>
    </rPh>
    <phoneticPr fontId="34"/>
  </si>
  <si>
    <t>２．効果性（助成事業終了後の収益計画）</t>
    <rPh sb="2" eb="5">
      <t>コウカセイ</t>
    </rPh>
    <rPh sb="6" eb="10">
      <t>ジョセイジギョウ</t>
    </rPh>
    <rPh sb="10" eb="13">
      <t>シュウリョウゴ</t>
    </rPh>
    <rPh sb="14" eb="16">
      <t>シュウエキ</t>
    </rPh>
    <rPh sb="16" eb="18">
      <t>ケイカク</t>
    </rPh>
    <phoneticPr fontId="33"/>
  </si>
  <si>
    <r>
      <t>１．</t>
    </r>
    <r>
      <rPr>
        <b/>
        <sz val="12"/>
        <rFont val="游ゴシック"/>
        <family val="3"/>
        <charset val="128"/>
        <scheme val="minor"/>
      </rPr>
      <t>中東情勢を契機とした原材料価格高騰等に対する分析・戦略</t>
    </r>
    <rPh sb="12" eb="17">
      <t>ゲンザイリョウカカク</t>
    </rPh>
    <rPh sb="17" eb="19">
      <t>コウトウ</t>
    </rPh>
    <phoneticPr fontId="33"/>
  </si>
  <si>
    <t>３．実現可能性</t>
    <rPh sb="2" eb="4">
      <t>ジツゲン</t>
    </rPh>
    <rPh sb="4" eb="7">
      <t>カノウセイ</t>
    </rPh>
    <phoneticPr fontId="33"/>
  </si>
  <si>
    <t>（３）収益計画の具体的な説明
　※原材料高騰の影響をどの程度緩和できるか、利益率改善・コスト削減・売上維持向上への寄与</t>
    <rPh sb="3" eb="5">
      <t>シュウエキ</t>
    </rPh>
    <rPh sb="5" eb="7">
      <t>ケイカク</t>
    </rPh>
    <rPh sb="8" eb="11">
      <t>グタイテキ</t>
    </rPh>
    <rPh sb="12" eb="14">
      <t>セツメイ</t>
    </rPh>
    <phoneticPr fontId="34"/>
  </si>
  <si>
    <t>③　直近決算期において損失を計上している</t>
    <phoneticPr fontId="33"/>
  </si>
  <si>
    <t>直近期</t>
    <rPh sb="0" eb="3">
      <t>チョッキンキ</t>
    </rPh>
    <phoneticPr fontId="33"/>
  </si>
  <si>
    <t>要件③</t>
    <rPh sb="0" eb="2">
      <t>ヨウケン</t>
    </rPh>
    <phoneticPr fontId="33"/>
  </si>
  <si>
    <t>（２）業績確認　※（１）で選択した申請要件（①、②または③）について記入</t>
    <rPh sb="3" eb="5">
      <t>ギョウセキ</t>
    </rPh>
    <rPh sb="5" eb="7">
      <t>カクニン</t>
    </rPh>
    <rPh sb="13" eb="15">
      <t>センタク</t>
    </rPh>
    <rPh sb="17" eb="21">
      <t>シンセイヨウケン</t>
    </rPh>
    <rPh sb="34" eb="36">
      <t>キニュウ</t>
    </rPh>
    <phoneticPr fontId="34"/>
  </si>
  <si>
    <t>【その他経費】</t>
    <rPh sb="3" eb="4">
      <t>タ</t>
    </rPh>
    <rPh sb="4" eb="6">
      <t>ケイヒ</t>
    </rPh>
    <phoneticPr fontId="34"/>
  </si>
  <si>
    <t>・１契約あたり30万円以上の項目は、申請時に見積書・カタログ等の提出が必要です。</t>
    <phoneticPr fontId="33"/>
  </si>
  <si>
    <t>他-1</t>
    <rPh sb="0" eb="1">
      <t>タ</t>
    </rPh>
    <phoneticPr fontId="34"/>
  </si>
  <si>
    <t>他-2</t>
    <rPh sb="0" eb="1">
      <t>タ</t>
    </rPh>
    <phoneticPr fontId="34"/>
  </si>
  <si>
    <t>他-3</t>
    <rPh sb="0" eb="1">
      <t>タ</t>
    </rPh>
    <phoneticPr fontId="34"/>
  </si>
  <si>
    <t>他-4</t>
    <rPh sb="0" eb="1">
      <t>タ</t>
    </rPh>
    <phoneticPr fontId="34"/>
  </si>
  <si>
    <t>他-5</t>
    <rPh sb="0" eb="1">
      <t>タ</t>
    </rPh>
    <phoneticPr fontId="34"/>
  </si>
  <si>
    <t>他-6</t>
    <rPh sb="0" eb="1">
      <t>タ</t>
    </rPh>
    <phoneticPr fontId="34"/>
  </si>
  <si>
    <t>他-7</t>
    <rPh sb="0" eb="1">
      <t>タ</t>
    </rPh>
    <phoneticPr fontId="34"/>
  </si>
  <si>
    <t>他-8</t>
    <rPh sb="0" eb="1">
      <t>タ</t>
    </rPh>
    <phoneticPr fontId="34"/>
  </si>
  <si>
    <t>他-9</t>
    <rPh sb="0" eb="1">
      <t>タ</t>
    </rPh>
    <phoneticPr fontId="34"/>
  </si>
  <si>
    <t>他-10</t>
    <rPh sb="0" eb="1">
      <t>タ</t>
    </rPh>
    <phoneticPr fontId="34"/>
  </si>
  <si>
    <t>＜履行を確認するための書類＞</t>
    <rPh sb="1" eb="3">
      <t>リコウ</t>
    </rPh>
    <rPh sb="4" eb="6">
      <t>カクニン</t>
    </rPh>
    <rPh sb="11" eb="13">
      <t>ショルイ</t>
    </rPh>
    <phoneticPr fontId="34"/>
  </si>
  <si>
    <t>購入品等の現物の有無</t>
    <rPh sb="0" eb="2">
      <t>コウニュウ</t>
    </rPh>
    <rPh sb="2" eb="3">
      <t>ヒン</t>
    </rPh>
    <rPh sb="3" eb="4">
      <t>トウ</t>
    </rPh>
    <rPh sb="5" eb="7">
      <t>ゲンブツ</t>
    </rPh>
    <rPh sb="8" eb="10">
      <t>ウム</t>
    </rPh>
    <phoneticPr fontId="34"/>
  </si>
  <si>
    <t>履行確認書類</t>
    <rPh sb="0" eb="2">
      <t>リコウ</t>
    </rPh>
    <rPh sb="2" eb="4">
      <t>カクニン</t>
    </rPh>
    <rPh sb="4" eb="6">
      <t>ショルイ</t>
    </rPh>
    <phoneticPr fontId="34"/>
  </si>
  <si>
    <t>【販路開拓経費】</t>
    <rPh sb="1" eb="3">
      <t>ハンロ</t>
    </rPh>
    <rPh sb="3" eb="5">
      <t>カイタク</t>
    </rPh>
    <rPh sb="5" eb="7">
      <t>ケイヒ</t>
    </rPh>
    <phoneticPr fontId="34"/>
  </si>
  <si>
    <t>【機器・システム改良費】</t>
    <rPh sb="1" eb="3">
      <t>キキ</t>
    </rPh>
    <rPh sb="8" eb="10">
      <t>カイリョウ</t>
    </rPh>
    <phoneticPr fontId="33"/>
  </si>
  <si>
    <t>＜機器・システム改良計画書＞</t>
    <rPh sb="1" eb="3">
      <t>キキ</t>
    </rPh>
    <rPh sb="8" eb="10">
      <t>カイリョウ</t>
    </rPh>
    <rPh sb="10" eb="12">
      <t>ケイカク</t>
    </rPh>
    <phoneticPr fontId="34"/>
  </si>
  <si>
    <r>
      <t>・計上した</t>
    </r>
    <r>
      <rPr>
        <b/>
        <sz val="11"/>
        <color theme="1"/>
        <rFont val="游ゴシック"/>
        <family val="3"/>
        <charset val="128"/>
        <scheme val="minor"/>
      </rPr>
      <t>全ての機器・システム改良費</t>
    </r>
    <r>
      <rPr>
        <sz val="11"/>
        <color theme="1"/>
        <rFont val="游ゴシック"/>
        <family val="2"/>
        <scheme val="minor"/>
      </rPr>
      <t>について記載してください。</t>
    </r>
    <rPh sb="8" eb="10">
      <t>キキ</t>
    </rPh>
    <rPh sb="15" eb="18">
      <t>カイリョウヒ</t>
    </rPh>
    <phoneticPr fontId="34"/>
  </si>
  <si>
    <t>・１品あたりの金額(単価)が税抜５万円未満の経費は、申請できません。</t>
    <rPh sb="2" eb="3">
      <t>ピン</t>
    </rPh>
    <rPh sb="7" eb="9">
      <t>キンガク</t>
    </rPh>
    <rPh sb="10" eb="12">
      <t>タンカ</t>
    </rPh>
    <rPh sb="14" eb="16">
      <t>ゼ</t>
    </rPh>
    <rPh sb="17" eb="19">
      <t>マンエン</t>
    </rPh>
    <rPh sb="19" eb="21">
      <t>ミマン</t>
    </rPh>
    <rPh sb="22" eb="24">
      <t>ケイヒ</t>
    </rPh>
    <rPh sb="26" eb="28">
      <t>シンセイ</t>
    </rPh>
    <phoneticPr fontId="33"/>
  </si>
  <si>
    <t>　・１品あたりの金額(単価)が税抜５万円未満の経費は、申請できません。</t>
    <rPh sb="3" eb="4">
      <t>ピン</t>
    </rPh>
    <rPh sb="8" eb="10">
      <t>キンガク</t>
    </rPh>
    <rPh sb="11" eb="13">
      <t>タンカ</t>
    </rPh>
    <rPh sb="15" eb="17">
      <t>ゼ</t>
    </rPh>
    <rPh sb="18" eb="20">
      <t>マンエン</t>
    </rPh>
    <rPh sb="20" eb="22">
      <t>ミマン</t>
    </rPh>
    <rPh sb="23" eb="25">
      <t>ケイヒ</t>
    </rPh>
    <rPh sb="27" eb="29">
      <t>シンセイ</t>
    </rPh>
    <phoneticPr fontId="33"/>
  </si>
  <si>
    <t>販-1</t>
    <rPh sb="0" eb="1">
      <t>ハン</t>
    </rPh>
    <phoneticPr fontId="34"/>
  </si>
  <si>
    <t>販-2</t>
    <rPh sb="0" eb="1">
      <t>ハン</t>
    </rPh>
    <phoneticPr fontId="34"/>
  </si>
  <si>
    <t>販-3</t>
    <rPh sb="0" eb="1">
      <t>ハン</t>
    </rPh>
    <phoneticPr fontId="34"/>
  </si>
  <si>
    <t>販-4</t>
    <rPh sb="0" eb="1">
      <t>ハン</t>
    </rPh>
    <phoneticPr fontId="34"/>
  </si>
  <si>
    <t>販-5</t>
    <rPh sb="0" eb="1">
      <t>ハン</t>
    </rPh>
    <phoneticPr fontId="34"/>
  </si>
  <si>
    <t>販-6</t>
    <rPh sb="0" eb="1">
      <t>ハン</t>
    </rPh>
    <phoneticPr fontId="34"/>
  </si>
  <si>
    <t>販-7</t>
    <rPh sb="0" eb="1">
      <t>ハン</t>
    </rPh>
    <phoneticPr fontId="34"/>
  </si>
  <si>
    <t>販-8</t>
    <rPh sb="0" eb="1">
      <t>ハン</t>
    </rPh>
    <phoneticPr fontId="34"/>
  </si>
  <si>
    <t>販-9</t>
    <rPh sb="0" eb="1">
      <t>ハン</t>
    </rPh>
    <phoneticPr fontId="34"/>
  </si>
  <si>
    <t>販-10</t>
    <rPh sb="0" eb="1">
      <t>ハン</t>
    </rPh>
    <phoneticPr fontId="34"/>
  </si>
  <si>
    <t>取組内容(商品名等)</t>
    <rPh sb="0" eb="2">
      <t>トリクミ</t>
    </rPh>
    <rPh sb="2" eb="4">
      <t>ナイヨウ</t>
    </rPh>
    <rPh sb="5" eb="8">
      <t>ショウヒンメイ</t>
    </rPh>
    <rPh sb="8" eb="9">
      <t>トウ</t>
    </rPh>
    <phoneticPr fontId="43"/>
  </si>
  <si>
    <t>販路開拓経費</t>
    <rPh sb="0" eb="4">
      <t>ハンロカイタク</t>
    </rPh>
    <rPh sb="4" eb="6">
      <t>ケイヒ</t>
    </rPh>
    <phoneticPr fontId="33"/>
  </si>
  <si>
    <t>その他経費</t>
    <rPh sb="2" eb="5">
      <t>タケイヒ</t>
    </rPh>
    <phoneticPr fontId="33"/>
  </si>
  <si>
    <t>Ⅱ　事業計画</t>
    <phoneticPr fontId="33"/>
  </si>
  <si>
    <t>　※中東情勢による原材料価格高騰等に係る具体的な影響の深刻度、当該取組の必要不可欠性、自助努力では対応困難である理由等
　※中東情勢により、影響を受けた品目名や、価格高騰率等（高騰前と高騰後の比較）が示せるようであれば記述</t>
    <rPh sb="88" eb="90">
      <t>コウトウ</t>
    </rPh>
    <rPh sb="90" eb="91">
      <t>マエ</t>
    </rPh>
    <rPh sb="92" eb="94">
      <t>コウトウ</t>
    </rPh>
    <rPh sb="94" eb="95">
      <t>ゴ</t>
    </rPh>
    <rPh sb="96" eb="98">
      <t>ヒカク</t>
    </rPh>
    <rPh sb="109" eb="111">
      <t>キジュツ</t>
    </rPh>
    <phoneticPr fontId="33"/>
  </si>
  <si>
    <t>法人</t>
  </si>
  <si>
    <t>東京都〇〇区〇〇町〇-〇-〇</t>
    <phoneticPr fontId="32"/>
  </si>
  <si>
    <t>株式会社〇〇</t>
    <phoneticPr fontId="32"/>
  </si>
  <si>
    <t>代表取締役</t>
    <phoneticPr fontId="32"/>
  </si>
  <si>
    <t>東京　太郎</t>
  </si>
  <si>
    <t>東京　太郎</t>
    <rPh sb="0" eb="2">
      <t>トウキョウ</t>
    </rPh>
    <rPh sb="3" eb="5">
      <t>タロウ</t>
    </rPh>
    <phoneticPr fontId="32"/>
  </si>
  <si>
    <t>カブシキガイシャマルマル</t>
    <phoneticPr fontId="33"/>
  </si>
  <si>
    <t>〒　〇〇〇－〇〇〇〇</t>
    <phoneticPr fontId="33"/>
  </si>
  <si>
    <t>トウキョウ　タロウ</t>
    <phoneticPr fontId="33"/>
  </si>
  <si>
    <t>（和暦）昭和　50年  １月　1日</t>
    <rPh sb="1" eb="3">
      <t>ワレキ</t>
    </rPh>
    <rPh sb="4" eb="6">
      <t>ショウワ</t>
    </rPh>
    <rPh sb="9" eb="10">
      <t>ネン</t>
    </rPh>
    <rPh sb="13" eb="14">
      <t>ガツ</t>
    </rPh>
    <rPh sb="16" eb="17">
      <t>ニチ</t>
    </rPh>
    <phoneticPr fontId="38"/>
  </si>
  <si>
    <t>03-1234-5678</t>
  </si>
  <si>
    <t>〇〇＠□□.co.jp</t>
  </si>
  <si>
    <t>トウキョウ　ジロウ</t>
  </si>
  <si>
    <t>営業部・部長</t>
  </si>
  <si>
    <t>東京　次郎</t>
    <phoneticPr fontId="33"/>
  </si>
  <si>
    <t>主要取引先（上位3先）</t>
    <rPh sb="0" eb="5">
      <t>シュヨウトリヒキサキ</t>
    </rPh>
    <rPh sb="6" eb="8">
      <t>ジョウイ</t>
    </rPh>
    <rPh sb="9" eb="10">
      <t>サキ</t>
    </rPh>
    <phoneticPr fontId="34"/>
  </si>
  <si>
    <t>A社</t>
  </si>
  <si>
    <t>B社</t>
  </si>
  <si>
    <t>C社</t>
  </si>
  <si>
    <t>自社　〇〇工場</t>
    <phoneticPr fontId="33"/>
  </si>
  <si>
    <t>03-2345-6789</t>
    <phoneticPr fontId="33"/>
  </si>
  <si>
    <r>
      <t>〒</t>
    </r>
    <r>
      <rPr>
        <sz val="11"/>
        <color rgb="FFFF0000"/>
        <rFont val="游ゴシック"/>
        <family val="3"/>
        <charset val="128"/>
        <scheme val="minor"/>
      </rPr>
      <t>○○○－○○○○</t>
    </r>
    <r>
      <rPr>
        <sz val="11"/>
        <rFont val="游ゴシック"/>
        <family val="3"/>
        <charset val="128"/>
        <scheme val="minor"/>
      </rPr>
      <t>　　　　</t>
    </r>
    <phoneticPr fontId="33"/>
  </si>
  <si>
    <t>東京都</t>
  </si>
  <si>
    <t>○○市○○○町○－○－○</t>
    <phoneticPr fontId="33"/>
  </si>
  <si>
    <t>〇〇</t>
  </si>
  <si>
    <t>○○</t>
    <phoneticPr fontId="33"/>
  </si>
  <si>
    <t>　履歴事項全部証明書に記入されている全役員及び持株比率が７０％を超えるまでの全ての株主を持ち株比率が多い順に記入してください。「役員」「株主」欄はそれぞれ該当するものに「〇」を、「役職等」欄には役員の「役職」を、役員以外の方は「申請者との関係又は職業」を記載してください。
　※合同会社の方は「株主」「持ち株数」「持ち株比率」については記入不要です。</t>
    <rPh sb="11" eb="13">
      <t>キニュウ</t>
    </rPh>
    <rPh sb="19" eb="21">
      <t>ヤクイン</t>
    </rPh>
    <rPh sb="21" eb="22">
      <t>オヨ</t>
    </rPh>
    <rPh sb="23" eb="24">
      <t>モ</t>
    </rPh>
    <rPh sb="24" eb="25">
      <t>カブ</t>
    </rPh>
    <rPh sb="25" eb="27">
      <t>ヒリツ</t>
    </rPh>
    <rPh sb="32" eb="33">
      <t>コ</t>
    </rPh>
    <rPh sb="38" eb="39">
      <t>スベ</t>
    </rPh>
    <rPh sb="41" eb="43">
      <t>カブヌシ</t>
    </rPh>
    <rPh sb="44" eb="45">
      <t>モ</t>
    </rPh>
    <rPh sb="46" eb="47">
      <t>カブ</t>
    </rPh>
    <rPh sb="47" eb="49">
      <t>ヒリツ</t>
    </rPh>
    <rPh sb="50" eb="51">
      <t>オオ</t>
    </rPh>
    <rPh sb="52" eb="53">
      <t>ジュン</t>
    </rPh>
    <rPh sb="54" eb="56">
      <t>キニュウ</t>
    </rPh>
    <rPh sb="64" eb="66">
      <t>ヤクイン</t>
    </rPh>
    <rPh sb="68" eb="70">
      <t>カブヌシ</t>
    </rPh>
    <rPh sb="71" eb="72">
      <t>ラン</t>
    </rPh>
    <rPh sb="77" eb="79">
      <t>ガイトウ</t>
    </rPh>
    <rPh sb="90" eb="92">
      <t>ヤクショク</t>
    </rPh>
    <rPh sb="92" eb="93">
      <t>トウ</t>
    </rPh>
    <rPh sb="94" eb="95">
      <t>ラン</t>
    </rPh>
    <rPh sb="97" eb="99">
      <t>ヤクイン</t>
    </rPh>
    <rPh sb="101" eb="103">
      <t>ヤクショク</t>
    </rPh>
    <rPh sb="106" eb="108">
      <t>ヤクイン</t>
    </rPh>
    <rPh sb="108" eb="110">
      <t>イガイ</t>
    </rPh>
    <rPh sb="111" eb="112">
      <t>カタ</t>
    </rPh>
    <rPh sb="114" eb="117">
      <t>シンセイシャ</t>
    </rPh>
    <rPh sb="119" eb="121">
      <t>カンケイ</t>
    </rPh>
    <rPh sb="121" eb="122">
      <t>マタ</t>
    </rPh>
    <rPh sb="123" eb="125">
      <t>ショクギョウ</t>
    </rPh>
    <rPh sb="127" eb="129">
      <t>キサイ</t>
    </rPh>
    <rPh sb="139" eb="141">
      <t>ゴウドウ</t>
    </rPh>
    <rPh sb="141" eb="143">
      <t>カイシャ</t>
    </rPh>
    <rPh sb="144" eb="145">
      <t>カタ</t>
    </rPh>
    <rPh sb="147" eb="149">
      <t>カブヌシ</t>
    </rPh>
    <rPh sb="151" eb="152">
      <t>モ</t>
    </rPh>
    <rPh sb="153" eb="154">
      <t>カブ</t>
    </rPh>
    <rPh sb="154" eb="155">
      <t>スウ</t>
    </rPh>
    <rPh sb="157" eb="158">
      <t>モ</t>
    </rPh>
    <rPh sb="159" eb="160">
      <t>カブ</t>
    </rPh>
    <rPh sb="160" eb="162">
      <t>ヒリツ</t>
    </rPh>
    <rPh sb="168" eb="170">
      <t>キニュウ</t>
    </rPh>
    <rPh sb="170" eb="172">
      <t>フヨウ</t>
    </rPh>
    <phoneticPr fontId="61"/>
  </si>
  <si>
    <t>○</t>
  </si>
  <si>
    <t>代表取締役</t>
    <phoneticPr fontId="33"/>
  </si>
  <si>
    <t>東京　三郎</t>
  </si>
  <si>
    <t>親族</t>
    <phoneticPr fontId="33"/>
  </si>
  <si>
    <t>神田　次郎</t>
  </si>
  <si>
    <t>取締役</t>
    <phoneticPr fontId="33"/>
  </si>
  <si>
    <t>役員・株主名簿が「履歴事項全部証明書」「確定申告書別表2」と異なる場合の理由について</t>
    <rPh sb="0" eb="2">
      <t>ヤクイン</t>
    </rPh>
    <rPh sb="3" eb="7">
      <t>カブヌシメイボ</t>
    </rPh>
    <rPh sb="9" eb="13">
      <t>リレキジコウ</t>
    </rPh>
    <rPh sb="13" eb="18">
      <t>ゼンブショウメイショ</t>
    </rPh>
    <rPh sb="20" eb="22">
      <t>カクテイ</t>
    </rPh>
    <rPh sb="22" eb="25">
      <t>シンコクショ</t>
    </rPh>
    <rPh sb="25" eb="27">
      <t>ベッピョウ</t>
    </rPh>
    <rPh sb="30" eb="31">
      <t>コト</t>
    </rPh>
    <rPh sb="33" eb="35">
      <t>バアイ</t>
    </rPh>
    <rPh sb="36" eb="38">
      <t>リユウ</t>
    </rPh>
    <phoneticPr fontId="34"/>
  </si>
  <si>
    <t>はい</t>
  </si>
  <si>
    <t>令和6年度</t>
    <phoneticPr fontId="33"/>
  </si>
  <si>
    <t>〇〇庁</t>
  </si>
  <si>
    <t>〇〇補助金</t>
  </si>
  <si>
    <t>無</t>
  </si>
  <si>
    <t>実施中</t>
  </si>
  <si>
    <t>東京都中小企業振興公社</t>
  </si>
  <si>
    <t>〇〇補助金</t>
    <phoneticPr fontId="33"/>
  </si>
  <si>
    <t>交付済</t>
  </si>
  <si>
    <t>令和7年度</t>
    <phoneticPr fontId="33"/>
  </si>
  <si>
    <t>〇〇助成事業</t>
    <rPh sb="2" eb="6">
      <t>ジョセイジギョウ</t>
    </rPh>
    <phoneticPr fontId="33"/>
  </si>
  <si>
    <t>〇〇</t>
    <phoneticPr fontId="33"/>
  </si>
  <si>
    <t>令和8年〇月〇日～令和9年〇月〇日</t>
    <phoneticPr fontId="33"/>
  </si>
  <si>
    <t>〇〇株式会社</t>
    <phoneticPr fontId="33"/>
  </si>
  <si>
    <t>〇〇製品</t>
    <rPh sb="2" eb="4">
      <t>セイヒン</t>
    </rPh>
    <phoneticPr fontId="33"/>
  </si>
  <si>
    <t>〇〇の開発</t>
    <phoneticPr fontId="33"/>
  </si>
  <si>
    <t>〇〇の開発費用</t>
    <phoneticPr fontId="33"/>
  </si>
  <si>
    <t>②</t>
  </si>
  <si>
    <t>法人:営業利益</t>
  </si>
  <si>
    <t>10年</t>
  </si>
  <si>
    <t xml:space="preserve">1商品あたりの単価10,000円×30,000個 </t>
  </si>
  <si>
    <t>1商品あたりの単価10,000円×40,000個</t>
  </si>
  <si>
    <t xml:space="preserve">1商品あたりの単価10,000円×50,000個 </t>
  </si>
  <si>
    <t>売上高3億円－売上原価2.4億円－販売費及び一般管理費3,000万円</t>
  </si>
  <si>
    <t>売上高4億円－売上原価3.2億円－販売費及び一般管理費4,000万円</t>
    <phoneticPr fontId="33"/>
  </si>
  <si>
    <t>売上高5億円－売上原価4億円－販売費及び一般管理費5,000万円</t>
  </si>
  <si>
    <t>本取組売上高3億円＋他事業売上高3億円</t>
  </si>
  <si>
    <t>本取組売上高4億円＋他事業売上高3億円</t>
  </si>
  <si>
    <t>本取組売上高5億円＋他事業売上高3億円</t>
  </si>
  <si>
    <t>売上高6億円－売上原価4.8億円－販売費及び一般管理費6,000万円</t>
  </si>
  <si>
    <t>売上高7億円－売上原価5.6億円－販売費及び一般管理費7,000万円</t>
  </si>
  <si>
    <t>売上高8億円－売上原価6.4億円－販売費及び一般管理費8,000万円</t>
  </si>
  <si>
    <t>（１）現状</t>
    <rPh sb="3" eb="5">
      <t>ゲンジョウ</t>
    </rPh>
    <phoneticPr fontId="33"/>
  </si>
  <si>
    <t>（２）本助成事業における取組内容</t>
    <rPh sb="3" eb="8">
      <t>ホンジョセイジギョウ</t>
    </rPh>
    <rPh sb="12" eb="14">
      <t>トリクミ</t>
    </rPh>
    <rPh sb="14" eb="16">
      <t>ナイヨウ</t>
    </rPh>
    <phoneticPr fontId="33"/>
  </si>
  <si>
    <t>令和８年</t>
    <rPh sb="0" eb="2">
      <t>レイワ</t>
    </rPh>
    <rPh sb="3" eb="4">
      <t>ネン</t>
    </rPh>
    <phoneticPr fontId="33"/>
  </si>
  <si>
    <t>令和９年</t>
    <rPh sb="0" eb="2">
      <t>レイワ</t>
    </rPh>
    <rPh sb="3" eb="4">
      <t>ネン</t>
    </rPh>
    <phoneticPr fontId="33"/>
  </si>
  <si>
    <t>機器・システム改良内容</t>
    <rPh sb="0" eb="2">
      <t>キキ</t>
    </rPh>
    <rPh sb="7" eb="9">
      <t>カイリョウ</t>
    </rPh>
    <rPh sb="9" eb="11">
      <t>ナイヨウ</t>
    </rPh>
    <phoneticPr fontId="43"/>
  </si>
  <si>
    <t>機器・システム改良費　</t>
    <rPh sb="0" eb="2">
      <t>キキ</t>
    </rPh>
    <rPh sb="7" eb="9">
      <t>カイリョウ</t>
    </rPh>
    <phoneticPr fontId="43"/>
  </si>
  <si>
    <t>自社の●●の改良</t>
    <rPh sb="0" eb="2">
      <t>ジシャ</t>
    </rPh>
    <rPh sb="6" eb="8">
      <t>カイリョウ</t>
    </rPh>
    <phoneticPr fontId="33"/>
  </si>
  <si>
    <t>〇〇の取組において●●に用いる</t>
    <rPh sb="3" eb="5">
      <t>トリクミ</t>
    </rPh>
    <rPh sb="12" eb="13">
      <t>モチ</t>
    </rPh>
    <phoneticPr fontId="33"/>
  </si>
  <si>
    <t>改-1</t>
    <rPh sb="0" eb="1">
      <t>カイ</t>
    </rPh>
    <phoneticPr fontId="33"/>
  </si>
  <si>
    <t>株式会社〇</t>
    <rPh sb="0" eb="4">
      <t>カブシキガイシャ</t>
    </rPh>
    <phoneticPr fontId="33"/>
  </si>
  <si>
    <t>令和　　8　年　　11　月　　　～　　　令和　9　　年　3　月</t>
    <rPh sb="0" eb="2">
      <t>レイワ</t>
    </rPh>
    <rPh sb="6" eb="7">
      <t>ネン</t>
    </rPh>
    <rPh sb="12" eb="13">
      <t>ガツ</t>
    </rPh>
    <rPh sb="20" eb="22">
      <t>レイワ</t>
    </rPh>
    <rPh sb="26" eb="27">
      <t>ネン</t>
    </rPh>
    <rPh sb="30" eb="31">
      <t>ガツ</t>
    </rPh>
    <phoneticPr fontId="34"/>
  </si>
  <si>
    <t>関連なし</t>
  </si>
  <si>
    <t>〇〇システム構築</t>
    <rPh sb="6" eb="8">
      <t>コウチク</t>
    </rPh>
    <phoneticPr fontId="33"/>
  </si>
  <si>
    <t>システム</t>
  </si>
  <si>
    <t>シ-１</t>
    <phoneticPr fontId="33"/>
  </si>
  <si>
    <t>〇〇システム構築</t>
    <phoneticPr fontId="33"/>
  </si>
  <si>
    <t>株式会社〇〇</t>
    <rPh sb="0" eb="4">
      <t>カブシキガイシャ</t>
    </rPh>
    <phoneticPr fontId="33"/>
  </si>
  <si>
    <t>令和　8　年　11　月　　　～　　　令和　9　年　5　月</t>
    <rPh sb="0" eb="2">
      <t>レイワ</t>
    </rPh>
    <rPh sb="5" eb="6">
      <t>ネン</t>
    </rPh>
    <rPh sb="10" eb="11">
      <t>ガツ</t>
    </rPh>
    <rPh sb="18" eb="20">
      <t>レイワ</t>
    </rPh>
    <rPh sb="23" eb="24">
      <t>ネン</t>
    </rPh>
    <rPh sb="27" eb="28">
      <t>ガツ</t>
    </rPh>
    <phoneticPr fontId="34"/>
  </si>
  <si>
    <t>〇〇の●に〇〇するため</t>
    <phoneticPr fontId="33"/>
  </si>
  <si>
    <t>●●PR動画制作</t>
    <phoneticPr fontId="33"/>
  </si>
  <si>
    <t>●●のPRのため</t>
    <phoneticPr fontId="33"/>
  </si>
  <si>
    <t>〇〇に用いるため</t>
    <rPh sb="3" eb="4">
      <t>モチ</t>
    </rPh>
    <phoneticPr fontId="33"/>
  </si>
  <si>
    <t>「履歴事項全部証明書」に以下の変更が行われたため。
　2026年〇月〇日　〇〇が役員を退任　</t>
    <rPh sb="35" eb="36">
      <t>ニチ</t>
    </rPh>
    <rPh sb="40" eb="42">
      <t>ヤクイン</t>
    </rPh>
    <rPh sb="43" eb="45">
      <t>タイニン</t>
    </rPh>
    <phoneticPr fontId="33"/>
  </si>
  <si>
    <t>・〇〇株式会社における〇〇の管理（4年）
・○○事業への従事（2年）</t>
    <rPh sb="14" eb="16">
      <t>カンリ</t>
    </rPh>
    <rPh sb="24" eb="26">
      <t>ジギョウ</t>
    </rPh>
    <phoneticPr fontId="33"/>
  </si>
  <si>
    <t>〇〇の管理</t>
    <rPh sb="3" eb="5">
      <t>カンリ</t>
    </rPh>
    <phoneticPr fontId="33"/>
  </si>
  <si>
    <t>履行確認・納品</t>
  </si>
  <si>
    <t>支払</t>
  </si>
  <si>
    <t>改1</t>
    <rPh sb="0" eb="1">
      <t>カイ</t>
    </rPh>
    <phoneticPr fontId="33"/>
  </si>
  <si>
    <t>シ1</t>
    <phoneticPr fontId="33"/>
  </si>
  <si>
    <t>〇〇導入</t>
    <phoneticPr fontId="33"/>
  </si>
  <si>
    <t>●</t>
  </si>
  <si>
    <t>○●</t>
  </si>
  <si>
    <t>〇〇印刷物、PR動画制作</t>
    <rPh sb="2" eb="4">
      <t>インサツ</t>
    </rPh>
    <rPh sb="4" eb="5">
      <t>ブツ</t>
    </rPh>
    <phoneticPr fontId="33"/>
  </si>
  <si>
    <t>販1,2</t>
    <rPh sb="0" eb="1">
      <t>ハン</t>
    </rPh>
    <phoneticPr fontId="33"/>
  </si>
  <si>
    <t>・令和８年１１月：〇〇システム構築、〇〇導入について、社内打合せを実施する。
・令和８年１２月：〇〇システム構築、〇〇導入の委託業者との契約を締結し、打合せを１～２回ほど行う。
・令和９年１月～令和９年５月：委託業者における開発期間とする。
・令和９年１月～５月：〇〇導入作業を行い、４月末までの実用化を目指す。
　　　　　　　　　　　〇〇広告について、３月に社内打合せ後に委託業者と契約を締結し、４月～５月に実施。
・令和９年６月：全ての経費区分について、契約内容が滞りなく履行されたことを確認した上で、委託業者への支払を行う。</t>
    <rPh sb="15" eb="17">
      <t>コウチク</t>
    </rPh>
    <rPh sb="20" eb="22">
      <t>ドウニュウ</t>
    </rPh>
    <rPh sb="134" eb="136">
      <t>ドウニュウ</t>
    </rPh>
    <rPh sb="170" eb="172">
      <t>コウコク</t>
    </rPh>
    <rPh sb="203" eb="204">
      <t>ツキ</t>
    </rPh>
    <rPh sb="205" eb="207">
      <t>ジッシ</t>
    </rPh>
    <rPh sb="217" eb="218">
      <t>スベ</t>
    </rPh>
    <rPh sb="220" eb="224">
      <t>ケイヒクブン</t>
    </rPh>
    <phoneticPr fontId="33"/>
  </si>
  <si>
    <t>〇〇が〇〇のため</t>
    <phoneticPr fontId="33"/>
  </si>
  <si>
    <t>シ1</t>
    <phoneticPr fontId="34"/>
  </si>
  <si>
    <t>調達済</t>
  </si>
  <si>
    <t>○〇制作・印刷</t>
    <rPh sb="2" eb="4">
      <t>セイサク</t>
    </rPh>
    <rPh sb="5" eb="7">
      <t>インサツ</t>
    </rPh>
    <phoneticPr fontId="33"/>
  </si>
  <si>
    <t>〇〇導入による〇〇費の縮減</t>
    <rPh sb="2" eb="4">
      <t>ドウニュウ</t>
    </rPh>
    <rPh sb="9" eb="10">
      <t>ヒ</t>
    </rPh>
    <rPh sb="11" eb="13">
      <t>シュクゲン</t>
    </rPh>
    <phoneticPr fontId="33"/>
  </si>
  <si>
    <t>　※取組内容が中東情勢を契機とした原材料価格高騰等を回避する目的に合致しているか、合理的な取組か</t>
    <rPh sb="45" eb="47">
      <t>トリクミ</t>
    </rPh>
    <phoneticPr fontId="33"/>
  </si>
  <si>
    <t>（１）本助成事業の実施体制
　※実施に係る社内外の体制、担当者の役割分担等</t>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</si>
</sst>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00"/>
    <numFmt numFmtId="178" formatCode="0.E+00"/>
    <numFmt numFmtId="179" formatCode="#,##0;&quot;△ &quot;#,##0"/>
    <numFmt numFmtId="180" formatCode="0.0%"/>
    <numFmt numFmtId="181" formatCode="#,##0;&quot;▲ &quot;#,##0"/>
  </numFmts>
  <fonts count="69"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6"/>
      <name val="游ゴシック"/>
      <family val="2"/>
      <charset val="128"/>
      <scheme val="minor"/>
    </font>
    <font>
      <sz val="11"/>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b/>
      <sz val="12"/>
      <color theme="1"/>
      <name val="游ゴシック"/>
      <family val="3"/>
      <charset val="128"/>
      <scheme val="minor"/>
    </font>
    <font>
      <sz val="11"/>
      <name val="游ゴシック"/>
      <family val="3"/>
      <charset val="128"/>
      <scheme val="minor"/>
    </font>
    <font>
      <sz val="10"/>
      <color theme="1"/>
      <name val="游ゴシック"/>
      <family val="2"/>
      <charset val="128"/>
      <scheme val="minor"/>
    </font>
    <font>
      <sz val="8"/>
      <color theme="1"/>
      <name val="游ゴシック"/>
      <family val="3"/>
      <charset val="128"/>
      <scheme val="minor"/>
    </font>
    <font>
      <b/>
      <sz val="11"/>
      <color theme="1"/>
      <name val="游ゴシック"/>
      <family val="3"/>
      <charset val="128"/>
      <scheme val="minor"/>
    </font>
    <font>
      <sz val="6"/>
      <name val="ＭＳ Ｐゴシック"/>
      <family val="3"/>
      <charset val="128"/>
    </font>
    <font>
      <sz val="10"/>
      <name val="ＭＳ 明朝"/>
      <family val="1"/>
      <charset val="128"/>
    </font>
    <font>
      <sz val="11"/>
      <name val="ＭＳ 明朝"/>
      <family val="1"/>
      <charset val="128"/>
    </font>
    <font>
      <sz val="12"/>
      <color theme="1"/>
      <name val="游ゴシック"/>
      <family val="3"/>
      <charset val="128"/>
      <scheme val="minor"/>
    </font>
    <font>
      <sz val="10.5"/>
      <color theme="1"/>
      <name val="游ゴシック"/>
      <family val="3"/>
      <charset val="128"/>
      <scheme val="minor"/>
    </font>
    <font>
      <sz val="13"/>
      <name val="游ゴシック"/>
      <family val="3"/>
      <charset val="128"/>
      <scheme val="minor"/>
    </font>
    <font>
      <sz val="10"/>
      <color theme="1"/>
      <name val="游ゴシック"/>
      <family val="2"/>
      <scheme val="minor"/>
    </font>
    <font>
      <sz val="11"/>
      <name val="ＭＳ Ｐゴシック"/>
      <family val="3"/>
      <charset val="128"/>
    </font>
    <font>
      <b/>
      <sz val="18"/>
      <color theme="1"/>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b/>
      <sz val="12"/>
      <name val="游ゴシック"/>
      <family val="3"/>
      <charset val="128"/>
      <scheme val="minor"/>
    </font>
    <font>
      <b/>
      <u/>
      <sz val="11"/>
      <name val="游ゴシック"/>
      <family val="3"/>
      <charset val="128"/>
      <scheme val="minor"/>
    </font>
    <font>
      <sz val="11"/>
      <name val="游ゴシック"/>
      <family val="2"/>
      <charset val="128"/>
      <scheme val="minor"/>
    </font>
    <font>
      <sz val="10"/>
      <name val="游ゴシック"/>
      <family val="3"/>
      <charset val="128"/>
      <scheme val="minor"/>
    </font>
    <font>
      <sz val="10"/>
      <name val="游ゴシック"/>
      <family val="2"/>
      <charset val="128"/>
      <scheme val="minor"/>
    </font>
    <font>
      <sz val="8"/>
      <color theme="1"/>
      <name val="游ゴシック"/>
      <family val="2"/>
      <charset val="128"/>
      <scheme val="minor"/>
    </font>
    <font>
      <sz val="8.5"/>
      <color theme="1"/>
      <name val="游ゴシック"/>
      <family val="3"/>
      <charset val="128"/>
      <scheme val="minor"/>
    </font>
    <font>
      <b/>
      <sz val="11"/>
      <color theme="0"/>
      <name val="游ゴシック"/>
      <family val="2"/>
      <charset val="128"/>
      <scheme val="minor"/>
    </font>
    <font>
      <b/>
      <sz val="13"/>
      <color theme="1"/>
      <name val="游ゴシック"/>
      <family val="3"/>
      <charset val="128"/>
      <scheme val="minor"/>
    </font>
    <font>
      <sz val="9"/>
      <color theme="1" tint="0.499984740745262"/>
      <name val="游ゴシック"/>
      <family val="2"/>
      <charset val="128"/>
      <scheme val="minor"/>
    </font>
    <font>
      <sz val="10"/>
      <color rgb="FFFF0000"/>
      <name val="游ゴシック"/>
      <family val="3"/>
      <charset val="128"/>
      <scheme val="minor"/>
    </font>
    <font>
      <sz val="14"/>
      <color theme="1"/>
      <name val="游ゴシック"/>
      <family val="2"/>
      <charset val="128"/>
      <scheme val="minor"/>
    </font>
    <font>
      <sz val="11"/>
      <color rgb="FF000000"/>
      <name val="游ゴシック"/>
      <family val="3"/>
      <charset val="128"/>
      <scheme val="minor"/>
    </font>
    <font>
      <sz val="16"/>
      <color rgb="FFFF0000"/>
      <name val="游ゴシック"/>
      <family val="3"/>
      <charset val="128"/>
      <scheme val="minor"/>
    </font>
    <font>
      <sz val="11"/>
      <color rgb="FFFF0000"/>
      <name val="ＭＳ Ｐゴシック"/>
      <family val="3"/>
      <charset val="128"/>
    </font>
  </fonts>
  <fills count="12">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rgb="FFD9D9D9"/>
        <bgColor rgb="FF000000"/>
      </patternFill>
    </fill>
  </fills>
  <borders count="83">
    <border>
      <left/>
      <right/>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auto="1"/>
      </left>
      <right/>
      <top/>
      <bottom style="thin">
        <color auto="1"/>
      </bottom>
      <diagonal/>
    </border>
    <border>
      <left style="thin">
        <color auto="1"/>
      </left>
      <right/>
      <top/>
      <bottom/>
      <diagonal/>
    </border>
    <border>
      <left/>
      <right style="hair">
        <color auto="1"/>
      </right>
      <top style="hair">
        <color auto="1"/>
      </top>
      <bottom style="thin">
        <color auto="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hair">
        <color auto="1"/>
      </top>
      <bottom style="thin">
        <color indexed="64"/>
      </bottom>
      <diagonal/>
    </border>
    <border>
      <left style="thin">
        <color indexed="64"/>
      </left>
      <right style="thin">
        <color indexed="64"/>
      </right>
      <top style="thin">
        <color indexed="64"/>
      </top>
      <bottom/>
      <diagonal/>
    </border>
    <border>
      <left style="hair">
        <color auto="1"/>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hair">
        <color auto="1"/>
      </bottom>
      <diagonal/>
    </border>
    <border>
      <left/>
      <right style="hair">
        <color auto="1"/>
      </right>
      <top style="thin">
        <color auto="1"/>
      </top>
      <bottom style="hair">
        <color auto="1"/>
      </bottom>
      <diagonal/>
    </border>
    <border>
      <left/>
      <right/>
      <top style="thin">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right style="hair">
        <color indexed="64"/>
      </right>
      <top style="thin">
        <color indexed="64"/>
      </top>
      <bottom/>
      <diagonal/>
    </border>
    <border>
      <left/>
      <right style="hair">
        <color indexed="64"/>
      </right>
      <top/>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thin">
        <color auto="1"/>
      </left>
      <right/>
      <top/>
      <bottom style="hair">
        <color auto="1"/>
      </bottom>
      <diagonal/>
    </border>
    <border>
      <left/>
      <right/>
      <top/>
      <bottom style="hair">
        <color auto="1"/>
      </bottom>
      <diagonal/>
    </border>
    <border>
      <left style="hair">
        <color auto="1"/>
      </left>
      <right/>
      <top style="hair">
        <color auto="1"/>
      </top>
      <bottom/>
      <diagonal/>
    </border>
    <border>
      <left/>
      <right style="thin">
        <color indexed="64"/>
      </right>
      <top style="hair">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auto="1"/>
      </top>
      <bottom/>
      <diagonal/>
    </border>
    <border>
      <left/>
      <right style="hair">
        <color indexed="64"/>
      </right>
      <top/>
      <bottom style="thin">
        <color indexed="64"/>
      </bottom>
      <diagonal/>
    </border>
    <border>
      <left/>
      <right style="thin">
        <color indexed="64"/>
      </right>
      <top/>
      <bottom style="hair">
        <color indexed="64"/>
      </bottom>
      <diagonal/>
    </border>
    <border>
      <left style="hair">
        <color auto="1"/>
      </left>
      <right/>
      <top/>
      <bottom style="hair">
        <color auto="1"/>
      </bottom>
      <diagonal/>
    </border>
    <border>
      <left/>
      <right style="hair">
        <color auto="1"/>
      </right>
      <top/>
      <bottom style="hair">
        <color auto="1"/>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thin">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Up="1">
      <left style="thin">
        <color indexed="64"/>
      </left>
      <right style="thin">
        <color indexed="64"/>
      </right>
      <top/>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diagonal/>
    </border>
    <border>
      <left style="hair">
        <color auto="1"/>
      </left>
      <right style="thin">
        <color indexed="64"/>
      </right>
      <top/>
      <bottom/>
      <diagonal/>
    </border>
    <border>
      <left style="thin">
        <color indexed="64"/>
      </left>
      <right style="hair">
        <color indexed="64"/>
      </right>
      <top/>
      <bottom style="thin">
        <color indexed="64"/>
      </bottom>
      <diagonal/>
    </border>
    <border diagonalUp="1">
      <left style="hair">
        <color auto="1"/>
      </left>
      <right/>
      <top style="hair">
        <color auto="1"/>
      </top>
      <bottom style="hair">
        <color auto="1"/>
      </bottom>
      <diagonal style="hair">
        <color auto="1"/>
      </diagonal>
    </border>
    <border diagonalUp="1">
      <left/>
      <right style="hair">
        <color indexed="64"/>
      </right>
      <top style="hair">
        <color auto="1"/>
      </top>
      <bottom style="hair">
        <color auto="1"/>
      </bottom>
      <diagonal style="hair">
        <color auto="1"/>
      </diagonal>
    </border>
    <border diagonalUp="1">
      <left style="hair">
        <color auto="1"/>
      </left>
      <right/>
      <top/>
      <bottom style="thin">
        <color indexed="64"/>
      </bottom>
      <diagonal style="hair">
        <color auto="1"/>
      </diagonal>
    </border>
    <border diagonalUp="1">
      <left/>
      <right style="hair">
        <color indexed="64"/>
      </right>
      <top/>
      <bottom style="thin">
        <color indexed="64"/>
      </bottom>
      <diagonal style="hair">
        <color auto="1"/>
      </diagonal>
    </border>
    <border>
      <left style="thick">
        <color rgb="FFFF0000"/>
      </left>
      <right style="thick">
        <color rgb="FFFF0000"/>
      </right>
      <top style="thick">
        <color rgb="FFFF0000"/>
      </top>
      <bottom style="hair">
        <color auto="1"/>
      </bottom>
      <diagonal/>
    </border>
    <border>
      <left style="thick">
        <color rgb="FFFF0000"/>
      </left>
      <right style="thick">
        <color rgb="FFFF0000"/>
      </right>
      <top style="hair">
        <color auto="1"/>
      </top>
      <bottom style="thick">
        <color rgb="FFFF0000"/>
      </bottom>
      <diagonal/>
    </border>
  </borders>
  <cellStyleXfs count="101">
    <xf numFmtId="0" fontId="0" fillId="0" borderId="0"/>
    <xf numFmtId="0" fontId="31" fillId="0" borderId="0">
      <alignment vertical="center"/>
    </xf>
    <xf numFmtId="0" fontId="31" fillId="0" borderId="0">
      <alignment vertical="center"/>
    </xf>
    <xf numFmtId="0" fontId="30" fillId="0" borderId="0">
      <alignment vertical="center"/>
    </xf>
    <xf numFmtId="0" fontId="30"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8" fillId="0" borderId="0">
      <alignment vertical="center"/>
    </xf>
    <xf numFmtId="0" fontId="28"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6" fillId="0" borderId="0">
      <alignment vertical="center"/>
    </xf>
    <xf numFmtId="0" fontId="26" fillId="0" borderId="0">
      <alignment vertical="center"/>
    </xf>
    <xf numFmtId="0" fontId="25" fillId="0" borderId="0">
      <alignment vertical="center"/>
    </xf>
    <xf numFmtId="0" fontId="35" fillId="0" borderId="0">
      <alignment vertical="center"/>
    </xf>
    <xf numFmtId="0" fontId="32" fillId="0" borderId="0"/>
    <xf numFmtId="0" fontId="24"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1" fillId="0" borderId="0">
      <alignment vertical="center"/>
    </xf>
    <xf numFmtId="38" fontId="32" fillId="0" borderId="0" applyFont="0" applyFill="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9" fontId="32"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cellStyleXfs>
  <cellXfs count="948">
    <xf numFmtId="0" fontId="0" fillId="0" borderId="0" xfId="0"/>
    <xf numFmtId="0" fontId="31" fillId="2" borderId="0" xfId="1" applyFill="1">
      <alignment vertical="center"/>
    </xf>
    <xf numFmtId="0" fontId="38" fillId="2" borderId="0" xfId="1" applyFont="1" applyFill="1">
      <alignment vertical="center"/>
    </xf>
    <xf numFmtId="0" fontId="31" fillId="2" borderId="0" xfId="2" applyFill="1">
      <alignment vertical="center"/>
    </xf>
    <xf numFmtId="0" fontId="31" fillId="2" borderId="0" xfId="2" applyFill="1" applyAlignment="1">
      <alignment horizontal="left" vertical="center"/>
    </xf>
    <xf numFmtId="0" fontId="30" fillId="2" borderId="0" xfId="2" applyFont="1" applyFill="1">
      <alignment vertical="center"/>
    </xf>
    <xf numFmtId="0" fontId="30" fillId="2" borderId="0" xfId="1" applyFont="1" applyFill="1">
      <alignment vertical="center"/>
    </xf>
    <xf numFmtId="0" fontId="29" fillId="2" borderId="0" xfId="2" applyFont="1" applyFill="1">
      <alignment vertical="center"/>
    </xf>
    <xf numFmtId="0" fontId="31" fillId="4" borderId="20" xfId="1" applyFill="1" applyBorder="1" applyAlignment="1">
      <alignment horizontal="center" vertical="center"/>
    </xf>
    <xf numFmtId="0" fontId="31" fillId="4" borderId="21" xfId="1" applyFill="1" applyBorder="1" applyAlignment="1">
      <alignment horizontal="center" vertical="center"/>
    </xf>
    <xf numFmtId="0" fontId="31" fillId="4" borderId="30" xfId="1" applyFill="1" applyBorder="1" applyAlignment="1">
      <alignment horizontal="center" vertical="center"/>
    </xf>
    <xf numFmtId="0" fontId="24" fillId="2" borderId="0" xfId="26" applyFill="1">
      <alignment vertical="center"/>
    </xf>
    <xf numFmtId="0" fontId="42" fillId="2" borderId="0" xfId="26" applyFont="1" applyFill="1">
      <alignment vertical="center"/>
    </xf>
    <xf numFmtId="0" fontId="23" fillId="2" borderId="0" xfId="27" applyFill="1">
      <alignment vertical="center"/>
    </xf>
    <xf numFmtId="0" fontId="23" fillId="2" borderId="0" xfId="29" applyFill="1">
      <alignment vertical="center"/>
    </xf>
    <xf numFmtId="0" fontId="23" fillId="2" borderId="29" xfId="29" applyFill="1" applyBorder="1">
      <alignment vertical="center"/>
    </xf>
    <xf numFmtId="0" fontId="23" fillId="2" borderId="0" xfId="29" applyFill="1" applyAlignment="1">
      <alignment horizontal="center" vertical="center"/>
    </xf>
    <xf numFmtId="0" fontId="30" fillId="2" borderId="0" xfId="2" applyFont="1" applyFill="1" applyAlignment="1">
      <alignment vertical="center" wrapText="1"/>
    </xf>
    <xf numFmtId="0" fontId="22" fillId="2" borderId="0" xfId="26" applyFont="1" applyFill="1">
      <alignment vertical="center"/>
    </xf>
    <xf numFmtId="0" fontId="32" fillId="0" borderId="0" xfId="25"/>
    <xf numFmtId="0" fontId="32" fillId="2" borderId="0" xfId="25" applyFill="1"/>
    <xf numFmtId="0" fontId="21" fillId="2" borderId="0" xfId="33" applyFill="1">
      <alignment vertical="center"/>
    </xf>
    <xf numFmtId="0" fontId="21" fillId="2" borderId="0" xfId="33" applyFill="1" applyAlignment="1">
      <alignment horizontal="center" vertical="center"/>
    </xf>
    <xf numFmtId="0" fontId="39" fillId="2" borderId="0" xfId="1" applyFont="1" applyFill="1">
      <alignment vertical="center"/>
    </xf>
    <xf numFmtId="0" fontId="39" fillId="4" borderId="18" xfId="1" applyFont="1" applyFill="1" applyBorder="1" applyAlignment="1">
      <alignment horizontal="center" vertical="center"/>
    </xf>
    <xf numFmtId="0" fontId="39" fillId="4" borderId="21" xfId="1" applyFont="1" applyFill="1" applyBorder="1" applyAlignment="1">
      <alignment horizontal="center" vertical="center"/>
    </xf>
    <xf numFmtId="0" fontId="39" fillId="4" borderId="30" xfId="1" applyFont="1" applyFill="1" applyBorder="1" applyAlignment="1">
      <alignment horizontal="center" vertical="center"/>
    </xf>
    <xf numFmtId="0" fontId="39" fillId="4" borderId="27" xfId="1" applyFont="1" applyFill="1" applyBorder="1" applyAlignment="1">
      <alignment horizontal="center" vertical="center"/>
    </xf>
    <xf numFmtId="0" fontId="39" fillId="4" borderId="24" xfId="1" applyFont="1" applyFill="1" applyBorder="1" applyAlignment="1">
      <alignment horizontal="center" vertical="center"/>
    </xf>
    <xf numFmtId="0" fontId="39" fillId="4" borderId="20" xfId="1" applyFont="1" applyFill="1" applyBorder="1" applyAlignment="1">
      <alignment horizontal="center" vertical="center"/>
    </xf>
    <xf numFmtId="0" fontId="39" fillId="5" borderId="27" xfId="2" applyFont="1" applyFill="1" applyBorder="1" applyAlignment="1">
      <alignment horizontal="center" vertical="center" wrapText="1"/>
    </xf>
    <xf numFmtId="0" fontId="39" fillId="5" borderId="18" xfId="2" applyFont="1" applyFill="1" applyBorder="1" applyAlignment="1">
      <alignment horizontal="center" vertical="center" wrapText="1"/>
    </xf>
    <xf numFmtId="0" fontId="39" fillId="4" borderId="0" xfId="2" applyFont="1" applyFill="1" applyAlignment="1">
      <alignment horizontal="center" vertical="center"/>
    </xf>
    <xf numFmtId="0" fontId="57" fillId="2" borderId="33" xfId="2" applyFont="1" applyFill="1" applyBorder="1">
      <alignment vertical="center"/>
    </xf>
    <xf numFmtId="0" fontId="39" fillId="2" borderId="3" xfId="2" applyFont="1" applyFill="1" applyBorder="1">
      <alignment vertical="center"/>
    </xf>
    <xf numFmtId="0" fontId="39" fillId="4" borderId="18" xfId="2" applyFont="1" applyFill="1" applyBorder="1" applyAlignment="1">
      <alignment horizontal="center" vertical="center" wrapText="1"/>
    </xf>
    <xf numFmtId="0" fontId="39" fillId="2" borderId="32" xfId="2" applyFont="1" applyFill="1" applyBorder="1">
      <alignment vertical="center"/>
    </xf>
    <xf numFmtId="0" fontId="39" fillId="2" borderId="34" xfId="2" applyFont="1" applyFill="1" applyBorder="1">
      <alignment vertical="center"/>
    </xf>
    <xf numFmtId="0" fontId="54" fillId="2" borderId="0" xfId="2" applyFont="1" applyFill="1">
      <alignment vertical="center"/>
    </xf>
    <xf numFmtId="0" fontId="39" fillId="2" borderId="0" xfId="2" applyFont="1" applyFill="1">
      <alignment vertical="center"/>
    </xf>
    <xf numFmtId="0" fontId="39" fillId="2" borderId="3" xfId="2" applyFont="1" applyFill="1" applyBorder="1" applyAlignment="1">
      <alignment horizontal="center" vertical="center"/>
    </xf>
    <xf numFmtId="0" fontId="39" fillId="2" borderId="48" xfId="30" applyFont="1" applyFill="1" applyBorder="1" applyAlignment="1">
      <alignment horizontal="right" vertical="center"/>
    </xf>
    <xf numFmtId="0" fontId="39" fillId="2" borderId="12" xfId="30" applyFont="1" applyFill="1" applyBorder="1" applyAlignment="1">
      <alignment horizontal="right" vertical="center"/>
    </xf>
    <xf numFmtId="0" fontId="39" fillId="2" borderId="59" xfId="30" applyFont="1" applyFill="1" applyBorder="1" applyAlignment="1">
      <alignment horizontal="right" vertical="center"/>
    </xf>
    <xf numFmtId="0" fontId="39" fillId="2" borderId="62" xfId="30" applyFont="1" applyFill="1" applyBorder="1" applyAlignment="1">
      <alignment horizontal="right" vertical="center"/>
    </xf>
    <xf numFmtId="0" fontId="39" fillId="2" borderId="23" xfId="30" applyFont="1" applyFill="1" applyBorder="1" applyAlignment="1">
      <alignment horizontal="right" vertical="center"/>
    </xf>
    <xf numFmtId="0" fontId="50" fillId="8" borderId="18" xfId="34" applyFont="1" applyFill="1" applyBorder="1" applyAlignment="1" applyProtection="1">
      <alignment horizontal="center" vertical="center" wrapText="1"/>
      <protection locked="0"/>
    </xf>
    <xf numFmtId="0" fontId="39" fillId="2" borderId="0" xfId="2" applyFont="1" applyFill="1" applyAlignment="1">
      <alignment horizontal="left" vertical="center" wrapText="1"/>
    </xf>
    <xf numFmtId="14" fontId="21" fillId="2" borderId="0" xfId="33" applyNumberFormat="1" applyFill="1">
      <alignment vertical="center"/>
    </xf>
    <xf numFmtId="0" fontId="39" fillId="2" borderId="32" xfId="2" applyFont="1" applyFill="1" applyBorder="1" applyAlignment="1">
      <alignment horizontal="right" vertical="center"/>
    </xf>
    <xf numFmtId="0" fontId="42" fillId="2" borderId="0" xfId="1" applyFont="1" applyFill="1">
      <alignment vertical="center"/>
    </xf>
    <xf numFmtId="0" fontId="39" fillId="8" borderId="0" xfId="2" applyFont="1" applyFill="1" applyAlignment="1" applyProtection="1">
      <alignment horizontal="left" vertical="center" wrapText="1"/>
      <protection locked="0"/>
    </xf>
    <xf numFmtId="0" fontId="39" fillId="2" borderId="0" xfId="2" applyFont="1" applyFill="1" applyAlignment="1">
      <alignment horizontal="right" vertical="center"/>
    </xf>
    <xf numFmtId="0" fontId="39" fillId="8" borderId="0" xfId="2" applyFont="1" applyFill="1" applyAlignment="1" applyProtection="1">
      <alignment horizontal="center" vertical="center"/>
      <protection locked="0"/>
    </xf>
    <xf numFmtId="0" fontId="39" fillId="2" borderId="0" xfId="2" applyFont="1" applyFill="1" applyAlignment="1">
      <alignment horizontal="center" vertical="center"/>
    </xf>
    <xf numFmtId="0" fontId="17" fillId="2" borderId="0" xfId="2" applyFont="1" applyFill="1">
      <alignment vertical="center"/>
    </xf>
    <xf numFmtId="0" fontId="59" fillId="2" borderId="0" xfId="33" applyFont="1" applyFill="1" applyAlignment="1"/>
    <xf numFmtId="0" fontId="16" fillId="2" borderId="0" xfId="26" applyFont="1" applyFill="1">
      <alignment vertical="center"/>
    </xf>
    <xf numFmtId="0" fontId="39" fillId="0" borderId="18" xfId="1" applyFont="1" applyBorder="1" applyAlignment="1">
      <alignment horizontal="center" vertical="center"/>
    </xf>
    <xf numFmtId="0" fontId="15" fillId="4" borderId="21" xfId="1" applyFont="1" applyFill="1" applyBorder="1" applyAlignment="1">
      <alignment horizontal="center" vertical="center"/>
    </xf>
    <xf numFmtId="0" fontId="38" fillId="2" borderId="0" xfId="2" applyFont="1" applyFill="1">
      <alignment vertical="center"/>
    </xf>
    <xf numFmtId="0" fontId="39" fillId="4" borderId="4" xfId="2" applyFont="1" applyFill="1" applyBorder="1" applyAlignment="1">
      <alignment horizontal="center" vertical="center"/>
    </xf>
    <xf numFmtId="0" fontId="39" fillId="4" borderId="5" xfId="2" applyFont="1" applyFill="1" applyBorder="1" applyAlignment="1">
      <alignment horizontal="center" vertical="center"/>
    </xf>
    <xf numFmtId="0" fontId="39" fillId="4" borderId="8" xfId="2" applyFont="1" applyFill="1" applyBorder="1" applyAlignment="1">
      <alignment horizontal="center" vertical="center"/>
    </xf>
    <xf numFmtId="176" fontId="39" fillId="8" borderId="9" xfId="2" applyNumberFormat="1" applyFont="1" applyFill="1" applyBorder="1" applyProtection="1">
      <alignment vertical="center"/>
      <protection locked="0"/>
    </xf>
    <xf numFmtId="10" fontId="39" fillId="8" borderId="0" xfId="80" applyNumberFormat="1" applyFont="1" applyFill="1" applyBorder="1" applyAlignment="1" applyProtection="1">
      <alignment horizontal="center" vertical="center"/>
      <protection locked="0"/>
    </xf>
    <xf numFmtId="10" fontId="39" fillId="8" borderId="0" xfId="2" applyNumberFormat="1" applyFont="1" applyFill="1" applyAlignment="1" applyProtection="1">
      <alignment horizontal="center" vertical="center"/>
      <protection locked="0"/>
    </xf>
    <xf numFmtId="176" fontId="39" fillId="2" borderId="17" xfId="2" applyNumberFormat="1" applyFont="1" applyFill="1" applyBorder="1" applyProtection="1">
      <alignment vertical="center"/>
      <protection locked="0"/>
    </xf>
    <xf numFmtId="0" fontId="39" fillId="2" borderId="0" xfId="2" applyFont="1" applyFill="1" applyAlignment="1" applyProtection="1">
      <alignment horizontal="center" vertical="center"/>
      <protection locked="0"/>
    </xf>
    <xf numFmtId="0" fontId="38" fillId="2" borderId="0" xfId="33" applyFont="1" applyFill="1" applyAlignment="1"/>
    <xf numFmtId="0" fontId="21" fillId="2" borderId="0" xfId="33" applyFill="1" applyAlignment="1"/>
    <xf numFmtId="0" fontId="0" fillId="0" borderId="0" xfId="0" applyAlignment="1">
      <alignment vertical="center"/>
    </xf>
    <xf numFmtId="0" fontId="0" fillId="9" borderId="0" xfId="0" applyFill="1" applyAlignment="1">
      <alignment vertical="center"/>
    </xf>
    <xf numFmtId="0" fontId="0" fillId="10" borderId="0" xfId="0" applyFill="1" applyAlignment="1">
      <alignment vertical="center"/>
    </xf>
    <xf numFmtId="0" fontId="39" fillId="8" borderId="9" xfId="2" applyFont="1" applyFill="1" applyBorder="1" applyAlignment="1" applyProtection="1">
      <alignment horizontal="center" vertical="center"/>
      <protection locked="0"/>
    </xf>
    <xf numFmtId="0" fontId="21" fillId="8" borderId="18" xfId="33" applyFill="1" applyBorder="1" applyAlignment="1" applyProtection="1">
      <alignment horizontal="center" vertical="center"/>
      <protection locked="0"/>
    </xf>
    <xf numFmtId="0" fontId="21" fillId="4" borderId="18" xfId="33" applyFill="1" applyBorder="1" applyAlignment="1" applyProtection="1">
      <alignment horizontal="center" vertical="center"/>
      <protection locked="0"/>
    </xf>
    <xf numFmtId="58" fontId="39" fillId="8" borderId="18" xfId="1" applyNumberFormat="1" applyFont="1" applyFill="1" applyBorder="1" applyAlignment="1" applyProtection="1">
      <alignment horizontal="center" vertical="center" wrapText="1"/>
      <protection locked="0"/>
    </xf>
    <xf numFmtId="0" fontId="39" fillId="8" borderId="24" xfId="1" applyFont="1" applyFill="1" applyBorder="1" applyProtection="1">
      <alignment vertical="center"/>
      <protection locked="0"/>
    </xf>
    <xf numFmtId="0" fontId="39" fillId="8" borderId="18" xfId="1" applyFont="1" applyFill="1" applyBorder="1" applyProtection="1">
      <alignment vertical="center"/>
      <protection locked="0"/>
    </xf>
    <xf numFmtId="0" fontId="56" fillId="2" borderId="0" xfId="26" applyFont="1" applyFill="1">
      <alignment vertical="center"/>
    </xf>
    <xf numFmtId="0" fontId="63" fillId="2" borderId="0" xfId="26" applyFont="1" applyFill="1" applyAlignment="1">
      <alignment horizontal="right" vertical="center"/>
    </xf>
    <xf numFmtId="0" fontId="38" fillId="2" borderId="0" xfId="81" applyFont="1" applyFill="1">
      <alignment vertical="center"/>
    </xf>
    <xf numFmtId="0" fontId="13" fillId="2" borderId="0" xfId="81" applyFill="1">
      <alignment vertical="center"/>
    </xf>
    <xf numFmtId="0" fontId="13" fillId="2" borderId="34" xfId="81" applyFill="1" applyBorder="1" applyAlignment="1">
      <alignment horizontal="left" vertical="center" wrapText="1"/>
    </xf>
    <xf numFmtId="0" fontId="13" fillId="2" borderId="34" xfId="81" applyFill="1" applyBorder="1" applyAlignment="1">
      <alignment horizontal="center" vertical="center"/>
    </xf>
    <xf numFmtId="0" fontId="35" fillId="2" borderId="19" xfId="81" applyFont="1" applyFill="1" applyBorder="1">
      <alignment vertical="center"/>
    </xf>
    <xf numFmtId="0" fontId="13" fillId="2" borderId="19" xfId="81" applyFill="1" applyBorder="1">
      <alignment vertical="center"/>
    </xf>
    <xf numFmtId="0" fontId="40" fillId="4" borderId="5" xfId="81" applyFont="1" applyFill="1" applyBorder="1" applyAlignment="1">
      <alignment horizontal="center" vertical="center" wrapText="1"/>
    </xf>
    <xf numFmtId="0" fontId="13" fillId="4" borderId="7" xfId="81" applyFill="1" applyBorder="1" applyAlignment="1">
      <alignment horizontal="center" vertical="center" wrapText="1"/>
    </xf>
    <xf numFmtId="0" fontId="39" fillId="0" borderId="12" xfId="81" applyFont="1" applyBorder="1" applyAlignment="1" applyProtection="1">
      <alignment vertical="center" shrinkToFit="1"/>
      <protection locked="0"/>
    </xf>
    <xf numFmtId="0" fontId="39" fillId="8" borderId="9" xfId="81" applyFont="1" applyFill="1" applyBorder="1" applyProtection="1">
      <alignment vertical="center"/>
      <protection locked="0"/>
    </xf>
    <xf numFmtId="0" fontId="13" fillId="8" borderId="9" xfId="81" applyFill="1" applyBorder="1" applyAlignment="1" applyProtection="1">
      <alignment horizontal="center" vertical="center"/>
      <protection locked="0"/>
    </xf>
    <xf numFmtId="0" fontId="13" fillId="8" borderId="39" xfId="81" applyFill="1" applyBorder="1" applyAlignment="1" applyProtection="1">
      <alignment horizontal="center" vertical="center"/>
      <protection locked="0"/>
    </xf>
    <xf numFmtId="0" fontId="39" fillId="8" borderId="17" xfId="81" applyFont="1" applyFill="1" applyBorder="1" applyProtection="1">
      <alignment vertical="center"/>
      <protection locked="0"/>
    </xf>
    <xf numFmtId="0" fontId="39" fillId="0" borderId="23" xfId="81" applyFont="1" applyBorder="1" applyAlignment="1" applyProtection="1">
      <alignment vertical="center" shrinkToFit="1"/>
      <protection locked="0"/>
    </xf>
    <xf numFmtId="0" fontId="13" fillId="8" borderId="17" xfId="81" applyFill="1" applyBorder="1" applyAlignment="1" applyProtection="1">
      <alignment horizontal="center" vertical="center"/>
      <protection locked="0"/>
    </xf>
    <xf numFmtId="0" fontId="13" fillId="8" borderId="64" xfId="81" applyFill="1" applyBorder="1" applyAlignment="1" applyProtection="1">
      <alignment horizontal="center" vertical="center"/>
      <protection locked="0"/>
    </xf>
    <xf numFmtId="0" fontId="13" fillId="2" borderId="34" xfId="81" applyFill="1" applyBorder="1">
      <alignment vertical="center"/>
    </xf>
    <xf numFmtId="0" fontId="13" fillId="2" borderId="0" xfId="82" applyFill="1">
      <alignment vertical="center"/>
    </xf>
    <xf numFmtId="0" fontId="13" fillId="5" borderId="44" xfId="82" applyFill="1" applyBorder="1" applyAlignment="1">
      <alignment horizontal="center" vertical="center"/>
    </xf>
    <xf numFmtId="0" fontId="13" fillId="5" borderId="8" xfId="82" applyFill="1" applyBorder="1" applyAlignment="1">
      <alignment horizontal="center" vertical="center"/>
    </xf>
    <xf numFmtId="0" fontId="13" fillId="2" borderId="22" xfId="81" applyFill="1" applyBorder="1">
      <alignment vertical="center"/>
    </xf>
    <xf numFmtId="0" fontId="13" fillId="5" borderId="8" xfId="82" applyFill="1" applyBorder="1" applyAlignment="1">
      <alignment horizontal="center" vertical="center" wrapText="1"/>
    </xf>
    <xf numFmtId="0" fontId="13" fillId="5" borderId="40" xfId="82" applyFill="1" applyBorder="1" applyAlignment="1">
      <alignment horizontal="center" vertical="center"/>
    </xf>
    <xf numFmtId="0" fontId="13" fillId="2" borderId="0" xfId="82" applyFill="1" applyAlignment="1">
      <alignment horizontal="left" vertical="center"/>
    </xf>
    <xf numFmtId="0" fontId="64" fillId="0" borderId="0" xfId="81" applyFont="1">
      <alignment vertical="center"/>
    </xf>
    <xf numFmtId="0" fontId="13" fillId="4" borderId="30" xfId="83" applyFill="1" applyBorder="1">
      <alignment vertical="center"/>
    </xf>
    <xf numFmtId="0" fontId="13" fillId="4" borderId="31" xfId="83" applyFill="1" applyBorder="1">
      <alignment vertical="center"/>
    </xf>
    <xf numFmtId="0" fontId="13" fillId="4" borderId="32" xfId="83" applyFill="1" applyBorder="1">
      <alignment vertical="center"/>
    </xf>
    <xf numFmtId="0" fontId="13" fillId="2" borderId="0" xfId="83" applyFill="1">
      <alignment vertical="center"/>
    </xf>
    <xf numFmtId="0" fontId="13" fillId="5" borderId="4" xfId="81" applyFill="1" applyBorder="1" applyAlignment="1">
      <alignment horizontal="center" vertical="center"/>
    </xf>
    <xf numFmtId="0" fontId="13" fillId="9" borderId="0" xfId="81" applyFill="1">
      <alignment vertical="center"/>
    </xf>
    <xf numFmtId="0" fontId="12" fillId="5" borderId="44" xfId="82" applyFont="1" applyFill="1" applyBorder="1" applyAlignment="1">
      <alignment horizontal="center" vertical="center" wrapText="1"/>
    </xf>
    <xf numFmtId="0" fontId="11" fillId="2" borderId="0" xfId="81" applyFont="1" applyFill="1">
      <alignment vertical="center"/>
    </xf>
    <xf numFmtId="0" fontId="10" fillId="2" borderId="0" xfId="26" applyFont="1" applyFill="1">
      <alignment vertical="center"/>
    </xf>
    <xf numFmtId="176" fontId="39" fillId="8" borderId="10" xfId="81" applyNumberFormat="1" applyFont="1" applyFill="1" applyBorder="1" applyProtection="1">
      <alignment vertical="center"/>
      <protection locked="0"/>
    </xf>
    <xf numFmtId="0" fontId="9" fillId="2" borderId="9" xfId="81" applyFont="1" applyFill="1" applyBorder="1" applyAlignment="1">
      <alignment horizontal="right" vertical="center"/>
    </xf>
    <xf numFmtId="0" fontId="13" fillId="2" borderId="9" xfId="81" applyFill="1" applyBorder="1" applyAlignment="1">
      <alignment horizontal="right" vertical="center"/>
    </xf>
    <xf numFmtId="0" fontId="13" fillId="2" borderId="45" xfId="81" applyFill="1" applyBorder="1" applyAlignment="1">
      <alignment horizontal="right" vertical="center"/>
    </xf>
    <xf numFmtId="0" fontId="9" fillId="5" borderId="7" xfId="81" applyFont="1" applyFill="1" applyBorder="1" applyAlignment="1">
      <alignment horizontal="center" vertical="center"/>
    </xf>
    <xf numFmtId="0" fontId="9" fillId="2" borderId="0" xfId="81" applyFont="1" applyFill="1">
      <alignment vertical="center"/>
    </xf>
    <xf numFmtId="0" fontId="39" fillId="2" borderId="0" xfId="29" applyFont="1" applyFill="1" applyAlignment="1">
      <alignment horizontal="left" vertical="center" wrapText="1"/>
    </xf>
    <xf numFmtId="0" fontId="38" fillId="2" borderId="0" xfId="27" applyFont="1" applyFill="1">
      <alignment vertical="center"/>
    </xf>
    <xf numFmtId="0" fontId="13" fillId="2" borderId="17" xfId="81" applyFill="1" applyBorder="1" applyAlignment="1">
      <alignment horizontal="right" vertical="center"/>
    </xf>
    <xf numFmtId="181" fontId="39" fillId="8" borderId="13" xfId="81" applyNumberFormat="1" applyFont="1" applyFill="1" applyBorder="1" applyProtection="1">
      <alignment vertical="center"/>
      <protection locked="0"/>
    </xf>
    <xf numFmtId="0" fontId="6" fillId="4" borderId="30" xfId="83" applyFont="1" applyFill="1" applyBorder="1">
      <alignment vertical="center"/>
    </xf>
    <xf numFmtId="0" fontId="39" fillId="4" borderId="18" xfId="2" applyFont="1" applyFill="1" applyBorder="1" applyAlignment="1">
      <alignment horizontal="center" vertical="center"/>
    </xf>
    <xf numFmtId="0" fontId="53" fillId="8" borderId="1" xfId="2" applyFont="1" applyFill="1" applyBorder="1" applyAlignment="1" applyProtection="1">
      <alignment horizontal="center" vertical="center"/>
      <protection locked="0"/>
    </xf>
    <xf numFmtId="0" fontId="53" fillId="8" borderId="2" xfId="2" applyFont="1" applyFill="1" applyBorder="1" applyProtection="1">
      <alignment vertical="center"/>
      <protection locked="0"/>
    </xf>
    <xf numFmtId="176" fontId="53" fillId="8" borderId="9" xfId="2" applyNumberFormat="1" applyFont="1" applyFill="1" applyBorder="1" applyProtection="1">
      <alignment vertical="center"/>
      <protection locked="0"/>
    </xf>
    <xf numFmtId="0" fontId="53" fillId="8" borderId="9" xfId="2" applyFont="1" applyFill="1" applyBorder="1" applyAlignment="1" applyProtection="1">
      <alignment horizontal="center" vertical="center"/>
      <protection locked="0"/>
    </xf>
    <xf numFmtId="3" fontId="52" fillId="8" borderId="9" xfId="81" applyNumberFormat="1" applyFont="1" applyFill="1" applyBorder="1" applyProtection="1">
      <alignment vertical="center"/>
      <protection locked="0"/>
    </xf>
    <xf numFmtId="0" fontId="53" fillId="8" borderId="9" xfId="81" applyFont="1" applyFill="1" applyBorder="1" applyAlignment="1" applyProtection="1">
      <alignment horizontal="center" vertical="center"/>
      <protection locked="0"/>
    </xf>
    <xf numFmtId="0" fontId="53" fillId="8" borderId="39" xfId="81" applyFont="1" applyFill="1" applyBorder="1" applyAlignment="1" applyProtection="1">
      <alignment horizontal="center" vertical="center"/>
      <protection locked="0"/>
    </xf>
    <xf numFmtId="0" fontId="52" fillId="8" borderId="9" xfId="81" applyFont="1" applyFill="1" applyBorder="1" applyProtection="1">
      <alignment vertical="center"/>
      <protection locked="0"/>
    </xf>
    <xf numFmtId="0" fontId="4" fillId="2" borderId="0" xfId="83" applyFont="1" applyFill="1">
      <alignment vertical="center"/>
    </xf>
    <xf numFmtId="176" fontId="53" fillId="8" borderId="10" xfId="81" applyNumberFormat="1" applyFont="1" applyFill="1" applyBorder="1" applyProtection="1">
      <alignment vertical="center"/>
      <protection locked="0"/>
    </xf>
    <xf numFmtId="0" fontId="13" fillId="2" borderId="62" xfId="81" applyFill="1" applyBorder="1" applyAlignment="1">
      <alignment horizontal="right" vertical="center"/>
    </xf>
    <xf numFmtId="0" fontId="13" fillId="2" borderId="12" xfId="81" applyFill="1" applyBorder="1" applyAlignment="1">
      <alignment horizontal="right" vertical="center"/>
    </xf>
    <xf numFmtId="176" fontId="53" fillId="8" borderId="54" xfId="81" applyNumberFormat="1" applyFont="1" applyFill="1" applyBorder="1" applyProtection="1">
      <alignment vertical="center"/>
      <protection locked="0"/>
    </xf>
    <xf numFmtId="176" fontId="39" fillId="8" borderId="61" xfId="81" applyNumberFormat="1" applyFont="1" applyFill="1" applyBorder="1" applyProtection="1">
      <alignment vertical="center"/>
      <protection locked="0"/>
    </xf>
    <xf numFmtId="0" fontId="38" fillId="2" borderId="0" xfId="88" applyFont="1" applyFill="1">
      <alignment vertical="center"/>
    </xf>
    <xf numFmtId="0" fontId="3" fillId="2" borderId="0" xfId="88" applyFill="1">
      <alignment vertical="center"/>
    </xf>
    <xf numFmtId="0" fontId="42" fillId="2" borderId="0" xfId="88" applyFont="1" applyFill="1">
      <alignment vertical="center"/>
    </xf>
    <xf numFmtId="0" fontId="0" fillId="2" borderId="0" xfId="88" applyFont="1" applyFill="1">
      <alignment vertical="center"/>
    </xf>
    <xf numFmtId="0" fontId="3" fillId="2" borderId="19" xfId="88" applyFill="1" applyBorder="1">
      <alignment vertical="center"/>
    </xf>
    <xf numFmtId="0" fontId="3" fillId="2" borderId="19" xfId="88" applyFill="1" applyBorder="1" applyAlignment="1">
      <alignment horizontal="center" vertical="center"/>
    </xf>
    <xf numFmtId="0" fontId="3" fillId="2" borderId="19" xfId="88" applyFill="1" applyBorder="1" applyAlignment="1">
      <alignment horizontal="right" vertical="center"/>
    </xf>
    <xf numFmtId="0" fontId="42" fillId="2" borderId="0" xfId="89" applyFont="1" applyFill="1">
      <alignment vertical="center"/>
    </xf>
    <xf numFmtId="0" fontId="3" fillId="2" borderId="0" xfId="89" applyFill="1">
      <alignment vertical="center"/>
    </xf>
    <xf numFmtId="0" fontId="0" fillId="2" borderId="0" xfId="89" applyFont="1" applyFill="1">
      <alignment vertical="center"/>
    </xf>
    <xf numFmtId="0" fontId="35" fillId="2" borderId="0" xfId="89" applyFont="1" applyFill="1">
      <alignment vertical="center"/>
    </xf>
    <xf numFmtId="0" fontId="3" fillId="2" borderId="0" xfId="90" applyFill="1">
      <alignment vertical="center"/>
    </xf>
    <xf numFmtId="0" fontId="0" fillId="2" borderId="0" xfId="90" applyFont="1" applyFill="1">
      <alignment vertical="center"/>
    </xf>
    <xf numFmtId="0" fontId="42" fillId="2" borderId="0" xfId="92" applyFont="1" applyFill="1">
      <alignment vertical="center"/>
    </xf>
    <xf numFmtId="0" fontId="3" fillId="2" borderId="0" xfId="92" applyFill="1">
      <alignment vertical="center"/>
    </xf>
    <xf numFmtId="0" fontId="42" fillId="2" borderId="0" xfId="94" applyFont="1" applyFill="1">
      <alignment vertical="center"/>
    </xf>
    <xf numFmtId="0" fontId="42" fillId="2" borderId="19" xfId="88" applyFont="1" applyFill="1" applyBorder="1">
      <alignment vertical="center"/>
    </xf>
    <xf numFmtId="0" fontId="42" fillId="2" borderId="0" xfId="95" applyFont="1" applyFill="1">
      <alignment vertical="center"/>
    </xf>
    <xf numFmtId="0" fontId="3" fillId="2" borderId="0" xfId="95" applyFill="1">
      <alignment vertical="center"/>
    </xf>
    <xf numFmtId="0" fontId="35" fillId="2" borderId="0" xfId="95" applyFont="1" applyFill="1">
      <alignment vertical="center"/>
    </xf>
    <xf numFmtId="0" fontId="35" fillId="4" borderId="18" xfId="95" applyFont="1" applyFill="1" applyBorder="1">
      <alignment vertical="center"/>
    </xf>
    <xf numFmtId="0" fontId="42" fillId="2" borderId="0" xfId="97" applyFont="1" applyFill="1">
      <alignment vertical="center"/>
    </xf>
    <xf numFmtId="0" fontId="3" fillId="2" borderId="0" xfId="97" applyFill="1">
      <alignment vertical="center"/>
    </xf>
    <xf numFmtId="0" fontId="3" fillId="2" borderId="0" xfId="96" applyFill="1">
      <alignment vertical="center"/>
    </xf>
    <xf numFmtId="0" fontId="42" fillId="2" borderId="0" xfId="96" applyFont="1" applyFill="1">
      <alignment vertical="center"/>
    </xf>
    <xf numFmtId="0" fontId="0" fillId="2" borderId="0" xfId="96" applyFont="1" applyFill="1">
      <alignment vertical="center"/>
    </xf>
    <xf numFmtId="0" fontId="3" fillId="2" borderId="19" xfId="96" applyFill="1" applyBorder="1">
      <alignment vertical="center"/>
    </xf>
    <xf numFmtId="0" fontId="3" fillId="2" borderId="19" xfId="96" applyFill="1" applyBorder="1" applyAlignment="1">
      <alignment horizontal="center" vertical="center"/>
    </xf>
    <xf numFmtId="0" fontId="3" fillId="2" borderId="19" xfId="96" applyFill="1" applyBorder="1" applyAlignment="1">
      <alignment horizontal="right" vertical="center"/>
    </xf>
    <xf numFmtId="0" fontId="56" fillId="2" borderId="0" xfId="96" applyFont="1" applyFill="1">
      <alignment vertical="center"/>
    </xf>
    <xf numFmtId="0" fontId="42" fillId="2" borderId="0" xfId="98" applyFont="1" applyFill="1">
      <alignment vertical="center"/>
    </xf>
    <xf numFmtId="0" fontId="3" fillId="2" borderId="0" xfId="98" applyFill="1">
      <alignment vertical="center"/>
    </xf>
    <xf numFmtId="0" fontId="3" fillId="2" borderId="0" xfId="99" applyFill="1">
      <alignment vertical="center"/>
    </xf>
    <xf numFmtId="0" fontId="42" fillId="2" borderId="0" xfId="99" applyFont="1" applyFill="1">
      <alignment vertical="center"/>
    </xf>
    <xf numFmtId="0" fontId="0" fillId="2" borderId="0" xfId="99" applyFont="1" applyFill="1">
      <alignment vertical="center"/>
    </xf>
    <xf numFmtId="0" fontId="3" fillId="2" borderId="0" xfId="100" applyFill="1">
      <alignment vertical="center"/>
    </xf>
    <xf numFmtId="0" fontId="3" fillId="2" borderId="19" xfId="99" applyFill="1" applyBorder="1">
      <alignment vertical="center"/>
    </xf>
    <xf numFmtId="0" fontId="3" fillId="2" borderId="19" xfId="99" applyFill="1" applyBorder="1" applyAlignment="1">
      <alignment horizontal="center" vertical="center"/>
    </xf>
    <xf numFmtId="0" fontId="3" fillId="2" borderId="19" xfId="99" applyFill="1" applyBorder="1" applyAlignment="1">
      <alignment horizontal="right" vertical="center"/>
    </xf>
    <xf numFmtId="0" fontId="38" fillId="2" borderId="0" xfId="91" applyFont="1" applyFill="1">
      <alignment vertical="center"/>
    </xf>
    <xf numFmtId="0" fontId="46" fillId="2" borderId="0" xfId="91" applyFont="1" applyFill="1">
      <alignment vertical="center"/>
    </xf>
    <xf numFmtId="0" fontId="47" fillId="2" borderId="0" xfId="91" applyFont="1" applyFill="1">
      <alignment vertical="center"/>
    </xf>
    <xf numFmtId="0" fontId="35" fillId="2" borderId="0" xfId="91" applyFont="1" applyFill="1" applyAlignment="1"/>
    <xf numFmtId="0" fontId="47" fillId="2" borderId="0" xfId="91" applyFont="1" applyFill="1" applyAlignment="1">
      <alignment vertical="center" wrapText="1"/>
    </xf>
    <xf numFmtId="0" fontId="35" fillId="2" borderId="0" xfId="91" applyFont="1" applyFill="1">
      <alignment vertical="center"/>
    </xf>
    <xf numFmtId="0" fontId="46" fillId="2" borderId="0" xfId="91" applyFont="1" applyFill="1" applyAlignment="1">
      <alignment horizontal="left" vertical="center"/>
    </xf>
    <xf numFmtId="0" fontId="36" fillId="2" borderId="0" xfId="91" applyFont="1" applyFill="1" applyAlignment="1">
      <alignment horizontal="left"/>
    </xf>
    <xf numFmtId="0" fontId="47" fillId="4" borderId="21" xfId="91" applyFont="1" applyFill="1" applyBorder="1">
      <alignment vertical="center"/>
    </xf>
    <xf numFmtId="0" fontId="47" fillId="4" borderId="19" xfId="91" applyFont="1" applyFill="1" applyBorder="1">
      <alignment vertical="center"/>
    </xf>
    <xf numFmtId="0" fontId="47" fillId="4" borderId="25" xfId="91" applyFont="1" applyFill="1" applyBorder="1">
      <alignment vertical="center"/>
    </xf>
    <xf numFmtId="0" fontId="47" fillId="4" borderId="19" xfId="91" applyFont="1" applyFill="1" applyBorder="1" applyAlignment="1">
      <alignment vertical="center" wrapText="1"/>
    </xf>
    <xf numFmtId="0" fontId="47" fillId="4" borderId="25" xfId="91" applyFont="1" applyFill="1" applyBorder="1" applyAlignment="1">
      <alignment vertical="center" wrapText="1"/>
    </xf>
    <xf numFmtId="0" fontId="47" fillId="4" borderId="0" xfId="91" applyFont="1" applyFill="1" applyAlignment="1">
      <alignment vertical="center" wrapText="1"/>
    </xf>
    <xf numFmtId="0" fontId="47" fillId="4" borderId="29" xfId="91" applyFont="1" applyFill="1" applyBorder="1" applyAlignment="1">
      <alignment vertical="center" wrapText="1"/>
    </xf>
    <xf numFmtId="0" fontId="35" fillId="2" borderId="0" xfId="91" applyFont="1" applyFill="1" applyAlignment="1">
      <alignment horizontal="center" vertical="center"/>
    </xf>
    <xf numFmtId="177" fontId="35" fillId="2" borderId="34" xfId="91" applyNumberFormat="1" applyFont="1" applyFill="1" applyBorder="1">
      <alignment vertical="center"/>
    </xf>
    <xf numFmtId="0" fontId="47" fillId="2" borderId="34" xfId="91" applyFont="1" applyFill="1" applyBorder="1">
      <alignment vertical="center"/>
    </xf>
    <xf numFmtId="0" fontId="35" fillId="2" borderId="0" xfId="91" applyFont="1" applyFill="1" applyAlignment="1">
      <alignment vertical="center" wrapText="1"/>
    </xf>
    <xf numFmtId="178" fontId="47" fillId="2" borderId="0" xfId="91" applyNumberFormat="1" applyFont="1" applyFill="1">
      <alignment vertical="center"/>
    </xf>
    <xf numFmtId="0" fontId="47" fillId="2" borderId="0" xfId="91" applyFont="1" applyFill="1" applyAlignment="1">
      <alignment horizontal="center" vertical="center"/>
    </xf>
    <xf numFmtId="0" fontId="35" fillId="2" borderId="34" xfId="91" applyFont="1" applyFill="1" applyBorder="1" applyAlignment="1">
      <alignment vertical="center" shrinkToFit="1"/>
    </xf>
    <xf numFmtId="0" fontId="35" fillId="2" borderId="34" xfId="91" applyFont="1" applyFill="1" applyBorder="1">
      <alignment vertical="center"/>
    </xf>
    <xf numFmtId="0" fontId="47" fillId="2" borderId="0" xfId="91" applyFont="1" applyFill="1" applyAlignment="1">
      <alignment vertical="top"/>
    </xf>
    <xf numFmtId="0" fontId="36" fillId="2" borderId="0" xfId="91" applyFont="1" applyFill="1" applyAlignment="1">
      <alignment vertical="center" wrapText="1"/>
    </xf>
    <xf numFmtId="0" fontId="47" fillId="2" borderId="0" xfId="91" applyFont="1" applyFill="1" applyAlignment="1">
      <alignment horizontal="center" vertical="top"/>
    </xf>
    <xf numFmtId="0" fontId="36" fillId="2" borderId="0" xfId="91" applyFont="1" applyFill="1" applyAlignment="1">
      <alignment horizontal="left" vertical="center" wrapText="1" indent="1"/>
    </xf>
    <xf numFmtId="0" fontId="36" fillId="2" borderId="0" xfId="91" applyFont="1" applyFill="1" applyAlignment="1">
      <alignment vertical="top" wrapText="1"/>
    </xf>
    <xf numFmtId="0" fontId="36" fillId="2" borderId="0" xfId="91" applyFont="1" applyFill="1" applyAlignment="1">
      <alignment vertical="top" wrapText="1" shrinkToFit="1"/>
    </xf>
    <xf numFmtId="176" fontId="53" fillId="8" borderId="81" xfId="81" applyNumberFormat="1" applyFont="1" applyFill="1" applyBorder="1" applyProtection="1">
      <alignment vertical="center"/>
      <protection locked="0"/>
    </xf>
    <xf numFmtId="176" fontId="53" fillId="8" borderId="82" xfId="81" applyNumberFormat="1" applyFont="1" applyFill="1" applyBorder="1" applyProtection="1">
      <alignment vertical="center"/>
      <protection locked="0"/>
    </xf>
    <xf numFmtId="0" fontId="68" fillId="8" borderId="18" xfId="34" applyFont="1" applyFill="1" applyBorder="1" applyAlignment="1" applyProtection="1">
      <alignment horizontal="center" vertical="center" wrapText="1"/>
      <protection locked="0"/>
    </xf>
    <xf numFmtId="58" fontId="52" fillId="8" borderId="30" xfId="26" applyNumberFormat="1" applyFont="1" applyFill="1" applyBorder="1" applyAlignment="1" applyProtection="1">
      <alignment horizontal="center" vertical="center"/>
      <protection locked="0"/>
    </xf>
    <xf numFmtId="58" fontId="52" fillId="8" borderId="31" xfId="26" applyNumberFormat="1" applyFont="1" applyFill="1" applyBorder="1" applyAlignment="1" applyProtection="1">
      <alignment horizontal="center" vertical="center"/>
      <protection locked="0"/>
    </xf>
    <xf numFmtId="58" fontId="52" fillId="8" borderId="32" xfId="26" applyNumberFormat="1" applyFont="1" applyFill="1" applyBorder="1" applyAlignment="1" applyProtection="1">
      <alignment horizontal="center" vertical="center"/>
      <protection locked="0"/>
    </xf>
    <xf numFmtId="0" fontId="14" fillId="2" borderId="49" xfId="26" applyFont="1" applyFill="1" applyBorder="1" applyAlignment="1">
      <alignment horizontal="center" vertical="center" wrapText="1"/>
    </xf>
    <xf numFmtId="0" fontId="24" fillId="2" borderId="50" xfId="26" applyFill="1" applyBorder="1" applyAlignment="1">
      <alignment horizontal="center" vertical="center" wrapText="1"/>
    </xf>
    <xf numFmtId="0" fontId="24" fillId="2" borderId="51" xfId="26" applyFill="1" applyBorder="1" applyAlignment="1">
      <alignment horizontal="center" vertical="center" wrapText="1"/>
    </xf>
    <xf numFmtId="0" fontId="24" fillId="2" borderId="52" xfId="26" applyFill="1" applyBorder="1" applyAlignment="1">
      <alignment horizontal="center" vertical="center" wrapText="1"/>
    </xf>
    <xf numFmtId="0" fontId="24" fillId="2" borderId="53" xfId="26" applyFill="1" applyBorder="1" applyAlignment="1">
      <alignment horizontal="center" vertical="center" wrapText="1"/>
    </xf>
    <xf numFmtId="0" fontId="24" fillId="2" borderId="62" xfId="26" applyFill="1" applyBorder="1" applyAlignment="1">
      <alignment horizontal="center" vertical="center" wrapText="1"/>
    </xf>
    <xf numFmtId="0" fontId="53" fillId="8" borderId="54" xfId="26" applyFont="1" applyFill="1" applyBorder="1" applyAlignment="1" applyProtection="1">
      <alignment horizontal="center" vertical="center" wrapText="1"/>
      <protection locked="0"/>
    </xf>
    <xf numFmtId="0" fontId="53" fillId="8" borderId="50" xfId="26" applyFont="1" applyFill="1" applyBorder="1" applyAlignment="1" applyProtection="1">
      <alignment horizontal="center" vertical="center" wrapText="1"/>
      <protection locked="0"/>
    </xf>
    <xf numFmtId="0" fontId="53" fillId="8" borderId="55" xfId="26" applyFont="1" applyFill="1" applyBorder="1" applyAlignment="1" applyProtection="1">
      <alignment horizontal="center" vertical="center" wrapText="1"/>
      <protection locked="0"/>
    </xf>
    <xf numFmtId="0" fontId="53" fillId="8" borderId="61" xfId="26" applyFont="1" applyFill="1" applyBorder="1" applyAlignment="1" applyProtection="1">
      <alignment horizontal="center" vertical="center" wrapText="1"/>
      <protection locked="0"/>
    </xf>
    <xf numFmtId="0" fontId="53" fillId="8" borderId="53" xfId="26" applyFont="1" applyFill="1" applyBorder="1" applyAlignment="1" applyProtection="1">
      <alignment horizontal="center" vertical="center" wrapText="1"/>
      <protection locked="0"/>
    </xf>
    <xf numFmtId="0" fontId="53" fillId="8" borderId="60" xfId="26" applyFont="1" applyFill="1" applyBorder="1" applyAlignment="1" applyProtection="1">
      <alignment horizontal="center" vertical="center" wrapText="1"/>
      <protection locked="0"/>
    </xf>
    <xf numFmtId="0" fontId="24" fillId="2" borderId="22" xfId="26" applyFill="1" applyBorder="1" applyAlignment="1">
      <alignment horizontal="center" vertical="center"/>
    </xf>
    <xf numFmtId="0" fontId="24" fillId="2" borderId="0" xfId="26" applyFill="1" applyAlignment="1">
      <alignment horizontal="center" vertical="center"/>
    </xf>
    <xf numFmtId="0" fontId="52" fillId="2" borderId="34" xfId="26" applyFont="1" applyFill="1" applyBorder="1" applyAlignment="1">
      <alignment horizontal="center" vertical="center" shrinkToFit="1"/>
    </xf>
    <xf numFmtId="0" fontId="53" fillId="2" borderId="34" xfId="26" applyFont="1" applyFill="1" applyBorder="1" applyAlignment="1">
      <alignment horizontal="center" vertical="center" shrinkToFit="1"/>
    </xf>
    <xf numFmtId="0" fontId="62" fillId="2" borderId="0" xfId="26" applyFont="1" applyFill="1" applyAlignment="1">
      <alignment horizontal="center" vertical="center" wrapText="1"/>
    </xf>
    <xf numFmtId="0" fontId="62" fillId="2" borderId="0" xfId="26" applyFont="1" applyFill="1" applyAlignment="1">
      <alignment horizontal="center" vertical="center"/>
    </xf>
    <xf numFmtId="176" fontId="56" fillId="2" borderId="20" xfId="26" applyNumberFormat="1" applyFont="1" applyFill="1" applyBorder="1" applyAlignment="1">
      <alignment horizontal="right" vertical="center"/>
    </xf>
    <xf numFmtId="176" fontId="56" fillId="2" borderId="34" xfId="26" applyNumberFormat="1" applyFont="1" applyFill="1" applyBorder="1" applyAlignment="1">
      <alignment horizontal="right" vertical="center"/>
    </xf>
    <xf numFmtId="176" fontId="56" fillId="2" borderId="35" xfId="26" applyNumberFormat="1" applyFont="1" applyFill="1" applyBorder="1" applyAlignment="1">
      <alignment horizontal="right" vertical="center"/>
    </xf>
    <xf numFmtId="176" fontId="56" fillId="2" borderId="21" xfId="26" applyNumberFormat="1" applyFont="1" applyFill="1" applyBorder="1" applyAlignment="1">
      <alignment horizontal="right" vertical="center"/>
    </xf>
    <xf numFmtId="176" fontId="56" fillId="2" borderId="19" xfId="26" applyNumberFormat="1" applyFont="1" applyFill="1" applyBorder="1" applyAlignment="1">
      <alignment horizontal="right" vertical="center"/>
    </xf>
    <xf numFmtId="176" fontId="56" fillId="2" borderId="25" xfId="26" applyNumberFormat="1" applyFont="1" applyFill="1" applyBorder="1" applyAlignment="1">
      <alignment horizontal="right" vertical="center"/>
    </xf>
    <xf numFmtId="0" fontId="42" fillId="2" borderId="0" xfId="26" applyFont="1" applyFill="1" applyAlignment="1">
      <alignment horizontal="center" vertical="center"/>
    </xf>
    <xf numFmtId="0" fontId="52" fillId="8" borderId="18" xfId="26" applyFont="1" applyFill="1" applyBorder="1" applyAlignment="1" applyProtection="1">
      <alignment horizontal="center" vertical="center" wrapText="1" shrinkToFit="1"/>
      <protection locked="0"/>
    </xf>
    <xf numFmtId="0" fontId="53" fillId="8" borderId="18" xfId="26" applyFont="1" applyFill="1" applyBorder="1" applyAlignment="1" applyProtection="1">
      <alignment horizontal="center" vertical="center" shrinkToFit="1"/>
      <protection locked="0"/>
    </xf>
    <xf numFmtId="0" fontId="14" fillId="2" borderId="36" xfId="26" applyFont="1" applyFill="1" applyBorder="1" applyAlignment="1">
      <alignment horizontal="center" vertical="center"/>
    </xf>
    <xf numFmtId="0" fontId="14" fillId="2" borderId="38" xfId="26" applyFont="1" applyFill="1" applyBorder="1" applyAlignment="1">
      <alignment horizontal="center" vertical="center"/>
    </xf>
    <xf numFmtId="0" fontId="14" fillId="2" borderId="37" xfId="26" applyFont="1" applyFill="1" applyBorder="1" applyAlignment="1">
      <alignment horizontal="center" vertical="center"/>
    </xf>
    <xf numFmtId="0" fontId="53" fillId="8" borderId="6" xfId="26" applyFont="1" applyFill="1" applyBorder="1" applyAlignment="1" applyProtection="1">
      <alignment horizontal="center" vertical="center"/>
      <protection locked="0"/>
    </xf>
    <xf numFmtId="0" fontId="53" fillId="8" borderId="38" xfId="26" applyFont="1" applyFill="1" applyBorder="1" applyAlignment="1" applyProtection="1">
      <alignment horizontal="center" vertical="center"/>
      <protection locked="0"/>
    </xf>
    <xf numFmtId="0" fontId="53" fillId="8" borderId="42" xfId="26" applyFont="1" applyFill="1" applyBorder="1" applyAlignment="1" applyProtection="1">
      <alignment horizontal="center" vertical="center"/>
      <protection locked="0"/>
    </xf>
    <xf numFmtId="0" fontId="24" fillId="2" borderId="49" xfId="26" applyFill="1" applyBorder="1" applyAlignment="1">
      <alignment horizontal="center" vertical="center"/>
    </xf>
    <xf numFmtId="0" fontId="24" fillId="2" borderId="50" xfId="26" applyFill="1" applyBorder="1" applyAlignment="1">
      <alignment horizontal="center" vertical="center"/>
    </xf>
    <xf numFmtId="0" fontId="24" fillId="2" borderId="51" xfId="26" applyFill="1" applyBorder="1" applyAlignment="1">
      <alignment horizontal="center" vertical="center"/>
    </xf>
    <xf numFmtId="0" fontId="24" fillId="2" borderId="21" xfId="26" applyFill="1" applyBorder="1" applyAlignment="1">
      <alignment horizontal="center" vertical="center"/>
    </xf>
    <xf numFmtId="0" fontId="24" fillId="2" borderId="19" xfId="26" applyFill="1" applyBorder="1" applyAlignment="1">
      <alignment horizontal="center" vertical="center"/>
    </xf>
    <xf numFmtId="0" fontId="24" fillId="2" borderId="59" xfId="26" applyFill="1" applyBorder="1" applyAlignment="1">
      <alignment horizontal="center" vertical="center"/>
    </xf>
    <xf numFmtId="0" fontId="24" fillId="2" borderId="10" xfId="26" applyFill="1" applyBorder="1" applyAlignment="1">
      <alignment horizontal="center" vertical="center"/>
    </xf>
    <xf numFmtId="0" fontId="24" fillId="2" borderId="11" xfId="26" applyFill="1" applyBorder="1" applyAlignment="1">
      <alignment horizontal="center" vertical="center"/>
    </xf>
    <xf numFmtId="0" fontId="53" fillId="8" borderId="10" xfId="26" applyFont="1" applyFill="1" applyBorder="1" applyAlignment="1" applyProtection="1">
      <alignment horizontal="center" vertical="center"/>
      <protection locked="0"/>
    </xf>
    <xf numFmtId="0" fontId="53" fillId="8" borderId="11" xfId="26" applyFont="1" applyFill="1" applyBorder="1" applyAlignment="1" applyProtection="1">
      <alignment horizontal="center" vertical="center"/>
      <protection locked="0"/>
    </xf>
    <xf numFmtId="0" fontId="53" fillId="8" borderId="16" xfId="26" applyFont="1" applyFill="1" applyBorder="1" applyAlignment="1" applyProtection="1">
      <alignment horizontal="center" vertical="center"/>
      <protection locked="0"/>
    </xf>
    <xf numFmtId="0" fontId="24" fillId="2" borderId="13" xfId="26" applyFill="1" applyBorder="1" applyAlignment="1">
      <alignment horizontal="center" vertical="center"/>
    </xf>
    <xf numFmtId="0" fontId="24" fillId="2" borderId="14" xfId="26" applyFill="1" applyBorder="1" applyAlignment="1">
      <alignment horizontal="center" vertical="center"/>
    </xf>
    <xf numFmtId="0" fontId="53" fillId="8" borderId="13" xfId="26" applyFont="1" applyFill="1" applyBorder="1" applyAlignment="1" applyProtection="1">
      <alignment horizontal="center" vertical="center"/>
      <protection locked="0"/>
    </xf>
    <xf numFmtId="0" fontId="53" fillId="8" borderId="14" xfId="26" applyFont="1" applyFill="1" applyBorder="1" applyAlignment="1" applyProtection="1">
      <alignment horizontal="center" vertical="center"/>
      <protection locked="0"/>
    </xf>
    <xf numFmtId="0" fontId="53" fillId="8" borderId="15" xfId="26" applyFont="1" applyFill="1" applyBorder="1" applyAlignment="1" applyProtection="1">
      <alignment horizontal="center" vertical="center"/>
      <protection locked="0"/>
    </xf>
    <xf numFmtId="0" fontId="51" fillId="2" borderId="0" xfId="1" applyFont="1" applyFill="1" applyAlignment="1">
      <alignment horizontal="center" vertical="center"/>
    </xf>
    <xf numFmtId="0" fontId="53" fillId="8" borderId="31" xfId="1" applyFont="1" applyFill="1" applyBorder="1" applyAlignment="1" applyProtection="1">
      <alignment horizontal="center" vertical="center"/>
      <protection locked="0"/>
    </xf>
    <xf numFmtId="0" fontId="53" fillId="8" borderId="32" xfId="1" applyFont="1" applyFill="1" applyBorder="1" applyAlignment="1" applyProtection="1">
      <alignment horizontal="center" vertical="center"/>
      <protection locked="0"/>
    </xf>
    <xf numFmtId="0" fontId="39" fillId="8" borderId="20" xfId="1" applyFont="1" applyFill="1" applyBorder="1" applyAlignment="1" applyProtection="1">
      <alignment horizontal="center" vertical="center"/>
      <protection locked="0"/>
    </xf>
    <xf numFmtId="0" fontId="39" fillId="8" borderId="34" xfId="1" applyFont="1" applyFill="1" applyBorder="1" applyAlignment="1" applyProtection="1">
      <alignment horizontal="center" vertical="center"/>
      <protection locked="0"/>
    </xf>
    <xf numFmtId="0" fontId="39" fillId="8" borderId="35" xfId="1" applyFont="1" applyFill="1" applyBorder="1" applyAlignment="1" applyProtection="1">
      <alignment horizontal="center" vertical="center"/>
      <protection locked="0"/>
    </xf>
    <xf numFmtId="0" fontId="53" fillId="8" borderId="30" xfId="1" applyFont="1" applyFill="1" applyBorder="1" applyAlignment="1" applyProtection="1">
      <alignment horizontal="center" vertical="center"/>
      <protection locked="0"/>
    </xf>
    <xf numFmtId="0" fontId="39" fillId="0" borderId="30" xfId="1" applyFont="1" applyBorder="1" applyAlignment="1">
      <alignment horizontal="center" vertical="center"/>
    </xf>
    <xf numFmtId="0" fontId="39" fillId="0" borderId="31" xfId="1" applyFont="1" applyBorder="1" applyAlignment="1">
      <alignment horizontal="center" vertical="center"/>
    </xf>
    <xf numFmtId="0" fontId="39" fillId="0" borderId="32" xfId="1" applyFont="1" applyBorder="1" applyAlignment="1">
      <alignment horizontal="center" vertical="center"/>
    </xf>
    <xf numFmtId="0" fontId="53" fillId="8" borderId="20" xfId="1" applyFont="1" applyFill="1" applyBorder="1" applyAlignment="1" applyProtection="1">
      <alignment horizontal="center" vertical="center"/>
      <protection locked="0"/>
    </xf>
    <xf numFmtId="0" fontId="53" fillId="8" borderId="34" xfId="1" applyFont="1" applyFill="1" applyBorder="1" applyAlignment="1" applyProtection="1">
      <alignment horizontal="center" vertical="center"/>
      <protection locked="0"/>
    </xf>
    <xf numFmtId="0" fontId="53" fillId="8" borderId="35" xfId="1" applyFont="1" applyFill="1" applyBorder="1" applyAlignment="1" applyProtection="1">
      <alignment horizontal="center" vertical="center"/>
      <protection locked="0"/>
    </xf>
    <xf numFmtId="0" fontId="39" fillId="8" borderId="30" xfId="1" applyFont="1" applyFill="1" applyBorder="1" applyAlignment="1" applyProtection="1">
      <alignment horizontal="left" vertical="center"/>
      <protection locked="0"/>
    </xf>
    <xf numFmtId="0" fontId="39" fillId="8" borderId="31" xfId="1" applyFont="1" applyFill="1" applyBorder="1" applyAlignment="1" applyProtection="1">
      <alignment horizontal="left" vertical="center"/>
      <protection locked="0"/>
    </xf>
    <xf numFmtId="0" fontId="39" fillId="8" borderId="32" xfId="1" applyFont="1" applyFill="1" applyBorder="1" applyAlignment="1" applyProtection="1">
      <alignment horizontal="left" vertical="center"/>
      <protection locked="0"/>
    </xf>
    <xf numFmtId="0" fontId="56" fillId="4" borderId="30" xfId="1" applyFont="1" applyFill="1" applyBorder="1" applyAlignment="1">
      <alignment horizontal="center" vertical="center"/>
    </xf>
    <xf numFmtId="0" fontId="56" fillId="4" borderId="32" xfId="1" applyFont="1" applyFill="1" applyBorder="1" applyAlignment="1">
      <alignment horizontal="center" vertical="center"/>
    </xf>
    <xf numFmtId="0" fontId="39" fillId="4" borderId="30" xfId="1" applyFont="1" applyFill="1" applyBorder="1" applyAlignment="1">
      <alignment horizontal="center" vertical="center"/>
    </xf>
    <xf numFmtId="0" fontId="39" fillId="4" borderId="32" xfId="1" applyFont="1" applyFill="1" applyBorder="1" applyAlignment="1">
      <alignment horizontal="center" vertical="center"/>
    </xf>
    <xf numFmtId="0" fontId="39" fillId="4" borderId="30" xfId="1" applyFont="1" applyFill="1" applyBorder="1" applyAlignment="1">
      <alignment horizontal="center" vertical="center" wrapText="1"/>
    </xf>
    <xf numFmtId="0" fontId="39" fillId="4" borderId="32" xfId="1" applyFont="1" applyFill="1" applyBorder="1" applyAlignment="1">
      <alignment horizontal="center" vertical="center" wrapText="1"/>
    </xf>
    <xf numFmtId="0" fontId="39" fillId="0" borderId="20" xfId="1" applyFont="1" applyBorder="1" applyAlignment="1">
      <alignment horizontal="center" vertical="center"/>
    </xf>
    <xf numFmtId="0" fontId="39" fillId="0" borderId="34" xfId="1" applyFont="1" applyBorder="1" applyAlignment="1">
      <alignment horizontal="center" vertical="center"/>
    </xf>
    <xf numFmtId="0" fontId="39" fillId="0" borderId="35" xfId="1" applyFont="1" applyBorder="1" applyAlignment="1">
      <alignment horizontal="center" vertical="center"/>
    </xf>
    <xf numFmtId="0" fontId="39" fillId="0" borderId="21" xfId="1" applyFont="1" applyBorder="1" applyAlignment="1">
      <alignment horizontal="center" vertical="center"/>
    </xf>
    <xf numFmtId="0" fontId="39" fillId="0" borderId="19" xfId="1" applyFont="1" applyBorder="1" applyAlignment="1">
      <alignment horizontal="center" vertical="center"/>
    </xf>
    <xf numFmtId="0" fontId="39" fillId="0" borderId="25" xfId="1" applyFont="1" applyBorder="1" applyAlignment="1">
      <alignment horizontal="center" vertical="center"/>
    </xf>
    <xf numFmtId="0" fontId="31" fillId="4" borderId="1" xfId="1" applyFill="1" applyBorder="1" applyAlignment="1">
      <alignment horizontal="center" vertical="center" wrapText="1"/>
    </xf>
    <xf numFmtId="0" fontId="31" fillId="4" borderId="2" xfId="1" applyFill="1" applyBorder="1" applyAlignment="1">
      <alignment horizontal="center" vertical="center" wrapText="1"/>
    </xf>
    <xf numFmtId="0" fontId="31" fillId="4" borderId="20" xfId="1" applyFill="1" applyBorder="1" applyAlignment="1">
      <alignment horizontal="center" vertical="center" wrapText="1"/>
    </xf>
    <xf numFmtId="0" fontId="31" fillId="4" borderId="22" xfId="1" applyFill="1" applyBorder="1" applyAlignment="1">
      <alignment horizontal="center" vertical="center" wrapText="1"/>
    </xf>
    <xf numFmtId="0" fontId="31" fillId="4" borderId="21" xfId="1" applyFill="1" applyBorder="1" applyAlignment="1">
      <alignment horizontal="center" vertical="center" wrapText="1"/>
    </xf>
    <xf numFmtId="0" fontId="39" fillId="4" borderId="22" xfId="1" applyFont="1" applyFill="1" applyBorder="1" applyAlignment="1">
      <alignment horizontal="center" vertical="center"/>
    </xf>
    <xf numFmtId="0" fontId="39" fillId="4" borderId="21" xfId="1" applyFont="1" applyFill="1" applyBorder="1" applyAlignment="1">
      <alignment horizontal="center" vertical="center"/>
    </xf>
    <xf numFmtId="0" fontId="53" fillId="8" borderId="22" xfId="1" applyFont="1" applyFill="1" applyBorder="1" applyAlignment="1">
      <alignment horizontal="center" vertical="center"/>
    </xf>
    <xf numFmtId="0" fontId="53" fillId="8" borderId="0" xfId="1" applyFont="1" applyFill="1" applyAlignment="1">
      <alignment horizontal="center" vertical="center"/>
    </xf>
    <xf numFmtId="0" fontId="53" fillId="8" borderId="29" xfId="1" applyFont="1" applyFill="1" applyBorder="1" applyAlignment="1">
      <alignment horizontal="center" vertical="center"/>
    </xf>
    <xf numFmtId="0" fontId="53" fillId="8" borderId="21" xfId="1" applyFont="1" applyFill="1" applyBorder="1" applyAlignment="1">
      <alignment horizontal="center" vertical="center"/>
    </xf>
    <xf numFmtId="0" fontId="53" fillId="8" borderId="19" xfId="1" applyFont="1" applyFill="1" applyBorder="1" applyAlignment="1">
      <alignment horizontal="center" vertical="center"/>
    </xf>
    <xf numFmtId="0" fontId="53" fillId="8" borderId="25" xfId="1" applyFont="1" applyFill="1" applyBorder="1" applyAlignment="1">
      <alignment horizontal="center" vertical="center"/>
    </xf>
    <xf numFmtId="0" fontId="31" fillId="4" borderId="27" xfId="1" applyFill="1" applyBorder="1" applyAlignment="1">
      <alignment horizontal="center" vertical="center" wrapText="1"/>
    </xf>
    <xf numFmtId="0" fontId="31" fillId="4" borderId="24" xfId="1" applyFill="1" applyBorder="1" applyAlignment="1">
      <alignment horizontal="center" vertical="center" wrapText="1"/>
    </xf>
    <xf numFmtId="0" fontId="56" fillId="8" borderId="30" xfId="1" applyFont="1" applyFill="1" applyBorder="1" applyAlignment="1" applyProtection="1">
      <alignment horizontal="center" vertical="center"/>
      <protection locked="0"/>
    </xf>
    <xf numFmtId="0" fontId="56" fillId="8" borderId="31" xfId="1" applyFont="1" applyFill="1" applyBorder="1" applyAlignment="1" applyProtection="1">
      <alignment horizontal="center" vertical="center"/>
      <protection locked="0"/>
    </xf>
    <xf numFmtId="0" fontId="56" fillId="8" borderId="32" xfId="1" applyFont="1" applyFill="1" applyBorder="1" applyAlignment="1" applyProtection="1">
      <alignment horizontal="center" vertical="center"/>
      <protection locked="0"/>
    </xf>
    <xf numFmtId="0" fontId="18" fillId="4" borderId="20" xfId="1" applyFont="1" applyFill="1" applyBorder="1" applyAlignment="1">
      <alignment horizontal="center" vertical="center" wrapText="1"/>
    </xf>
    <xf numFmtId="0" fontId="31" fillId="4" borderId="22" xfId="1" applyFill="1" applyBorder="1" applyAlignment="1">
      <alignment horizontal="center" vertical="center"/>
    </xf>
    <xf numFmtId="0" fontId="31" fillId="4" borderId="21" xfId="1" applyFill="1" applyBorder="1" applyAlignment="1">
      <alignment horizontal="center" vertical="center"/>
    </xf>
    <xf numFmtId="0" fontId="53" fillId="8" borderId="19" xfId="1" applyFont="1" applyFill="1" applyBorder="1" applyAlignment="1" applyProtection="1">
      <alignment horizontal="center" vertical="center"/>
      <protection locked="0"/>
    </xf>
    <xf numFmtId="0" fontId="53" fillId="8" borderId="25" xfId="1" applyFont="1" applyFill="1" applyBorder="1" applyAlignment="1" applyProtection="1">
      <alignment horizontal="center" vertical="center"/>
      <protection locked="0"/>
    </xf>
    <xf numFmtId="0" fontId="67" fillId="0" borderId="2" xfId="1" applyFont="1" applyBorder="1" applyAlignment="1">
      <alignment horizontal="center" vertical="center"/>
    </xf>
    <xf numFmtId="0" fontId="67" fillId="0" borderId="3" xfId="1" applyFont="1" applyBorder="1" applyAlignment="1">
      <alignment horizontal="center" vertical="center"/>
    </xf>
    <xf numFmtId="0" fontId="53" fillId="8" borderId="34" xfId="1" applyFont="1" applyFill="1" applyBorder="1" applyAlignment="1" applyProtection="1">
      <alignment horizontal="left" vertical="center"/>
      <protection locked="0"/>
    </xf>
    <xf numFmtId="0" fontId="53" fillId="8" borderId="35" xfId="1" applyFont="1" applyFill="1" applyBorder="1" applyAlignment="1" applyProtection="1">
      <alignment horizontal="left" vertical="center"/>
      <protection locked="0"/>
    </xf>
    <xf numFmtId="58" fontId="53" fillId="8" borderId="34" xfId="1" applyNumberFormat="1" applyFont="1" applyFill="1" applyBorder="1" applyAlignment="1" applyProtection="1">
      <alignment horizontal="center" vertical="center"/>
      <protection locked="0"/>
    </xf>
    <xf numFmtId="58" fontId="53" fillId="8" borderId="35" xfId="1" applyNumberFormat="1" applyFont="1" applyFill="1" applyBorder="1" applyAlignment="1" applyProtection="1">
      <alignment horizontal="center" vertical="center"/>
      <protection locked="0"/>
    </xf>
    <xf numFmtId="58" fontId="39" fillId="8" borderId="34" xfId="1" applyNumberFormat="1" applyFont="1" applyFill="1" applyBorder="1" applyAlignment="1" applyProtection="1">
      <alignment horizontal="center" vertical="center"/>
      <protection locked="0"/>
    </xf>
    <xf numFmtId="58" fontId="39" fillId="8" borderId="35" xfId="1" applyNumberFormat="1" applyFont="1" applyFill="1" applyBorder="1" applyAlignment="1" applyProtection="1">
      <alignment horizontal="center" vertical="center"/>
      <protection locked="0"/>
    </xf>
    <xf numFmtId="0" fontId="39" fillId="4" borderId="20" xfId="1" applyFont="1" applyFill="1" applyBorder="1" applyAlignment="1">
      <alignment horizontal="center" vertical="center" wrapText="1"/>
    </xf>
    <xf numFmtId="0" fontId="39" fillId="4" borderId="21" xfId="1" applyFont="1" applyFill="1" applyBorder="1" applyAlignment="1">
      <alignment horizontal="center" vertical="center" wrapText="1"/>
    </xf>
    <xf numFmtId="0" fontId="39" fillId="8" borderId="21" xfId="1" applyFont="1" applyFill="1" applyBorder="1" applyAlignment="1" applyProtection="1">
      <alignment horizontal="center" vertical="center"/>
      <protection locked="0"/>
    </xf>
    <xf numFmtId="0" fontId="39" fillId="8" borderId="19" xfId="1" applyFont="1" applyFill="1" applyBorder="1" applyAlignment="1" applyProtection="1">
      <alignment horizontal="center" vertical="center"/>
      <protection locked="0"/>
    </xf>
    <xf numFmtId="0" fontId="39" fillId="8" borderId="25" xfId="1" applyFont="1" applyFill="1" applyBorder="1" applyAlignment="1" applyProtection="1">
      <alignment horizontal="center" vertical="center"/>
      <protection locked="0"/>
    </xf>
    <xf numFmtId="0" fontId="39" fillId="8" borderId="31" xfId="1" applyFont="1" applyFill="1" applyBorder="1" applyAlignment="1" applyProtection="1">
      <alignment horizontal="center" vertical="center"/>
      <protection locked="0"/>
    </xf>
    <xf numFmtId="0" fontId="39" fillId="8" borderId="32" xfId="1" applyFont="1" applyFill="1" applyBorder="1" applyAlignment="1" applyProtection="1">
      <alignment horizontal="center" vertical="center"/>
      <protection locked="0"/>
    </xf>
    <xf numFmtId="0" fontId="31" fillId="4" borderId="20" xfId="1" applyFill="1" applyBorder="1" applyAlignment="1">
      <alignment horizontal="center" vertical="center"/>
    </xf>
    <xf numFmtId="0" fontId="39" fillId="4" borderId="27" xfId="2" applyFont="1" applyFill="1" applyBorder="1" applyAlignment="1">
      <alignment horizontal="center" vertical="center"/>
    </xf>
    <xf numFmtId="0" fontId="39" fillId="4" borderId="24" xfId="2" applyFont="1" applyFill="1" applyBorder="1" applyAlignment="1">
      <alignment horizontal="center" vertical="center"/>
    </xf>
    <xf numFmtId="0" fontId="39" fillId="4" borderId="30" xfId="2" applyFont="1" applyFill="1" applyBorder="1" applyAlignment="1">
      <alignment horizontal="center" vertical="center"/>
    </xf>
    <xf numFmtId="0" fontId="39" fillId="4" borderId="31" xfId="2" applyFont="1" applyFill="1" applyBorder="1" applyAlignment="1">
      <alignment horizontal="center" vertical="center"/>
    </xf>
    <xf numFmtId="0" fontId="39" fillId="4" borderId="32" xfId="2" applyFont="1" applyFill="1" applyBorder="1" applyAlignment="1">
      <alignment horizontal="center" vertical="center"/>
    </xf>
    <xf numFmtId="0" fontId="53" fillId="8" borderId="30" xfId="2" applyFont="1" applyFill="1" applyBorder="1" applyAlignment="1" applyProtection="1">
      <alignment horizontal="center" vertical="center"/>
      <protection locked="0"/>
    </xf>
    <xf numFmtId="0" fontId="53" fillId="8" borderId="32" xfId="2" applyFont="1" applyFill="1" applyBorder="1" applyAlignment="1" applyProtection="1">
      <alignment horizontal="center" vertical="center"/>
      <protection locked="0"/>
    </xf>
    <xf numFmtId="0" fontId="39" fillId="2" borderId="31" xfId="2" applyFont="1" applyFill="1" applyBorder="1" applyAlignment="1">
      <alignment horizontal="center" vertical="center"/>
    </xf>
    <xf numFmtId="0" fontId="39" fillId="2" borderId="32" xfId="2" applyFont="1" applyFill="1" applyBorder="1" applyAlignment="1">
      <alignment horizontal="center" vertical="center"/>
    </xf>
    <xf numFmtId="0" fontId="53" fillId="8" borderId="31" xfId="2" applyFont="1" applyFill="1" applyBorder="1" applyAlignment="1" applyProtection="1">
      <alignment horizontal="center" vertical="center"/>
      <protection locked="0"/>
    </xf>
    <xf numFmtId="0" fontId="53" fillId="8" borderId="33" xfId="2" applyFont="1" applyFill="1" applyBorder="1" applyAlignment="1" applyProtection="1">
      <alignment horizontal="center" vertical="center"/>
      <protection locked="0"/>
    </xf>
    <xf numFmtId="0" fontId="56" fillId="4" borderId="20" xfId="2" applyFont="1" applyFill="1" applyBorder="1" applyAlignment="1">
      <alignment horizontal="center" vertical="center"/>
    </xf>
    <xf numFmtId="0" fontId="39" fillId="4" borderId="35" xfId="2" applyFont="1" applyFill="1" applyBorder="1" applyAlignment="1">
      <alignment horizontal="center" vertical="center"/>
    </xf>
    <xf numFmtId="0" fontId="39" fillId="4" borderId="21" xfId="2" applyFont="1" applyFill="1" applyBorder="1" applyAlignment="1">
      <alignment horizontal="center" vertical="center"/>
    </xf>
    <xf numFmtId="0" fontId="39" fillId="4" borderId="25" xfId="2" applyFont="1" applyFill="1" applyBorder="1" applyAlignment="1">
      <alignment horizontal="center" vertical="center"/>
    </xf>
    <xf numFmtId="58" fontId="53" fillId="8" borderId="30" xfId="2" applyNumberFormat="1" applyFont="1" applyFill="1" applyBorder="1" applyAlignment="1" applyProtection="1">
      <alignment horizontal="center" vertical="center"/>
      <protection locked="0"/>
    </xf>
    <xf numFmtId="58" fontId="53" fillId="8" borderId="31" xfId="2" applyNumberFormat="1" applyFont="1" applyFill="1" applyBorder="1" applyAlignment="1" applyProtection="1">
      <alignment horizontal="center" vertical="center"/>
      <protection locked="0"/>
    </xf>
    <xf numFmtId="58" fontId="53" fillId="8" borderId="32" xfId="2" applyNumberFormat="1" applyFont="1" applyFill="1" applyBorder="1" applyAlignment="1" applyProtection="1">
      <alignment horizontal="center" vertical="center"/>
      <protection locked="0"/>
    </xf>
    <xf numFmtId="0" fontId="53" fillId="8" borderId="30" xfId="2" applyFont="1" applyFill="1" applyBorder="1" applyAlignment="1" applyProtection="1">
      <alignment horizontal="center" vertical="center" wrapText="1"/>
      <protection locked="0"/>
    </xf>
    <xf numFmtId="0" fontId="53" fillId="8" borderId="32" xfId="2" applyFont="1" applyFill="1" applyBorder="1" applyAlignment="1" applyProtection="1">
      <alignment horizontal="center" vertical="center" wrapText="1"/>
      <protection locked="0"/>
    </xf>
    <xf numFmtId="0" fontId="39" fillId="8" borderId="30" xfId="2" applyFont="1" applyFill="1" applyBorder="1" applyAlignment="1" applyProtection="1">
      <alignment horizontal="left" vertical="center" wrapText="1"/>
      <protection locked="0"/>
    </xf>
    <xf numFmtId="0" fontId="39" fillId="8" borderId="31" xfId="2" applyFont="1" applyFill="1" applyBorder="1" applyAlignment="1" applyProtection="1">
      <alignment horizontal="left" vertical="center" wrapText="1"/>
      <protection locked="0"/>
    </xf>
    <xf numFmtId="0" fontId="39" fillId="8" borderId="32" xfId="2" applyFont="1" applyFill="1" applyBorder="1" applyAlignment="1" applyProtection="1">
      <alignment horizontal="left" vertical="center" wrapText="1"/>
      <protection locked="0"/>
    </xf>
    <xf numFmtId="176" fontId="53" fillId="8" borderId="20" xfId="2" applyNumberFormat="1" applyFont="1" applyFill="1" applyBorder="1" applyAlignment="1" applyProtection="1">
      <alignment horizontal="center" vertical="center"/>
      <protection locked="0"/>
    </xf>
    <xf numFmtId="176" fontId="53" fillId="8" borderId="34" xfId="2" applyNumberFormat="1" applyFont="1" applyFill="1" applyBorder="1" applyAlignment="1" applyProtection="1">
      <alignment horizontal="center" vertical="center"/>
      <protection locked="0"/>
    </xf>
    <xf numFmtId="176" fontId="53" fillId="8" borderId="47" xfId="2" applyNumberFormat="1" applyFont="1" applyFill="1" applyBorder="1" applyAlignment="1" applyProtection="1">
      <alignment horizontal="center" vertical="center"/>
      <protection locked="0"/>
    </xf>
    <xf numFmtId="176" fontId="53" fillId="8" borderId="21" xfId="2" applyNumberFormat="1" applyFont="1" applyFill="1" applyBorder="1" applyAlignment="1" applyProtection="1">
      <alignment horizontal="center" vertical="center"/>
      <protection locked="0"/>
    </xf>
    <xf numFmtId="176" fontId="53" fillId="8" borderId="19" xfId="2" applyNumberFormat="1" applyFont="1" applyFill="1" applyBorder="1" applyAlignment="1" applyProtection="1">
      <alignment horizontal="center" vertical="center"/>
      <protection locked="0"/>
    </xf>
    <xf numFmtId="176" fontId="53" fillId="8" borderId="59" xfId="2" applyNumberFormat="1" applyFont="1" applyFill="1" applyBorder="1" applyAlignment="1" applyProtection="1">
      <alignment horizontal="center" vertical="center"/>
      <protection locked="0"/>
    </xf>
    <xf numFmtId="0" fontId="39" fillId="2" borderId="67" xfId="2" applyFont="1" applyFill="1" applyBorder="1" applyAlignment="1">
      <alignment horizontal="left" vertical="center"/>
    </xf>
    <xf numFmtId="0" fontId="39" fillId="2" borderId="68" xfId="2" applyFont="1" applyFill="1" applyBorder="1" applyAlignment="1">
      <alignment horizontal="left" vertical="center"/>
    </xf>
    <xf numFmtId="0" fontId="39" fillId="4" borderId="20" xfId="2" applyFont="1" applyFill="1" applyBorder="1" applyAlignment="1">
      <alignment horizontal="center" vertical="center" wrapText="1"/>
    </xf>
    <xf numFmtId="0" fontId="39" fillId="4" borderId="35" xfId="2" applyFont="1" applyFill="1" applyBorder="1" applyAlignment="1">
      <alignment horizontal="center" vertical="center" wrapText="1"/>
    </xf>
    <xf numFmtId="0" fontId="39" fillId="4" borderId="34" xfId="2" applyFont="1" applyFill="1" applyBorder="1" applyAlignment="1">
      <alignment horizontal="center" vertical="center" wrapText="1"/>
    </xf>
    <xf numFmtId="0" fontId="53" fillId="8" borderId="28" xfId="2" applyFont="1" applyFill="1" applyBorder="1" applyAlignment="1" applyProtection="1">
      <alignment horizontal="center" vertical="center"/>
      <protection locked="0"/>
    </xf>
    <xf numFmtId="0" fontId="39" fillId="2" borderId="19" xfId="2" applyFont="1" applyFill="1" applyBorder="1" applyAlignment="1">
      <alignment horizontal="left" vertical="center" wrapText="1"/>
    </xf>
    <xf numFmtId="176" fontId="39" fillId="2" borderId="30" xfId="2" applyNumberFormat="1" applyFont="1" applyFill="1" applyBorder="1" applyAlignment="1">
      <alignment horizontal="right" vertical="center"/>
    </xf>
    <xf numFmtId="176" fontId="39" fillId="2" borderId="31" xfId="2" applyNumberFormat="1" applyFont="1" applyFill="1" applyBorder="1" applyAlignment="1">
      <alignment horizontal="right" vertical="center"/>
    </xf>
    <xf numFmtId="176" fontId="39" fillId="2" borderId="33" xfId="2" applyNumberFormat="1" applyFont="1" applyFill="1" applyBorder="1" applyAlignment="1">
      <alignment horizontal="right" vertical="center"/>
    </xf>
    <xf numFmtId="0" fontId="39" fillId="8" borderId="30" xfId="2" applyFont="1" applyFill="1" applyBorder="1" applyProtection="1">
      <alignment vertical="center"/>
      <protection locked="0"/>
    </xf>
    <xf numFmtId="0" fontId="39" fillId="8" borderId="31" xfId="2" applyFont="1" applyFill="1" applyBorder="1" applyProtection="1">
      <alignment vertical="center"/>
      <protection locked="0"/>
    </xf>
    <xf numFmtId="0" fontId="39" fillId="8" borderId="28" xfId="2" applyFont="1" applyFill="1" applyBorder="1" applyAlignment="1" applyProtection="1">
      <alignment horizontal="center" vertical="center"/>
      <protection locked="0"/>
    </xf>
    <xf numFmtId="0" fontId="39" fillId="8" borderId="31" xfId="2" applyFont="1" applyFill="1" applyBorder="1" applyAlignment="1" applyProtection="1">
      <alignment horizontal="center" vertical="center"/>
      <protection locked="0"/>
    </xf>
    <xf numFmtId="0" fontId="39" fillId="2" borderId="28" xfId="2" applyFont="1" applyFill="1" applyBorder="1" applyAlignment="1">
      <alignment horizontal="center" vertical="center"/>
    </xf>
    <xf numFmtId="0" fontId="39" fillId="2" borderId="20" xfId="2" applyFont="1" applyFill="1" applyBorder="1" applyAlignment="1">
      <alignment horizontal="center" vertical="center"/>
    </xf>
    <xf numFmtId="0" fontId="39" fillId="2" borderId="34" xfId="2" applyFont="1" applyFill="1" applyBorder="1" applyAlignment="1">
      <alignment horizontal="center" vertical="center"/>
    </xf>
    <xf numFmtId="0" fontId="39" fillId="2" borderId="35" xfId="2" applyFont="1" applyFill="1" applyBorder="1" applyAlignment="1">
      <alignment horizontal="center" vertical="center"/>
    </xf>
    <xf numFmtId="0" fontId="39" fillId="2" borderId="30" xfId="2" applyFont="1" applyFill="1" applyBorder="1" applyAlignment="1">
      <alignment horizontal="center" vertical="center"/>
    </xf>
    <xf numFmtId="176" fontId="53" fillId="8" borderId="30" xfId="2" applyNumberFormat="1" applyFont="1" applyFill="1" applyBorder="1" applyAlignment="1" applyProtection="1">
      <alignment horizontal="right" vertical="center"/>
      <protection locked="0"/>
    </xf>
    <xf numFmtId="176" fontId="53" fillId="8" borderId="33" xfId="2" applyNumberFormat="1" applyFont="1" applyFill="1" applyBorder="1" applyAlignment="1" applyProtection="1">
      <alignment horizontal="right" vertical="center"/>
      <protection locked="0"/>
    </xf>
    <xf numFmtId="176" fontId="53" fillId="8" borderId="31" xfId="2" applyNumberFormat="1" applyFont="1" applyFill="1" applyBorder="1" applyAlignment="1" applyProtection="1">
      <alignment horizontal="right" vertical="center"/>
      <protection locked="0"/>
    </xf>
    <xf numFmtId="0" fontId="39" fillId="4" borderId="18" xfId="2" applyFont="1" applyFill="1" applyBorder="1" applyAlignment="1">
      <alignment horizontal="center" vertical="center"/>
    </xf>
    <xf numFmtId="0" fontId="39" fillId="2" borderId="0" xfId="2" applyFont="1" applyFill="1" applyAlignment="1">
      <alignment horizontal="left" vertical="center" wrapText="1"/>
    </xf>
    <xf numFmtId="0" fontId="39" fillId="4" borderId="6" xfId="2" applyFont="1" applyFill="1" applyBorder="1" applyAlignment="1">
      <alignment horizontal="center" vertical="center"/>
    </xf>
    <xf numFmtId="0" fontId="39" fillId="4" borderId="38" xfId="2" applyFont="1" applyFill="1" applyBorder="1" applyAlignment="1">
      <alignment horizontal="center" vertical="center"/>
    </xf>
    <xf numFmtId="0" fontId="39" fillId="4" borderId="37" xfId="2" applyFont="1" applyFill="1" applyBorder="1" applyAlignment="1">
      <alignment horizontal="center" vertical="center"/>
    </xf>
    <xf numFmtId="0" fontId="39" fillId="4" borderId="42" xfId="2" applyFont="1" applyFill="1" applyBorder="1" applyAlignment="1">
      <alignment horizontal="center" vertical="center"/>
    </xf>
    <xf numFmtId="0" fontId="53" fillId="8" borderId="10" xfId="2" applyFont="1" applyFill="1" applyBorder="1" applyAlignment="1" applyProtection="1">
      <alignment horizontal="center" vertical="center"/>
      <protection locked="0"/>
    </xf>
    <xf numFmtId="0" fontId="53" fillId="8" borderId="11" xfId="2" applyFont="1" applyFill="1" applyBorder="1" applyAlignment="1" applyProtection="1">
      <alignment horizontal="center" vertical="center"/>
      <protection locked="0"/>
    </xf>
    <xf numFmtId="0" fontId="53" fillId="8" borderId="12" xfId="2" applyFont="1" applyFill="1" applyBorder="1" applyAlignment="1" applyProtection="1">
      <alignment horizontal="center" vertical="center"/>
      <protection locked="0"/>
    </xf>
    <xf numFmtId="10" fontId="53" fillId="8" borderId="10" xfId="80" applyNumberFormat="1" applyFont="1" applyFill="1" applyBorder="1" applyAlignment="1" applyProtection="1">
      <alignment horizontal="center" vertical="center"/>
      <protection locked="0"/>
    </xf>
    <xf numFmtId="10" fontId="53" fillId="8" borderId="16" xfId="80" applyNumberFormat="1" applyFont="1" applyFill="1" applyBorder="1" applyAlignment="1" applyProtection="1">
      <alignment horizontal="center" vertical="center"/>
      <protection locked="0"/>
    </xf>
    <xf numFmtId="10" fontId="53" fillId="8" borderId="10" xfId="2" applyNumberFormat="1" applyFont="1" applyFill="1" applyBorder="1" applyAlignment="1" applyProtection="1">
      <alignment horizontal="center" vertical="center"/>
      <protection locked="0"/>
    </xf>
    <xf numFmtId="10" fontId="53" fillId="8" borderId="16" xfId="2" applyNumberFormat="1" applyFont="1" applyFill="1" applyBorder="1" applyAlignment="1" applyProtection="1">
      <alignment horizontal="center" vertical="center"/>
      <protection locked="0"/>
    </xf>
    <xf numFmtId="0" fontId="39" fillId="8" borderId="10" xfId="2" applyFont="1" applyFill="1" applyBorder="1" applyAlignment="1" applyProtection="1">
      <alignment horizontal="center" vertical="center"/>
      <protection locked="0"/>
    </xf>
    <xf numFmtId="0" fontId="39" fillId="8" borderId="11" xfId="2" applyFont="1" applyFill="1" applyBorder="1" applyAlignment="1" applyProtection="1">
      <alignment horizontal="center" vertical="center"/>
      <protection locked="0"/>
    </xf>
    <xf numFmtId="0" fontId="39" fillId="8" borderId="12" xfId="2" applyFont="1" applyFill="1" applyBorder="1" applyAlignment="1" applyProtection="1">
      <alignment horizontal="center" vertical="center"/>
      <protection locked="0"/>
    </xf>
    <xf numFmtId="10" fontId="39" fillId="8" borderId="10" xfId="2" applyNumberFormat="1" applyFont="1" applyFill="1" applyBorder="1" applyAlignment="1" applyProtection="1">
      <alignment horizontal="center" vertical="center"/>
      <protection locked="0"/>
    </xf>
    <xf numFmtId="10" fontId="39" fillId="8" borderId="16" xfId="2" applyNumberFormat="1" applyFont="1" applyFill="1" applyBorder="1" applyAlignment="1" applyProtection="1">
      <alignment horizontal="center" vertical="center"/>
      <protection locked="0"/>
    </xf>
    <xf numFmtId="0" fontId="39" fillId="4" borderId="30" xfId="2" applyFont="1" applyFill="1" applyBorder="1" applyAlignment="1">
      <alignment horizontal="center" vertical="center" wrapText="1"/>
    </xf>
    <xf numFmtId="0" fontId="39" fillId="4" borderId="31" xfId="2" applyFont="1" applyFill="1" applyBorder="1" applyAlignment="1">
      <alignment horizontal="center" vertical="center" wrapText="1"/>
    </xf>
    <xf numFmtId="0" fontId="39" fillId="4" borderId="33" xfId="2" applyFont="1" applyFill="1" applyBorder="1" applyAlignment="1">
      <alignment horizontal="center" vertical="center" wrapText="1"/>
    </xf>
    <xf numFmtId="0" fontId="53" fillId="8" borderId="28" xfId="2" applyFont="1" applyFill="1" applyBorder="1" applyAlignment="1" applyProtection="1">
      <alignment horizontal="left" vertical="center" wrapText="1"/>
      <protection locked="0"/>
    </xf>
    <xf numFmtId="0" fontId="53" fillId="8" borderId="31" xfId="2" applyFont="1" applyFill="1" applyBorder="1" applyAlignment="1" applyProtection="1">
      <alignment horizontal="left" vertical="center" wrapText="1"/>
      <protection locked="0"/>
    </xf>
    <xf numFmtId="0" fontId="53" fillId="8" borderId="32" xfId="2" applyFont="1" applyFill="1" applyBorder="1" applyAlignment="1" applyProtection="1">
      <alignment horizontal="left" vertical="center" wrapText="1"/>
      <protection locked="0"/>
    </xf>
    <xf numFmtId="0" fontId="39" fillId="2" borderId="10" xfId="2" applyFont="1" applyFill="1" applyBorder="1" applyAlignment="1">
      <alignment horizontal="center" vertical="center"/>
    </xf>
    <xf numFmtId="0" fontId="39" fillId="2" borderId="11" xfId="2" applyFont="1" applyFill="1" applyBorder="1" applyAlignment="1">
      <alignment horizontal="center" vertical="center"/>
    </xf>
    <xf numFmtId="0" fontId="39" fillId="2" borderId="26" xfId="2" applyFont="1" applyFill="1" applyBorder="1" applyAlignment="1">
      <alignment horizontal="center" vertical="center"/>
    </xf>
    <xf numFmtId="0" fontId="39" fillId="2" borderId="14" xfId="2" applyFont="1" applyFill="1" applyBorder="1" applyAlignment="1">
      <alignment horizontal="center" vertical="center"/>
    </xf>
    <xf numFmtId="0" fontId="39" fillId="2" borderId="23" xfId="2" applyFont="1" applyFill="1" applyBorder="1" applyAlignment="1">
      <alignment horizontal="center" vertical="center"/>
    </xf>
    <xf numFmtId="10" fontId="39" fillId="2" borderId="13" xfId="2" applyNumberFormat="1" applyFont="1" applyFill="1" applyBorder="1" applyAlignment="1" applyProtection="1">
      <alignment horizontal="center" vertical="center"/>
      <protection locked="0"/>
    </xf>
    <xf numFmtId="0" fontId="39" fillId="2" borderId="15" xfId="2" applyFont="1" applyFill="1" applyBorder="1" applyAlignment="1" applyProtection="1">
      <alignment horizontal="center" vertical="center"/>
      <protection locked="0"/>
    </xf>
    <xf numFmtId="0" fontId="13" fillId="5" borderId="6" xfId="81" applyFill="1" applyBorder="1" applyAlignment="1">
      <alignment horizontal="center" vertical="center"/>
    </xf>
    <xf numFmtId="0" fontId="13" fillId="5" borderId="37" xfId="81" applyFill="1" applyBorder="1" applyAlignment="1">
      <alignment horizontal="center" vertical="center"/>
    </xf>
    <xf numFmtId="0" fontId="9" fillId="5" borderId="6" xfId="81" applyFont="1" applyFill="1" applyBorder="1" applyAlignment="1">
      <alignment horizontal="center" vertical="center"/>
    </xf>
    <xf numFmtId="0" fontId="56" fillId="8" borderId="10" xfId="81" applyFont="1" applyFill="1" applyBorder="1" applyAlignment="1" applyProtection="1">
      <alignment horizontal="center" vertical="center" shrinkToFit="1"/>
      <protection locked="0"/>
    </xf>
    <xf numFmtId="0" fontId="56" fillId="8" borderId="11" xfId="81" applyFont="1" applyFill="1" applyBorder="1" applyAlignment="1" applyProtection="1">
      <alignment horizontal="center" vertical="center" shrinkToFit="1"/>
      <protection locked="0"/>
    </xf>
    <xf numFmtId="0" fontId="56" fillId="8" borderId="12" xfId="81" applyFont="1" applyFill="1" applyBorder="1" applyAlignment="1" applyProtection="1">
      <alignment horizontal="center" vertical="center" shrinkToFit="1"/>
      <protection locked="0"/>
    </xf>
    <xf numFmtId="0" fontId="13" fillId="5" borderId="58" xfId="81" applyFill="1" applyBorder="1" applyAlignment="1">
      <alignment horizontal="center" vertical="center"/>
    </xf>
    <xf numFmtId="0" fontId="13" fillId="5" borderId="34" xfId="81" applyFill="1" applyBorder="1" applyAlignment="1">
      <alignment horizontal="center" vertical="center"/>
    </xf>
    <xf numFmtId="0" fontId="13" fillId="5" borderId="47" xfId="81" applyFill="1" applyBorder="1" applyAlignment="1">
      <alignment horizontal="center" vertical="center"/>
    </xf>
    <xf numFmtId="0" fontId="7" fillId="2" borderId="74" xfId="81" applyFont="1" applyFill="1" applyBorder="1" applyAlignment="1">
      <alignment horizontal="center" vertical="center" wrapText="1"/>
    </xf>
    <xf numFmtId="0" fontId="13" fillId="2" borderId="76" xfId="81" applyFill="1" applyBorder="1" applyAlignment="1">
      <alignment horizontal="center" vertical="center"/>
    </xf>
    <xf numFmtId="0" fontId="13" fillId="2" borderId="54" xfId="81" applyFill="1" applyBorder="1" applyAlignment="1">
      <alignment horizontal="center" vertical="center"/>
    </xf>
    <xf numFmtId="0" fontId="13" fillId="2" borderId="51" xfId="81" applyFill="1" applyBorder="1" applyAlignment="1">
      <alignment horizontal="center" vertical="center"/>
    </xf>
    <xf numFmtId="0" fontId="13" fillId="2" borderId="57" xfId="81" applyFill="1" applyBorder="1" applyAlignment="1">
      <alignment horizontal="center" vertical="center"/>
    </xf>
    <xf numFmtId="0" fontId="13" fillId="2" borderId="59" xfId="81" applyFill="1" applyBorder="1" applyAlignment="1">
      <alignment horizontal="center" vertical="center"/>
    </xf>
    <xf numFmtId="0" fontId="13" fillId="8" borderId="54" xfId="81" applyFill="1" applyBorder="1" applyAlignment="1" applyProtection="1">
      <alignment horizontal="center" vertical="center"/>
      <protection locked="0"/>
    </xf>
    <xf numFmtId="0" fontId="13" fillId="8" borderId="51" xfId="81" applyFill="1" applyBorder="1" applyAlignment="1" applyProtection="1">
      <alignment horizontal="center" vertical="center"/>
      <protection locked="0"/>
    </xf>
    <xf numFmtId="0" fontId="13" fillId="8" borderId="57" xfId="81" applyFill="1" applyBorder="1" applyAlignment="1" applyProtection="1">
      <alignment horizontal="center" vertical="center"/>
      <protection locked="0"/>
    </xf>
    <xf numFmtId="0" fontId="13" fillId="8" borderId="59" xfId="81" applyFill="1" applyBorder="1" applyAlignment="1" applyProtection="1">
      <alignment horizontal="center" vertical="center"/>
      <protection locked="0"/>
    </xf>
    <xf numFmtId="0" fontId="39" fillId="8" borderId="13" xfId="84" applyFont="1" applyFill="1" applyBorder="1" applyAlignment="1" applyProtection="1">
      <alignment horizontal="center" vertical="center" shrinkToFit="1"/>
      <protection locked="0"/>
    </xf>
    <xf numFmtId="0" fontId="39" fillId="8" borderId="14" xfId="84" applyFont="1" applyFill="1" applyBorder="1" applyAlignment="1" applyProtection="1">
      <alignment horizontal="center" vertical="center" shrinkToFit="1"/>
      <protection locked="0"/>
    </xf>
    <xf numFmtId="0" fontId="56" fillId="2" borderId="10" xfId="81" applyFont="1" applyFill="1" applyBorder="1" applyAlignment="1">
      <alignment horizontal="center" vertical="center"/>
    </xf>
    <xf numFmtId="0" fontId="56" fillId="2" borderId="11" xfId="81" applyFont="1" applyFill="1" applyBorder="1" applyAlignment="1">
      <alignment horizontal="center" vertical="center"/>
    </xf>
    <xf numFmtId="0" fontId="9" fillId="2" borderId="74" xfId="81" applyFont="1" applyFill="1" applyBorder="1" applyAlignment="1">
      <alignment horizontal="center" vertical="center" wrapText="1"/>
    </xf>
    <xf numFmtId="0" fontId="13" fillId="2" borderId="65" xfId="81" applyFill="1" applyBorder="1" applyAlignment="1">
      <alignment horizontal="center" vertical="center" wrapText="1"/>
    </xf>
    <xf numFmtId="0" fontId="13" fillId="2" borderId="44" xfId="81" applyFill="1" applyBorder="1" applyAlignment="1">
      <alignment horizontal="center" vertical="center" wrapText="1"/>
    </xf>
    <xf numFmtId="0" fontId="9" fillId="2" borderId="54" xfId="81" applyFont="1" applyFill="1" applyBorder="1" applyAlignment="1">
      <alignment horizontal="center" vertical="center"/>
    </xf>
    <xf numFmtId="0" fontId="13" fillId="2" borderId="61" xfId="81" applyFill="1" applyBorder="1" applyAlignment="1">
      <alignment horizontal="center" vertical="center"/>
    </xf>
    <xf numFmtId="0" fontId="13" fillId="2" borderId="62" xfId="81" applyFill="1" applyBorder="1" applyAlignment="1">
      <alignment horizontal="center" vertical="center"/>
    </xf>
    <xf numFmtId="0" fontId="11" fillId="8" borderId="54" xfId="81" applyFont="1" applyFill="1" applyBorder="1" applyAlignment="1" applyProtection="1">
      <alignment horizontal="center" vertical="center"/>
      <protection locked="0"/>
    </xf>
    <xf numFmtId="0" fontId="13" fillId="8" borderId="61" xfId="81" applyFill="1" applyBorder="1" applyAlignment="1" applyProtection="1">
      <alignment horizontal="center" vertical="center"/>
      <protection locked="0"/>
    </xf>
    <xf numFmtId="0" fontId="13" fillId="8" borderId="62" xfId="81" applyFill="1" applyBorder="1" applyAlignment="1" applyProtection="1">
      <alignment horizontal="center" vertical="center"/>
      <protection locked="0"/>
    </xf>
    <xf numFmtId="0" fontId="35" fillId="8" borderId="54" xfId="81" applyFont="1" applyFill="1" applyBorder="1" applyAlignment="1" applyProtection="1">
      <alignment horizontal="center" vertical="center"/>
      <protection locked="0"/>
    </xf>
    <xf numFmtId="0" fontId="35" fillId="8" borderId="51" xfId="81" applyFont="1" applyFill="1" applyBorder="1" applyAlignment="1" applyProtection="1">
      <alignment horizontal="center" vertical="center"/>
      <protection locked="0"/>
    </xf>
    <xf numFmtId="0" fontId="35" fillId="8" borderId="61" xfId="81" applyFont="1" applyFill="1" applyBorder="1" applyAlignment="1" applyProtection="1">
      <alignment horizontal="center" vertical="center"/>
      <protection locked="0"/>
    </xf>
    <xf numFmtId="0" fontId="35" fillId="8" borderId="62" xfId="81" applyFont="1" applyFill="1" applyBorder="1" applyAlignment="1" applyProtection="1">
      <alignment horizontal="center" vertical="center"/>
      <protection locked="0"/>
    </xf>
    <xf numFmtId="0" fontId="9" fillId="2" borderId="49" xfId="81" applyFont="1" applyFill="1" applyBorder="1" applyAlignment="1">
      <alignment horizontal="center" vertical="center" wrapText="1"/>
    </xf>
    <xf numFmtId="0" fontId="9" fillId="2" borderId="22" xfId="81" applyFont="1" applyFill="1" applyBorder="1" applyAlignment="1">
      <alignment horizontal="center" vertical="center" wrapText="1"/>
    </xf>
    <xf numFmtId="0" fontId="13" fillId="2" borderId="56" xfId="81" applyFill="1" applyBorder="1" applyAlignment="1">
      <alignment horizontal="center" vertical="center"/>
    </xf>
    <xf numFmtId="0" fontId="13" fillId="2" borderId="48" xfId="81" applyFill="1" applyBorder="1" applyAlignment="1">
      <alignment horizontal="center" vertical="center"/>
    </xf>
    <xf numFmtId="0" fontId="53" fillId="8" borderId="17" xfId="4" applyFont="1" applyFill="1" applyBorder="1" applyAlignment="1" applyProtection="1">
      <alignment horizontal="center" vertical="center"/>
      <protection locked="0"/>
    </xf>
    <xf numFmtId="0" fontId="39" fillId="8" borderId="17" xfId="82" applyFont="1" applyFill="1" applyBorder="1" applyAlignment="1" applyProtection="1">
      <alignment horizontal="center" vertical="center"/>
      <protection locked="0"/>
    </xf>
    <xf numFmtId="0" fontId="39" fillId="8" borderId="17" xfId="81" applyFont="1" applyFill="1" applyBorder="1" applyAlignment="1" applyProtection="1">
      <alignment horizontal="center" vertical="center"/>
      <protection locked="0"/>
    </xf>
    <xf numFmtId="0" fontId="39" fillId="8" borderId="41" xfId="81" applyFont="1" applyFill="1" applyBorder="1" applyAlignment="1" applyProtection="1">
      <alignment horizontal="center" vertical="center"/>
      <protection locked="0"/>
    </xf>
    <xf numFmtId="0" fontId="13" fillId="5" borderId="73" xfId="81" applyFill="1" applyBorder="1" applyAlignment="1">
      <alignment horizontal="center" vertical="center"/>
    </xf>
    <xf numFmtId="0" fontId="13" fillId="5" borderId="65" xfId="81" applyFill="1" applyBorder="1" applyAlignment="1">
      <alignment horizontal="center" vertical="center"/>
    </xf>
    <xf numFmtId="0" fontId="52" fillId="8" borderId="34" xfId="81" applyFont="1" applyFill="1" applyBorder="1" applyAlignment="1" applyProtection="1">
      <alignment horizontal="center" vertical="center"/>
      <protection locked="0"/>
    </xf>
    <xf numFmtId="0" fontId="53" fillId="8" borderId="0" xfId="81" applyFont="1" applyFill="1" applyAlignment="1" applyProtection="1">
      <alignment horizontal="center" vertical="center"/>
      <protection locked="0"/>
    </xf>
    <xf numFmtId="0" fontId="9" fillId="0" borderId="58" xfId="81" applyFont="1" applyBorder="1">
      <alignment vertical="center"/>
    </xf>
    <xf numFmtId="0" fontId="13" fillId="0" borderId="34" xfId="81" applyBorder="1">
      <alignment vertical="center"/>
    </xf>
    <xf numFmtId="0" fontId="13" fillId="0" borderId="35" xfId="81" applyBorder="1">
      <alignment vertical="center"/>
    </xf>
    <xf numFmtId="0" fontId="13" fillId="0" borderId="61" xfId="81" applyBorder="1">
      <alignment vertical="center"/>
    </xf>
    <xf numFmtId="0" fontId="13" fillId="0" borderId="53" xfId="81" applyBorder="1">
      <alignment vertical="center"/>
    </xf>
    <xf numFmtId="0" fontId="13" fillId="0" borderId="60" xfId="81" applyBorder="1">
      <alignment vertical="center"/>
    </xf>
    <xf numFmtId="0" fontId="7" fillId="2" borderId="56" xfId="81" applyFont="1" applyFill="1" applyBorder="1">
      <alignment vertical="center"/>
    </xf>
    <xf numFmtId="0" fontId="13" fillId="2" borderId="0" xfId="81" applyFill="1">
      <alignment vertical="center"/>
    </xf>
    <xf numFmtId="0" fontId="13" fillId="2" borderId="29" xfId="81" applyFill="1" applyBorder="1">
      <alignment vertical="center"/>
    </xf>
    <xf numFmtId="0" fontId="13" fillId="2" borderId="56" xfId="81" applyFill="1" applyBorder="1">
      <alignment vertical="center"/>
    </xf>
    <xf numFmtId="0" fontId="7" fillId="2" borderId="54" xfId="81" applyFont="1" applyFill="1" applyBorder="1">
      <alignment vertical="center"/>
    </xf>
    <xf numFmtId="0" fontId="13" fillId="2" borderId="50" xfId="81" applyFill="1" applyBorder="1">
      <alignment vertical="center"/>
    </xf>
    <xf numFmtId="0" fontId="13" fillId="2" borderId="55" xfId="81" applyFill="1" applyBorder="1">
      <alignment vertical="center"/>
    </xf>
    <xf numFmtId="0" fontId="13" fillId="2" borderId="61" xfId="81" applyFill="1" applyBorder="1">
      <alignment vertical="center"/>
    </xf>
    <xf numFmtId="0" fontId="13" fillId="2" borderId="53" xfId="81" applyFill="1" applyBorder="1">
      <alignment vertical="center"/>
    </xf>
    <xf numFmtId="0" fontId="13" fillId="2" borderId="60" xfId="81" applyFill="1" applyBorder="1">
      <alignment vertical="center"/>
    </xf>
    <xf numFmtId="0" fontId="53" fillId="8" borderId="9" xfId="4" applyFont="1" applyFill="1" applyBorder="1" applyAlignment="1" applyProtection="1">
      <alignment horizontal="center" vertical="center"/>
      <protection locked="0"/>
    </xf>
    <xf numFmtId="0" fontId="39" fillId="8" borderId="9" xfId="82" applyFont="1" applyFill="1" applyBorder="1" applyAlignment="1" applyProtection="1">
      <alignment horizontal="center" vertical="center"/>
      <protection locked="0"/>
    </xf>
    <xf numFmtId="0" fontId="39" fillId="8" borderId="9" xfId="81" applyFont="1" applyFill="1" applyBorder="1" applyAlignment="1" applyProtection="1">
      <alignment horizontal="center" vertical="center"/>
      <protection locked="0"/>
    </xf>
    <xf numFmtId="0" fontId="39" fillId="8" borderId="39" xfId="81" applyFont="1" applyFill="1" applyBorder="1" applyAlignment="1" applyProtection="1">
      <alignment horizontal="center" vertical="center"/>
      <protection locked="0"/>
    </xf>
    <xf numFmtId="0" fontId="53" fillId="8" borderId="9" xfId="4" applyFont="1" applyFill="1" applyBorder="1" applyAlignment="1" applyProtection="1">
      <alignment horizontal="center" vertical="center" shrinkToFit="1"/>
      <protection locked="0"/>
    </xf>
    <xf numFmtId="0" fontId="39" fillId="8" borderId="9" xfId="82" applyFont="1" applyFill="1" applyBorder="1" applyAlignment="1" applyProtection="1">
      <alignment horizontal="center" vertical="center" shrinkToFit="1"/>
      <protection locked="0"/>
    </xf>
    <xf numFmtId="0" fontId="39" fillId="8" borderId="9" xfId="81" applyFont="1" applyFill="1" applyBorder="1" applyAlignment="1" applyProtection="1">
      <alignment horizontal="center" vertical="center" shrinkToFit="1"/>
      <protection locked="0"/>
    </xf>
    <xf numFmtId="0" fontId="39" fillId="8" borderId="39" xfId="81" applyFont="1" applyFill="1" applyBorder="1" applyAlignment="1" applyProtection="1">
      <alignment horizontal="center" vertical="center" shrinkToFit="1"/>
      <protection locked="0"/>
    </xf>
    <xf numFmtId="0" fontId="53" fillId="8" borderId="9" xfId="4" applyFont="1" applyFill="1" applyBorder="1" applyAlignment="1" applyProtection="1">
      <alignment horizontal="center" vertical="center" wrapText="1"/>
      <protection locked="0"/>
    </xf>
    <xf numFmtId="0" fontId="39" fillId="8" borderId="9" xfId="82" applyFont="1" applyFill="1" applyBorder="1" applyAlignment="1" applyProtection="1">
      <alignment horizontal="center" vertical="center" wrapText="1"/>
      <protection locked="0"/>
    </xf>
    <xf numFmtId="0" fontId="39" fillId="8" borderId="9" xfId="81" applyFont="1" applyFill="1" applyBorder="1" applyAlignment="1" applyProtection="1">
      <alignment horizontal="center" vertical="center" wrapText="1"/>
      <protection locked="0"/>
    </xf>
    <xf numFmtId="0" fontId="39" fillId="8" borderId="39" xfId="81" applyFont="1" applyFill="1" applyBorder="1" applyAlignment="1" applyProtection="1">
      <alignment horizontal="center" vertical="center" wrapText="1"/>
      <protection locked="0"/>
    </xf>
    <xf numFmtId="0" fontId="53" fillId="8" borderId="45" xfId="4" applyFont="1" applyFill="1" applyBorder="1" applyAlignment="1" applyProtection="1">
      <alignment horizontal="center" vertical="center" wrapText="1"/>
      <protection locked="0"/>
    </xf>
    <xf numFmtId="0" fontId="56" fillId="8" borderId="45" xfId="82" applyFont="1" applyFill="1" applyBorder="1" applyAlignment="1" applyProtection="1">
      <alignment horizontal="center" vertical="center"/>
      <protection locked="0"/>
    </xf>
    <xf numFmtId="0" fontId="56" fillId="8" borderId="45" xfId="81" applyFont="1" applyFill="1" applyBorder="1" applyAlignment="1" applyProtection="1">
      <alignment horizontal="center" vertical="center"/>
      <protection locked="0"/>
    </xf>
    <xf numFmtId="0" fontId="56" fillId="8" borderId="46" xfId="81" applyFont="1" applyFill="1" applyBorder="1" applyAlignment="1" applyProtection="1">
      <alignment horizontal="center" vertical="center"/>
      <protection locked="0"/>
    </xf>
    <xf numFmtId="0" fontId="39" fillId="8" borderId="43" xfId="81" applyFont="1" applyFill="1" applyBorder="1" applyAlignment="1" applyProtection="1">
      <alignment horizontal="center" vertical="center"/>
      <protection locked="0"/>
    </xf>
    <xf numFmtId="0" fontId="56" fillId="8" borderId="12" xfId="81" applyFont="1" applyFill="1" applyBorder="1" applyAlignment="1" applyProtection="1">
      <alignment horizontal="center" vertical="center"/>
      <protection locked="0"/>
    </xf>
    <xf numFmtId="0" fontId="56" fillId="8" borderId="10" xfId="81" applyFont="1" applyFill="1" applyBorder="1" applyAlignment="1" applyProtection="1">
      <alignment horizontal="center" vertical="center"/>
      <protection locked="0"/>
    </xf>
    <xf numFmtId="0" fontId="56" fillId="8" borderId="11" xfId="81" applyFont="1" applyFill="1" applyBorder="1" applyAlignment="1" applyProtection="1">
      <alignment horizontal="center" vertical="center"/>
      <protection locked="0"/>
    </xf>
    <xf numFmtId="0" fontId="39" fillId="8" borderId="26" xfId="81" applyFont="1" applyFill="1" applyBorder="1" applyAlignment="1" applyProtection="1">
      <alignment horizontal="center" vertical="center"/>
      <protection locked="0"/>
    </xf>
    <xf numFmtId="0" fontId="39" fillId="8" borderId="23" xfId="81" applyFont="1" applyFill="1" applyBorder="1" applyAlignment="1" applyProtection="1">
      <alignment horizontal="center" vertical="center"/>
      <protection locked="0"/>
    </xf>
    <xf numFmtId="0" fontId="39" fillId="8" borderId="13" xfId="81" applyFont="1" applyFill="1" applyBorder="1" applyAlignment="1" applyProtection="1">
      <alignment horizontal="center" vertical="center"/>
      <protection locked="0"/>
    </xf>
    <xf numFmtId="0" fontId="39" fillId="8" borderId="14" xfId="81" applyFont="1" applyFill="1" applyBorder="1" applyAlignment="1" applyProtection="1">
      <alignment horizontal="center" vertical="center"/>
      <protection locked="0"/>
    </xf>
    <xf numFmtId="0" fontId="13" fillId="4" borderId="30" xfId="82" applyFill="1" applyBorder="1" applyAlignment="1">
      <alignment horizontal="center" vertical="center"/>
    </xf>
    <xf numFmtId="0" fontId="13" fillId="4" borderId="31" xfId="82" applyFill="1" applyBorder="1" applyAlignment="1">
      <alignment horizontal="center" vertical="center"/>
    </xf>
    <xf numFmtId="0" fontId="13" fillId="4" borderId="32" xfId="82" applyFill="1" applyBorder="1" applyAlignment="1">
      <alignment horizontal="center" vertical="center"/>
    </xf>
    <xf numFmtId="0" fontId="52" fillId="8" borderId="45" xfId="4" applyFont="1" applyFill="1" applyBorder="1" applyAlignment="1" applyProtection="1">
      <alignment horizontal="center" vertical="center"/>
      <protection locked="0"/>
    </xf>
    <xf numFmtId="0" fontId="9" fillId="4" borderId="30" xfId="81" applyFont="1" applyFill="1" applyBorder="1" applyAlignment="1">
      <alignment horizontal="left" vertical="center" wrapText="1"/>
    </xf>
    <xf numFmtId="0" fontId="13" fillId="4" borderId="31" xfId="81" applyFill="1" applyBorder="1" applyAlignment="1">
      <alignment horizontal="left" vertical="center" wrapText="1"/>
    </xf>
    <xf numFmtId="0" fontId="13" fillId="4" borderId="32" xfId="81" applyFill="1" applyBorder="1" applyAlignment="1">
      <alignment horizontal="left" vertical="center" wrapText="1"/>
    </xf>
    <xf numFmtId="0" fontId="53" fillId="8" borderId="30" xfId="81" applyFont="1" applyFill="1" applyBorder="1" applyAlignment="1" applyProtection="1">
      <alignment horizontal="center" vertical="center" wrapText="1"/>
      <protection locked="0"/>
    </xf>
    <xf numFmtId="0" fontId="53" fillId="8" borderId="31" xfId="81" applyFont="1" applyFill="1" applyBorder="1" applyAlignment="1" applyProtection="1">
      <alignment horizontal="center" vertical="center" wrapText="1"/>
      <protection locked="0"/>
    </xf>
    <xf numFmtId="0" fontId="53" fillId="8" borderId="32" xfId="81" applyFont="1" applyFill="1" applyBorder="1" applyAlignment="1" applyProtection="1">
      <alignment horizontal="center" vertical="center" wrapText="1"/>
      <protection locked="0"/>
    </xf>
    <xf numFmtId="0" fontId="13" fillId="4" borderId="30" xfId="81" applyFill="1" applyBorder="1" applyAlignment="1">
      <alignment horizontal="left" vertical="center" wrapText="1"/>
    </xf>
    <xf numFmtId="0" fontId="13" fillId="4" borderId="36" xfId="81" applyFill="1" applyBorder="1" applyAlignment="1">
      <alignment horizontal="center" vertical="center"/>
    </xf>
    <xf numFmtId="0" fontId="13" fillId="4" borderId="37" xfId="81" applyFill="1" applyBorder="1" applyAlignment="1">
      <alignment horizontal="center" vertical="center"/>
    </xf>
    <xf numFmtId="0" fontId="13" fillId="4" borderId="6" xfId="81" applyFill="1" applyBorder="1" applyAlignment="1">
      <alignment horizontal="center" vertical="center"/>
    </xf>
    <xf numFmtId="0" fontId="13" fillId="4" borderId="38" xfId="81" applyFill="1" applyBorder="1" applyAlignment="1">
      <alignment horizontal="center" vertical="center"/>
    </xf>
    <xf numFmtId="0" fontId="12" fillId="4" borderId="6" xfId="81" applyFont="1" applyFill="1" applyBorder="1" applyAlignment="1">
      <alignment horizontal="center" vertical="center"/>
    </xf>
    <xf numFmtId="0" fontId="52" fillId="8" borderId="43" xfId="3" applyFont="1" applyFill="1" applyBorder="1" applyAlignment="1" applyProtection="1">
      <alignment horizontal="center" vertical="center"/>
      <protection locked="0"/>
    </xf>
    <xf numFmtId="0" fontId="53" fillId="8" borderId="12" xfId="3" applyFont="1" applyFill="1" applyBorder="1" applyAlignment="1" applyProtection="1">
      <alignment horizontal="center" vertical="center"/>
      <protection locked="0"/>
    </xf>
    <xf numFmtId="0" fontId="52" fillId="8" borderId="10" xfId="81" applyFont="1" applyFill="1" applyBorder="1" applyAlignment="1" applyProtection="1">
      <alignment horizontal="center" vertical="center"/>
      <protection locked="0"/>
    </xf>
    <xf numFmtId="0" fontId="53" fillId="8" borderId="11" xfId="81" applyFont="1" applyFill="1" applyBorder="1" applyAlignment="1" applyProtection="1">
      <alignment horizontal="center" vertical="center"/>
      <protection locked="0"/>
    </xf>
    <xf numFmtId="0" fontId="53" fillId="8" borderId="12" xfId="81" applyFont="1" applyFill="1" applyBorder="1" applyAlignment="1" applyProtection="1">
      <alignment horizontal="center" vertical="center"/>
      <protection locked="0"/>
    </xf>
    <xf numFmtId="0" fontId="53" fillId="8" borderId="10" xfId="81" applyFont="1" applyFill="1" applyBorder="1" applyAlignment="1" applyProtection="1">
      <alignment horizontal="center" vertical="center"/>
      <protection locked="0"/>
    </xf>
    <xf numFmtId="0" fontId="53" fillId="8" borderId="43" xfId="3" applyFont="1" applyFill="1" applyBorder="1" applyAlignment="1" applyProtection="1">
      <alignment horizontal="center" vertical="center"/>
      <protection locked="0"/>
    </xf>
    <xf numFmtId="0" fontId="53" fillId="8" borderId="54" xfId="81" applyFont="1" applyFill="1" applyBorder="1" applyAlignment="1" applyProtection="1">
      <alignment horizontal="center" vertical="center"/>
      <protection locked="0"/>
    </xf>
    <xf numFmtId="0" fontId="53" fillId="8" borderId="51" xfId="81" applyFont="1" applyFill="1" applyBorder="1" applyAlignment="1" applyProtection="1">
      <alignment horizontal="center" vertical="center"/>
      <protection locked="0"/>
    </xf>
    <xf numFmtId="0" fontId="53" fillId="8" borderId="61" xfId="81" applyFont="1" applyFill="1" applyBorder="1" applyAlignment="1" applyProtection="1">
      <alignment horizontal="center" vertical="center"/>
      <protection locked="0"/>
    </xf>
    <xf numFmtId="0" fontId="53" fillId="8" borderId="62" xfId="81" applyFont="1" applyFill="1" applyBorder="1" applyAlignment="1" applyProtection="1">
      <alignment horizontal="center" vertical="center"/>
      <protection locked="0"/>
    </xf>
    <xf numFmtId="180" fontId="39" fillId="2" borderId="54" xfId="81" applyNumberFormat="1" applyFont="1" applyFill="1" applyBorder="1" applyAlignment="1">
      <alignment horizontal="center" vertical="center"/>
    </xf>
    <xf numFmtId="180" fontId="39" fillId="2" borderId="51" xfId="81" applyNumberFormat="1" applyFont="1" applyFill="1" applyBorder="1" applyAlignment="1">
      <alignment horizontal="center" vertical="center"/>
    </xf>
    <xf numFmtId="180" fontId="39" fillId="2" borderId="61" xfId="81" applyNumberFormat="1" applyFont="1" applyFill="1" applyBorder="1" applyAlignment="1">
      <alignment horizontal="center" vertical="center"/>
    </xf>
    <xf numFmtId="180" fontId="39" fillId="2" borderId="62" xfId="81" applyNumberFormat="1" applyFont="1" applyFill="1" applyBorder="1" applyAlignment="1">
      <alignment horizontal="center" vertical="center"/>
    </xf>
    <xf numFmtId="0" fontId="56" fillId="2" borderId="61" xfId="81" applyFont="1" applyFill="1" applyBorder="1" applyAlignment="1">
      <alignment horizontal="center" vertical="center"/>
    </xf>
    <xf numFmtId="0" fontId="56" fillId="2" borderId="53" xfId="81" applyFont="1" applyFill="1" applyBorder="1" applyAlignment="1">
      <alignment horizontal="center" vertical="center"/>
    </xf>
    <xf numFmtId="0" fontId="56" fillId="2" borderId="62" xfId="81" applyFont="1" applyFill="1" applyBorder="1" applyAlignment="1">
      <alignment horizontal="center" vertical="center"/>
    </xf>
    <xf numFmtId="0" fontId="52" fillId="8" borderId="10" xfId="81" applyFont="1" applyFill="1" applyBorder="1" applyAlignment="1" applyProtection="1">
      <alignment horizontal="center" vertical="center" shrinkToFit="1"/>
      <protection locked="0"/>
    </xf>
    <xf numFmtId="0" fontId="53" fillId="8" borderId="11" xfId="81" applyFont="1" applyFill="1" applyBorder="1" applyAlignment="1" applyProtection="1">
      <alignment horizontal="center" vertical="center" shrinkToFit="1"/>
      <protection locked="0"/>
    </xf>
    <xf numFmtId="0" fontId="53" fillId="8" borderId="12" xfId="81" applyFont="1" applyFill="1" applyBorder="1" applyAlignment="1" applyProtection="1">
      <alignment horizontal="center" vertical="center" shrinkToFit="1"/>
      <protection locked="0"/>
    </xf>
    <xf numFmtId="0" fontId="65" fillId="2" borderId="64" xfId="81" applyFont="1" applyFill="1" applyBorder="1" applyAlignment="1">
      <alignment horizontal="center" vertical="center"/>
    </xf>
    <xf numFmtId="0" fontId="65" fillId="2" borderId="68" xfId="81" applyFont="1" applyFill="1" applyBorder="1" applyAlignment="1">
      <alignment horizontal="center" vertical="center"/>
    </xf>
    <xf numFmtId="0" fontId="53" fillId="8" borderId="10" xfId="81" applyFont="1" applyFill="1" applyBorder="1" applyAlignment="1" applyProtection="1">
      <alignment horizontal="center" vertical="center" shrinkToFit="1"/>
      <protection locked="0"/>
    </xf>
    <xf numFmtId="0" fontId="9" fillId="5" borderId="37" xfId="81" applyFont="1" applyFill="1" applyBorder="1" applyAlignment="1">
      <alignment horizontal="center" vertical="center"/>
    </xf>
    <xf numFmtId="0" fontId="65" fillId="2" borderId="75" xfId="81" applyFont="1" applyFill="1" applyBorder="1" applyAlignment="1">
      <alignment horizontal="center" vertical="center"/>
    </xf>
    <xf numFmtId="0" fontId="65" fillId="2" borderId="46" xfId="81" applyFont="1" applyFill="1" applyBorder="1" applyAlignment="1">
      <alignment horizontal="center" vertical="center"/>
    </xf>
    <xf numFmtId="0" fontId="56" fillId="2" borderId="12" xfId="81" applyFont="1" applyFill="1" applyBorder="1" applyAlignment="1">
      <alignment horizontal="center" vertical="center"/>
    </xf>
    <xf numFmtId="0" fontId="9" fillId="5" borderId="38" xfId="81" applyFont="1" applyFill="1" applyBorder="1" applyAlignment="1">
      <alignment horizontal="center" vertical="center"/>
    </xf>
    <xf numFmtId="180" fontId="39" fillId="2" borderId="50" xfId="81" applyNumberFormat="1" applyFont="1" applyFill="1" applyBorder="1" applyAlignment="1">
      <alignment horizontal="center" vertical="center"/>
    </xf>
    <xf numFmtId="180" fontId="39" fillId="2" borderId="53" xfId="81" applyNumberFormat="1" applyFont="1" applyFill="1" applyBorder="1" applyAlignment="1">
      <alignment horizontal="center" vertical="center"/>
    </xf>
    <xf numFmtId="0" fontId="56" fillId="8" borderId="56" xfId="81" applyFont="1" applyFill="1" applyBorder="1" applyAlignment="1" applyProtection="1">
      <alignment horizontal="center" vertical="center" shrinkToFit="1"/>
      <protection locked="0"/>
    </xf>
    <xf numFmtId="0" fontId="56" fillId="8" borderId="0" xfId="81" applyFont="1" applyFill="1" applyAlignment="1" applyProtection="1">
      <alignment horizontal="center" vertical="center" shrinkToFit="1"/>
      <protection locked="0"/>
    </xf>
    <xf numFmtId="0" fontId="56" fillId="8" borderId="48" xfId="81" applyFont="1" applyFill="1" applyBorder="1" applyAlignment="1" applyProtection="1">
      <alignment horizontal="center" vertical="center" shrinkToFit="1"/>
      <protection locked="0"/>
    </xf>
    <xf numFmtId="0" fontId="56" fillId="2" borderId="54" xfId="81" applyFont="1" applyFill="1" applyBorder="1" applyAlignment="1">
      <alignment horizontal="center" vertical="center"/>
    </xf>
    <xf numFmtId="0" fontId="56" fillId="2" borderId="50" xfId="81" applyFont="1" applyFill="1" applyBorder="1" applyAlignment="1">
      <alignment horizontal="center" vertical="center"/>
    </xf>
    <xf numFmtId="0" fontId="56" fillId="2" borderId="51" xfId="81" applyFont="1" applyFill="1" applyBorder="1" applyAlignment="1">
      <alignment horizontal="center" vertical="center"/>
    </xf>
    <xf numFmtId="176" fontId="39" fillId="0" borderId="77" xfId="81" applyNumberFormat="1" applyFont="1" applyBorder="1" applyProtection="1">
      <alignment vertical="center"/>
      <protection locked="0"/>
    </xf>
    <xf numFmtId="176" fontId="39" fillId="0" borderId="78" xfId="81" applyNumberFormat="1" applyFont="1" applyBorder="1" applyProtection="1">
      <alignment vertical="center"/>
      <protection locked="0"/>
    </xf>
    <xf numFmtId="176" fontId="39" fillId="0" borderId="79" xfId="81" applyNumberFormat="1" applyFont="1" applyBorder="1" applyProtection="1">
      <alignment vertical="center"/>
      <protection locked="0"/>
    </xf>
    <xf numFmtId="176" fontId="39" fillId="0" borderId="80" xfId="81" applyNumberFormat="1" applyFont="1" applyBorder="1" applyProtection="1">
      <alignment vertical="center"/>
      <protection locked="0"/>
    </xf>
    <xf numFmtId="0" fontId="58" fillId="8" borderId="20" xfId="27" applyFont="1" applyFill="1" applyBorder="1" applyAlignment="1" applyProtection="1">
      <alignment horizontal="left" vertical="center" wrapText="1"/>
      <protection locked="0"/>
    </xf>
    <xf numFmtId="0" fontId="58" fillId="8" borderId="34" xfId="27" applyFont="1" applyFill="1" applyBorder="1" applyAlignment="1" applyProtection="1">
      <alignment horizontal="left" vertical="center" wrapText="1"/>
      <protection locked="0"/>
    </xf>
    <xf numFmtId="0" fontId="58" fillId="8" borderId="35" xfId="27" applyFont="1" applyFill="1" applyBorder="1" applyAlignment="1" applyProtection="1">
      <alignment horizontal="left" vertical="center" wrapText="1"/>
      <protection locked="0"/>
    </xf>
    <xf numFmtId="0" fontId="58" fillId="8" borderId="22" xfId="27" applyFont="1" applyFill="1" applyBorder="1" applyAlignment="1" applyProtection="1">
      <alignment horizontal="left" vertical="center" wrapText="1"/>
      <protection locked="0"/>
    </xf>
    <xf numFmtId="0" fontId="58" fillId="8" borderId="0" xfId="27" applyFont="1" applyFill="1" applyAlignment="1" applyProtection="1">
      <alignment horizontal="left" vertical="center" wrapText="1"/>
      <protection locked="0"/>
    </xf>
    <xf numFmtId="0" fontId="58" fillId="8" borderId="29" xfId="27" applyFont="1" applyFill="1" applyBorder="1" applyAlignment="1" applyProtection="1">
      <alignment horizontal="left" vertical="center" wrapText="1"/>
      <protection locked="0"/>
    </xf>
    <xf numFmtId="0" fontId="58" fillId="8" borderId="21" xfId="27" applyFont="1" applyFill="1" applyBorder="1" applyAlignment="1" applyProtection="1">
      <alignment horizontal="left" vertical="center" wrapText="1"/>
      <protection locked="0"/>
    </xf>
    <xf numFmtId="0" fontId="58" fillId="8" borderId="19" xfId="27" applyFont="1" applyFill="1" applyBorder="1" applyAlignment="1" applyProtection="1">
      <alignment horizontal="left" vertical="center" wrapText="1"/>
      <protection locked="0"/>
    </xf>
    <xf numFmtId="0" fontId="58" fillId="8" borderId="25" xfId="27" applyFont="1" applyFill="1" applyBorder="1" applyAlignment="1" applyProtection="1">
      <alignment horizontal="left" vertical="center" wrapText="1"/>
      <protection locked="0"/>
    </xf>
    <xf numFmtId="0" fontId="56" fillId="2" borderId="0" xfId="27" applyFont="1" applyFill="1" applyAlignment="1">
      <alignment horizontal="left" vertical="center"/>
    </xf>
    <xf numFmtId="0" fontId="23" fillId="2" borderId="0" xfId="27" applyFill="1" applyAlignment="1">
      <alignment horizontal="center" vertical="center"/>
    </xf>
    <xf numFmtId="0" fontId="51" fillId="2" borderId="0" xfId="28" applyFont="1" applyFill="1" applyAlignment="1">
      <alignment horizontal="center" vertical="center"/>
    </xf>
    <xf numFmtId="0" fontId="38" fillId="2" borderId="19" xfId="27" applyFont="1" applyFill="1" applyBorder="1" applyAlignment="1">
      <alignment horizontal="left" vertical="center"/>
    </xf>
    <xf numFmtId="0" fontId="66" fillId="11" borderId="20" xfId="0" applyFont="1" applyFill="1" applyBorder="1" applyAlignment="1">
      <alignment horizontal="left" vertical="center" wrapText="1"/>
    </xf>
    <xf numFmtId="0" fontId="66" fillId="11" borderId="34" xfId="0" applyFont="1" applyFill="1" applyBorder="1" applyAlignment="1">
      <alignment horizontal="left" vertical="center" wrapText="1"/>
    </xf>
    <xf numFmtId="0" fontId="66" fillId="11" borderId="35" xfId="0" applyFont="1" applyFill="1" applyBorder="1" applyAlignment="1">
      <alignment horizontal="left" vertical="center" wrapText="1"/>
    </xf>
    <xf numFmtId="0" fontId="39" fillId="11" borderId="21" xfId="0" applyFont="1" applyFill="1" applyBorder="1" applyAlignment="1">
      <alignment horizontal="left" vertical="center" wrapText="1"/>
    </xf>
    <xf numFmtId="0" fontId="39" fillId="11" borderId="19" xfId="0" applyFont="1" applyFill="1" applyBorder="1" applyAlignment="1">
      <alignment horizontal="left" vertical="center" wrapText="1"/>
    </xf>
    <xf numFmtId="0" fontId="39" fillId="11" borderId="25" xfId="0" applyFont="1" applyFill="1" applyBorder="1" applyAlignment="1">
      <alignment horizontal="left" vertical="center" wrapText="1"/>
    </xf>
    <xf numFmtId="0" fontId="39" fillId="11" borderId="20" xfId="0" applyFont="1" applyFill="1" applyBorder="1" applyAlignment="1">
      <alignment horizontal="left" vertical="center" wrapText="1"/>
    </xf>
    <xf numFmtId="0" fontId="39" fillId="11" borderId="34" xfId="0" applyFont="1" applyFill="1" applyBorder="1" applyAlignment="1">
      <alignment horizontal="left" vertical="center" wrapText="1"/>
    </xf>
    <xf numFmtId="0" fontId="39" fillId="11" borderId="35" xfId="0" applyFont="1" applyFill="1" applyBorder="1" applyAlignment="1">
      <alignment horizontal="left" vertical="center" wrapText="1"/>
    </xf>
    <xf numFmtId="0" fontId="54" fillId="2" borderId="19" xfId="30" applyFont="1" applyFill="1" applyBorder="1" applyAlignment="1">
      <alignment horizontal="left" vertical="center"/>
    </xf>
    <xf numFmtId="0" fontId="2" fillId="4" borderId="30" xfId="29" applyFont="1" applyFill="1" applyBorder="1" applyAlignment="1">
      <alignment vertical="center" wrapText="1"/>
    </xf>
    <xf numFmtId="0" fontId="20" fillId="4" borderId="31" xfId="29" applyFont="1" applyFill="1" applyBorder="1">
      <alignment vertical="center"/>
    </xf>
    <xf numFmtId="0" fontId="20" fillId="4" borderId="32" xfId="29" applyFont="1" applyFill="1" applyBorder="1">
      <alignment vertical="center"/>
    </xf>
    <xf numFmtId="0" fontId="58" fillId="8" borderId="20" xfId="29" applyFont="1" applyFill="1" applyBorder="1" applyAlignment="1" applyProtection="1">
      <alignment vertical="center" wrapText="1"/>
      <protection locked="0"/>
    </xf>
    <xf numFmtId="0" fontId="58" fillId="8" borderId="34" xfId="29" applyFont="1" applyFill="1" applyBorder="1" applyAlignment="1" applyProtection="1">
      <alignment vertical="center" wrapText="1"/>
      <protection locked="0"/>
    </xf>
    <xf numFmtId="0" fontId="58" fillId="8" borderId="35" xfId="29" applyFont="1" applyFill="1" applyBorder="1" applyAlignment="1" applyProtection="1">
      <alignment vertical="center" wrapText="1"/>
      <protection locked="0"/>
    </xf>
    <xf numFmtId="0" fontId="58" fillId="8" borderId="22" xfId="29" applyFont="1" applyFill="1" applyBorder="1" applyAlignment="1" applyProtection="1">
      <alignment vertical="center" wrapText="1"/>
      <protection locked="0"/>
    </xf>
    <xf numFmtId="0" fontId="58" fillId="8" borderId="0" xfId="29" applyFont="1" applyFill="1" applyAlignment="1" applyProtection="1">
      <alignment vertical="center" wrapText="1"/>
      <protection locked="0"/>
    </xf>
    <xf numFmtId="0" fontId="58" fillId="8" borderId="29" xfId="29" applyFont="1" applyFill="1" applyBorder="1" applyAlignment="1" applyProtection="1">
      <alignment vertical="center" wrapText="1"/>
      <protection locked="0"/>
    </xf>
    <xf numFmtId="0" fontId="58" fillId="8" borderId="52" xfId="29" applyFont="1" applyFill="1" applyBorder="1" applyAlignment="1" applyProtection="1">
      <alignment vertical="center" wrapText="1"/>
      <protection locked="0"/>
    </xf>
    <xf numFmtId="0" fontId="58" fillId="8" borderId="53" xfId="29" applyFont="1" applyFill="1" applyBorder="1" applyAlignment="1" applyProtection="1">
      <alignment vertical="center" wrapText="1"/>
      <protection locked="0"/>
    </xf>
    <xf numFmtId="0" fontId="58" fillId="8" borderId="60" xfId="29" applyFont="1" applyFill="1" applyBorder="1" applyAlignment="1" applyProtection="1">
      <alignment vertical="center" wrapText="1"/>
      <protection locked="0"/>
    </xf>
    <xf numFmtId="0" fontId="56" fillId="5" borderId="43" xfId="29" applyFont="1" applyFill="1" applyBorder="1" applyAlignment="1">
      <alignment horizontal="left" vertical="center"/>
    </xf>
    <xf numFmtId="0" fontId="56" fillId="5" borderId="11" xfId="29" applyFont="1" applyFill="1" applyBorder="1" applyAlignment="1">
      <alignment horizontal="left" vertical="center"/>
    </xf>
    <xf numFmtId="0" fontId="56" fillId="5" borderId="16" xfId="29" applyFont="1" applyFill="1" applyBorder="1" applyAlignment="1">
      <alignment horizontal="left" vertical="center"/>
    </xf>
    <xf numFmtId="0" fontId="39" fillId="5" borderId="43" xfId="29" applyFont="1" applyFill="1" applyBorder="1" applyAlignment="1">
      <alignment horizontal="center" vertical="center"/>
    </xf>
    <xf numFmtId="0" fontId="39" fillId="5" borderId="12" xfId="29" applyFont="1" applyFill="1" applyBorder="1" applyAlignment="1">
      <alignment horizontal="center" vertical="center"/>
    </xf>
    <xf numFmtId="0" fontId="53" fillId="8" borderId="10" xfId="29" applyFont="1" applyFill="1" applyBorder="1" applyProtection="1">
      <alignment vertical="center"/>
      <protection locked="0"/>
    </xf>
    <xf numFmtId="0" fontId="53" fillId="8" borderId="11" xfId="29" applyFont="1" applyFill="1" applyBorder="1" applyProtection="1">
      <alignment vertical="center"/>
      <protection locked="0"/>
    </xf>
    <xf numFmtId="0" fontId="53" fillId="8" borderId="12" xfId="29" applyFont="1" applyFill="1" applyBorder="1" applyProtection="1">
      <alignment vertical="center"/>
      <protection locked="0"/>
    </xf>
    <xf numFmtId="0" fontId="39" fillId="5" borderId="54" xfId="29" applyFont="1" applyFill="1" applyBorder="1" applyAlignment="1">
      <alignment horizontal="center" vertical="center" wrapText="1"/>
    </xf>
    <xf numFmtId="0" fontId="39" fillId="5" borderId="51" xfId="29" applyFont="1" applyFill="1" applyBorder="1" applyAlignment="1">
      <alignment horizontal="center" vertical="center" wrapText="1"/>
    </xf>
    <xf numFmtId="0" fontId="39" fillId="5" borderId="56" xfId="29" applyFont="1" applyFill="1" applyBorder="1" applyAlignment="1">
      <alignment horizontal="center" vertical="center" wrapText="1"/>
    </xf>
    <xf numFmtId="0" fontId="39" fillId="5" borderId="48" xfId="29" applyFont="1" applyFill="1" applyBorder="1" applyAlignment="1">
      <alignment horizontal="center" vertical="center" wrapText="1"/>
    </xf>
    <xf numFmtId="0" fontId="39" fillId="5" borderId="57" xfId="29" applyFont="1" applyFill="1" applyBorder="1" applyAlignment="1">
      <alignment horizontal="center" vertical="center" wrapText="1"/>
    </xf>
    <xf numFmtId="0" fontId="39" fillId="5" borderId="59" xfId="29" applyFont="1" applyFill="1" applyBorder="1" applyAlignment="1">
      <alignment horizontal="center" vertical="center" wrapText="1"/>
    </xf>
    <xf numFmtId="0" fontId="53" fillId="8" borderId="54" xfId="29" applyFont="1" applyFill="1" applyBorder="1" applyAlignment="1" applyProtection="1">
      <alignment vertical="center" wrapText="1"/>
      <protection locked="0"/>
    </xf>
    <xf numFmtId="0" fontId="53" fillId="8" borderId="50" xfId="29" applyFont="1" applyFill="1" applyBorder="1" applyAlignment="1" applyProtection="1">
      <alignment vertical="center" wrapText="1"/>
      <protection locked="0"/>
    </xf>
    <xf numFmtId="0" fontId="53" fillId="8" borderId="55" xfId="29" applyFont="1" applyFill="1" applyBorder="1" applyAlignment="1" applyProtection="1">
      <alignment vertical="center" wrapText="1"/>
      <protection locked="0"/>
    </xf>
    <xf numFmtId="0" fontId="53" fillId="8" borderId="56" xfId="29" applyFont="1" applyFill="1" applyBorder="1" applyAlignment="1" applyProtection="1">
      <alignment vertical="center" wrapText="1"/>
      <protection locked="0"/>
    </xf>
    <xf numFmtId="0" fontId="53" fillId="8" borderId="0" xfId="29" applyFont="1" applyFill="1" applyAlignment="1" applyProtection="1">
      <alignment vertical="center" wrapText="1"/>
      <protection locked="0"/>
    </xf>
    <xf numFmtId="0" fontId="53" fillId="8" borderId="29" xfId="29" applyFont="1" applyFill="1" applyBorder="1" applyAlignment="1" applyProtection="1">
      <alignment vertical="center" wrapText="1"/>
      <protection locked="0"/>
    </xf>
    <xf numFmtId="0" fontId="53" fillId="8" borderId="57" xfId="29" applyFont="1" applyFill="1" applyBorder="1" applyAlignment="1" applyProtection="1">
      <alignment vertical="center" wrapText="1"/>
      <protection locked="0"/>
    </xf>
    <xf numFmtId="0" fontId="53" fillId="8" borderId="19" xfId="29" applyFont="1" applyFill="1" applyBorder="1" applyAlignment="1" applyProtection="1">
      <alignment vertical="center" wrapText="1"/>
      <protection locked="0"/>
    </xf>
    <xf numFmtId="0" fontId="53" fillId="8" borderId="25" xfId="29" applyFont="1" applyFill="1" applyBorder="1" applyAlignment="1" applyProtection="1">
      <alignment vertical="center" wrapText="1"/>
      <protection locked="0"/>
    </xf>
    <xf numFmtId="0" fontId="39" fillId="5" borderId="26" xfId="29" applyFont="1" applyFill="1" applyBorder="1" applyAlignment="1">
      <alignment horizontal="center" vertical="center"/>
    </xf>
    <xf numFmtId="0" fontId="39" fillId="5" borderId="23" xfId="29" applyFont="1" applyFill="1" applyBorder="1" applyAlignment="1">
      <alignment horizontal="center" vertical="center"/>
    </xf>
    <xf numFmtId="0" fontId="53" fillId="8" borderId="13" xfId="29" applyFont="1" applyFill="1" applyBorder="1" applyProtection="1">
      <alignment vertical="center"/>
      <protection locked="0"/>
    </xf>
    <xf numFmtId="0" fontId="53" fillId="8" borderId="14" xfId="29" applyFont="1" applyFill="1" applyBorder="1" applyProtection="1">
      <alignment vertical="center"/>
      <protection locked="0"/>
    </xf>
    <xf numFmtId="0" fontId="53" fillId="8" borderId="23" xfId="29" applyFont="1" applyFill="1" applyBorder="1" applyProtection="1">
      <alignment vertical="center"/>
      <protection locked="0"/>
    </xf>
    <xf numFmtId="0" fontId="39" fillId="2" borderId="6" xfId="30" applyFont="1" applyFill="1" applyBorder="1" applyAlignment="1">
      <alignment horizontal="center" vertical="center"/>
    </xf>
    <xf numFmtId="0" fontId="39" fillId="2" borderId="37" xfId="30" applyFont="1" applyFill="1" applyBorder="1" applyAlignment="1">
      <alignment horizontal="center" vertical="center"/>
    </xf>
    <xf numFmtId="176" fontId="53" fillId="8" borderId="6" xfId="30" applyNumberFormat="1" applyFont="1" applyFill="1" applyBorder="1" applyProtection="1">
      <alignment vertical="center"/>
      <protection locked="0"/>
    </xf>
    <xf numFmtId="176" fontId="53" fillId="8" borderId="38" xfId="30" applyNumberFormat="1" applyFont="1" applyFill="1" applyBorder="1" applyProtection="1">
      <alignment vertical="center"/>
      <protection locked="0"/>
    </xf>
    <xf numFmtId="0" fontId="53" fillId="8" borderId="6" xfId="30" applyFont="1" applyFill="1" applyBorder="1" applyAlignment="1" applyProtection="1">
      <alignment vertical="center" wrapText="1"/>
      <protection locked="0"/>
    </xf>
    <xf numFmtId="0" fontId="53" fillId="8" borderId="38" xfId="30" applyFont="1" applyFill="1" applyBorder="1" applyAlignment="1" applyProtection="1">
      <alignment vertical="center" wrapText="1"/>
      <protection locked="0"/>
    </xf>
    <xf numFmtId="0" fontId="53" fillId="8" borderId="42" xfId="30" applyFont="1" applyFill="1" applyBorder="1" applyAlignment="1" applyProtection="1">
      <alignment vertical="center" wrapText="1"/>
      <protection locked="0"/>
    </xf>
    <xf numFmtId="0" fontId="39" fillId="2" borderId="10" xfId="30" applyFont="1" applyFill="1" applyBorder="1" applyAlignment="1">
      <alignment horizontal="center" vertical="center"/>
    </xf>
    <xf numFmtId="0" fontId="39" fillId="2" borderId="12" xfId="30" applyFont="1" applyFill="1" applyBorder="1" applyAlignment="1">
      <alignment horizontal="center" vertical="center"/>
    </xf>
    <xf numFmtId="176" fontId="53" fillId="8" borderId="10" xfId="30" applyNumberFormat="1" applyFont="1" applyFill="1" applyBorder="1" applyProtection="1">
      <alignment vertical="center"/>
      <protection locked="0"/>
    </xf>
    <xf numFmtId="176" fontId="53" fillId="8" borderId="11" xfId="30" applyNumberFormat="1" applyFont="1" applyFill="1" applyBorder="1" applyProtection="1">
      <alignment vertical="center"/>
      <protection locked="0"/>
    </xf>
    <xf numFmtId="0" fontId="53" fillId="8" borderId="10" xfId="30" applyFont="1" applyFill="1" applyBorder="1" applyAlignment="1" applyProtection="1">
      <alignment vertical="center" wrapText="1"/>
      <protection locked="0"/>
    </xf>
    <xf numFmtId="0" fontId="53" fillId="8" borderId="11" xfId="30" applyFont="1" applyFill="1" applyBorder="1" applyAlignment="1" applyProtection="1">
      <alignment vertical="center" wrapText="1"/>
      <protection locked="0"/>
    </xf>
    <xf numFmtId="0" fontId="53" fillId="8" borderId="16" xfId="30" applyFont="1" applyFill="1" applyBorder="1" applyAlignment="1" applyProtection="1">
      <alignment vertical="center" wrapText="1"/>
      <protection locked="0"/>
    </xf>
    <xf numFmtId="0" fontId="39" fillId="2" borderId="13" xfId="30" applyFont="1" applyFill="1" applyBorder="1" applyAlignment="1">
      <alignment horizontal="center" vertical="center"/>
    </xf>
    <xf numFmtId="0" fontId="39" fillId="2" borderId="23" xfId="30" applyFont="1" applyFill="1" applyBorder="1" applyAlignment="1">
      <alignment horizontal="center" vertical="center"/>
    </xf>
    <xf numFmtId="176" fontId="53" fillId="8" borderId="13" xfId="30" applyNumberFormat="1" applyFont="1" applyFill="1" applyBorder="1" applyProtection="1">
      <alignment vertical="center"/>
      <protection locked="0"/>
    </xf>
    <xf numFmtId="176" fontId="53" fillId="8" borderId="14" xfId="30" applyNumberFormat="1" applyFont="1" applyFill="1" applyBorder="1" applyProtection="1">
      <alignment vertical="center"/>
      <protection locked="0"/>
    </xf>
    <xf numFmtId="0" fontId="53" fillId="8" borderId="13" xfId="30" applyFont="1" applyFill="1" applyBorder="1" applyAlignment="1" applyProtection="1">
      <alignment vertical="center" wrapText="1"/>
      <protection locked="0"/>
    </xf>
    <xf numFmtId="0" fontId="53" fillId="8" borderId="14" xfId="30" applyFont="1" applyFill="1" applyBorder="1" applyAlignment="1" applyProtection="1">
      <alignment vertical="center" wrapText="1"/>
      <protection locked="0"/>
    </xf>
    <xf numFmtId="0" fontId="53" fillId="8" borderId="15" xfId="30" applyFont="1" applyFill="1" applyBorder="1" applyAlignment="1" applyProtection="1">
      <alignment vertical="center" wrapText="1"/>
      <protection locked="0"/>
    </xf>
    <xf numFmtId="0" fontId="39" fillId="2" borderId="31" xfId="30" applyFont="1" applyFill="1" applyBorder="1" applyAlignment="1">
      <alignment horizontal="left" vertical="center"/>
    </xf>
    <xf numFmtId="0" fontId="39" fillId="5" borderId="28" xfId="30" applyFont="1" applyFill="1" applyBorder="1" applyAlignment="1">
      <alignment horizontal="center" vertical="center"/>
    </xf>
    <xf numFmtId="0" fontId="39" fillId="5" borderId="33" xfId="30" applyFont="1" applyFill="1" applyBorder="1" applyAlignment="1">
      <alignment horizontal="center" vertical="center"/>
    </xf>
    <xf numFmtId="0" fontId="39" fillId="5" borderId="31" xfId="30" applyFont="1" applyFill="1" applyBorder="1" applyAlignment="1">
      <alignment horizontal="center" vertical="center"/>
    </xf>
    <xf numFmtId="0" fontId="39" fillId="5" borderId="32" xfId="30" applyFont="1" applyFill="1" applyBorder="1" applyAlignment="1">
      <alignment horizontal="center" vertical="center"/>
    </xf>
    <xf numFmtId="0" fontId="39" fillId="5" borderId="20" xfId="30" applyFont="1" applyFill="1" applyBorder="1" applyAlignment="1">
      <alignment horizontal="center" vertical="center"/>
    </xf>
    <xf numFmtId="0" fontId="39" fillId="5" borderId="34" xfId="30" applyFont="1" applyFill="1" applyBorder="1" applyAlignment="1">
      <alignment horizontal="center" vertical="center"/>
    </xf>
    <xf numFmtId="0" fontId="39" fillId="5" borderId="47" xfId="30" applyFont="1" applyFill="1" applyBorder="1" applyAlignment="1">
      <alignment horizontal="center" vertical="center"/>
    </xf>
    <xf numFmtId="0" fontId="39" fillId="5" borderId="22" xfId="30" applyFont="1" applyFill="1" applyBorder="1" applyAlignment="1">
      <alignment horizontal="center" vertical="center"/>
    </xf>
    <xf numFmtId="0" fontId="39" fillId="5" borderId="0" xfId="30" applyFont="1" applyFill="1" applyAlignment="1">
      <alignment horizontal="center" vertical="center"/>
    </xf>
    <xf numFmtId="0" fontId="39" fillId="5" borderId="48" xfId="30" applyFont="1" applyFill="1" applyBorder="1" applyAlignment="1">
      <alignment horizontal="center" vertical="center"/>
    </xf>
    <xf numFmtId="0" fontId="39" fillId="5" borderId="21" xfId="30" applyFont="1" applyFill="1" applyBorder="1" applyAlignment="1">
      <alignment horizontal="center" vertical="center"/>
    </xf>
    <xf numFmtId="0" fontId="39" fillId="5" borderId="19" xfId="30" applyFont="1" applyFill="1" applyBorder="1" applyAlignment="1">
      <alignment horizontal="center" vertical="center"/>
    </xf>
    <xf numFmtId="0" fontId="39" fillId="5" borderId="59" xfId="30" applyFont="1" applyFill="1" applyBorder="1" applyAlignment="1">
      <alignment horizontal="center" vertical="center"/>
    </xf>
    <xf numFmtId="0" fontId="39" fillId="5" borderId="30" xfId="30" applyFont="1" applyFill="1" applyBorder="1" applyAlignment="1">
      <alignment horizontal="center" vertical="center"/>
    </xf>
    <xf numFmtId="0" fontId="39" fillId="4" borderId="30" xfId="29" applyFont="1" applyFill="1" applyBorder="1" applyAlignment="1">
      <alignment horizontal="left" vertical="center" wrapText="1"/>
    </xf>
    <xf numFmtId="0" fontId="39" fillId="4" borderId="31" xfId="29" applyFont="1" applyFill="1" applyBorder="1" applyAlignment="1">
      <alignment horizontal="left" vertical="center"/>
    </xf>
    <xf numFmtId="0" fontId="39" fillId="4" borderId="32" xfId="29" applyFont="1" applyFill="1" applyBorder="1" applyAlignment="1">
      <alignment horizontal="left" vertical="center"/>
    </xf>
    <xf numFmtId="0" fontId="57" fillId="8" borderId="20" xfId="30" applyFont="1" applyFill="1" applyBorder="1" applyAlignment="1" applyProtection="1">
      <alignment vertical="center" wrapText="1"/>
      <protection locked="0"/>
    </xf>
    <xf numFmtId="0" fontId="57" fillId="8" borderId="34" xfId="30" applyFont="1" applyFill="1" applyBorder="1" applyAlignment="1" applyProtection="1">
      <alignment vertical="center" wrapText="1"/>
      <protection locked="0"/>
    </xf>
    <xf numFmtId="0" fontId="57" fillId="8" borderId="35" xfId="30" applyFont="1" applyFill="1" applyBorder="1" applyAlignment="1" applyProtection="1">
      <alignment vertical="center" wrapText="1"/>
      <protection locked="0"/>
    </xf>
    <xf numFmtId="0" fontId="57" fillId="8" borderId="22" xfId="30" applyFont="1" applyFill="1" applyBorder="1" applyAlignment="1" applyProtection="1">
      <alignment vertical="center" wrapText="1"/>
      <protection locked="0"/>
    </xf>
    <xf numFmtId="0" fontId="57" fillId="8" borderId="0" xfId="30" applyFont="1" applyFill="1" applyAlignment="1" applyProtection="1">
      <alignment vertical="center" wrapText="1"/>
      <protection locked="0"/>
    </xf>
    <xf numFmtId="0" fontId="57" fillId="8" borderId="29" xfId="30" applyFont="1" applyFill="1" applyBorder="1" applyAlignment="1" applyProtection="1">
      <alignment vertical="center" wrapText="1"/>
      <protection locked="0"/>
    </xf>
    <xf numFmtId="0" fontId="57" fillId="8" borderId="21" xfId="30" applyFont="1" applyFill="1" applyBorder="1" applyAlignment="1" applyProtection="1">
      <alignment vertical="center" wrapText="1"/>
      <protection locked="0"/>
    </xf>
    <xf numFmtId="0" fontId="57" fillId="8" borderId="19" xfId="30" applyFont="1" applyFill="1" applyBorder="1" applyAlignment="1" applyProtection="1">
      <alignment vertical="center" wrapText="1"/>
      <protection locked="0"/>
    </xf>
    <xf numFmtId="0" fontId="57" fillId="8" borderId="25" xfId="30" applyFont="1" applyFill="1" applyBorder="1" applyAlignment="1" applyProtection="1">
      <alignment vertical="center" wrapText="1"/>
      <protection locked="0"/>
    </xf>
    <xf numFmtId="176" fontId="53" fillId="8" borderId="13" xfId="30" applyNumberFormat="1" applyFont="1" applyFill="1" applyBorder="1" applyAlignment="1" applyProtection="1">
      <alignment horizontal="right" vertical="center"/>
      <protection locked="0"/>
    </xf>
    <xf numFmtId="176" fontId="53" fillId="8" borderId="14" xfId="30" applyNumberFormat="1" applyFont="1" applyFill="1" applyBorder="1" applyAlignment="1" applyProtection="1">
      <alignment horizontal="right" vertical="center"/>
      <protection locked="0"/>
    </xf>
    <xf numFmtId="0" fontId="39" fillId="4" borderId="30" xfId="29" applyFont="1" applyFill="1" applyBorder="1" applyAlignment="1">
      <alignment horizontal="left" vertical="center"/>
    </xf>
    <xf numFmtId="0" fontId="21" fillId="8" borderId="30" xfId="33" applyFill="1" applyBorder="1" applyAlignment="1" applyProtection="1">
      <alignment horizontal="center" vertical="center" wrapText="1"/>
      <protection locked="0"/>
    </xf>
    <xf numFmtId="0" fontId="21" fillId="8" borderId="32" xfId="33" applyFill="1" applyBorder="1" applyAlignment="1" applyProtection="1">
      <alignment horizontal="center" vertical="center" wrapText="1"/>
      <protection locked="0"/>
    </xf>
    <xf numFmtId="0" fontId="53" fillId="8" borderId="30" xfId="33" applyFont="1" applyFill="1" applyBorder="1" applyAlignment="1" applyProtection="1">
      <alignment horizontal="left" vertical="center" wrapText="1"/>
      <protection locked="0"/>
    </xf>
    <xf numFmtId="0" fontId="53" fillId="8" borderId="31" xfId="33" applyFont="1" applyFill="1" applyBorder="1" applyAlignment="1" applyProtection="1">
      <alignment horizontal="left" vertical="center" wrapText="1"/>
      <protection locked="0"/>
    </xf>
    <xf numFmtId="0" fontId="53" fillId="8" borderId="32" xfId="33" applyFont="1" applyFill="1" applyBorder="1" applyAlignment="1" applyProtection="1">
      <alignment horizontal="left" vertical="center" wrapText="1"/>
      <protection locked="0"/>
    </xf>
    <xf numFmtId="0" fontId="53" fillId="8" borderId="30" xfId="33" applyFont="1" applyFill="1" applyBorder="1" applyAlignment="1" applyProtection="1">
      <alignment horizontal="center" vertical="center" wrapText="1"/>
      <protection locked="0"/>
    </xf>
    <xf numFmtId="0" fontId="53" fillId="8" borderId="32" xfId="33" applyFont="1" applyFill="1" applyBorder="1" applyAlignment="1" applyProtection="1">
      <alignment horizontal="center" vertical="center" wrapText="1"/>
      <protection locked="0"/>
    </xf>
    <xf numFmtId="0" fontId="21" fillId="8" borderId="30" xfId="33" applyFill="1" applyBorder="1" applyAlignment="1" applyProtection="1">
      <alignment horizontal="left" vertical="center" wrapText="1"/>
      <protection locked="0"/>
    </xf>
    <xf numFmtId="0" fontId="21" fillId="8" borderId="31" xfId="33" applyFill="1" applyBorder="1" applyAlignment="1" applyProtection="1">
      <alignment horizontal="left" vertical="center" wrapText="1"/>
      <protection locked="0"/>
    </xf>
    <xf numFmtId="0" fontId="21" fillId="8" borderId="32" xfId="33" applyFill="1" applyBorder="1" applyAlignment="1" applyProtection="1">
      <alignment horizontal="left" vertical="center" wrapText="1"/>
      <protection locked="0"/>
    </xf>
    <xf numFmtId="0" fontId="21" fillId="4" borderId="20" xfId="33" applyFill="1" applyBorder="1" applyAlignment="1">
      <alignment horizontal="center" vertical="center"/>
    </xf>
    <xf numFmtId="0" fontId="21" fillId="4" borderId="34" xfId="33" applyFill="1" applyBorder="1" applyAlignment="1">
      <alignment horizontal="center" vertical="center"/>
    </xf>
    <xf numFmtId="0" fontId="21" fillId="4" borderId="35" xfId="33" applyFill="1" applyBorder="1" applyAlignment="1">
      <alignment horizontal="center" vertical="center"/>
    </xf>
    <xf numFmtId="0" fontId="21" fillId="4" borderId="22" xfId="33" applyFill="1" applyBorder="1" applyAlignment="1">
      <alignment horizontal="center" vertical="center"/>
    </xf>
    <xf numFmtId="0" fontId="21" fillId="4" borderId="0" xfId="33" applyFill="1" applyAlignment="1">
      <alignment horizontal="center" vertical="center"/>
    </xf>
    <xf numFmtId="0" fontId="21" fillId="4" borderId="29" xfId="33" applyFill="1" applyBorder="1" applyAlignment="1">
      <alignment horizontal="center" vertical="center"/>
    </xf>
    <xf numFmtId="0" fontId="21" fillId="4" borderId="21" xfId="33" applyFill="1" applyBorder="1" applyAlignment="1">
      <alignment horizontal="center" vertical="center"/>
    </xf>
    <xf numFmtId="0" fontId="21" fillId="4" borderId="19" xfId="33" applyFill="1" applyBorder="1" applyAlignment="1">
      <alignment horizontal="center" vertical="center"/>
    </xf>
    <xf numFmtId="0" fontId="21" fillId="4" borderId="25" xfId="33" applyFill="1" applyBorder="1" applyAlignment="1">
      <alignment horizontal="center" vertical="center"/>
    </xf>
    <xf numFmtId="0" fontId="21" fillId="4" borderId="30" xfId="33" applyFill="1" applyBorder="1" applyAlignment="1">
      <alignment horizontal="center" vertical="center"/>
    </xf>
    <xf numFmtId="0" fontId="21" fillId="4" borderId="31" xfId="33" applyFill="1" applyBorder="1" applyAlignment="1">
      <alignment horizontal="center" vertical="center"/>
    </xf>
    <xf numFmtId="0" fontId="21" fillId="4" borderId="32" xfId="33" applyFill="1" applyBorder="1" applyAlignment="1">
      <alignment horizontal="center" vertical="center"/>
    </xf>
    <xf numFmtId="0" fontId="21" fillId="2" borderId="20" xfId="33" applyFill="1" applyBorder="1" applyAlignment="1">
      <alignment horizontal="left" vertical="center" wrapText="1"/>
    </xf>
    <xf numFmtId="0" fontId="21" fillId="2" borderId="34" xfId="33" applyFill="1" applyBorder="1" applyAlignment="1">
      <alignment horizontal="left" vertical="center" wrapText="1"/>
    </xf>
    <xf numFmtId="0" fontId="21" fillId="2" borderId="22" xfId="33" applyFill="1" applyBorder="1" applyAlignment="1">
      <alignment horizontal="left" vertical="center" wrapText="1"/>
    </xf>
    <xf numFmtId="0" fontId="21" fillId="2" borderId="0" xfId="33" applyFill="1" applyAlignment="1">
      <alignment horizontal="left" vertical="center" wrapText="1"/>
    </xf>
    <xf numFmtId="0" fontId="21" fillId="2" borderId="21" xfId="33" applyFill="1" applyBorder="1" applyAlignment="1">
      <alignment horizontal="left" vertical="center" wrapText="1"/>
    </xf>
    <xf numFmtId="0" fontId="21" fillId="2" borderId="19" xfId="33" applyFill="1" applyBorder="1" applyAlignment="1">
      <alignment horizontal="left" vertical="center" wrapText="1"/>
    </xf>
    <xf numFmtId="58" fontId="21" fillId="0" borderId="30" xfId="33" applyNumberFormat="1" applyBorder="1" applyAlignment="1">
      <alignment horizontal="center" vertical="center"/>
    </xf>
    <xf numFmtId="58" fontId="21" fillId="0" borderId="31" xfId="33" applyNumberFormat="1" applyBorder="1" applyAlignment="1">
      <alignment horizontal="center" vertical="center"/>
    </xf>
    <xf numFmtId="58" fontId="21" fillId="0" borderId="32" xfId="33" applyNumberFormat="1" applyBorder="1" applyAlignment="1">
      <alignment horizontal="center" vertical="center"/>
    </xf>
    <xf numFmtId="0" fontId="51" fillId="2" borderId="0" xfId="33" applyFont="1" applyFill="1" applyAlignment="1">
      <alignment horizontal="center" vertical="center"/>
    </xf>
    <xf numFmtId="0" fontId="8" fillId="3" borderId="30" xfId="33" applyFont="1" applyFill="1" applyBorder="1" applyAlignment="1">
      <alignment horizontal="left" vertical="center"/>
    </xf>
    <xf numFmtId="0" fontId="21" fillId="3" borderId="31" xfId="33" applyFill="1" applyBorder="1" applyAlignment="1">
      <alignment horizontal="left" vertical="center"/>
    </xf>
    <xf numFmtId="0" fontId="15" fillId="3" borderId="30" xfId="33" applyFont="1" applyFill="1" applyBorder="1" applyAlignment="1">
      <alignment horizontal="left" vertical="center"/>
    </xf>
    <xf numFmtId="0" fontId="52" fillId="8" borderId="20" xfId="33" applyFont="1" applyFill="1" applyBorder="1" applyAlignment="1" applyProtection="1">
      <alignment horizontal="left" vertical="top" wrapText="1"/>
      <protection locked="0"/>
    </xf>
    <xf numFmtId="0" fontId="53" fillId="8" borderId="34" xfId="33" applyFont="1" applyFill="1" applyBorder="1" applyAlignment="1" applyProtection="1">
      <alignment horizontal="left" vertical="top" wrapText="1"/>
      <protection locked="0"/>
    </xf>
    <xf numFmtId="0" fontId="53" fillId="8" borderId="22" xfId="33" applyFont="1" applyFill="1" applyBorder="1" applyAlignment="1" applyProtection="1">
      <alignment horizontal="left" vertical="top" wrapText="1"/>
      <protection locked="0"/>
    </xf>
    <xf numFmtId="0" fontId="53" fillId="8" borderId="0" xfId="33" applyFont="1" applyFill="1" applyAlignment="1" applyProtection="1">
      <alignment horizontal="left" vertical="top" wrapText="1"/>
      <protection locked="0"/>
    </xf>
    <xf numFmtId="0" fontId="53" fillId="8" borderId="21" xfId="33" applyFont="1" applyFill="1" applyBorder="1" applyAlignment="1" applyProtection="1">
      <alignment horizontal="left" vertical="top" wrapText="1"/>
      <protection locked="0"/>
    </xf>
    <xf numFmtId="0" fontId="53" fillId="8" borderId="19" xfId="33" applyFont="1" applyFill="1" applyBorder="1" applyAlignment="1" applyProtection="1">
      <alignment horizontal="left" vertical="top" wrapText="1"/>
      <protection locked="0"/>
    </xf>
    <xf numFmtId="0" fontId="21" fillId="4" borderId="18" xfId="33" applyFill="1" applyBorder="1" applyAlignment="1">
      <alignment horizontal="center" vertical="center"/>
    </xf>
    <xf numFmtId="0" fontId="3" fillId="8" borderId="30" xfId="33" applyFont="1" applyFill="1" applyBorder="1" applyAlignment="1" applyProtection="1">
      <alignment horizontal="center" vertical="center"/>
      <protection locked="0"/>
    </xf>
    <xf numFmtId="0" fontId="3" fillId="8" borderId="31" xfId="33" applyFont="1" applyFill="1" applyBorder="1" applyAlignment="1" applyProtection="1">
      <alignment horizontal="center" vertical="center"/>
      <protection locked="0"/>
    </xf>
    <xf numFmtId="0" fontId="3" fillId="8" borderId="32" xfId="33" applyFont="1" applyFill="1" applyBorder="1" applyAlignment="1" applyProtection="1">
      <alignment horizontal="center" vertical="center"/>
      <protection locked="0"/>
    </xf>
    <xf numFmtId="0" fontId="21" fillId="8" borderId="31" xfId="33" applyFill="1" applyBorder="1" applyAlignment="1" applyProtection="1">
      <alignment horizontal="center" vertical="center"/>
      <protection locked="0"/>
    </xf>
    <xf numFmtId="0" fontId="21" fillId="8" borderId="32" xfId="33" applyFill="1" applyBorder="1" applyAlignment="1" applyProtection="1">
      <alignment horizontal="center" vertical="center"/>
      <protection locked="0"/>
    </xf>
    <xf numFmtId="0" fontId="52" fillId="8" borderId="30" xfId="33" applyFont="1" applyFill="1" applyBorder="1" applyAlignment="1" applyProtection="1">
      <alignment horizontal="center" vertical="center" wrapText="1"/>
      <protection locked="0"/>
    </xf>
    <xf numFmtId="0" fontId="52" fillId="8" borderId="32" xfId="33" applyFont="1" applyFill="1" applyBorder="1" applyAlignment="1" applyProtection="1">
      <alignment horizontal="center" vertical="center" wrapText="1"/>
      <protection locked="0"/>
    </xf>
    <xf numFmtId="0" fontId="3" fillId="2" borderId="19" xfId="88" applyFill="1" applyBorder="1" applyAlignment="1">
      <alignment horizontal="center" vertical="center"/>
    </xf>
    <xf numFmtId="0" fontId="3" fillId="5" borderId="20" xfId="88" applyFill="1" applyBorder="1" applyAlignment="1">
      <alignment horizontal="center" vertical="center"/>
    </xf>
    <xf numFmtId="0" fontId="3" fillId="5" borderId="34" xfId="88" applyFill="1" applyBorder="1" applyAlignment="1">
      <alignment horizontal="center" vertical="center"/>
    </xf>
    <xf numFmtId="0" fontId="3" fillId="5" borderId="35" xfId="88" applyFill="1" applyBorder="1" applyAlignment="1">
      <alignment horizontal="center" vertical="center"/>
    </xf>
    <xf numFmtId="0" fontId="3" fillId="5" borderId="0" xfId="88" applyFill="1" applyAlignment="1">
      <alignment horizontal="center" vertical="center"/>
    </xf>
    <xf numFmtId="0" fontId="3" fillId="5" borderId="18" xfId="88" applyFill="1" applyBorder="1" applyAlignment="1">
      <alignment horizontal="center" vertical="center"/>
    </xf>
    <xf numFmtId="0" fontId="3" fillId="8" borderId="18" xfId="88" applyFill="1" applyBorder="1" applyProtection="1">
      <alignment vertical="center"/>
      <protection locked="0"/>
    </xf>
    <xf numFmtId="0" fontId="3" fillId="6" borderId="18" xfId="88" applyFill="1" applyBorder="1" applyAlignment="1" applyProtection="1">
      <alignment horizontal="center" vertical="center" shrinkToFit="1"/>
      <protection locked="0"/>
    </xf>
    <xf numFmtId="179" fontId="3" fillId="8" borderId="18" xfId="88" applyNumberFormat="1" applyFill="1" applyBorder="1" applyProtection="1">
      <alignment vertical="center"/>
      <protection locked="0"/>
    </xf>
    <xf numFmtId="179" fontId="3" fillId="7" borderId="18" xfId="88" applyNumberFormat="1" applyFill="1" applyBorder="1">
      <alignment vertical="center"/>
    </xf>
    <xf numFmtId="0" fontId="3" fillId="5" borderId="21" xfId="88" applyFill="1" applyBorder="1" applyAlignment="1">
      <alignment horizontal="center" vertical="center" wrapText="1"/>
    </xf>
    <xf numFmtId="0" fontId="3" fillId="5" borderId="19" xfId="88" applyFill="1" applyBorder="1" applyAlignment="1">
      <alignment horizontal="center" vertical="center" wrapText="1"/>
    </xf>
    <xf numFmtId="0" fontId="3" fillId="5" borderId="25" xfId="88" applyFill="1" applyBorder="1" applyAlignment="1">
      <alignment horizontal="center" vertical="center" wrapText="1"/>
    </xf>
    <xf numFmtId="0" fontId="3" fillId="5" borderId="21" xfId="88" applyFill="1" applyBorder="1" applyAlignment="1">
      <alignment horizontal="center" vertical="center"/>
    </xf>
    <xf numFmtId="0" fontId="3" fillId="5" borderId="19" xfId="88" applyFill="1" applyBorder="1" applyAlignment="1">
      <alignment horizontal="center" vertical="center"/>
    </xf>
    <xf numFmtId="0" fontId="3" fillId="5" borderId="25" xfId="88" applyFill="1" applyBorder="1" applyAlignment="1">
      <alignment horizontal="center" vertical="center"/>
    </xf>
    <xf numFmtId="0" fontId="3" fillId="5" borderId="24" xfId="88" applyFill="1" applyBorder="1" applyAlignment="1">
      <alignment horizontal="center" vertical="center" wrapText="1"/>
    </xf>
    <xf numFmtId="0" fontId="40" fillId="5" borderId="18" xfId="88" applyFont="1" applyFill="1" applyBorder="1" applyAlignment="1">
      <alignment horizontal="center" vertical="center" wrapText="1"/>
    </xf>
    <xf numFmtId="0" fontId="36" fillId="5" borderId="18" xfId="88" applyFont="1" applyFill="1" applyBorder="1" applyAlignment="1">
      <alignment horizontal="center" vertical="center" wrapText="1"/>
    </xf>
    <xf numFmtId="0" fontId="37" fillId="5" borderId="18" xfId="88" applyFont="1" applyFill="1" applyBorder="1" applyAlignment="1">
      <alignment horizontal="center" vertical="center" wrapText="1"/>
    </xf>
    <xf numFmtId="0" fontId="3" fillId="7" borderId="18" xfId="88" applyFill="1" applyBorder="1" applyAlignment="1">
      <alignment horizontal="center" vertical="center"/>
    </xf>
    <xf numFmtId="0" fontId="3" fillId="6" borderId="18" xfId="88" applyFill="1" applyBorder="1" applyAlignment="1">
      <alignment horizontal="center" vertical="center"/>
    </xf>
    <xf numFmtId="0" fontId="42" fillId="2" borderId="34" xfId="88" applyFont="1" applyFill="1" applyBorder="1" applyAlignment="1">
      <alignment horizontal="right" vertical="center"/>
    </xf>
    <xf numFmtId="0" fontId="42" fillId="2" borderId="35" xfId="88" applyFont="1" applyFill="1" applyBorder="1" applyAlignment="1">
      <alignment horizontal="right" vertical="center"/>
    </xf>
    <xf numFmtId="179" fontId="42" fillId="7" borderId="18" xfId="88" applyNumberFormat="1" applyFont="1" applyFill="1" applyBorder="1">
      <alignment vertical="center"/>
    </xf>
    <xf numFmtId="0" fontId="3" fillId="8" borderId="18" xfId="88" applyFill="1" applyBorder="1" applyAlignment="1" applyProtection="1">
      <alignment horizontal="center" vertical="center" shrinkToFit="1"/>
      <protection locked="0"/>
    </xf>
    <xf numFmtId="0" fontId="39" fillId="2" borderId="0" xfId="90" applyFont="1" applyFill="1" applyAlignment="1">
      <alignment horizontal="left" vertical="center" wrapText="1"/>
    </xf>
    <xf numFmtId="0" fontId="3" fillId="2" borderId="0" xfId="90" applyFill="1" applyAlignment="1">
      <alignment horizontal="left" vertical="center" wrapText="1"/>
    </xf>
    <xf numFmtId="0" fontId="3" fillId="4" borderId="30" xfId="90" applyFill="1" applyBorder="1" applyAlignment="1">
      <alignment horizontal="center" vertical="center" shrinkToFit="1"/>
    </xf>
    <xf numFmtId="0" fontId="35" fillId="4" borderId="31" xfId="90" applyFont="1" applyFill="1" applyBorder="1" applyAlignment="1">
      <alignment horizontal="center" vertical="center" shrinkToFit="1"/>
    </xf>
    <xf numFmtId="0" fontId="35" fillId="4" borderId="32" xfId="90" applyFont="1" applyFill="1" applyBorder="1" applyAlignment="1">
      <alignment horizontal="center" vertical="center" shrinkToFit="1"/>
    </xf>
    <xf numFmtId="0" fontId="3" fillId="8" borderId="30" xfId="90" applyFill="1" applyBorder="1" applyAlignment="1" applyProtection="1">
      <alignment horizontal="center" vertical="center"/>
      <protection locked="0"/>
    </xf>
    <xf numFmtId="0" fontId="3" fillId="8" borderId="31" xfId="90" applyFill="1" applyBorder="1" applyAlignment="1" applyProtection="1">
      <alignment horizontal="center" vertical="center"/>
      <protection locked="0"/>
    </xf>
    <xf numFmtId="0" fontId="3" fillId="8" borderId="32" xfId="90" applyFill="1" applyBorder="1" applyAlignment="1" applyProtection="1">
      <alignment horizontal="center" vertical="center"/>
      <protection locked="0"/>
    </xf>
    <xf numFmtId="0" fontId="3" fillId="4" borderId="18" xfId="90" applyFill="1" applyBorder="1" applyAlignment="1">
      <alignment horizontal="center" vertical="center"/>
    </xf>
    <xf numFmtId="0" fontId="3" fillId="4" borderId="31" xfId="90" applyFill="1" applyBorder="1" applyAlignment="1">
      <alignment horizontal="center" vertical="center" shrinkToFit="1"/>
    </xf>
    <xf numFmtId="0" fontId="3" fillId="4" borderId="32" xfId="90" applyFill="1" applyBorder="1" applyAlignment="1">
      <alignment horizontal="center" vertical="center" shrinkToFit="1"/>
    </xf>
    <xf numFmtId="0" fontId="3" fillId="8" borderId="30" xfId="90" applyFill="1" applyBorder="1" applyAlignment="1" applyProtection="1">
      <alignment horizontal="center" vertical="center" wrapText="1"/>
      <protection locked="0"/>
    </xf>
    <xf numFmtId="0" fontId="3" fillId="8" borderId="31" xfId="90" applyFill="1" applyBorder="1" applyAlignment="1" applyProtection="1">
      <alignment horizontal="center" vertical="center" wrapText="1"/>
      <protection locked="0"/>
    </xf>
    <xf numFmtId="0" fontId="3" fillId="8" borderId="32" xfId="90" applyFill="1" applyBorder="1" applyAlignment="1" applyProtection="1">
      <alignment horizontal="center" vertical="center" wrapText="1"/>
      <protection locked="0"/>
    </xf>
    <xf numFmtId="0" fontId="3" fillId="8" borderId="18" xfId="90" applyFill="1" applyBorder="1" applyAlignment="1" applyProtection="1">
      <alignment horizontal="left" vertical="center" wrapText="1"/>
      <protection locked="0"/>
    </xf>
    <xf numFmtId="0" fontId="35" fillId="8" borderId="18" xfId="91" applyFont="1" applyFill="1" applyBorder="1" applyAlignment="1" applyProtection="1">
      <alignment horizontal="center" vertical="center" shrinkToFit="1"/>
      <protection locked="0"/>
    </xf>
    <xf numFmtId="0" fontId="3" fillId="4" borderId="30" xfId="90" applyFill="1" applyBorder="1" applyAlignment="1">
      <alignment horizontal="center" vertical="center"/>
    </xf>
    <xf numFmtId="0" fontId="3" fillId="4" borderId="31" xfId="90" applyFill="1" applyBorder="1" applyAlignment="1">
      <alignment horizontal="center" vertical="center"/>
    </xf>
    <xf numFmtId="0" fontId="3" fillId="4" borderId="32" xfId="90" applyFill="1" applyBorder="1" applyAlignment="1">
      <alignment horizontal="center" vertical="center"/>
    </xf>
    <xf numFmtId="0" fontId="56" fillId="4" borderId="30" xfId="90" applyFont="1" applyFill="1" applyBorder="1" applyAlignment="1">
      <alignment horizontal="center" vertical="center"/>
    </xf>
    <xf numFmtId="0" fontId="39" fillId="4" borderId="31" xfId="90" applyFont="1" applyFill="1" applyBorder="1" applyAlignment="1">
      <alignment horizontal="center" vertical="center"/>
    </xf>
    <xf numFmtId="0" fontId="39" fillId="4" borderId="32" xfId="90" applyFont="1" applyFill="1" applyBorder="1" applyAlignment="1">
      <alignment horizontal="center" vertical="center"/>
    </xf>
    <xf numFmtId="0" fontId="39" fillId="8" borderId="30" xfId="90" applyFont="1" applyFill="1" applyBorder="1" applyAlignment="1" applyProtection="1">
      <alignment horizontal="center" vertical="center"/>
      <protection locked="0"/>
    </xf>
    <xf numFmtId="0" fontId="39" fillId="8" borderId="31" xfId="90" applyFont="1" applyFill="1" applyBorder="1" applyAlignment="1" applyProtection="1">
      <alignment horizontal="center" vertical="center"/>
      <protection locked="0"/>
    </xf>
    <xf numFmtId="0" fontId="39" fillId="8" borderId="32" xfId="90" applyFont="1" applyFill="1" applyBorder="1" applyAlignment="1" applyProtection="1">
      <alignment horizontal="center" vertical="center"/>
      <protection locked="0"/>
    </xf>
    <xf numFmtId="179" fontId="52" fillId="8" borderId="18" xfId="88" applyNumberFormat="1" applyFont="1" applyFill="1" applyBorder="1" applyProtection="1">
      <alignment vertical="center"/>
      <protection locked="0"/>
    </xf>
    <xf numFmtId="0" fontId="53" fillId="8" borderId="18" xfId="88" applyFont="1" applyFill="1" applyBorder="1" applyAlignment="1" applyProtection="1">
      <alignment vertical="center" wrapText="1"/>
      <protection locked="0"/>
    </xf>
    <xf numFmtId="0" fontId="53" fillId="8" borderId="18" xfId="88" applyFont="1" applyFill="1" applyBorder="1" applyProtection="1">
      <alignment vertical="center"/>
      <protection locked="0"/>
    </xf>
    <xf numFmtId="0" fontId="3" fillId="4" borderId="30" xfId="93" applyFill="1" applyBorder="1" applyAlignment="1">
      <alignment horizontal="center" vertical="center"/>
    </xf>
    <xf numFmtId="0" fontId="3" fillId="4" borderId="31" xfId="93" applyFill="1" applyBorder="1" applyAlignment="1">
      <alignment horizontal="center" vertical="center"/>
    </xf>
    <xf numFmtId="0" fontId="3" fillId="4" borderId="32" xfId="93" applyFill="1" applyBorder="1" applyAlignment="1">
      <alignment horizontal="center" vertical="center"/>
    </xf>
    <xf numFmtId="0" fontId="52" fillId="8" borderId="30" xfId="93" applyFont="1" applyFill="1" applyBorder="1" applyAlignment="1" applyProtection="1">
      <alignment horizontal="center" vertical="center"/>
      <protection locked="0"/>
    </xf>
    <xf numFmtId="0" fontId="53" fillId="8" borderId="31" xfId="93" applyFont="1" applyFill="1" applyBorder="1" applyAlignment="1" applyProtection="1">
      <alignment horizontal="center" vertical="center"/>
      <protection locked="0"/>
    </xf>
    <xf numFmtId="0" fontId="53" fillId="8" borderId="32" xfId="93" applyFont="1" applyFill="1" applyBorder="1" applyAlignment="1" applyProtection="1">
      <alignment horizontal="center" vertical="center"/>
      <protection locked="0"/>
    </xf>
    <xf numFmtId="0" fontId="3" fillId="4" borderId="30" xfId="93" applyFill="1" applyBorder="1" applyAlignment="1">
      <alignment horizontal="center" vertical="center" shrinkToFit="1"/>
    </xf>
    <xf numFmtId="0" fontId="3" fillId="4" borderId="31" xfId="93" applyFill="1" applyBorder="1" applyAlignment="1">
      <alignment horizontal="center" vertical="center" shrinkToFit="1"/>
    </xf>
    <xf numFmtId="0" fontId="3" fillId="4" borderId="32" xfId="93" applyFill="1" applyBorder="1" applyAlignment="1">
      <alignment horizontal="center" vertical="center" shrinkToFit="1"/>
    </xf>
    <xf numFmtId="0" fontId="53" fillId="8" borderId="30" xfId="93" applyFont="1" applyFill="1" applyBorder="1" applyAlignment="1" applyProtection="1">
      <alignment horizontal="center" vertical="center"/>
      <protection locked="0"/>
    </xf>
    <xf numFmtId="0" fontId="3" fillId="4" borderId="18" xfId="93" applyFill="1" applyBorder="1" applyAlignment="1">
      <alignment horizontal="center" vertical="center"/>
    </xf>
    <xf numFmtId="0" fontId="53" fillId="8" borderId="18" xfId="91" applyFont="1" applyFill="1" applyBorder="1" applyAlignment="1" applyProtection="1">
      <alignment horizontal="center" vertical="center" shrinkToFit="1"/>
      <protection locked="0"/>
    </xf>
    <xf numFmtId="0" fontId="53" fillId="8" borderId="30" xfId="93" applyFont="1" applyFill="1" applyBorder="1" applyAlignment="1" applyProtection="1">
      <alignment horizontal="center" vertical="center" wrapText="1"/>
      <protection locked="0"/>
    </xf>
    <xf numFmtId="0" fontId="53" fillId="8" borderId="31" xfId="93" applyFont="1" applyFill="1" applyBorder="1" applyAlignment="1" applyProtection="1">
      <alignment horizontal="center" vertical="center" wrapText="1"/>
      <protection locked="0"/>
    </xf>
    <xf numFmtId="0" fontId="53" fillId="8" borderId="32" xfId="93" applyFont="1" applyFill="1" applyBorder="1" applyAlignment="1" applyProtection="1">
      <alignment horizontal="center" vertical="center" wrapText="1"/>
      <protection locked="0"/>
    </xf>
    <xf numFmtId="179" fontId="56" fillId="8" borderId="18" xfId="88" applyNumberFormat="1" applyFont="1" applyFill="1" applyBorder="1" applyProtection="1">
      <alignment vertical="center"/>
      <protection locked="0"/>
    </xf>
    <xf numFmtId="0" fontId="56" fillId="8" borderId="18" xfId="88" applyFont="1" applyFill="1" applyBorder="1" applyAlignment="1" applyProtection="1">
      <alignment vertical="center" wrapText="1"/>
      <protection locked="0"/>
    </xf>
    <xf numFmtId="0" fontId="39" fillId="8" borderId="18" xfId="88" applyFont="1" applyFill="1" applyBorder="1" applyAlignment="1" applyProtection="1">
      <alignment vertical="center" wrapText="1"/>
      <protection locked="0"/>
    </xf>
    <xf numFmtId="0" fontId="39" fillId="8" borderId="18" xfId="88" applyFont="1" applyFill="1" applyBorder="1" applyProtection="1">
      <alignment vertical="center"/>
      <protection locked="0"/>
    </xf>
    <xf numFmtId="0" fontId="3" fillId="8" borderId="30" xfId="93" applyFill="1" applyBorder="1" applyAlignment="1" applyProtection="1">
      <alignment horizontal="center" vertical="center"/>
      <protection locked="0"/>
    </xf>
    <xf numFmtId="0" fontId="3" fillId="8" borderId="31" xfId="93" applyFill="1" applyBorder="1" applyAlignment="1" applyProtection="1">
      <alignment horizontal="center" vertical="center"/>
      <protection locked="0"/>
    </xf>
    <xf numFmtId="0" fontId="3" fillId="8" borderId="32" xfId="93" applyFill="1" applyBorder="1" applyAlignment="1" applyProtection="1">
      <alignment horizontal="center" vertical="center"/>
      <protection locked="0"/>
    </xf>
    <xf numFmtId="0" fontId="39" fillId="8" borderId="30" xfId="93" applyFont="1" applyFill="1" applyBorder="1" applyAlignment="1" applyProtection="1">
      <alignment horizontal="center" vertical="center" wrapText="1"/>
      <protection locked="0"/>
    </xf>
    <xf numFmtId="0" fontId="39" fillId="8" borderId="31" xfId="93" applyFont="1" applyFill="1" applyBorder="1" applyAlignment="1" applyProtection="1">
      <alignment horizontal="center" vertical="center" wrapText="1"/>
      <protection locked="0"/>
    </xf>
    <xf numFmtId="0" fontId="39" fillId="8" borderId="32" xfId="93" applyFont="1" applyFill="1" applyBorder="1" applyAlignment="1" applyProtection="1">
      <alignment horizontal="center" vertical="center" wrapText="1"/>
      <protection locked="0"/>
    </xf>
    <xf numFmtId="0" fontId="56" fillId="8" borderId="18" xfId="88" applyFont="1" applyFill="1" applyBorder="1" applyProtection="1">
      <alignment vertical="center"/>
      <protection locked="0"/>
    </xf>
    <xf numFmtId="0" fontId="39" fillId="8" borderId="18" xfId="88" applyFont="1" applyFill="1" applyBorder="1" applyAlignment="1" applyProtection="1">
      <alignment horizontal="center" vertical="center" shrinkToFit="1"/>
      <protection locked="0"/>
    </xf>
    <xf numFmtId="0" fontId="53" fillId="8" borderId="18" xfId="88" applyFont="1" applyFill="1" applyBorder="1" applyAlignment="1" applyProtection="1">
      <alignment horizontal="center" vertical="center" shrinkToFit="1"/>
      <protection locked="0"/>
    </xf>
    <xf numFmtId="179" fontId="53" fillId="8" borderId="18" xfId="88" applyNumberFormat="1" applyFont="1" applyFill="1" applyBorder="1" applyProtection="1">
      <alignment vertical="center"/>
      <protection locked="0"/>
    </xf>
    <xf numFmtId="0" fontId="52" fillId="8" borderId="30" xfId="90" applyFont="1" applyFill="1" applyBorder="1" applyAlignment="1" applyProtection="1">
      <alignment horizontal="center" vertical="center"/>
      <protection locked="0"/>
    </xf>
    <xf numFmtId="0" fontId="53" fillId="8" borderId="31" xfId="90" applyFont="1" applyFill="1" applyBorder="1" applyAlignment="1" applyProtection="1">
      <alignment horizontal="center" vertical="center"/>
      <protection locked="0"/>
    </xf>
    <xf numFmtId="0" fontId="53" fillId="8" borderId="32" xfId="90" applyFont="1" applyFill="1" applyBorder="1" applyAlignment="1" applyProtection="1">
      <alignment horizontal="center" vertical="center"/>
      <protection locked="0"/>
    </xf>
    <xf numFmtId="0" fontId="53" fillId="8" borderId="18" xfId="90" applyFont="1" applyFill="1" applyBorder="1" applyAlignment="1" applyProtection="1">
      <alignment horizontal="center" vertical="center" wrapText="1"/>
      <protection locked="0"/>
    </xf>
    <xf numFmtId="0" fontId="53" fillId="8" borderId="30" xfId="90" applyFont="1" applyFill="1" applyBorder="1" applyAlignment="1" applyProtection="1">
      <alignment horizontal="center" vertical="center" wrapText="1"/>
      <protection locked="0"/>
    </xf>
    <xf numFmtId="0" fontId="53" fillId="8" borderId="31" xfId="90" applyFont="1" applyFill="1" applyBorder="1" applyAlignment="1" applyProtection="1">
      <alignment horizontal="center" vertical="center" wrapText="1"/>
      <protection locked="0"/>
    </xf>
    <xf numFmtId="0" fontId="53" fillId="8" borderId="32" xfId="90" applyFont="1" applyFill="1" applyBorder="1" applyAlignment="1" applyProtection="1">
      <alignment horizontal="center" vertical="center" wrapText="1"/>
      <protection locked="0"/>
    </xf>
    <xf numFmtId="0" fontId="3" fillId="5" borderId="20" xfId="96" applyFill="1" applyBorder="1" applyAlignment="1">
      <alignment horizontal="center" vertical="center"/>
    </xf>
    <xf numFmtId="0" fontId="3" fillId="5" borderId="34" xfId="96" applyFill="1" applyBorder="1" applyAlignment="1">
      <alignment horizontal="center" vertical="center"/>
    </xf>
    <xf numFmtId="0" fontId="3" fillId="5" borderId="35" xfId="96" applyFill="1" applyBorder="1" applyAlignment="1">
      <alignment horizontal="center" vertical="center"/>
    </xf>
    <xf numFmtId="0" fontId="3" fillId="5" borderId="21" xfId="96" applyFill="1" applyBorder="1" applyAlignment="1">
      <alignment horizontal="center" vertical="center"/>
    </xf>
    <xf numFmtId="0" fontId="3" fillId="5" borderId="19" xfId="96" applyFill="1" applyBorder="1" applyAlignment="1">
      <alignment horizontal="center" vertical="center"/>
    </xf>
    <xf numFmtId="0" fontId="3" fillId="5" borderId="25" xfId="96" applyFill="1" applyBorder="1" applyAlignment="1">
      <alignment horizontal="center" vertical="center"/>
    </xf>
    <xf numFmtId="0" fontId="3" fillId="5" borderId="24" xfId="96" applyFill="1" applyBorder="1" applyAlignment="1">
      <alignment horizontal="center" vertical="center" wrapText="1"/>
    </xf>
    <xf numFmtId="0" fontId="35" fillId="2" borderId="19" xfId="95" applyFont="1" applyFill="1" applyBorder="1" applyAlignment="1">
      <alignment horizontal="left" vertical="center" wrapText="1"/>
    </xf>
    <xf numFmtId="0" fontId="35" fillId="8" borderId="30" xfId="95" applyFont="1" applyFill="1" applyBorder="1" applyAlignment="1" applyProtection="1">
      <alignment horizontal="center" vertical="center"/>
      <protection locked="0"/>
    </xf>
    <xf numFmtId="0" fontId="35" fillId="8" borderId="31" xfId="95" applyFont="1" applyFill="1" applyBorder="1" applyAlignment="1" applyProtection="1">
      <alignment horizontal="center" vertical="center"/>
      <protection locked="0"/>
    </xf>
    <xf numFmtId="0" fontId="35" fillId="8" borderId="32" xfId="95" applyFont="1" applyFill="1" applyBorder="1" applyAlignment="1" applyProtection="1">
      <alignment horizontal="center" vertical="center"/>
      <protection locked="0"/>
    </xf>
    <xf numFmtId="0" fontId="35" fillId="4" borderId="30" xfId="95" applyFont="1" applyFill="1" applyBorder="1" applyAlignment="1">
      <alignment horizontal="center" vertical="center"/>
    </xf>
    <xf numFmtId="0" fontId="35" fillId="4" borderId="31" xfId="95" applyFont="1" applyFill="1" applyBorder="1" applyAlignment="1">
      <alignment horizontal="center" vertical="center"/>
    </xf>
    <xf numFmtId="0" fontId="35" fillId="4" borderId="32" xfId="95" applyFont="1" applyFill="1" applyBorder="1" applyAlignment="1">
      <alignment horizontal="center" vertical="center"/>
    </xf>
    <xf numFmtId="0" fontId="35" fillId="4" borderId="18" xfId="95" applyFont="1" applyFill="1" applyBorder="1" applyAlignment="1">
      <alignment horizontal="center" vertical="center"/>
    </xf>
    <xf numFmtId="0" fontId="3" fillId="2" borderId="19" xfId="96" applyFill="1" applyBorder="1" applyAlignment="1">
      <alignment horizontal="center" vertical="center"/>
    </xf>
    <xf numFmtId="0" fontId="3" fillId="5" borderId="0" xfId="96" applyFill="1" applyAlignment="1">
      <alignment horizontal="center" vertical="center"/>
    </xf>
    <xf numFmtId="0" fontId="3" fillId="5" borderId="18" xfId="96" applyFill="1" applyBorder="1" applyAlignment="1">
      <alignment horizontal="center" vertical="center"/>
    </xf>
    <xf numFmtId="0" fontId="3" fillId="8" borderId="18" xfId="96" applyFill="1" applyBorder="1" applyProtection="1">
      <alignment vertical="center"/>
      <protection locked="0"/>
    </xf>
    <xf numFmtId="0" fontId="3" fillId="6" borderId="18" xfId="96" applyFill="1" applyBorder="1" applyAlignment="1" applyProtection="1">
      <alignment horizontal="center" vertical="center" shrinkToFit="1"/>
      <protection locked="0"/>
    </xf>
    <xf numFmtId="179" fontId="3" fillId="8" borderId="18" xfId="96" applyNumberFormat="1" applyFill="1" applyBorder="1" applyProtection="1">
      <alignment vertical="center"/>
      <protection locked="0"/>
    </xf>
    <xf numFmtId="179" fontId="3" fillId="7" borderId="18" xfId="96" applyNumberFormat="1" applyFill="1" applyBorder="1">
      <alignment vertical="center"/>
    </xf>
    <xf numFmtId="0" fontId="3" fillId="5" borderId="21" xfId="96" applyFill="1" applyBorder="1" applyAlignment="1">
      <alignment horizontal="center" vertical="center" wrapText="1"/>
    </xf>
    <xf numFmtId="0" fontId="3" fillId="5" borderId="19" xfId="96" applyFill="1" applyBorder="1" applyAlignment="1">
      <alignment horizontal="center" vertical="center" wrapText="1"/>
    </xf>
    <xf numFmtId="0" fontId="3" fillId="5" borderId="25" xfId="96" applyFill="1" applyBorder="1" applyAlignment="1">
      <alignment horizontal="center" vertical="center" wrapText="1"/>
    </xf>
    <xf numFmtId="0" fontId="40" fillId="5" borderId="18" xfId="96" applyFont="1" applyFill="1" applyBorder="1" applyAlignment="1">
      <alignment horizontal="center" vertical="center" wrapText="1"/>
    </xf>
    <xf numFmtId="0" fontId="36" fillId="5" borderId="18" xfId="96" applyFont="1" applyFill="1" applyBorder="1" applyAlignment="1">
      <alignment horizontal="center" vertical="center" wrapText="1"/>
    </xf>
    <xf numFmtId="0" fontId="37" fillId="5" borderId="18" xfId="96" applyFont="1" applyFill="1" applyBorder="1" applyAlignment="1">
      <alignment horizontal="center" vertical="center" wrapText="1"/>
    </xf>
    <xf numFmtId="0" fontId="3" fillId="7" borderId="18" xfId="96" applyFill="1" applyBorder="1" applyAlignment="1">
      <alignment horizontal="center" vertical="center"/>
    </xf>
    <xf numFmtId="0" fontId="3" fillId="6" borderId="18" xfId="96" applyFill="1" applyBorder="1" applyAlignment="1">
      <alignment horizontal="center" vertical="center"/>
    </xf>
    <xf numFmtId="0" fontId="53" fillId="8" borderId="18" xfId="96" applyFont="1" applyFill="1" applyBorder="1" applyProtection="1">
      <alignment vertical="center"/>
      <protection locked="0"/>
    </xf>
    <xf numFmtId="0" fontId="53" fillId="6" borderId="18" xfId="96" applyFont="1" applyFill="1" applyBorder="1" applyAlignment="1" applyProtection="1">
      <alignment horizontal="center" vertical="center" shrinkToFit="1"/>
      <protection locked="0"/>
    </xf>
    <xf numFmtId="179" fontId="53" fillId="8" borderId="18" xfId="96" applyNumberFormat="1" applyFont="1" applyFill="1" applyBorder="1" applyProtection="1">
      <alignment vertical="center"/>
      <protection locked="0"/>
    </xf>
    <xf numFmtId="0" fontId="53" fillId="8" borderId="18" xfId="96" applyFont="1" applyFill="1" applyBorder="1" applyAlignment="1" applyProtection="1">
      <alignment vertical="center" wrapText="1"/>
      <protection locked="0"/>
    </xf>
    <xf numFmtId="0" fontId="42" fillId="2" borderId="34" xfId="96" applyFont="1" applyFill="1" applyBorder="1" applyAlignment="1">
      <alignment horizontal="right" vertical="center"/>
    </xf>
    <xf numFmtId="0" fontId="42" fillId="2" borderId="35" xfId="96" applyFont="1" applyFill="1" applyBorder="1" applyAlignment="1">
      <alignment horizontal="right" vertical="center"/>
    </xf>
    <xf numFmtId="179" fontId="42" fillId="7" borderId="18" xfId="96" applyNumberFormat="1" applyFont="1" applyFill="1" applyBorder="1">
      <alignment vertical="center"/>
    </xf>
    <xf numFmtId="0" fontId="56" fillId="8" borderId="18" xfId="93" applyFont="1" applyFill="1" applyBorder="1" applyAlignment="1" applyProtection="1">
      <alignment horizontal="center" vertical="center"/>
      <protection locked="0"/>
    </xf>
    <xf numFmtId="0" fontId="39" fillId="8" borderId="18" xfId="93" applyFont="1" applyFill="1" applyBorder="1" applyAlignment="1" applyProtection="1">
      <alignment horizontal="center" vertical="center"/>
      <protection locked="0"/>
    </xf>
    <xf numFmtId="0" fontId="3" fillId="4" borderId="18" xfId="90" applyFill="1" applyBorder="1" applyAlignment="1">
      <alignment horizontal="center" vertical="center" shrinkToFit="1"/>
    </xf>
    <xf numFmtId="0" fontId="3" fillId="2" borderId="19" xfId="99" applyFill="1" applyBorder="1" applyAlignment="1">
      <alignment horizontal="center" vertical="center"/>
    </xf>
    <xf numFmtId="0" fontId="3" fillId="5" borderId="20" xfId="99" applyFill="1" applyBorder="1" applyAlignment="1">
      <alignment horizontal="center" vertical="center"/>
    </xf>
    <xf numFmtId="0" fontId="3" fillId="5" borderId="34" xfId="99" applyFill="1" applyBorder="1" applyAlignment="1">
      <alignment horizontal="center" vertical="center"/>
    </xf>
    <xf numFmtId="0" fontId="3" fillId="5" borderId="35" xfId="99" applyFill="1" applyBorder="1" applyAlignment="1">
      <alignment horizontal="center" vertical="center"/>
    </xf>
    <xf numFmtId="0" fontId="3" fillId="5" borderId="0" xfId="99" applyFill="1" applyAlignment="1">
      <alignment horizontal="center" vertical="center"/>
    </xf>
    <xf numFmtId="0" fontId="3" fillId="5" borderId="18" xfId="99" applyFill="1" applyBorder="1" applyAlignment="1">
      <alignment horizontal="center" vertical="center"/>
    </xf>
    <xf numFmtId="0" fontId="3" fillId="8" borderId="18" xfId="99" applyFill="1" applyBorder="1" applyProtection="1">
      <alignment vertical="center"/>
      <protection locked="0"/>
    </xf>
    <xf numFmtId="0" fontId="3" fillId="8" borderId="18" xfId="99" applyFill="1" applyBorder="1" applyAlignment="1" applyProtection="1">
      <alignment horizontal="center" vertical="center" shrinkToFit="1"/>
      <protection locked="0"/>
    </xf>
    <xf numFmtId="179" fontId="3" fillId="8" borderId="18" xfId="99" applyNumberFormat="1" applyFill="1" applyBorder="1" applyProtection="1">
      <alignment vertical="center"/>
      <protection locked="0"/>
    </xf>
    <xf numFmtId="179" fontId="3" fillId="7" borderId="18" xfId="99" applyNumberFormat="1" applyFill="1" applyBorder="1">
      <alignment vertical="center"/>
    </xf>
    <xf numFmtId="0" fontId="3" fillId="5" borderId="21" xfId="99" applyFill="1" applyBorder="1" applyAlignment="1">
      <alignment horizontal="center" vertical="center" wrapText="1"/>
    </xf>
    <xf numFmtId="0" fontId="3" fillId="5" borderId="19" xfId="99" applyFill="1" applyBorder="1" applyAlignment="1">
      <alignment horizontal="center" vertical="center" wrapText="1"/>
    </xf>
    <xf numFmtId="0" fontId="3" fillId="5" borderId="25" xfId="99" applyFill="1" applyBorder="1" applyAlignment="1">
      <alignment horizontal="center" vertical="center" wrapText="1"/>
    </xf>
    <xf numFmtId="0" fontId="3" fillId="5" borderId="21" xfId="99" applyFill="1" applyBorder="1" applyAlignment="1">
      <alignment horizontal="center" vertical="center"/>
    </xf>
    <xf numFmtId="0" fontId="3" fillId="5" borderId="19" xfId="99" applyFill="1" applyBorder="1" applyAlignment="1">
      <alignment horizontal="center" vertical="center"/>
    </xf>
    <xf numFmtId="0" fontId="3" fillId="5" borderId="25" xfId="99" applyFill="1" applyBorder="1" applyAlignment="1">
      <alignment horizontal="center" vertical="center"/>
    </xf>
    <xf numFmtId="0" fontId="3" fillId="5" borderId="24" xfId="99" applyFill="1" applyBorder="1" applyAlignment="1">
      <alignment horizontal="center" vertical="center" wrapText="1"/>
    </xf>
    <xf numFmtId="0" fontId="40" fillId="5" borderId="18" xfId="99" applyFont="1" applyFill="1" applyBorder="1" applyAlignment="1">
      <alignment horizontal="center" vertical="center" wrapText="1"/>
    </xf>
    <xf numFmtId="0" fontId="36" fillId="5" borderId="18" xfId="99" applyFont="1" applyFill="1" applyBorder="1" applyAlignment="1">
      <alignment horizontal="center" vertical="center" wrapText="1"/>
    </xf>
    <xf numFmtId="0" fontId="37" fillId="5" borderId="18" xfId="99" applyFont="1" applyFill="1" applyBorder="1" applyAlignment="1">
      <alignment horizontal="center" vertical="center" wrapText="1"/>
    </xf>
    <xf numFmtId="0" fontId="3" fillId="7" borderId="18" xfId="99" applyFill="1" applyBorder="1" applyAlignment="1">
      <alignment horizontal="center" vertical="center"/>
    </xf>
    <xf numFmtId="0" fontId="42" fillId="2" borderId="34" xfId="99" applyFont="1" applyFill="1" applyBorder="1" applyAlignment="1">
      <alignment horizontal="right" vertical="center"/>
    </xf>
    <xf numFmtId="0" fontId="42" fillId="2" borderId="35" xfId="99" applyFont="1" applyFill="1" applyBorder="1" applyAlignment="1">
      <alignment horizontal="right" vertical="center"/>
    </xf>
    <xf numFmtId="179" fontId="42" fillId="7" borderId="18" xfId="99" applyNumberFormat="1" applyFont="1" applyFill="1" applyBorder="1">
      <alignment vertical="center"/>
    </xf>
    <xf numFmtId="0" fontId="3" fillId="8" borderId="18" xfId="99" applyFill="1" applyBorder="1" applyAlignment="1" applyProtection="1">
      <alignment horizontal="center" vertical="center"/>
      <protection locked="0"/>
    </xf>
    <xf numFmtId="0" fontId="3" fillId="5" borderId="30" xfId="99" applyFill="1" applyBorder="1" applyAlignment="1">
      <alignment horizontal="center" vertical="center"/>
    </xf>
    <xf numFmtId="0" fontId="3" fillId="5" borderId="31" xfId="99" applyFill="1" applyBorder="1" applyAlignment="1">
      <alignment horizontal="center" vertical="center"/>
    </xf>
    <xf numFmtId="0" fontId="3" fillId="5" borderId="32" xfId="99" applyFill="1" applyBorder="1" applyAlignment="1">
      <alignment horizontal="center" vertical="center"/>
    </xf>
    <xf numFmtId="0" fontId="3" fillId="5" borderId="30" xfId="96" applyFill="1" applyBorder="1" applyAlignment="1">
      <alignment horizontal="center" vertical="center"/>
    </xf>
    <xf numFmtId="0" fontId="3" fillId="5" borderId="31" xfId="96" applyFill="1" applyBorder="1" applyAlignment="1">
      <alignment horizontal="center" vertical="center"/>
    </xf>
    <xf numFmtId="0" fontId="3" fillId="5" borderId="32" xfId="96" applyFill="1" applyBorder="1" applyAlignment="1">
      <alignment horizontal="center" vertical="center"/>
    </xf>
    <xf numFmtId="0" fontId="3" fillId="5" borderId="22" xfId="96" applyFill="1" applyBorder="1" applyAlignment="1">
      <alignment horizontal="center" vertical="center" wrapText="1"/>
    </xf>
    <xf numFmtId="0" fontId="3" fillId="5" borderId="0" xfId="96" applyFill="1" applyAlignment="1">
      <alignment horizontal="center" vertical="center" wrapText="1"/>
    </xf>
    <xf numFmtId="0" fontId="3" fillId="5" borderId="29" xfId="96" applyFill="1" applyBorder="1" applyAlignment="1">
      <alignment horizontal="center" vertical="center" wrapText="1"/>
    </xf>
    <xf numFmtId="0" fontId="3" fillId="5" borderId="66" xfId="96" applyFill="1" applyBorder="1" applyAlignment="1">
      <alignment horizontal="center" vertical="center" wrapText="1"/>
    </xf>
    <xf numFmtId="0" fontId="53" fillId="8" borderId="18" xfId="96" applyFont="1" applyFill="1" applyBorder="1" applyAlignment="1" applyProtection="1">
      <alignment horizontal="center" vertical="center"/>
      <protection locked="0"/>
    </xf>
    <xf numFmtId="176" fontId="53" fillId="8" borderId="18" xfId="96" applyNumberFormat="1" applyFont="1" applyFill="1" applyBorder="1" applyAlignment="1" applyProtection="1">
      <alignment horizontal="center" vertical="center"/>
      <protection locked="0"/>
    </xf>
    <xf numFmtId="176" fontId="53" fillId="8" borderId="30" xfId="96" applyNumberFormat="1" applyFont="1" applyFill="1" applyBorder="1" applyAlignment="1" applyProtection="1">
      <alignment horizontal="center" vertical="center"/>
      <protection locked="0"/>
    </xf>
    <xf numFmtId="176" fontId="53" fillId="8" borderId="31" xfId="96" applyNumberFormat="1" applyFont="1" applyFill="1" applyBorder="1" applyAlignment="1" applyProtection="1">
      <alignment horizontal="center" vertical="center"/>
      <protection locked="0"/>
    </xf>
    <xf numFmtId="176" fontId="53" fillId="8" borderId="32" xfId="96" applyNumberFormat="1" applyFont="1" applyFill="1" applyBorder="1" applyAlignment="1" applyProtection="1">
      <alignment horizontal="center" vertical="center"/>
      <protection locked="0"/>
    </xf>
    <xf numFmtId="0" fontId="53" fillId="8" borderId="18" xfId="96" applyFont="1" applyFill="1" applyBorder="1" applyAlignment="1" applyProtection="1">
      <alignment horizontal="left" vertical="center" wrapText="1"/>
      <protection locked="0"/>
    </xf>
    <xf numFmtId="0" fontId="53" fillId="8" borderId="18" xfId="96" applyFont="1" applyFill="1" applyBorder="1" applyAlignment="1" applyProtection="1">
      <alignment horizontal="left" vertical="center"/>
      <protection locked="0"/>
    </xf>
    <xf numFmtId="0" fontId="53" fillId="8" borderId="18" xfId="96" applyFont="1" applyFill="1" applyBorder="1" applyAlignment="1" applyProtection="1">
      <alignment horizontal="center" vertical="center" wrapText="1"/>
      <protection locked="0"/>
    </xf>
    <xf numFmtId="0" fontId="39" fillId="8" borderId="18" xfId="96" applyFont="1" applyFill="1" applyBorder="1" applyAlignment="1" applyProtection="1">
      <alignment horizontal="center" vertical="center"/>
      <protection locked="0"/>
    </xf>
    <xf numFmtId="176" fontId="39" fillId="8" borderId="18" xfId="96" applyNumberFormat="1" applyFont="1" applyFill="1" applyBorder="1" applyAlignment="1" applyProtection="1">
      <alignment horizontal="center" vertical="center"/>
      <protection locked="0"/>
    </xf>
    <xf numFmtId="0" fontId="3" fillId="8" borderId="18" xfId="96" applyFill="1" applyBorder="1" applyAlignment="1" applyProtection="1">
      <alignment horizontal="center" vertical="center"/>
      <protection locked="0"/>
    </xf>
    <xf numFmtId="176" fontId="3" fillId="8" borderId="18" xfId="96" applyNumberFormat="1" applyFill="1" applyBorder="1" applyAlignment="1" applyProtection="1">
      <alignment horizontal="center" vertical="center"/>
      <protection locked="0"/>
    </xf>
    <xf numFmtId="0" fontId="47" fillId="4" borderId="18" xfId="91" applyFont="1" applyFill="1" applyBorder="1" applyAlignment="1">
      <alignment horizontal="center" vertical="center"/>
    </xf>
    <xf numFmtId="12" fontId="35" fillId="2" borderId="18" xfId="91" applyNumberFormat="1" applyFont="1" applyFill="1" applyBorder="1" applyAlignment="1">
      <alignment horizontal="center" vertical="center"/>
    </xf>
    <xf numFmtId="0" fontId="35" fillId="4" borderId="18" xfId="91" applyFont="1" applyFill="1" applyBorder="1" applyAlignment="1">
      <alignment horizontal="center" vertical="center" wrapText="1"/>
    </xf>
    <xf numFmtId="0" fontId="47" fillId="4" borderId="20" xfId="91" applyFont="1" applyFill="1" applyBorder="1" applyAlignment="1">
      <alignment horizontal="center" vertical="center" wrapText="1"/>
    </xf>
    <xf numFmtId="0" fontId="47" fillId="4" borderId="34" xfId="91" applyFont="1" applyFill="1" applyBorder="1" applyAlignment="1">
      <alignment horizontal="center" vertical="center" wrapText="1"/>
    </xf>
    <xf numFmtId="0" fontId="47" fillId="4" borderId="35" xfId="91" applyFont="1" applyFill="1" applyBorder="1" applyAlignment="1">
      <alignment horizontal="center" vertical="center" wrapText="1"/>
    </xf>
    <xf numFmtId="0" fontId="37" fillId="4" borderId="21" xfId="91" applyFont="1" applyFill="1" applyBorder="1" applyAlignment="1">
      <alignment horizontal="left" vertical="center" wrapText="1"/>
    </xf>
    <xf numFmtId="0" fontId="37" fillId="4" borderId="19" xfId="91" applyFont="1" applyFill="1" applyBorder="1" applyAlignment="1">
      <alignment horizontal="left" vertical="center" wrapText="1"/>
    </xf>
    <xf numFmtId="176" fontId="39" fillId="0" borderId="18" xfId="91" applyNumberFormat="1" applyFont="1" applyBorder="1" applyAlignment="1">
      <alignment horizontal="right" vertical="center" shrinkToFit="1"/>
    </xf>
    <xf numFmtId="0" fontId="35" fillId="4" borderId="18" xfId="91" applyFont="1" applyFill="1" applyBorder="1" applyAlignment="1">
      <alignment horizontal="left" vertical="center"/>
    </xf>
    <xf numFmtId="176" fontId="39" fillId="0" borderId="30" xfId="91" applyNumberFormat="1" applyFont="1" applyBorder="1" applyAlignment="1">
      <alignment horizontal="right" vertical="center" shrinkToFit="1"/>
    </xf>
    <xf numFmtId="0" fontId="35" fillId="4" borderId="18" xfId="91" applyFont="1" applyFill="1" applyBorder="1" applyAlignment="1">
      <alignment horizontal="left" vertical="center" wrapText="1"/>
    </xf>
    <xf numFmtId="0" fontId="35" fillId="4" borderId="30" xfId="91" applyFont="1" applyFill="1" applyBorder="1" applyAlignment="1">
      <alignment horizontal="left" vertical="center"/>
    </xf>
    <xf numFmtId="0" fontId="35" fillId="4" borderId="31" xfId="91" applyFont="1" applyFill="1" applyBorder="1" applyAlignment="1">
      <alignment horizontal="left" vertical="center"/>
    </xf>
    <xf numFmtId="0" fontId="35" fillId="4" borderId="32" xfId="91" applyFont="1" applyFill="1" applyBorder="1" applyAlignment="1">
      <alignment horizontal="left" vertical="center"/>
    </xf>
    <xf numFmtId="176" fontId="39" fillId="0" borderId="31" xfId="91" applyNumberFormat="1" applyFont="1" applyBorder="1" applyAlignment="1">
      <alignment horizontal="right" vertical="center" shrinkToFit="1"/>
    </xf>
    <xf numFmtId="176" fontId="39" fillId="0" borderId="32" xfId="91" applyNumberFormat="1" applyFont="1" applyBorder="1" applyAlignment="1">
      <alignment horizontal="right" vertical="center" shrinkToFit="1"/>
    </xf>
    <xf numFmtId="0" fontId="47" fillId="4" borderId="18" xfId="91" applyFont="1" applyFill="1" applyBorder="1" applyAlignment="1">
      <alignment horizontal="center" vertical="center" wrapText="1"/>
    </xf>
    <xf numFmtId="176" fontId="53" fillId="8" borderId="18" xfId="91" applyNumberFormat="1" applyFont="1" applyFill="1" applyBorder="1" applyAlignment="1" applyProtection="1">
      <alignment horizontal="right" vertical="center" shrinkToFit="1"/>
      <protection locked="0"/>
    </xf>
    <xf numFmtId="176" fontId="39" fillId="4" borderId="63" xfId="91" applyNumberFormat="1" applyFont="1" applyFill="1" applyBorder="1" applyAlignment="1">
      <alignment horizontal="right" vertical="center" shrinkToFit="1"/>
    </xf>
    <xf numFmtId="176" fontId="39" fillId="4" borderId="69" xfId="91" applyNumberFormat="1" applyFont="1" applyFill="1" applyBorder="1" applyAlignment="1">
      <alignment horizontal="center" vertical="center" shrinkToFit="1"/>
    </xf>
    <xf numFmtId="0" fontId="47" fillId="4" borderId="18" xfId="91" applyFont="1" applyFill="1" applyBorder="1" applyAlignment="1">
      <alignment horizontal="center" vertical="center" textRotation="255"/>
    </xf>
    <xf numFmtId="0" fontId="35" fillId="4" borderId="18" xfId="91" applyFont="1" applyFill="1" applyBorder="1" applyAlignment="1">
      <alignment horizontal="center" vertical="center"/>
    </xf>
    <xf numFmtId="176" fontId="39" fillId="0" borderId="18" xfId="32" applyNumberFormat="1" applyFont="1" applyFill="1" applyBorder="1" applyAlignment="1" applyProtection="1">
      <alignment horizontal="right" vertical="center" shrinkToFit="1"/>
    </xf>
    <xf numFmtId="176" fontId="39" fillId="0" borderId="70" xfId="91" applyNumberFormat="1" applyFont="1" applyBorder="1" applyAlignment="1">
      <alignment horizontal="right" vertical="center" shrinkToFit="1"/>
    </xf>
    <xf numFmtId="176" fontId="39" fillId="0" borderId="71" xfId="91" applyNumberFormat="1" applyFont="1" applyBorder="1" applyAlignment="1">
      <alignment horizontal="right" vertical="center" shrinkToFit="1"/>
    </xf>
    <xf numFmtId="176" fontId="39" fillId="0" borderId="72" xfId="91" applyNumberFormat="1" applyFont="1" applyBorder="1" applyAlignment="1">
      <alignment horizontal="right" vertical="center" shrinkToFit="1"/>
    </xf>
    <xf numFmtId="0" fontId="36" fillId="2" borderId="0" xfId="91" applyFont="1" applyFill="1" applyAlignment="1">
      <alignment horizontal="center" vertical="center"/>
    </xf>
    <xf numFmtId="176" fontId="39" fillId="8" borderId="18" xfId="32" applyNumberFormat="1" applyFont="1" applyFill="1" applyBorder="1" applyAlignment="1" applyProtection="1">
      <alignment horizontal="right" vertical="center" shrinkToFit="1"/>
      <protection locked="0"/>
    </xf>
    <xf numFmtId="0" fontId="39" fillId="8" borderId="18" xfId="91" applyFont="1" applyFill="1" applyBorder="1" applyAlignment="1" applyProtection="1">
      <alignment horizontal="center" vertical="center" shrinkToFit="1"/>
      <protection locked="0"/>
    </xf>
    <xf numFmtId="0" fontId="39" fillId="8" borderId="18" xfId="91" applyFont="1" applyFill="1" applyBorder="1" applyAlignment="1" applyProtection="1">
      <alignment horizontal="center" vertical="center"/>
      <protection locked="0"/>
    </xf>
    <xf numFmtId="0" fontId="36" fillId="4" borderId="18" xfId="91" applyFont="1" applyFill="1" applyBorder="1" applyAlignment="1">
      <alignment horizontal="center" vertical="center"/>
    </xf>
    <xf numFmtId="0" fontId="47" fillId="8" borderId="18" xfId="91" applyFont="1" applyFill="1" applyBorder="1" applyAlignment="1" applyProtection="1">
      <alignment horizontal="center" vertical="center" shrinkToFit="1"/>
      <protection locked="0"/>
    </xf>
    <xf numFmtId="0" fontId="46" fillId="4" borderId="18" xfId="91" applyFont="1" applyFill="1" applyBorder="1" applyAlignment="1">
      <alignment horizontal="center" vertical="center"/>
    </xf>
    <xf numFmtId="176" fontId="48" fillId="4" borderId="63" xfId="91" applyNumberFormat="1" applyFont="1" applyFill="1" applyBorder="1" applyAlignment="1">
      <alignment horizontal="center" vertical="center"/>
    </xf>
    <xf numFmtId="0" fontId="39" fillId="4" borderId="63" xfId="91" applyFont="1" applyFill="1" applyBorder="1" applyAlignment="1">
      <alignment horizontal="center" vertical="center" shrinkToFit="1"/>
    </xf>
    <xf numFmtId="0" fontId="36" fillId="2" borderId="0" xfId="91" applyFont="1" applyFill="1" applyAlignment="1">
      <alignment horizontal="left" vertical="center" wrapText="1"/>
    </xf>
    <xf numFmtId="0" fontId="47" fillId="2" borderId="30" xfId="91" applyFont="1" applyFill="1" applyBorder="1" applyAlignment="1">
      <alignment horizontal="center" vertical="center"/>
    </xf>
    <xf numFmtId="0" fontId="47" fillId="2" borderId="32" xfId="91" applyFont="1" applyFill="1" applyBorder="1" applyAlignment="1">
      <alignment horizontal="center" vertical="center"/>
    </xf>
    <xf numFmtId="176" fontId="53" fillId="8" borderId="18" xfId="32" applyNumberFormat="1" applyFont="1" applyFill="1" applyBorder="1" applyAlignment="1" applyProtection="1">
      <alignment horizontal="right" vertical="center" shrinkToFit="1"/>
      <protection locked="0"/>
    </xf>
    <xf numFmtId="176" fontId="48" fillId="0" borderId="63" xfId="91" applyNumberFormat="1" applyFont="1" applyBorder="1" applyAlignment="1">
      <alignment horizontal="center" vertical="center"/>
    </xf>
    <xf numFmtId="0" fontId="53" fillId="8" borderId="18" xfId="91" applyFont="1" applyFill="1" applyBorder="1" applyAlignment="1" applyProtection="1">
      <alignment horizontal="center" vertical="center"/>
      <protection locked="0"/>
    </xf>
    <xf numFmtId="0" fontId="49" fillId="0" borderId="0" xfId="25" applyFont="1" applyAlignment="1">
      <alignment horizontal="left" vertical="center" wrapText="1"/>
    </xf>
    <xf numFmtId="0" fontId="35" fillId="2" borderId="0" xfId="91" applyFont="1" applyFill="1" applyAlignment="1">
      <alignment horizontal="center" vertical="center"/>
    </xf>
    <xf numFmtId="0" fontId="35" fillId="2" borderId="30" xfId="91" applyFont="1" applyFill="1" applyBorder="1" applyAlignment="1">
      <alignment horizontal="center" vertical="top"/>
    </xf>
    <xf numFmtId="0" fontId="35" fillId="2" borderId="32" xfId="91" applyFont="1" applyFill="1" applyBorder="1" applyAlignment="1">
      <alignment horizontal="center" vertical="top"/>
    </xf>
    <xf numFmtId="0" fontId="47" fillId="2" borderId="30" xfId="91" applyFont="1" applyFill="1" applyBorder="1" applyAlignment="1">
      <alignment horizontal="center" vertical="top"/>
    </xf>
    <xf numFmtId="0" fontId="47" fillId="2" borderId="32" xfId="91" applyFont="1" applyFill="1" applyBorder="1" applyAlignment="1">
      <alignment horizontal="center" vertical="top"/>
    </xf>
    <xf numFmtId="0" fontId="36" fillId="2" borderId="0" xfId="91" applyFont="1" applyFill="1" applyAlignment="1">
      <alignment horizontal="left" vertical="center" wrapText="1" shrinkToFit="1"/>
    </xf>
  </cellXfs>
  <cellStyles count="101">
    <cellStyle name="パーセント" xfId="80" builtinId="5"/>
    <cellStyle name="桁区切り 2" xfId="32" xr:uid="{00000000-0005-0000-0000-000001000000}"/>
    <cellStyle name="標準" xfId="0" builtinId="0"/>
    <cellStyle name="標準 10" xfId="9" xr:uid="{00000000-0005-0000-0000-000003000000}"/>
    <cellStyle name="標準 10 2" xfId="50" xr:uid="{00000000-0005-0000-0000-000004000000}"/>
    <cellStyle name="標準 11" xfId="10" xr:uid="{00000000-0005-0000-0000-000005000000}"/>
    <cellStyle name="標準 11 2" xfId="35" xr:uid="{00000000-0005-0000-0000-000006000000}"/>
    <cellStyle name="標準 11 2 2" xfId="73" xr:uid="{00000000-0005-0000-0000-000007000000}"/>
    <cellStyle name="標準 11 2 2 2" xfId="96" xr:uid="{84246B2A-AE55-41B5-9F83-BFD4A0A09D4E}"/>
    <cellStyle name="標準 11 2 3" xfId="86" xr:uid="{C97E7464-A3AE-484B-8BAD-F74515F17225}"/>
    <cellStyle name="標準 11 2 3 2" xfId="99" xr:uid="{C7875A9E-D4D2-4C78-A42E-9686C372593E}"/>
    <cellStyle name="標準 11 2 4" xfId="88" xr:uid="{7F627E4E-8DEA-48C9-9B66-A767AC673488}"/>
    <cellStyle name="標準 11 3" xfId="51" xr:uid="{00000000-0005-0000-0000-000008000000}"/>
    <cellStyle name="標準 12" xfId="11" xr:uid="{00000000-0005-0000-0000-000009000000}"/>
    <cellStyle name="標準 12 2" xfId="36" xr:uid="{00000000-0005-0000-0000-00000A000000}"/>
    <cellStyle name="標準 12 2 2" xfId="74" xr:uid="{00000000-0005-0000-0000-00000B000000}"/>
    <cellStyle name="標準 12 2 3" xfId="87" xr:uid="{BEBE5777-3C0F-42E5-B930-75770FF68B46}"/>
    <cellStyle name="標準 12 2 3 2" xfId="100" xr:uid="{5F58E303-BFDF-4FD9-B08E-51F516DB5498}"/>
    <cellStyle name="標準 12 2 4" xfId="89" xr:uid="{C1B7B208-BD33-49C7-A6D9-E8424F24FDAC}"/>
    <cellStyle name="標準 12 3" xfId="52" xr:uid="{00000000-0005-0000-0000-00000C000000}"/>
    <cellStyle name="標準 13" xfId="12" xr:uid="{00000000-0005-0000-0000-00000D000000}"/>
    <cellStyle name="標準 13 2" xfId="37" xr:uid="{00000000-0005-0000-0000-00000E000000}"/>
    <cellStyle name="標準 13 2 2" xfId="75" xr:uid="{00000000-0005-0000-0000-00000F000000}"/>
    <cellStyle name="標準 13 2 3" xfId="90" xr:uid="{3217977F-266A-4559-915F-4BE89CE1CBDC}"/>
    <cellStyle name="標準 13 3" xfId="53" xr:uid="{00000000-0005-0000-0000-000010000000}"/>
    <cellStyle name="標準 14" xfId="13" xr:uid="{00000000-0005-0000-0000-000011000000}"/>
    <cellStyle name="標準 14 2" xfId="38" xr:uid="{00000000-0005-0000-0000-000012000000}"/>
    <cellStyle name="標準 14 2 2" xfId="76" xr:uid="{00000000-0005-0000-0000-000013000000}"/>
    <cellStyle name="標準 14 2 3" xfId="92" xr:uid="{B1CEBEFB-9B68-4B55-B5E0-DC1A259C9C11}"/>
    <cellStyle name="標準 14 3" xfId="54" xr:uid="{00000000-0005-0000-0000-000014000000}"/>
    <cellStyle name="標準 15" xfId="14" xr:uid="{00000000-0005-0000-0000-000015000000}"/>
    <cellStyle name="標準 15 2" xfId="39" xr:uid="{00000000-0005-0000-0000-000016000000}"/>
    <cellStyle name="標準 15 2 2" xfId="77" xr:uid="{00000000-0005-0000-0000-000017000000}"/>
    <cellStyle name="標準 15 2 3" xfId="93" xr:uid="{5407C5EC-8AB4-42B8-9C2D-8E9078B62B7A}"/>
    <cellStyle name="標準 15 3" xfId="55" xr:uid="{00000000-0005-0000-0000-000018000000}"/>
    <cellStyle name="標準 16" xfId="15" xr:uid="{00000000-0005-0000-0000-000019000000}"/>
    <cellStyle name="標準 16 2" xfId="40" xr:uid="{00000000-0005-0000-0000-00001A000000}"/>
    <cellStyle name="標準 16 2 2" xfId="78" xr:uid="{00000000-0005-0000-0000-00001B000000}"/>
    <cellStyle name="標準 16 2 3" xfId="94" xr:uid="{E9FDB896-3172-457E-AA39-DD35D02790BB}"/>
    <cellStyle name="標準 16 3" xfId="56" xr:uid="{00000000-0005-0000-0000-00001C000000}"/>
    <cellStyle name="標準 17" xfId="16" xr:uid="{00000000-0005-0000-0000-00001D000000}"/>
    <cellStyle name="標準 17 2" xfId="57" xr:uid="{00000000-0005-0000-0000-00001E000000}"/>
    <cellStyle name="標準 18" xfId="17" xr:uid="{00000000-0005-0000-0000-00001F000000}"/>
    <cellStyle name="標準 18 2" xfId="41" xr:uid="{00000000-0005-0000-0000-000020000000}"/>
    <cellStyle name="標準 18 2 2" xfId="79" xr:uid="{00000000-0005-0000-0000-000021000000}"/>
    <cellStyle name="標準 18 2 3" xfId="85" xr:uid="{8C0A13C1-67B2-4405-BBEF-642DC19D9AC9}"/>
    <cellStyle name="標準 18 2 3 2" xfId="98" xr:uid="{C8113180-B8A0-40DA-AB93-6F97E49B70F0}"/>
    <cellStyle name="標準 18 2 4" xfId="97" xr:uid="{86C27552-13BE-4D4A-81E4-05454A3675ED}"/>
    <cellStyle name="標準 18 3" xfId="58" xr:uid="{00000000-0005-0000-0000-000022000000}"/>
    <cellStyle name="標準 19" xfId="18" xr:uid="{00000000-0005-0000-0000-000023000000}"/>
    <cellStyle name="標準 19 2" xfId="59" xr:uid="{00000000-0005-0000-0000-000024000000}"/>
    <cellStyle name="標準 2" xfId="1" xr:uid="{00000000-0005-0000-0000-000025000000}"/>
    <cellStyle name="標準 2 2" xfId="28" xr:uid="{00000000-0005-0000-0000-000026000000}"/>
    <cellStyle name="標準 2 2 2" xfId="24" xr:uid="{00000000-0005-0000-0000-000027000000}"/>
    <cellStyle name="標準 2 2 3" xfId="67" xr:uid="{00000000-0005-0000-0000-000028000000}"/>
    <cellStyle name="標準 2 3" xfId="31" xr:uid="{00000000-0005-0000-0000-000029000000}"/>
    <cellStyle name="標準 2 3 2" xfId="70" xr:uid="{00000000-0005-0000-0000-00002A000000}"/>
    <cellStyle name="標準 2 3 3" xfId="91" xr:uid="{23185436-A011-4973-BCE3-A46EC06D683F}"/>
    <cellStyle name="標準 2 4" xfId="42" xr:uid="{00000000-0005-0000-0000-00002B000000}"/>
    <cellStyle name="標準 20" xfId="19" xr:uid="{00000000-0005-0000-0000-00002C000000}"/>
    <cellStyle name="標準 20 2" xfId="60" xr:uid="{00000000-0005-0000-0000-00002D000000}"/>
    <cellStyle name="標準 21" xfId="20" xr:uid="{00000000-0005-0000-0000-00002E000000}"/>
    <cellStyle name="標準 21 2" xfId="61" xr:uid="{00000000-0005-0000-0000-00002F000000}"/>
    <cellStyle name="標準 23" xfId="21" xr:uid="{00000000-0005-0000-0000-000030000000}"/>
    <cellStyle name="標準 23 2" xfId="62" xr:uid="{00000000-0005-0000-0000-000031000000}"/>
    <cellStyle name="標準 24" xfId="22" xr:uid="{00000000-0005-0000-0000-000032000000}"/>
    <cellStyle name="標準 24 2" xfId="33" xr:uid="{00000000-0005-0000-0000-000033000000}"/>
    <cellStyle name="標準 24 2 2" xfId="71" xr:uid="{00000000-0005-0000-0000-000034000000}"/>
    <cellStyle name="標準 24 2 3" xfId="95" xr:uid="{C1FB01DE-1DCD-4ED3-9415-E0C47EC63F33}"/>
    <cellStyle name="標準 24 3" xfId="63" xr:uid="{00000000-0005-0000-0000-000035000000}"/>
    <cellStyle name="標準 27" xfId="23" xr:uid="{00000000-0005-0000-0000-000036000000}"/>
    <cellStyle name="標準 27 2" xfId="64" xr:uid="{00000000-0005-0000-0000-000037000000}"/>
    <cellStyle name="標準 28" xfId="26" xr:uid="{00000000-0005-0000-0000-000038000000}"/>
    <cellStyle name="標準 28 2" xfId="65" xr:uid="{00000000-0005-0000-0000-000039000000}"/>
    <cellStyle name="標準 28 3" xfId="84" xr:uid="{D79B5A8A-B23E-4BDE-90A5-24681CD9DB08}"/>
    <cellStyle name="標準 3" xfId="2" xr:uid="{00000000-0005-0000-0000-00003A000000}"/>
    <cellStyle name="標準 3 2" xfId="25" xr:uid="{00000000-0005-0000-0000-00003B000000}"/>
    <cellStyle name="標準 3 3" xfId="43" xr:uid="{00000000-0005-0000-0000-00003C000000}"/>
    <cellStyle name="標準 4" xfId="3" xr:uid="{00000000-0005-0000-0000-00003D000000}"/>
    <cellStyle name="標準 4 2" xfId="34" xr:uid="{00000000-0005-0000-0000-00003E000000}"/>
    <cellStyle name="標準 4 2 2" xfId="72" xr:uid="{00000000-0005-0000-0000-00003F000000}"/>
    <cellStyle name="標準 4 3" xfId="44" xr:uid="{00000000-0005-0000-0000-000040000000}"/>
    <cellStyle name="標準 4 4" xfId="81" xr:uid="{35A362CF-92C0-43F9-A503-60904D3165F2}"/>
    <cellStyle name="標準 5" xfId="4" xr:uid="{00000000-0005-0000-0000-000041000000}"/>
    <cellStyle name="標準 5 2" xfId="45" xr:uid="{00000000-0005-0000-0000-000042000000}"/>
    <cellStyle name="標準 5 3" xfId="82" xr:uid="{259491F3-E07C-4072-899E-0A9875C38ECE}"/>
    <cellStyle name="標準 6" xfId="5" xr:uid="{00000000-0005-0000-0000-000043000000}"/>
    <cellStyle name="標準 6 2" xfId="29" xr:uid="{00000000-0005-0000-0000-000044000000}"/>
    <cellStyle name="標準 6 2 2" xfId="68" xr:uid="{00000000-0005-0000-0000-000045000000}"/>
    <cellStyle name="標準 6 2 3" xfId="83" xr:uid="{CB875C0D-36A8-48A3-A477-284BB72897D7}"/>
    <cellStyle name="標準 6 3" xfId="46" xr:uid="{00000000-0005-0000-0000-000046000000}"/>
    <cellStyle name="標準 7" xfId="6" xr:uid="{00000000-0005-0000-0000-000047000000}"/>
    <cellStyle name="標準 7 2" xfId="27" xr:uid="{00000000-0005-0000-0000-000048000000}"/>
    <cellStyle name="標準 7 2 2" xfId="66" xr:uid="{00000000-0005-0000-0000-000049000000}"/>
    <cellStyle name="標準 7 3" xfId="47" xr:uid="{00000000-0005-0000-0000-00004A000000}"/>
    <cellStyle name="標準 8" xfId="7" xr:uid="{00000000-0005-0000-0000-00004B000000}"/>
    <cellStyle name="標準 8 2" xfId="30" xr:uid="{00000000-0005-0000-0000-00004C000000}"/>
    <cellStyle name="標準 8 2 2" xfId="69" xr:uid="{00000000-0005-0000-0000-00004D000000}"/>
    <cellStyle name="標準 8 3" xfId="48" xr:uid="{00000000-0005-0000-0000-00004E000000}"/>
    <cellStyle name="標準 9" xfId="8" xr:uid="{00000000-0005-0000-0000-00004F000000}"/>
    <cellStyle name="標準 9 2" xfId="49" xr:uid="{00000000-0005-0000-0000-000050000000}"/>
  </cellStyles>
  <dxfs count="6">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s>
  <tableStyles count="0" defaultTableStyle="TableStyleMedium2" defaultPivotStyle="PivotStyleLight16"/>
  <colors>
    <mruColors>
      <color rgb="FFFFCCFF"/>
      <color rgb="FFF2F7FC"/>
      <color rgb="FFA0A0A0"/>
      <color rgb="FFFF00F2"/>
      <color rgb="FF39FF14"/>
      <color rgb="FF0000FF"/>
      <color rgb="FFFFFFFF"/>
      <color rgb="FF4171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161925</xdr:colOff>
      <xdr:row>21</xdr:row>
      <xdr:rowOff>63500</xdr:rowOff>
    </xdr:from>
    <xdr:to>
      <xdr:col>13</xdr:col>
      <xdr:colOff>15875</xdr:colOff>
      <xdr:row>24</xdr:row>
      <xdr:rowOff>10967</xdr:rowOff>
    </xdr:to>
    <xdr:sp macro="" textlink="">
      <xdr:nvSpPr>
        <xdr:cNvPr id="2" name="四角形吹き出し 1">
          <a:extLst>
            <a:ext uri="{FF2B5EF4-FFF2-40B4-BE49-F238E27FC236}">
              <a16:creationId xmlns:a16="http://schemas.microsoft.com/office/drawing/2014/main" id="{1882A44F-6D70-40DF-9319-5F6231870530}"/>
            </a:ext>
          </a:extLst>
        </xdr:cNvPr>
        <xdr:cNvSpPr/>
      </xdr:nvSpPr>
      <xdr:spPr>
        <a:xfrm>
          <a:off x="3819525" y="5607050"/>
          <a:ext cx="2073275" cy="633267"/>
        </a:xfrm>
        <a:prstGeom prst="wedgeRectCallout">
          <a:avLst>
            <a:gd name="adj1" fmla="val -49577"/>
            <a:gd name="adj2" fmla="val 9339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本事業の取組について、端的に記入してください。</a:t>
          </a:r>
        </a:p>
      </xdr:txBody>
    </xdr:sp>
    <xdr:clientData/>
  </xdr:twoCellAnchor>
  <xdr:twoCellAnchor>
    <xdr:from>
      <xdr:col>5</xdr:col>
      <xdr:colOff>140758</xdr:colOff>
      <xdr:row>28</xdr:row>
      <xdr:rowOff>0</xdr:rowOff>
    </xdr:from>
    <xdr:to>
      <xdr:col>11</xdr:col>
      <xdr:colOff>228600</xdr:colOff>
      <xdr:row>30</xdr:row>
      <xdr:rowOff>124756</xdr:rowOff>
    </xdr:to>
    <xdr:sp macro="" textlink="">
      <xdr:nvSpPr>
        <xdr:cNvPr id="3" name="四角形吹き出し 2">
          <a:extLst>
            <a:ext uri="{FF2B5EF4-FFF2-40B4-BE49-F238E27FC236}">
              <a16:creationId xmlns:a16="http://schemas.microsoft.com/office/drawing/2014/main" id="{0D023B02-9647-4626-A83A-57511C43A036}"/>
            </a:ext>
          </a:extLst>
        </xdr:cNvPr>
        <xdr:cNvSpPr/>
      </xdr:nvSpPr>
      <xdr:spPr>
        <a:xfrm>
          <a:off x="2512483" y="7143750"/>
          <a:ext cx="2278592" cy="581956"/>
        </a:xfrm>
        <a:prstGeom prst="wedgeRectCallout">
          <a:avLst>
            <a:gd name="adj1" fmla="val -51074"/>
            <a:gd name="adj2" fmla="val 91370"/>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資金シートの助成金交付申請額から自動的に転記されます。</a:t>
          </a:r>
        </a:p>
      </xdr:txBody>
    </xdr:sp>
    <xdr:clientData/>
  </xdr:twoCellAnchor>
  <xdr:twoCellAnchor>
    <xdr:from>
      <xdr:col>5</xdr:col>
      <xdr:colOff>274107</xdr:colOff>
      <xdr:row>34</xdr:row>
      <xdr:rowOff>19050</xdr:rowOff>
    </xdr:from>
    <xdr:to>
      <xdr:col>11</xdr:col>
      <xdr:colOff>492125</xdr:colOff>
      <xdr:row>36</xdr:row>
      <xdr:rowOff>67412</xdr:rowOff>
    </xdr:to>
    <xdr:sp macro="" textlink="">
      <xdr:nvSpPr>
        <xdr:cNvPr id="4" name="四角形吹き出し 3">
          <a:extLst>
            <a:ext uri="{FF2B5EF4-FFF2-40B4-BE49-F238E27FC236}">
              <a16:creationId xmlns:a16="http://schemas.microsoft.com/office/drawing/2014/main" id="{E1A0E4FD-E444-4710-A712-938E58F738E0}"/>
            </a:ext>
          </a:extLst>
        </xdr:cNvPr>
        <xdr:cNvSpPr/>
      </xdr:nvSpPr>
      <xdr:spPr>
        <a:xfrm>
          <a:off x="2645832" y="8534400"/>
          <a:ext cx="2408768" cy="505562"/>
        </a:xfrm>
        <a:prstGeom prst="wedgeRectCallout">
          <a:avLst>
            <a:gd name="adj1" fmla="val -36222"/>
            <a:gd name="adj2" fmla="val 95175"/>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助成事業の支払いが終了する予定日を記載ください。</a:t>
          </a:r>
          <a:endParaRPr kumimoji="1" lang="en-US" altLang="ja-JP" sz="1100" b="1"/>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41</xdr:col>
      <xdr:colOff>35277</xdr:colOff>
      <xdr:row>0</xdr:row>
      <xdr:rowOff>56446</xdr:rowOff>
    </xdr:from>
    <xdr:to>
      <xdr:col>64</xdr:col>
      <xdr:colOff>134054</xdr:colOff>
      <xdr:row>5</xdr:row>
      <xdr:rowOff>183445</xdr:rowOff>
    </xdr:to>
    <xdr:sp macro="" textlink="">
      <xdr:nvSpPr>
        <xdr:cNvPr id="2" name="正方形/長方形 1">
          <a:extLst>
            <a:ext uri="{FF2B5EF4-FFF2-40B4-BE49-F238E27FC236}">
              <a16:creationId xmlns:a16="http://schemas.microsoft.com/office/drawing/2014/main" id="{52D5F362-2127-4405-885D-A769163EC7B1}"/>
            </a:ext>
          </a:extLst>
        </xdr:cNvPr>
        <xdr:cNvSpPr/>
      </xdr:nvSpPr>
      <xdr:spPr>
        <a:xfrm>
          <a:off x="5966177" y="56446"/>
          <a:ext cx="3750027" cy="1269999"/>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66</xdr:col>
      <xdr:colOff>142876</xdr:colOff>
      <xdr:row>9</xdr:row>
      <xdr:rowOff>0</xdr:rowOff>
    </xdr:from>
    <xdr:to>
      <xdr:col>83</xdr:col>
      <xdr:colOff>151606</xdr:colOff>
      <xdr:row>10</xdr:row>
      <xdr:rowOff>155046</xdr:rowOff>
    </xdr:to>
    <xdr:sp macro="" textlink="">
      <xdr:nvSpPr>
        <xdr:cNvPr id="3" name="四角形吹き出し 8">
          <a:extLst>
            <a:ext uri="{FF2B5EF4-FFF2-40B4-BE49-F238E27FC236}">
              <a16:creationId xmlns:a16="http://schemas.microsoft.com/office/drawing/2014/main" id="{D1DF3337-527D-44D8-AFC7-13C8C0201FDB}"/>
            </a:ext>
          </a:extLst>
        </xdr:cNvPr>
        <xdr:cNvSpPr/>
      </xdr:nvSpPr>
      <xdr:spPr>
        <a:xfrm>
          <a:off x="10042526" y="2057400"/>
          <a:ext cx="2707480" cy="561446"/>
        </a:xfrm>
        <a:custGeom>
          <a:avLst/>
          <a:gdLst>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3951132 w 2476500"/>
            <a:gd name="connsiteY6" fmla="*/ 685856 h 962025"/>
            <a:gd name="connsiteX7" fmla="*/ 2476500 w 2476500"/>
            <a:gd name="connsiteY7" fmla="*/ 801688 h 962025"/>
            <a:gd name="connsiteX8" fmla="*/ 2476500 w 2476500"/>
            <a:gd name="connsiteY8" fmla="*/ 962025 h 962025"/>
            <a:gd name="connsiteX9" fmla="*/ 2063750 w 2476500"/>
            <a:gd name="connsiteY9" fmla="*/ 962025 h 962025"/>
            <a:gd name="connsiteX10" fmla="*/ 1444625 w 2476500"/>
            <a:gd name="connsiteY10" fmla="*/ 962025 h 962025"/>
            <a:gd name="connsiteX11" fmla="*/ 1444625 w 2476500"/>
            <a:gd name="connsiteY11" fmla="*/ 962025 h 962025"/>
            <a:gd name="connsiteX12" fmla="*/ 0 w 2476500"/>
            <a:gd name="connsiteY12" fmla="*/ 962025 h 962025"/>
            <a:gd name="connsiteX13" fmla="*/ 0 w 2476500"/>
            <a:gd name="connsiteY13" fmla="*/ 801688 h 962025"/>
            <a:gd name="connsiteX14" fmla="*/ 0 w 2476500"/>
            <a:gd name="connsiteY14" fmla="*/ 561181 h 962025"/>
            <a:gd name="connsiteX15" fmla="*/ 0 w 2476500"/>
            <a:gd name="connsiteY15" fmla="*/ 561181 h 962025"/>
            <a:gd name="connsiteX16" fmla="*/ 0 w 2476500"/>
            <a:gd name="connsiteY16" fmla="*/ 0 h 962025"/>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2476500 w 2476500"/>
            <a:gd name="connsiteY6" fmla="*/ 801688 h 962025"/>
            <a:gd name="connsiteX7" fmla="*/ 2476500 w 2476500"/>
            <a:gd name="connsiteY7" fmla="*/ 962025 h 962025"/>
            <a:gd name="connsiteX8" fmla="*/ 2063750 w 2476500"/>
            <a:gd name="connsiteY8" fmla="*/ 962025 h 962025"/>
            <a:gd name="connsiteX9" fmla="*/ 1444625 w 2476500"/>
            <a:gd name="connsiteY9" fmla="*/ 962025 h 962025"/>
            <a:gd name="connsiteX10" fmla="*/ 1444625 w 2476500"/>
            <a:gd name="connsiteY10" fmla="*/ 962025 h 962025"/>
            <a:gd name="connsiteX11" fmla="*/ 0 w 2476500"/>
            <a:gd name="connsiteY11" fmla="*/ 962025 h 962025"/>
            <a:gd name="connsiteX12" fmla="*/ 0 w 2476500"/>
            <a:gd name="connsiteY12" fmla="*/ 801688 h 962025"/>
            <a:gd name="connsiteX13" fmla="*/ 0 w 2476500"/>
            <a:gd name="connsiteY13" fmla="*/ 561181 h 962025"/>
            <a:gd name="connsiteX14" fmla="*/ 0 w 2476500"/>
            <a:gd name="connsiteY14" fmla="*/ 561181 h 962025"/>
            <a:gd name="connsiteX15" fmla="*/ 0 w 2476500"/>
            <a:gd name="connsiteY15" fmla="*/ 0 h 962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76500" h="962025">
              <a:moveTo>
                <a:pt x="0" y="0"/>
              </a:moveTo>
              <a:lnTo>
                <a:pt x="1444625" y="0"/>
              </a:lnTo>
              <a:lnTo>
                <a:pt x="1444625" y="0"/>
              </a:lnTo>
              <a:lnTo>
                <a:pt x="2063750" y="0"/>
              </a:lnTo>
              <a:lnTo>
                <a:pt x="2476500" y="0"/>
              </a:lnTo>
              <a:lnTo>
                <a:pt x="2476500" y="561181"/>
              </a:lnTo>
              <a:lnTo>
                <a:pt x="2476500" y="801688"/>
              </a:lnTo>
              <a:lnTo>
                <a:pt x="2476500" y="962025"/>
              </a:lnTo>
              <a:lnTo>
                <a:pt x="2063750" y="962025"/>
              </a:lnTo>
              <a:lnTo>
                <a:pt x="1444625" y="962025"/>
              </a:lnTo>
              <a:lnTo>
                <a:pt x="1444625" y="962025"/>
              </a:lnTo>
              <a:lnTo>
                <a:pt x="0" y="962025"/>
              </a:lnTo>
              <a:lnTo>
                <a:pt x="0" y="801688"/>
              </a:lnTo>
              <a:lnTo>
                <a:pt x="0" y="561181"/>
              </a:lnTo>
              <a:lnTo>
                <a:pt x="0" y="561181"/>
              </a:lnTo>
              <a:lnTo>
                <a:pt x="0" y="0"/>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200" b="1"/>
            <a:t>数量（</a:t>
          </a:r>
          <a:r>
            <a:rPr kumimoji="1" lang="en-US" altLang="ja-JP" sz="1200" b="1"/>
            <a:t>A</a:t>
          </a:r>
          <a:r>
            <a:rPr kumimoji="1" lang="ja-JP" altLang="en-US" sz="1200" b="1"/>
            <a:t>）と単価（</a:t>
          </a:r>
          <a:r>
            <a:rPr kumimoji="1" lang="en-US" altLang="ja-JP" sz="1200" b="1"/>
            <a:t>B</a:t>
          </a:r>
          <a:r>
            <a:rPr kumimoji="1" lang="ja-JP" altLang="en-US" sz="1200" b="1"/>
            <a:t>）を入力すると</a:t>
          </a:r>
          <a:endParaRPr kumimoji="1" lang="en-US" altLang="ja-JP" sz="1200" b="1"/>
        </a:p>
        <a:p>
          <a:pPr algn="ctr"/>
          <a:r>
            <a:rPr kumimoji="1" lang="ja-JP" altLang="en-US" sz="1200" b="1"/>
            <a:t>黄色セルに自動計算されます。</a:t>
          </a:r>
          <a:endParaRPr kumimoji="1" lang="en-US" altLang="ja-JP" sz="1200" b="1"/>
        </a:p>
      </xdr:txBody>
    </xdr:sp>
    <xdr:clientData/>
  </xdr:twoCellAnchor>
  <xdr:twoCellAnchor>
    <xdr:from>
      <xdr:col>44</xdr:col>
      <xdr:colOff>1</xdr:colOff>
      <xdr:row>14</xdr:row>
      <xdr:rowOff>11907</xdr:rowOff>
    </xdr:from>
    <xdr:to>
      <xdr:col>55</xdr:col>
      <xdr:colOff>163312</xdr:colOff>
      <xdr:row>14</xdr:row>
      <xdr:rowOff>396133</xdr:rowOff>
    </xdr:to>
    <xdr:sp macro="" textlink="">
      <xdr:nvSpPr>
        <xdr:cNvPr id="4" name="正方形/長方形 3">
          <a:extLst>
            <a:ext uri="{FF2B5EF4-FFF2-40B4-BE49-F238E27FC236}">
              <a16:creationId xmlns:a16="http://schemas.microsoft.com/office/drawing/2014/main" id="{26DA413B-7B09-48EB-8313-50F8D27D358E}"/>
            </a:ext>
          </a:extLst>
        </xdr:cNvPr>
        <xdr:cNvSpPr/>
      </xdr:nvSpPr>
      <xdr:spPr>
        <a:xfrm>
          <a:off x="6727032" y="4071938"/>
          <a:ext cx="1996874" cy="38422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65880</xdr:colOff>
      <xdr:row>15</xdr:row>
      <xdr:rowOff>211138</xdr:rowOff>
    </xdr:from>
    <xdr:to>
      <xdr:col>64</xdr:col>
      <xdr:colOff>8731</xdr:colOff>
      <xdr:row>17</xdr:row>
      <xdr:rowOff>163513</xdr:rowOff>
    </xdr:to>
    <xdr:sp macro="" textlink="">
      <xdr:nvSpPr>
        <xdr:cNvPr id="5" name="四角形吹き出し 4">
          <a:extLst>
            <a:ext uri="{FF2B5EF4-FFF2-40B4-BE49-F238E27FC236}">
              <a16:creationId xmlns:a16="http://schemas.microsoft.com/office/drawing/2014/main" id="{2A842F5D-B115-46A3-8A2D-AA4210CB0DEB}"/>
            </a:ext>
          </a:extLst>
        </xdr:cNvPr>
        <xdr:cNvSpPr/>
      </xdr:nvSpPr>
      <xdr:spPr>
        <a:xfrm>
          <a:off x="6459536" y="4675982"/>
          <a:ext cx="3609976" cy="404812"/>
        </a:xfrm>
        <a:prstGeom prst="wedgeRectCallout">
          <a:avLst>
            <a:gd name="adj1" fmla="val -12860"/>
            <a:gd name="adj2" fmla="val -13242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資金シートの（１）経費区分別内訳に自動転記されます。</a:t>
          </a:r>
          <a:endParaRPr lang="ja-JP" altLang="ja-JP">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41</xdr:col>
      <xdr:colOff>35277</xdr:colOff>
      <xdr:row>0</xdr:row>
      <xdr:rowOff>56446</xdr:rowOff>
    </xdr:from>
    <xdr:to>
      <xdr:col>64</xdr:col>
      <xdr:colOff>134054</xdr:colOff>
      <xdr:row>5</xdr:row>
      <xdr:rowOff>183445</xdr:rowOff>
    </xdr:to>
    <xdr:sp macro="" textlink="">
      <xdr:nvSpPr>
        <xdr:cNvPr id="2" name="正方形/長方形 1">
          <a:extLst>
            <a:ext uri="{FF2B5EF4-FFF2-40B4-BE49-F238E27FC236}">
              <a16:creationId xmlns:a16="http://schemas.microsoft.com/office/drawing/2014/main" id="{2414158F-F00F-4AC8-8A0A-FA1FE044F257}"/>
            </a:ext>
          </a:extLst>
        </xdr:cNvPr>
        <xdr:cNvSpPr/>
      </xdr:nvSpPr>
      <xdr:spPr>
        <a:xfrm>
          <a:off x="5966177" y="56446"/>
          <a:ext cx="3750027" cy="1269999"/>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66</xdr:col>
      <xdr:colOff>130969</xdr:colOff>
      <xdr:row>9</xdr:row>
      <xdr:rowOff>0</xdr:rowOff>
    </xdr:from>
    <xdr:to>
      <xdr:col>83</xdr:col>
      <xdr:colOff>139699</xdr:colOff>
      <xdr:row>10</xdr:row>
      <xdr:rowOff>151871</xdr:rowOff>
    </xdr:to>
    <xdr:sp macro="" textlink="">
      <xdr:nvSpPr>
        <xdr:cNvPr id="3" name="四角形吹き出し 8">
          <a:extLst>
            <a:ext uri="{FF2B5EF4-FFF2-40B4-BE49-F238E27FC236}">
              <a16:creationId xmlns:a16="http://schemas.microsoft.com/office/drawing/2014/main" id="{9895A8E7-1E71-4687-8BF4-A215E06B2107}"/>
            </a:ext>
          </a:extLst>
        </xdr:cNvPr>
        <xdr:cNvSpPr/>
      </xdr:nvSpPr>
      <xdr:spPr>
        <a:xfrm>
          <a:off x="10030619" y="2057400"/>
          <a:ext cx="2707480" cy="558271"/>
        </a:xfrm>
        <a:custGeom>
          <a:avLst/>
          <a:gdLst>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3951132 w 2476500"/>
            <a:gd name="connsiteY6" fmla="*/ 685856 h 962025"/>
            <a:gd name="connsiteX7" fmla="*/ 2476500 w 2476500"/>
            <a:gd name="connsiteY7" fmla="*/ 801688 h 962025"/>
            <a:gd name="connsiteX8" fmla="*/ 2476500 w 2476500"/>
            <a:gd name="connsiteY8" fmla="*/ 962025 h 962025"/>
            <a:gd name="connsiteX9" fmla="*/ 2063750 w 2476500"/>
            <a:gd name="connsiteY9" fmla="*/ 962025 h 962025"/>
            <a:gd name="connsiteX10" fmla="*/ 1444625 w 2476500"/>
            <a:gd name="connsiteY10" fmla="*/ 962025 h 962025"/>
            <a:gd name="connsiteX11" fmla="*/ 1444625 w 2476500"/>
            <a:gd name="connsiteY11" fmla="*/ 962025 h 962025"/>
            <a:gd name="connsiteX12" fmla="*/ 0 w 2476500"/>
            <a:gd name="connsiteY12" fmla="*/ 962025 h 962025"/>
            <a:gd name="connsiteX13" fmla="*/ 0 w 2476500"/>
            <a:gd name="connsiteY13" fmla="*/ 801688 h 962025"/>
            <a:gd name="connsiteX14" fmla="*/ 0 w 2476500"/>
            <a:gd name="connsiteY14" fmla="*/ 561181 h 962025"/>
            <a:gd name="connsiteX15" fmla="*/ 0 w 2476500"/>
            <a:gd name="connsiteY15" fmla="*/ 561181 h 962025"/>
            <a:gd name="connsiteX16" fmla="*/ 0 w 2476500"/>
            <a:gd name="connsiteY16" fmla="*/ 0 h 962025"/>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2476500 w 2476500"/>
            <a:gd name="connsiteY6" fmla="*/ 801688 h 962025"/>
            <a:gd name="connsiteX7" fmla="*/ 2476500 w 2476500"/>
            <a:gd name="connsiteY7" fmla="*/ 962025 h 962025"/>
            <a:gd name="connsiteX8" fmla="*/ 2063750 w 2476500"/>
            <a:gd name="connsiteY8" fmla="*/ 962025 h 962025"/>
            <a:gd name="connsiteX9" fmla="*/ 1444625 w 2476500"/>
            <a:gd name="connsiteY9" fmla="*/ 962025 h 962025"/>
            <a:gd name="connsiteX10" fmla="*/ 1444625 w 2476500"/>
            <a:gd name="connsiteY10" fmla="*/ 962025 h 962025"/>
            <a:gd name="connsiteX11" fmla="*/ 0 w 2476500"/>
            <a:gd name="connsiteY11" fmla="*/ 962025 h 962025"/>
            <a:gd name="connsiteX12" fmla="*/ 0 w 2476500"/>
            <a:gd name="connsiteY12" fmla="*/ 801688 h 962025"/>
            <a:gd name="connsiteX13" fmla="*/ 0 w 2476500"/>
            <a:gd name="connsiteY13" fmla="*/ 561181 h 962025"/>
            <a:gd name="connsiteX14" fmla="*/ 0 w 2476500"/>
            <a:gd name="connsiteY14" fmla="*/ 561181 h 962025"/>
            <a:gd name="connsiteX15" fmla="*/ 0 w 2476500"/>
            <a:gd name="connsiteY15" fmla="*/ 0 h 962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76500" h="962025">
              <a:moveTo>
                <a:pt x="0" y="0"/>
              </a:moveTo>
              <a:lnTo>
                <a:pt x="1444625" y="0"/>
              </a:lnTo>
              <a:lnTo>
                <a:pt x="1444625" y="0"/>
              </a:lnTo>
              <a:lnTo>
                <a:pt x="2063750" y="0"/>
              </a:lnTo>
              <a:lnTo>
                <a:pt x="2476500" y="0"/>
              </a:lnTo>
              <a:lnTo>
                <a:pt x="2476500" y="561181"/>
              </a:lnTo>
              <a:lnTo>
                <a:pt x="2476500" y="801688"/>
              </a:lnTo>
              <a:lnTo>
                <a:pt x="2476500" y="962025"/>
              </a:lnTo>
              <a:lnTo>
                <a:pt x="2063750" y="962025"/>
              </a:lnTo>
              <a:lnTo>
                <a:pt x="1444625" y="962025"/>
              </a:lnTo>
              <a:lnTo>
                <a:pt x="1444625" y="962025"/>
              </a:lnTo>
              <a:lnTo>
                <a:pt x="0" y="962025"/>
              </a:lnTo>
              <a:lnTo>
                <a:pt x="0" y="801688"/>
              </a:lnTo>
              <a:lnTo>
                <a:pt x="0" y="561181"/>
              </a:lnTo>
              <a:lnTo>
                <a:pt x="0" y="561181"/>
              </a:lnTo>
              <a:lnTo>
                <a:pt x="0" y="0"/>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200" b="1"/>
            <a:t>数量（</a:t>
          </a:r>
          <a:r>
            <a:rPr kumimoji="1" lang="en-US" altLang="ja-JP" sz="1200" b="1"/>
            <a:t>A</a:t>
          </a:r>
          <a:r>
            <a:rPr kumimoji="1" lang="ja-JP" altLang="en-US" sz="1200" b="1"/>
            <a:t>）と単価（</a:t>
          </a:r>
          <a:r>
            <a:rPr kumimoji="1" lang="en-US" altLang="ja-JP" sz="1200" b="1"/>
            <a:t>B</a:t>
          </a:r>
          <a:r>
            <a:rPr kumimoji="1" lang="ja-JP" altLang="en-US" sz="1200" b="1"/>
            <a:t>）を入力すると</a:t>
          </a:r>
          <a:endParaRPr kumimoji="1" lang="en-US" altLang="ja-JP" sz="1200" b="1"/>
        </a:p>
        <a:p>
          <a:pPr algn="ctr"/>
          <a:r>
            <a:rPr kumimoji="1" lang="ja-JP" altLang="en-US" sz="1200" b="1"/>
            <a:t>黄色セルに自動計算されます。</a:t>
          </a:r>
          <a:endParaRPr kumimoji="1" lang="en-US" altLang="ja-JP" sz="1200" b="1"/>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41</xdr:col>
      <xdr:colOff>84666</xdr:colOff>
      <xdr:row>0</xdr:row>
      <xdr:rowOff>49389</xdr:rowOff>
    </xdr:from>
    <xdr:to>
      <xdr:col>65</xdr:col>
      <xdr:colOff>21166</xdr:colOff>
      <xdr:row>6</xdr:row>
      <xdr:rowOff>21166</xdr:rowOff>
    </xdr:to>
    <xdr:sp macro="" textlink="">
      <xdr:nvSpPr>
        <xdr:cNvPr id="2" name="正方形/長方形 1">
          <a:extLst>
            <a:ext uri="{FF2B5EF4-FFF2-40B4-BE49-F238E27FC236}">
              <a16:creationId xmlns:a16="http://schemas.microsoft.com/office/drawing/2014/main" id="{DDB7DC3E-1BF1-4C13-B854-1F8653795842}"/>
            </a:ext>
          </a:extLst>
        </xdr:cNvPr>
        <xdr:cNvSpPr/>
      </xdr:nvSpPr>
      <xdr:spPr>
        <a:xfrm>
          <a:off x="6015566" y="49389"/>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66</xdr:col>
      <xdr:colOff>83344</xdr:colOff>
      <xdr:row>9</xdr:row>
      <xdr:rowOff>47625</xdr:rowOff>
    </xdr:from>
    <xdr:to>
      <xdr:col>83</xdr:col>
      <xdr:colOff>95249</xdr:colOff>
      <xdr:row>10</xdr:row>
      <xdr:rowOff>202671</xdr:rowOff>
    </xdr:to>
    <xdr:sp macro="" textlink="">
      <xdr:nvSpPr>
        <xdr:cNvPr id="3" name="四角形吹き出し 8">
          <a:extLst>
            <a:ext uri="{FF2B5EF4-FFF2-40B4-BE49-F238E27FC236}">
              <a16:creationId xmlns:a16="http://schemas.microsoft.com/office/drawing/2014/main" id="{6638B84E-1A14-415E-9599-7611ED7793CE}"/>
            </a:ext>
          </a:extLst>
        </xdr:cNvPr>
        <xdr:cNvSpPr/>
      </xdr:nvSpPr>
      <xdr:spPr>
        <a:xfrm>
          <a:off x="9881394" y="2105025"/>
          <a:ext cx="2710655" cy="561446"/>
        </a:xfrm>
        <a:custGeom>
          <a:avLst/>
          <a:gdLst>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3951132 w 2476500"/>
            <a:gd name="connsiteY6" fmla="*/ 685856 h 962025"/>
            <a:gd name="connsiteX7" fmla="*/ 2476500 w 2476500"/>
            <a:gd name="connsiteY7" fmla="*/ 801688 h 962025"/>
            <a:gd name="connsiteX8" fmla="*/ 2476500 w 2476500"/>
            <a:gd name="connsiteY8" fmla="*/ 962025 h 962025"/>
            <a:gd name="connsiteX9" fmla="*/ 2063750 w 2476500"/>
            <a:gd name="connsiteY9" fmla="*/ 962025 h 962025"/>
            <a:gd name="connsiteX10" fmla="*/ 1444625 w 2476500"/>
            <a:gd name="connsiteY10" fmla="*/ 962025 h 962025"/>
            <a:gd name="connsiteX11" fmla="*/ 1444625 w 2476500"/>
            <a:gd name="connsiteY11" fmla="*/ 962025 h 962025"/>
            <a:gd name="connsiteX12" fmla="*/ 0 w 2476500"/>
            <a:gd name="connsiteY12" fmla="*/ 962025 h 962025"/>
            <a:gd name="connsiteX13" fmla="*/ 0 w 2476500"/>
            <a:gd name="connsiteY13" fmla="*/ 801688 h 962025"/>
            <a:gd name="connsiteX14" fmla="*/ 0 w 2476500"/>
            <a:gd name="connsiteY14" fmla="*/ 561181 h 962025"/>
            <a:gd name="connsiteX15" fmla="*/ 0 w 2476500"/>
            <a:gd name="connsiteY15" fmla="*/ 561181 h 962025"/>
            <a:gd name="connsiteX16" fmla="*/ 0 w 2476500"/>
            <a:gd name="connsiteY16" fmla="*/ 0 h 962025"/>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2476500 w 2476500"/>
            <a:gd name="connsiteY6" fmla="*/ 801688 h 962025"/>
            <a:gd name="connsiteX7" fmla="*/ 2476500 w 2476500"/>
            <a:gd name="connsiteY7" fmla="*/ 962025 h 962025"/>
            <a:gd name="connsiteX8" fmla="*/ 2063750 w 2476500"/>
            <a:gd name="connsiteY8" fmla="*/ 962025 h 962025"/>
            <a:gd name="connsiteX9" fmla="*/ 1444625 w 2476500"/>
            <a:gd name="connsiteY9" fmla="*/ 962025 h 962025"/>
            <a:gd name="connsiteX10" fmla="*/ 1444625 w 2476500"/>
            <a:gd name="connsiteY10" fmla="*/ 962025 h 962025"/>
            <a:gd name="connsiteX11" fmla="*/ 0 w 2476500"/>
            <a:gd name="connsiteY11" fmla="*/ 962025 h 962025"/>
            <a:gd name="connsiteX12" fmla="*/ 0 w 2476500"/>
            <a:gd name="connsiteY12" fmla="*/ 801688 h 962025"/>
            <a:gd name="connsiteX13" fmla="*/ 0 w 2476500"/>
            <a:gd name="connsiteY13" fmla="*/ 561181 h 962025"/>
            <a:gd name="connsiteX14" fmla="*/ 0 w 2476500"/>
            <a:gd name="connsiteY14" fmla="*/ 561181 h 962025"/>
            <a:gd name="connsiteX15" fmla="*/ 0 w 2476500"/>
            <a:gd name="connsiteY15" fmla="*/ 0 h 962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76500" h="962025">
              <a:moveTo>
                <a:pt x="0" y="0"/>
              </a:moveTo>
              <a:lnTo>
                <a:pt x="1444625" y="0"/>
              </a:lnTo>
              <a:lnTo>
                <a:pt x="1444625" y="0"/>
              </a:lnTo>
              <a:lnTo>
                <a:pt x="2063750" y="0"/>
              </a:lnTo>
              <a:lnTo>
                <a:pt x="2476500" y="0"/>
              </a:lnTo>
              <a:lnTo>
                <a:pt x="2476500" y="561181"/>
              </a:lnTo>
              <a:lnTo>
                <a:pt x="2476500" y="801688"/>
              </a:lnTo>
              <a:lnTo>
                <a:pt x="2476500" y="962025"/>
              </a:lnTo>
              <a:lnTo>
                <a:pt x="2063750" y="962025"/>
              </a:lnTo>
              <a:lnTo>
                <a:pt x="1444625" y="962025"/>
              </a:lnTo>
              <a:lnTo>
                <a:pt x="1444625" y="962025"/>
              </a:lnTo>
              <a:lnTo>
                <a:pt x="0" y="962025"/>
              </a:lnTo>
              <a:lnTo>
                <a:pt x="0" y="801688"/>
              </a:lnTo>
              <a:lnTo>
                <a:pt x="0" y="561181"/>
              </a:lnTo>
              <a:lnTo>
                <a:pt x="0" y="561181"/>
              </a:lnTo>
              <a:lnTo>
                <a:pt x="0" y="0"/>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200" b="1"/>
            <a:t>数量（</a:t>
          </a:r>
          <a:r>
            <a:rPr kumimoji="1" lang="en-US" altLang="ja-JP" sz="1200" b="1"/>
            <a:t>A</a:t>
          </a:r>
          <a:r>
            <a:rPr kumimoji="1" lang="ja-JP" altLang="en-US" sz="1200" b="1"/>
            <a:t>）と単価（</a:t>
          </a:r>
          <a:r>
            <a:rPr kumimoji="1" lang="en-US" altLang="ja-JP" sz="1200" b="1"/>
            <a:t>B</a:t>
          </a:r>
          <a:r>
            <a:rPr kumimoji="1" lang="ja-JP" altLang="en-US" sz="1200" b="1"/>
            <a:t>）を入力すると</a:t>
          </a:r>
          <a:endParaRPr kumimoji="1" lang="en-US" altLang="ja-JP" sz="1200" b="1"/>
        </a:p>
        <a:p>
          <a:pPr algn="ctr"/>
          <a:r>
            <a:rPr kumimoji="1" lang="ja-JP" altLang="en-US" sz="1200" b="1"/>
            <a:t>黄色セルに自動計算されます。</a:t>
          </a:r>
          <a:endParaRPr kumimoji="1" lang="en-US" altLang="ja-JP" sz="1200" b="1"/>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41</xdr:col>
      <xdr:colOff>77610</xdr:colOff>
      <xdr:row>0</xdr:row>
      <xdr:rowOff>63500</xdr:rowOff>
    </xdr:from>
    <xdr:to>
      <xdr:col>65</xdr:col>
      <xdr:colOff>14110</xdr:colOff>
      <xdr:row>6</xdr:row>
      <xdr:rowOff>35277</xdr:rowOff>
    </xdr:to>
    <xdr:sp macro="" textlink="">
      <xdr:nvSpPr>
        <xdr:cNvPr id="2" name="正方形/長方形 1">
          <a:extLst>
            <a:ext uri="{FF2B5EF4-FFF2-40B4-BE49-F238E27FC236}">
              <a16:creationId xmlns:a16="http://schemas.microsoft.com/office/drawing/2014/main" id="{23DE40B8-126A-4C8E-9AD4-BBE727DD4930}"/>
            </a:ext>
          </a:extLst>
        </xdr:cNvPr>
        <xdr:cNvSpPr/>
      </xdr:nvSpPr>
      <xdr:spPr>
        <a:xfrm>
          <a:off x="6484760" y="63500"/>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66</xdr:col>
      <xdr:colOff>83344</xdr:colOff>
      <xdr:row>10</xdr:row>
      <xdr:rowOff>11906</xdr:rowOff>
    </xdr:from>
    <xdr:to>
      <xdr:col>83</xdr:col>
      <xdr:colOff>95250</xdr:colOff>
      <xdr:row>11</xdr:row>
      <xdr:rowOff>163777</xdr:rowOff>
    </xdr:to>
    <xdr:sp macro="" textlink="">
      <xdr:nvSpPr>
        <xdr:cNvPr id="3" name="四角形吹き出し 8">
          <a:extLst>
            <a:ext uri="{FF2B5EF4-FFF2-40B4-BE49-F238E27FC236}">
              <a16:creationId xmlns:a16="http://schemas.microsoft.com/office/drawing/2014/main" id="{B762FCE5-1664-43D5-AE57-9413D61A14D3}"/>
            </a:ext>
          </a:extLst>
        </xdr:cNvPr>
        <xdr:cNvSpPr/>
      </xdr:nvSpPr>
      <xdr:spPr>
        <a:xfrm>
          <a:off x="10357644" y="2297906"/>
          <a:ext cx="2710656" cy="558271"/>
        </a:xfrm>
        <a:custGeom>
          <a:avLst/>
          <a:gdLst>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3951132 w 2476500"/>
            <a:gd name="connsiteY6" fmla="*/ 685856 h 962025"/>
            <a:gd name="connsiteX7" fmla="*/ 2476500 w 2476500"/>
            <a:gd name="connsiteY7" fmla="*/ 801688 h 962025"/>
            <a:gd name="connsiteX8" fmla="*/ 2476500 w 2476500"/>
            <a:gd name="connsiteY8" fmla="*/ 962025 h 962025"/>
            <a:gd name="connsiteX9" fmla="*/ 2063750 w 2476500"/>
            <a:gd name="connsiteY9" fmla="*/ 962025 h 962025"/>
            <a:gd name="connsiteX10" fmla="*/ 1444625 w 2476500"/>
            <a:gd name="connsiteY10" fmla="*/ 962025 h 962025"/>
            <a:gd name="connsiteX11" fmla="*/ 1444625 w 2476500"/>
            <a:gd name="connsiteY11" fmla="*/ 962025 h 962025"/>
            <a:gd name="connsiteX12" fmla="*/ 0 w 2476500"/>
            <a:gd name="connsiteY12" fmla="*/ 962025 h 962025"/>
            <a:gd name="connsiteX13" fmla="*/ 0 w 2476500"/>
            <a:gd name="connsiteY13" fmla="*/ 801688 h 962025"/>
            <a:gd name="connsiteX14" fmla="*/ 0 w 2476500"/>
            <a:gd name="connsiteY14" fmla="*/ 561181 h 962025"/>
            <a:gd name="connsiteX15" fmla="*/ 0 w 2476500"/>
            <a:gd name="connsiteY15" fmla="*/ 561181 h 962025"/>
            <a:gd name="connsiteX16" fmla="*/ 0 w 2476500"/>
            <a:gd name="connsiteY16" fmla="*/ 0 h 962025"/>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2476500 w 2476500"/>
            <a:gd name="connsiteY6" fmla="*/ 801688 h 962025"/>
            <a:gd name="connsiteX7" fmla="*/ 2476500 w 2476500"/>
            <a:gd name="connsiteY7" fmla="*/ 962025 h 962025"/>
            <a:gd name="connsiteX8" fmla="*/ 2063750 w 2476500"/>
            <a:gd name="connsiteY8" fmla="*/ 962025 h 962025"/>
            <a:gd name="connsiteX9" fmla="*/ 1444625 w 2476500"/>
            <a:gd name="connsiteY9" fmla="*/ 962025 h 962025"/>
            <a:gd name="connsiteX10" fmla="*/ 1444625 w 2476500"/>
            <a:gd name="connsiteY10" fmla="*/ 962025 h 962025"/>
            <a:gd name="connsiteX11" fmla="*/ 0 w 2476500"/>
            <a:gd name="connsiteY11" fmla="*/ 962025 h 962025"/>
            <a:gd name="connsiteX12" fmla="*/ 0 w 2476500"/>
            <a:gd name="connsiteY12" fmla="*/ 801688 h 962025"/>
            <a:gd name="connsiteX13" fmla="*/ 0 w 2476500"/>
            <a:gd name="connsiteY13" fmla="*/ 561181 h 962025"/>
            <a:gd name="connsiteX14" fmla="*/ 0 w 2476500"/>
            <a:gd name="connsiteY14" fmla="*/ 561181 h 962025"/>
            <a:gd name="connsiteX15" fmla="*/ 0 w 2476500"/>
            <a:gd name="connsiteY15" fmla="*/ 0 h 962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76500" h="962025">
              <a:moveTo>
                <a:pt x="0" y="0"/>
              </a:moveTo>
              <a:lnTo>
                <a:pt x="1444625" y="0"/>
              </a:lnTo>
              <a:lnTo>
                <a:pt x="1444625" y="0"/>
              </a:lnTo>
              <a:lnTo>
                <a:pt x="2063750" y="0"/>
              </a:lnTo>
              <a:lnTo>
                <a:pt x="2476500" y="0"/>
              </a:lnTo>
              <a:lnTo>
                <a:pt x="2476500" y="561181"/>
              </a:lnTo>
              <a:lnTo>
                <a:pt x="2476500" y="801688"/>
              </a:lnTo>
              <a:lnTo>
                <a:pt x="2476500" y="962025"/>
              </a:lnTo>
              <a:lnTo>
                <a:pt x="2063750" y="962025"/>
              </a:lnTo>
              <a:lnTo>
                <a:pt x="1444625" y="962025"/>
              </a:lnTo>
              <a:lnTo>
                <a:pt x="1444625" y="962025"/>
              </a:lnTo>
              <a:lnTo>
                <a:pt x="0" y="962025"/>
              </a:lnTo>
              <a:lnTo>
                <a:pt x="0" y="801688"/>
              </a:lnTo>
              <a:lnTo>
                <a:pt x="0" y="561181"/>
              </a:lnTo>
              <a:lnTo>
                <a:pt x="0" y="561181"/>
              </a:lnTo>
              <a:lnTo>
                <a:pt x="0" y="0"/>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200" b="1"/>
            <a:t>数量（</a:t>
          </a:r>
          <a:r>
            <a:rPr kumimoji="1" lang="en-US" altLang="ja-JP" sz="1200" b="1"/>
            <a:t>A</a:t>
          </a:r>
          <a:r>
            <a:rPr kumimoji="1" lang="ja-JP" altLang="en-US" sz="1200" b="1"/>
            <a:t>）と単価（</a:t>
          </a:r>
          <a:r>
            <a:rPr kumimoji="1" lang="en-US" altLang="ja-JP" sz="1200" b="1"/>
            <a:t>B</a:t>
          </a:r>
          <a:r>
            <a:rPr kumimoji="1" lang="ja-JP" altLang="en-US" sz="1200" b="1"/>
            <a:t>）を入力すると</a:t>
          </a:r>
          <a:endParaRPr kumimoji="1" lang="en-US" altLang="ja-JP" sz="1200" b="1"/>
        </a:p>
        <a:p>
          <a:pPr algn="ctr"/>
          <a:r>
            <a:rPr kumimoji="1" lang="ja-JP" altLang="en-US" sz="1200" b="1"/>
            <a:t>黄色セルに自動計算されます。</a:t>
          </a:r>
          <a:endParaRPr kumimoji="1" lang="en-US" altLang="ja-JP" sz="1200" b="1"/>
        </a:p>
      </xdr:txBody>
    </xdr:sp>
    <xdr:clientData/>
  </xdr:twoCellAnchor>
  <xdr:twoCellAnchor>
    <xdr:from>
      <xdr:col>43</xdr:col>
      <xdr:colOff>166687</xdr:colOff>
      <xdr:row>20</xdr:row>
      <xdr:rowOff>11907</xdr:rowOff>
    </xdr:from>
    <xdr:to>
      <xdr:col>55</xdr:col>
      <xdr:colOff>160136</xdr:colOff>
      <xdr:row>20</xdr:row>
      <xdr:rowOff>389783</xdr:rowOff>
    </xdr:to>
    <xdr:sp macro="" textlink="">
      <xdr:nvSpPr>
        <xdr:cNvPr id="5" name="正方形/長方形 4">
          <a:extLst>
            <a:ext uri="{FF2B5EF4-FFF2-40B4-BE49-F238E27FC236}">
              <a16:creationId xmlns:a16="http://schemas.microsoft.com/office/drawing/2014/main" id="{3E438A22-092E-4237-9EAE-6B7CA503C3E4}"/>
            </a:ext>
          </a:extLst>
        </xdr:cNvPr>
        <xdr:cNvSpPr/>
      </xdr:nvSpPr>
      <xdr:spPr>
        <a:xfrm>
          <a:off x="7227093" y="6322220"/>
          <a:ext cx="1993699" cy="37787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130968</xdr:colOff>
      <xdr:row>21</xdr:row>
      <xdr:rowOff>202407</xdr:rowOff>
    </xdr:from>
    <xdr:to>
      <xdr:col>62</xdr:col>
      <xdr:colOff>70644</xdr:colOff>
      <xdr:row>23</xdr:row>
      <xdr:rowOff>154781</xdr:rowOff>
    </xdr:to>
    <xdr:sp macro="" textlink="">
      <xdr:nvSpPr>
        <xdr:cNvPr id="4" name="四角形吹き出し 4">
          <a:extLst>
            <a:ext uri="{FF2B5EF4-FFF2-40B4-BE49-F238E27FC236}">
              <a16:creationId xmlns:a16="http://schemas.microsoft.com/office/drawing/2014/main" id="{D67C7F73-933C-48D8-BBCE-EE80B478DE96}"/>
            </a:ext>
          </a:extLst>
        </xdr:cNvPr>
        <xdr:cNvSpPr/>
      </xdr:nvSpPr>
      <xdr:spPr>
        <a:xfrm>
          <a:off x="6691312" y="6917532"/>
          <a:ext cx="3606801" cy="404812"/>
        </a:xfrm>
        <a:prstGeom prst="wedgeRectCallout">
          <a:avLst>
            <a:gd name="adj1" fmla="val -12860"/>
            <a:gd name="adj2" fmla="val -13242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資金シートの（１）経費区分別内訳に自動転記されます。</a:t>
          </a:r>
          <a:endParaRPr lang="ja-JP" altLang="ja-JP">
            <a:effectLst/>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41</xdr:col>
      <xdr:colOff>35277</xdr:colOff>
      <xdr:row>0</xdr:row>
      <xdr:rowOff>42334</xdr:rowOff>
    </xdr:from>
    <xdr:to>
      <xdr:col>64</xdr:col>
      <xdr:colOff>134054</xdr:colOff>
      <xdr:row>6</xdr:row>
      <xdr:rowOff>14111</xdr:rowOff>
    </xdr:to>
    <xdr:sp macro="" textlink="">
      <xdr:nvSpPr>
        <xdr:cNvPr id="2" name="正方形/長方形 1">
          <a:extLst>
            <a:ext uri="{FF2B5EF4-FFF2-40B4-BE49-F238E27FC236}">
              <a16:creationId xmlns:a16="http://schemas.microsoft.com/office/drawing/2014/main" id="{29745F51-809F-4031-A53D-5D959A9DEA60}"/>
            </a:ext>
          </a:extLst>
        </xdr:cNvPr>
        <xdr:cNvSpPr/>
      </xdr:nvSpPr>
      <xdr:spPr>
        <a:xfrm>
          <a:off x="5966177" y="42334"/>
          <a:ext cx="3750027"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65</xdr:col>
      <xdr:colOff>107157</xdr:colOff>
      <xdr:row>9</xdr:row>
      <xdr:rowOff>11906</xdr:rowOff>
    </xdr:from>
    <xdr:to>
      <xdr:col>82</xdr:col>
      <xdr:colOff>125413</xdr:colOff>
      <xdr:row>10</xdr:row>
      <xdr:rowOff>163777</xdr:rowOff>
    </xdr:to>
    <xdr:sp macro="" textlink="">
      <xdr:nvSpPr>
        <xdr:cNvPr id="3" name="四角形吹き出し 8">
          <a:extLst>
            <a:ext uri="{FF2B5EF4-FFF2-40B4-BE49-F238E27FC236}">
              <a16:creationId xmlns:a16="http://schemas.microsoft.com/office/drawing/2014/main" id="{F781E659-74D1-472D-8F46-8E826DF50952}"/>
            </a:ext>
          </a:extLst>
        </xdr:cNvPr>
        <xdr:cNvSpPr/>
      </xdr:nvSpPr>
      <xdr:spPr>
        <a:xfrm>
          <a:off x="9848057" y="2069306"/>
          <a:ext cx="2717006" cy="558271"/>
        </a:xfrm>
        <a:custGeom>
          <a:avLst/>
          <a:gdLst>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3951132 w 2476500"/>
            <a:gd name="connsiteY6" fmla="*/ 685856 h 962025"/>
            <a:gd name="connsiteX7" fmla="*/ 2476500 w 2476500"/>
            <a:gd name="connsiteY7" fmla="*/ 801688 h 962025"/>
            <a:gd name="connsiteX8" fmla="*/ 2476500 w 2476500"/>
            <a:gd name="connsiteY8" fmla="*/ 962025 h 962025"/>
            <a:gd name="connsiteX9" fmla="*/ 2063750 w 2476500"/>
            <a:gd name="connsiteY9" fmla="*/ 962025 h 962025"/>
            <a:gd name="connsiteX10" fmla="*/ 1444625 w 2476500"/>
            <a:gd name="connsiteY10" fmla="*/ 962025 h 962025"/>
            <a:gd name="connsiteX11" fmla="*/ 1444625 w 2476500"/>
            <a:gd name="connsiteY11" fmla="*/ 962025 h 962025"/>
            <a:gd name="connsiteX12" fmla="*/ 0 w 2476500"/>
            <a:gd name="connsiteY12" fmla="*/ 962025 h 962025"/>
            <a:gd name="connsiteX13" fmla="*/ 0 w 2476500"/>
            <a:gd name="connsiteY13" fmla="*/ 801688 h 962025"/>
            <a:gd name="connsiteX14" fmla="*/ 0 w 2476500"/>
            <a:gd name="connsiteY14" fmla="*/ 561181 h 962025"/>
            <a:gd name="connsiteX15" fmla="*/ 0 w 2476500"/>
            <a:gd name="connsiteY15" fmla="*/ 561181 h 962025"/>
            <a:gd name="connsiteX16" fmla="*/ 0 w 2476500"/>
            <a:gd name="connsiteY16" fmla="*/ 0 h 962025"/>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2476500 w 2476500"/>
            <a:gd name="connsiteY6" fmla="*/ 801688 h 962025"/>
            <a:gd name="connsiteX7" fmla="*/ 2476500 w 2476500"/>
            <a:gd name="connsiteY7" fmla="*/ 962025 h 962025"/>
            <a:gd name="connsiteX8" fmla="*/ 2063750 w 2476500"/>
            <a:gd name="connsiteY8" fmla="*/ 962025 h 962025"/>
            <a:gd name="connsiteX9" fmla="*/ 1444625 w 2476500"/>
            <a:gd name="connsiteY9" fmla="*/ 962025 h 962025"/>
            <a:gd name="connsiteX10" fmla="*/ 1444625 w 2476500"/>
            <a:gd name="connsiteY10" fmla="*/ 962025 h 962025"/>
            <a:gd name="connsiteX11" fmla="*/ 0 w 2476500"/>
            <a:gd name="connsiteY11" fmla="*/ 962025 h 962025"/>
            <a:gd name="connsiteX12" fmla="*/ 0 w 2476500"/>
            <a:gd name="connsiteY12" fmla="*/ 801688 h 962025"/>
            <a:gd name="connsiteX13" fmla="*/ 0 w 2476500"/>
            <a:gd name="connsiteY13" fmla="*/ 561181 h 962025"/>
            <a:gd name="connsiteX14" fmla="*/ 0 w 2476500"/>
            <a:gd name="connsiteY14" fmla="*/ 561181 h 962025"/>
            <a:gd name="connsiteX15" fmla="*/ 0 w 2476500"/>
            <a:gd name="connsiteY15" fmla="*/ 0 h 962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76500" h="962025">
              <a:moveTo>
                <a:pt x="0" y="0"/>
              </a:moveTo>
              <a:lnTo>
                <a:pt x="1444625" y="0"/>
              </a:lnTo>
              <a:lnTo>
                <a:pt x="1444625" y="0"/>
              </a:lnTo>
              <a:lnTo>
                <a:pt x="2063750" y="0"/>
              </a:lnTo>
              <a:lnTo>
                <a:pt x="2476500" y="0"/>
              </a:lnTo>
              <a:lnTo>
                <a:pt x="2476500" y="561181"/>
              </a:lnTo>
              <a:lnTo>
                <a:pt x="2476500" y="801688"/>
              </a:lnTo>
              <a:lnTo>
                <a:pt x="2476500" y="962025"/>
              </a:lnTo>
              <a:lnTo>
                <a:pt x="2063750" y="962025"/>
              </a:lnTo>
              <a:lnTo>
                <a:pt x="1444625" y="962025"/>
              </a:lnTo>
              <a:lnTo>
                <a:pt x="1444625" y="962025"/>
              </a:lnTo>
              <a:lnTo>
                <a:pt x="0" y="962025"/>
              </a:lnTo>
              <a:lnTo>
                <a:pt x="0" y="801688"/>
              </a:lnTo>
              <a:lnTo>
                <a:pt x="0" y="561181"/>
              </a:lnTo>
              <a:lnTo>
                <a:pt x="0" y="561181"/>
              </a:lnTo>
              <a:lnTo>
                <a:pt x="0" y="0"/>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200" b="1"/>
            <a:t>数量（</a:t>
          </a:r>
          <a:r>
            <a:rPr kumimoji="1" lang="en-US" altLang="ja-JP" sz="1200" b="1"/>
            <a:t>A</a:t>
          </a:r>
          <a:r>
            <a:rPr kumimoji="1" lang="ja-JP" altLang="en-US" sz="1200" b="1"/>
            <a:t>）と単価（</a:t>
          </a:r>
          <a:r>
            <a:rPr kumimoji="1" lang="en-US" altLang="ja-JP" sz="1200" b="1"/>
            <a:t>B</a:t>
          </a:r>
          <a:r>
            <a:rPr kumimoji="1" lang="ja-JP" altLang="en-US" sz="1200" b="1"/>
            <a:t>）を入力すると</a:t>
          </a:r>
          <a:endParaRPr kumimoji="1" lang="en-US" altLang="ja-JP" sz="1200" b="1"/>
        </a:p>
        <a:p>
          <a:pPr algn="ctr"/>
          <a:r>
            <a:rPr kumimoji="1" lang="ja-JP" altLang="en-US" sz="1200" b="1"/>
            <a:t>黄色セルに自動計算されます。</a:t>
          </a:r>
          <a:endParaRPr kumimoji="1" lang="en-US" altLang="ja-JP" sz="1200" b="1"/>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41</xdr:col>
      <xdr:colOff>14111</xdr:colOff>
      <xdr:row>0</xdr:row>
      <xdr:rowOff>42333</xdr:rowOff>
    </xdr:from>
    <xdr:to>
      <xdr:col>64</xdr:col>
      <xdr:colOff>112888</xdr:colOff>
      <xdr:row>6</xdr:row>
      <xdr:rowOff>14110</xdr:rowOff>
    </xdr:to>
    <xdr:sp macro="" textlink="">
      <xdr:nvSpPr>
        <xdr:cNvPr id="2" name="正方形/長方形 1">
          <a:extLst>
            <a:ext uri="{FF2B5EF4-FFF2-40B4-BE49-F238E27FC236}">
              <a16:creationId xmlns:a16="http://schemas.microsoft.com/office/drawing/2014/main" id="{017A91F0-3BDD-4A62-B6A2-C752FF61B731}"/>
            </a:ext>
          </a:extLst>
        </xdr:cNvPr>
        <xdr:cNvSpPr/>
      </xdr:nvSpPr>
      <xdr:spPr>
        <a:xfrm>
          <a:off x="5945011" y="42333"/>
          <a:ext cx="3750027"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66</xdr:col>
      <xdr:colOff>95250</xdr:colOff>
      <xdr:row>9</xdr:row>
      <xdr:rowOff>11906</xdr:rowOff>
    </xdr:from>
    <xdr:to>
      <xdr:col>83</xdr:col>
      <xdr:colOff>107155</xdr:colOff>
      <xdr:row>10</xdr:row>
      <xdr:rowOff>163777</xdr:rowOff>
    </xdr:to>
    <xdr:sp macro="" textlink="">
      <xdr:nvSpPr>
        <xdr:cNvPr id="3" name="四角形吹き出し 8">
          <a:extLst>
            <a:ext uri="{FF2B5EF4-FFF2-40B4-BE49-F238E27FC236}">
              <a16:creationId xmlns:a16="http://schemas.microsoft.com/office/drawing/2014/main" id="{1D020985-5CDF-4DE5-9DC7-0979AC6D7164}"/>
            </a:ext>
          </a:extLst>
        </xdr:cNvPr>
        <xdr:cNvSpPr/>
      </xdr:nvSpPr>
      <xdr:spPr>
        <a:xfrm>
          <a:off x="9994900" y="2069306"/>
          <a:ext cx="2710655" cy="558271"/>
        </a:xfrm>
        <a:custGeom>
          <a:avLst/>
          <a:gdLst>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3951132 w 2476500"/>
            <a:gd name="connsiteY6" fmla="*/ 685856 h 962025"/>
            <a:gd name="connsiteX7" fmla="*/ 2476500 w 2476500"/>
            <a:gd name="connsiteY7" fmla="*/ 801688 h 962025"/>
            <a:gd name="connsiteX8" fmla="*/ 2476500 w 2476500"/>
            <a:gd name="connsiteY8" fmla="*/ 962025 h 962025"/>
            <a:gd name="connsiteX9" fmla="*/ 2063750 w 2476500"/>
            <a:gd name="connsiteY9" fmla="*/ 962025 h 962025"/>
            <a:gd name="connsiteX10" fmla="*/ 1444625 w 2476500"/>
            <a:gd name="connsiteY10" fmla="*/ 962025 h 962025"/>
            <a:gd name="connsiteX11" fmla="*/ 1444625 w 2476500"/>
            <a:gd name="connsiteY11" fmla="*/ 962025 h 962025"/>
            <a:gd name="connsiteX12" fmla="*/ 0 w 2476500"/>
            <a:gd name="connsiteY12" fmla="*/ 962025 h 962025"/>
            <a:gd name="connsiteX13" fmla="*/ 0 w 2476500"/>
            <a:gd name="connsiteY13" fmla="*/ 801688 h 962025"/>
            <a:gd name="connsiteX14" fmla="*/ 0 w 2476500"/>
            <a:gd name="connsiteY14" fmla="*/ 561181 h 962025"/>
            <a:gd name="connsiteX15" fmla="*/ 0 w 2476500"/>
            <a:gd name="connsiteY15" fmla="*/ 561181 h 962025"/>
            <a:gd name="connsiteX16" fmla="*/ 0 w 2476500"/>
            <a:gd name="connsiteY16" fmla="*/ 0 h 962025"/>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2476500 w 2476500"/>
            <a:gd name="connsiteY6" fmla="*/ 801688 h 962025"/>
            <a:gd name="connsiteX7" fmla="*/ 2476500 w 2476500"/>
            <a:gd name="connsiteY7" fmla="*/ 962025 h 962025"/>
            <a:gd name="connsiteX8" fmla="*/ 2063750 w 2476500"/>
            <a:gd name="connsiteY8" fmla="*/ 962025 h 962025"/>
            <a:gd name="connsiteX9" fmla="*/ 1444625 w 2476500"/>
            <a:gd name="connsiteY9" fmla="*/ 962025 h 962025"/>
            <a:gd name="connsiteX10" fmla="*/ 1444625 w 2476500"/>
            <a:gd name="connsiteY10" fmla="*/ 962025 h 962025"/>
            <a:gd name="connsiteX11" fmla="*/ 0 w 2476500"/>
            <a:gd name="connsiteY11" fmla="*/ 962025 h 962025"/>
            <a:gd name="connsiteX12" fmla="*/ 0 w 2476500"/>
            <a:gd name="connsiteY12" fmla="*/ 801688 h 962025"/>
            <a:gd name="connsiteX13" fmla="*/ 0 w 2476500"/>
            <a:gd name="connsiteY13" fmla="*/ 561181 h 962025"/>
            <a:gd name="connsiteX14" fmla="*/ 0 w 2476500"/>
            <a:gd name="connsiteY14" fmla="*/ 561181 h 962025"/>
            <a:gd name="connsiteX15" fmla="*/ 0 w 2476500"/>
            <a:gd name="connsiteY15" fmla="*/ 0 h 962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76500" h="962025">
              <a:moveTo>
                <a:pt x="0" y="0"/>
              </a:moveTo>
              <a:lnTo>
                <a:pt x="1444625" y="0"/>
              </a:lnTo>
              <a:lnTo>
                <a:pt x="1444625" y="0"/>
              </a:lnTo>
              <a:lnTo>
                <a:pt x="2063750" y="0"/>
              </a:lnTo>
              <a:lnTo>
                <a:pt x="2476500" y="0"/>
              </a:lnTo>
              <a:lnTo>
                <a:pt x="2476500" y="561181"/>
              </a:lnTo>
              <a:lnTo>
                <a:pt x="2476500" y="801688"/>
              </a:lnTo>
              <a:lnTo>
                <a:pt x="2476500" y="962025"/>
              </a:lnTo>
              <a:lnTo>
                <a:pt x="2063750" y="962025"/>
              </a:lnTo>
              <a:lnTo>
                <a:pt x="1444625" y="962025"/>
              </a:lnTo>
              <a:lnTo>
                <a:pt x="1444625" y="962025"/>
              </a:lnTo>
              <a:lnTo>
                <a:pt x="0" y="962025"/>
              </a:lnTo>
              <a:lnTo>
                <a:pt x="0" y="801688"/>
              </a:lnTo>
              <a:lnTo>
                <a:pt x="0" y="561181"/>
              </a:lnTo>
              <a:lnTo>
                <a:pt x="0" y="561181"/>
              </a:lnTo>
              <a:lnTo>
                <a:pt x="0" y="0"/>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200" b="1"/>
            <a:t>数量（</a:t>
          </a:r>
          <a:r>
            <a:rPr kumimoji="1" lang="en-US" altLang="ja-JP" sz="1200" b="1"/>
            <a:t>A</a:t>
          </a:r>
          <a:r>
            <a:rPr kumimoji="1" lang="ja-JP" altLang="en-US" sz="1200" b="1"/>
            <a:t>）と単価（</a:t>
          </a:r>
          <a:r>
            <a:rPr kumimoji="1" lang="en-US" altLang="ja-JP" sz="1200" b="1"/>
            <a:t>B</a:t>
          </a:r>
          <a:r>
            <a:rPr kumimoji="1" lang="ja-JP" altLang="en-US" sz="1200" b="1"/>
            <a:t>）を入力すると</a:t>
          </a:r>
          <a:endParaRPr kumimoji="1" lang="en-US" altLang="ja-JP" sz="1200" b="1"/>
        </a:p>
        <a:p>
          <a:pPr algn="ctr"/>
          <a:r>
            <a:rPr kumimoji="1" lang="ja-JP" altLang="en-US" sz="1200" b="1"/>
            <a:t>黄色セルに自動計算されます。</a:t>
          </a:r>
          <a:endParaRPr kumimoji="1" lang="en-US" altLang="ja-JP" sz="1200" b="1"/>
        </a:p>
      </xdr:txBody>
    </xdr:sp>
    <xdr:clientData/>
  </xdr:twoCellAnchor>
  <xdr:twoCellAnchor>
    <xdr:from>
      <xdr:col>44</xdr:col>
      <xdr:colOff>1</xdr:colOff>
      <xdr:row>19</xdr:row>
      <xdr:rowOff>11906</xdr:rowOff>
    </xdr:from>
    <xdr:to>
      <xdr:col>55</xdr:col>
      <xdr:colOff>160137</xdr:colOff>
      <xdr:row>19</xdr:row>
      <xdr:rowOff>389782</xdr:rowOff>
    </xdr:to>
    <xdr:sp macro="" textlink="">
      <xdr:nvSpPr>
        <xdr:cNvPr id="5" name="正方形/長方形 4">
          <a:extLst>
            <a:ext uri="{FF2B5EF4-FFF2-40B4-BE49-F238E27FC236}">
              <a16:creationId xmlns:a16="http://schemas.microsoft.com/office/drawing/2014/main" id="{14505DEB-25A0-4E9F-A378-7807EF10329D}"/>
            </a:ext>
          </a:extLst>
        </xdr:cNvPr>
        <xdr:cNvSpPr/>
      </xdr:nvSpPr>
      <xdr:spPr>
        <a:xfrm>
          <a:off x="6727032" y="6096000"/>
          <a:ext cx="1993699" cy="37787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35719</xdr:colOff>
      <xdr:row>21</xdr:row>
      <xdr:rowOff>35719</xdr:rowOff>
    </xdr:from>
    <xdr:to>
      <xdr:col>61</xdr:col>
      <xdr:colOff>142082</xdr:colOff>
      <xdr:row>22</xdr:row>
      <xdr:rowOff>217487</xdr:rowOff>
    </xdr:to>
    <xdr:sp macro="" textlink="">
      <xdr:nvSpPr>
        <xdr:cNvPr id="4" name="四角形吹き出し 4">
          <a:extLst>
            <a:ext uri="{FF2B5EF4-FFF2-40B4-BE49-F238E27FC236}">
              <a16:creationId xmlns:a16="http://schemas.microsoft.com/office/drawing/2014/main" id="{AC9B149E-2114-4DDD-B902-FA45CB37A744}"/>
            </a:ext>
          </a:extLst>
        </xdr:cNvPr>
        <xdr:cNvSpPr/>
      </xdr:nvSpPr>
      <xdr:spPr>
        <a:xfrm>
          <a:off x="6096000" y="6750844"/>
          <a:ext cx="3606801" cy="407987"/>
        </a:xfrm>
        <a:prstGeom prst="wedgeRectCallout">
          <a:avLst>
            <a:gd name="adj1" fmla="val -12860"/>
            <a:gd name="adj2" fmla="val -13242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資金シートの（１）経費区分別内訳に自動転記されます。</a:t>
          </a:r>
          <a:endParaRPr lang="ja-JP" altLang="ja-JP">
            <a:effectLst/>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41</xdr:col>
      <xdr:colOff>70556</xdr:colOff>
      <xdr:row>0</xdr:row>
      <xdr:rowOff>42334</xdr:rowOff>
    </xdr:from>
    <xdr:to>
      <xdr:col>65</xdr:col>
      <xdr:colOff>7056</xdr:colOff>
      <xdr:row>6</xdr:row>
      <xdr:rowOff>14111</xdr:rowOff>
    </xdr:to>
    <xdr:sp macro="" textlink="">
      <xdr:nvSpPr>
        <xdr:cNvPr id="2" name="正方形/長方形 1">
          <a:extLst>
            <a:ext uri="{FF2B5EF4-FFF2-40B4-BE49-F238E27FC236}">
              <a16:creationId xmlns:a16="http://schemas.microsoft.com/office/drawing/2014/main" id="{9D64CFBF-3E76-416F-B0D2-278B35B046C0}"/>
            </a:ext>
          </a:extLst>
        </xdr:cNvPr>
        <xdr:cNvSpPr/>
      </xdr:nvSpPr>
      <xdr:spPr>
        <a:xfrm>
          <a:off x="6477706" y="42334"/>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66</xdr:col>
      <xdr:colOff>152135</xdr:colOff>
      <xdr:row>3</xdr:row>
      <xdr:rowOff>164043</xdr:rowOff>
    </xdr:from>
    <xdr:to>
      <xdr:col>83</xdr:col>
      <xdr:colOff>59531</xdr:colOff>
      <xdr:row>7</xdr:row>
      <xdr:rowOff>152136</xdr:rowOff>
    </xdr:to>
    <xdr:sp macro="" textlink="">
      <xdr:nvSpPr>
        <xdr:cNvPr id="3" name="正方形/長方形 2">
          <a:extLst>
            <a:ext uri="{FF2B5EF4-FFF2-40B4-BE49-F238E27FC236}">
              <a16:creationId xmlns:a16="http://schemas.microsoft.com/office/drawing/2014/main" id="{426CB014-BC56-43C4-917E-012F9DA2A9C4}"/>
            </a:ext>
          </a:extLst>
        </xdr:cNvPr>
        <xdr:cNvSpPr/>
      </xdr:nvSpPr>
      <xdr:spPr>
        <a:xfrm>
          <a:off x="10426435" y="849843"/>
          <a:ext cx="2606146" cy="902493"/>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r>
            <a:rPr kumimoji="1" lang="ja-JP" altLang="ja-JP" sz="1100" b="1" baseline="0">
              <a:solidFill>
                <a:srgbClr val="FFFFFF"/>
              </a:solidFill>
              <a:effectLst/>
              <a:latin typeface="+mn-lt"/>
              <a:ea typeface="+mn-ea"/>
              <a:cs typeface="+mn-cs"/>
            </a:rPr>
            <a:t>調達方法について、物品以外のものは「未選択」としてください。</a:t>
          </a:r>
          <a:endParaRPr lang="ja-JP" altLang="ja-JP" baseline="0">
            <a:solidFill>
              <a:srgbClr val="FFFFFF"/>
            </a:solidFill>
            <a:effectLst/>
          </a:endParaRPr>
        </a:p>
      </xdr:txBody>
    </xdr:sp>
    <xdr:clientData/>
  </xdr:twoCellAnchor>
  <xdr:twoCellAnchor>
    <xdr:from>
      <xdr:col>66</xdr:col>
      <xdr:colOff>154780</xdr:colOff>
      <xdr:row>8</xdr:row>
      <xdr:rowOff>59531</xdr:rowOff>
    </xdr:from>
    <xdr:to>
      <xdr:col>83</xdr:col>
      <xdr:colOff>47625</xdr:colOff>
      <xdr:row>9</xdr:row>
      <xdr:rowOff>393170</xdr:rowOff>
    </xdr:to>
    <xdr:sp macro="" textlink="">
      <xdr:nvSpPr>
        <xdr:cNvPr id="4" name="四角形吹き出し 8">
          <a:extLst>
            <a:ext uri="{FF2B5EF4-FFF2-40B4-BE49-F238E27FC236}">
              <a16:creationId xmlns:a16="http://schemas.microsoft.com/office/drawing/2014/main" id="{2C9D82CF-8BAC-4BE4-98C6-273E81D77D12}"/>
            </a:ext>
          </a:extLst>
        </xdr:cNvPr>
        <xdr:cNvSpPr/>
      </xdr:nvSpPr>
      <xdr:spPr>
        <a:xfrm>
          <a:off x="10429080" y="1888331"/>
          <a:ext cx="2591595" cy="562239"/>
        </a:xfrm>
        <a:custGeom>
          <a:avLst/>
          <a:gdLst>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3951132 w 2476500"/>
            <a:gd name="connsiteY6" fmla="*/ 685856 h 962025"/>
            <a:gd name="connsiteX7" fmla="*/ 2476500 w 2476500"/>
            <a:gd name="connsiteY7" fmla="*/ 801688 h 962025"/>
            <a:gd name="connsiteX8" fmla="*/ 2476500 w 2476500"/>
            <a:gd name="connsiteY8" fmla="*/ 962025 h 962025"/>
            <a:gd name="connsiteX9" fmla="*/ 2063750 w 2476500"/>
            <a:gd name="connsiteY9" fmla="*/ 962025 h 962025"/>
            <a:gd name="connsiteX10" fmla="*/ 1444625 w 2476500"/>
            <a:gd name="connsiteY10" fmla="*/ 962025 h 962025"/>
            <a:gd name="connsiteX11" fmla="*/ 1444625 w 2476500"/>
            <a:gd name="connsiteY11" fmla="*/ 962025 h 962025"/>
            <a:gd name="connsiteX12" fmla="*/ 0 w 2476500"/>
            <a:gd name="connsiteY12" fmla="*/ 962025 h 962025"/>
            <a:gd name="connsiteX13" fmla="*/ 0 w 2476500"/>
            <a:gd name="connsiteY13" fmla="*/ 801688 h 962025"/>
            <a:gd name="connsiteX14" fmla="*/ 0 w 2476500"/>
            <a:gd name="connsiteY14" fmla="*/ 561181 h 962025"/>
            <a:gd name="connsiteX15" fmla="*/ 0 w 2476500"/>
            <a:gd name="connsiteY15" fmla="*/ 561181 h 962025"/>
            <a:gd name="connsiteX16" fmla="*/ 0 w 2476500"/>
            <a:gd name="connsiteY16" fmla="*/ 0 h 962025"/>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2476500 w 2476500"/>
            <a:gd name="connsiteY6" fmla="*/ 801688 h 962025"/>
            <a:gd name="connsiteX7" fmla="*/ 2476500 w 2476500"/>
            <a:gd name="connsiteY7" fmla="*/ 962025 h 962025"/>
            <a:gd name="connsiteX8" fmla="*/ 2063750 w 2476500"/>
            <a:gd name="connsiteY8" fmla="*/ 962025 h 962025"/>
            <a:gd name="connsiteX9" fmla="*/ 1444625 w 2476500"/>
            <a:gd name="connsiteY9" fmla="*/ 962025 h 962025"/>
            <a:gd name="connsiteX10" fmla="*/ 1444625 w 2476500"/>
            <a:gd name="connsiteY10" fmla="*/ 962025 h 962025"/>
            <a:gd name="connsiteX11" fmla="*/ 0 w 2476500"/>
            <a:gd name="connsiteY11" fmla="*/ 962025 h 962025"/>
            <a:gd name="connsiteX12" fmla="*/ 0 w 2476500"/>
            <a:gd name="connsiteY12" fmla="*/ 801688 h 962025"/>
            <a:gd name="connsiteX13" fmla="*/ 0 w 2476500"/>
            <a:gd name="connsiteY13" fmla="*/ 561181 h 962025"/>
            <a:gd name="connsiteX14" fmla="*/ 0 w 2476500"/>
            <a:gd name="connsiteY14" fmla="*/ 561181 h 962025"/>
            <a:gd name="connsiteX15" fmla="*/ 0 w 2476500"/>
            <a:gd name="connsiteY15" fmla="*/ 0 h 962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76500" h="962025">
              <a:moveTo>
                <a:pt x="0" y="0"/>
              </a:moveTo>
              <a:lnTo>
                <a:pt x="1444625" y="0"/>
              </a:lnTo>
              <a:lnTo>
                <a:pt x="1444625" y="0"/>
              </a:lnTo>
              <a:lnTo>
                <a:pt x="2063750" y="0"/>
              </a:lnTo>
              <a:lnTo>
                <a:pt x="2476500" y="0"/>
              </a:lnTo>
              <a:lnTo>
                <a:pt x="2476500" y="561181"/>
              </a:lnTo>
              <a:lnTo>
                <a:pt x="2476500" y="801688"/>
              </a:lnTo>
              <a:lnTo>
                <a:pt x="2476500" y="962025"/>
              </a:lnTo>
              <a:lnTo>
                <a:pt x="2063750" y="962025"/>
              </a:lnTo>
              <a:lnTo>
                <a:pt x="1444625" y="962025"/>
              </a:lnTo>
              <a:lnTo>
                <a:pt x="1444625" y="962025"/>
              </a:lnTo>
              <a:lnTo>
                <a:pt x="0" y="962025"/>
              </a:lnTo>
              <a:lnTo>
                <a:pt x="0" y="801688"/>
              </a:lnTo>
              <a:lnTo>
                <a:pt x="0" y="561181"/>
              </a:lnTo>
              <a:lnTo>
                <a:pt x="0" y="561181"/>
              </a:lnTo>
              <a:lnTo>
                <a:pt x="0" y="0"/>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200" b="1"/>
            <a:t>数量（</a:t>
          </a:r>
          <a:r>
            <a:rPr kumimoji="1" lang="en-US" altLang="ja-JP" sz="1200" b="1"/>
            <a:t>A</a:t>
          </a:r>
          <a:r>
            <a:rPr kumimoji="1" lang="ja-JP" altLang="en-US" sz="1200" b="1"/>
            <a:t>）と単価（</a:t>
          </a:r>
          <a:r>
            <a:rPr kumimoji="1" lang="en-US" altLang="ja-JP" sz="1200" b="1"/>
            <a:t>B</a:t>
          </a:r>
          <a:r>
            <a:rPr kumimoji="1" lang="ja-JP" altLang="en-US" sz="1200" b="1"/>
            <a:t>）を入力すると</a:t>
          </a:r>
          <a:endParaRPr kumimoji="1" lang="en-US" altLang="ja-JP" sz="1200" b="1"/>
        </a:p>
        <a:p>
          <a:pPr algn="ctr"/>
          <a:r>
            <a:rPr kumimoji="1" lang="ja-JP" altLang="en-US" sz="1200" b="1"/>
            <a:t>黄色セルに自動計算されます。</a:t>
          </a:r>
          <a:endParaRPr kumimoji="1" lang="en-US" altLang="ja-JP" sz="1200" b="1"/>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64</xdr:col>
      <xdr:colOff>123825</xdr:colOff>
      <xdr:row>1</xdr:row>
      <xdr:rowOff>152400</xdr:rowOff>
    </xdr:from>
    <xdr:to>
      <xdr:col>87</xdr:col>
      <xdr:colOff>149577</xdr:colOff>
      <xdr:row>5</xdr:row>
      <xdr:rowOff>115357</xdr:rowOff>
    </xdr:to>
    <xdr:sp macro="" textlink="">
      <xdr:nvSpPr>
        <xdr:cNvPr id="2" name="正方形/長方形 1">
          <a:extLst>
            <a:ext uri="{FF2B5EF4-FFF2-40B4-BE49-F238E27FC236}">
              <a16:creationId xmlns:a16="http://schemas.microsoft.com/office/drawing/2014/main" id="{DEEE7346-335E-4991-913E-A6DDC4A8900B}"/>
            </a:ext>
          </a:extLst>
        </xdr:cNvPr>
        <xdr:cNvSpPr/>
      </xdr:nvSpPr>
      <xdr:spPr>
        <a:xfrm>
          <a:off x="10080625" y="381000"/>
          <a:ext cx="3677002" cy="94720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＜見積書の記載について＞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見積書の記載は「一式」とせず、経費の内訳及び内容（規格・メーカー・型番・単価・数量等）が分かるものを提出してください。相見積の場合も同様です。</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64</xdr:col>
      <xdr:colOff>133350</xdr:colOff>
      <xdr:row>6</xdr:row>
      <xdr:rowOff>38101</xdr:rowOff>
    </xdr:from>
    <xdr:to>
      <xdr:col>83</xdr:col>
      <xdr:colOff>19050</xdr:colOff>
      <xdr:row>8</xdr:row>
      <xdr:rowOff>19051</xdr:rowOff>
    </xdr:to>
    <xdr:sp macro="" textlink="">
      <xdr:nvSpPr>
        <xdr:cNvPr id="3" name="正方形/長方形 2">
          <a:extLst>
            <a:ext uri="{FF2B5EF4-FFF2-40B4-BE49-F238E27FC236}">
              <a16:creationId xmlns:a16="http://schemas.microsoft.com/office/drawing/2014/main" id="{4B1A3598-E607-4C53-920A-AE1DF5DFEE7C}"/>
            </a:ext>
          </a:extLst>
        </xdr:cNvPr>
        <xdr:cNvSpPr/>
      </xdr:nvSpPr>
      <xdr:spPr>
        <a:xfrm>
          <a:off x="10090150" y="1549401"/>
          <a:ext cx="2901950" cy="844550"/>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r>
            <a:rPr kumimoji="1" lang="ja-JP" altLang="en-US" sz="1100" b="1">
              <a:solidFill>
                <a:srgbClr val="FFFFFF"/>
              </a:solidFill>
              <a:effectLst/>
              <a:latin typeface="+mn-lt"/>
              <a:ea typeface="+mn-ea"/>
              <a:cs typeface="+mn-cs"/>
            </a:rPr>
            <a:t>見積金額は、</a:t>
          </a:r>
          <a:r>
            <a:rPr kumimoji="1" lang="ja-JP" altLang="ja-JP" sz="1100" b="1">
              <a:solidFill>
                <a:srgbClr val="FFFFFF"/>
              </a:solidFill>
              <a:effectLst/>
              <a:latin typeface="+mn-lt"/>
              <a:ea typeface="+mn-ea"/>
              <a:cs typeface="+mn-cs"/>
            </a:rPr>
            <a:t>税抜価格にてご記入ください。</a:t>
          </a:r>
          <a:endParaRPr lang="ja-JP" altLang="ja-JP">
            <a:solidFill>
              <a:srgbClr val="FFFFFF"/>
            </a:solidFill>
            <a:effectLst/>
          </a:endParaRPr>
        </a:p>
        <a:p>
          <a:r>
            <a:rPr kumimoji="1" lang="en-US" altLang="ja-JP" sz="1100" b="1">
              <a:solidFill>
                <a:srgbClr val="FFFFFF"/>
              </a:solidFill>
              <a:effectLst/>
              <a:latin typeface="+mn-lt"/>
              <a:ea typeface="+mn-ea"/>
              <a:cs typeface="+mn-cs"/>
            </a:rPr>
            <a:t>※</a:t>
          </a:r>
          <a:r>
            <a:rPr kumimoji="1" lang="ja-JP" altLang="ja-JP" sz="1100" b="1">
              <a:solidFill>
                <a:srgbClr val="FFFFFF"/>
              </a:solidFill>
              <a:effectLst/>
              <a:latin typeface="+mn-lt"/>
              <a:ea typeface="+mn-ea"/>
              <a:cs typeface="+mn-cs"/>
            </a:rPr>
            <a:t>業者名を記載しないでください。</a:t>
          </a:r>
          <a:endParaRPr lang="ja-JP" altLang="ja-JP">
            <a:solidFill>
              <a:srgbClr val="FFFFFF"/>
            </a:solidFill>
            <a:effectLst/>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21</xdr:col>
      <xdr:colOff>123825</xdr:colOff>
      <xdr:row>4</xdr:row>
      <xdr:rowOff>9525</xdr:rowOff>
    </xdr:from>
    <xdr:to>
      <xdr:col>24</xdr:col>
      <xdr:colOff>121485</xdr:colOff>
      <xdr:row>4</xdr:row>
      <xdr:rowOff>214694</xdr:rowOff>
    </xdr:to>
    <xdr:sp macro="" textlink="">
      <xdr:nvSpPr>
        <xdr:cNvPr id="2" name="テキスト ボックス 1">
          <a:extLst>
            <a:ext uri="{FF2B5EF4-FFF2-40B4-BE49-F238E27FC236}">
              <a16:creationId xmlns:a16="http://schemas.microsoft.com/office/drawing/2014/main" id="{269AE41D-D431-4CCE-899B-DB0904864451}"/>
            </a:ext>
          </a:extLst>
        </xdr:cNvPr>
        <xdr:cNvSpPr txBox="1"/>
      </xdr:nvSpPr>
      <xdr:spPr>
        <a:xfrm>
          <a:off x="3527425" y="1114425"/>
          <a:ext cx="397710" cy="20516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n-ea"/>
              <a:ea typeface="+mn-ea"/>
            </a:rPr>
            <a:t>注１</a:t>
          </a:r>
        </a:p>
      </xdr:txBody>
    </xdr:sp>
    <xdr:clientData/>
  </xdr:twoCellAnchor>
  <xdr:twoCellAnchor>
    <xdr:from>
      <xdr:col>31</xdr:col>
      <xdr:colOff>92364</xdr:colOff>
      <xdr:row>4</xdr:row>
      <xdr:rowOff>5772</xdr:rowOff>
    </xdr:from>
    <xdr:to>
      <xdr:col>34</xdr:col>
      <xdr:colOff>90024</xdr:colOff>
      <xdr:row>4</xdr:row>
      <xdr:rowOff>210941</xdr:rowOff>
    </xdr:to>
    <xdr:sp macro="" textlink="">
      <xdr:nvSpPr>
        <xdr:cNvPr id="3" name="テキスト ボックス 2">
          <a:extLst>
            <a:ext uri="{FF2B5EF4-FFF2-40B4-BE49-F238E27FC236}">
              <a16:creationId xmlns:a16="http://schemas.microsoft.com/office/drawing/2014/main" id="{D17B514F-B265-4C0C-976D-B5E397185AEA}"/>
            </a:ext>
          </a:extLst>
        </xdr:cNvPr>
        <xdr:cNvSpPr txBox="1"/>
      </xdr:nvSpPr>
      <xdr:spPr>
        <a:xfrm>
          <a:off x="4829464" y="1110672"/>
          <a:ext cx="397710" cy="20516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n-ea"/>
              <a:ea typeface="+mn-ea"/>
            </a:rPr>
            <a:t>注２</a:t>
          </a:r>
        </a:p>
      </xdr:txBody>
    </xdr:sp>
    <xdr:clientData/>
  </xdr:twoCellAnchor>
  <xdr:twoCellAnchor>
    <xdr:from>
      <xdr:col>42</xdr:col>
      <xdr:colOff>0</xdr:colOff>
      <xdr:row>4</xdr:row>
      <xdr:rowOff>0</xdr:rowOff>
    </xdr:from>
    <xdr:to>
      <xdr:col>44</xdr:col>
      <xdr:colOff>141979</xdr:colOff>
      <xdr:row>4</xdr:row>
      <xdr:rowOff>205169</xdr:rowOff>
    </xdr:to>
    <xdr:sp macro="" textlink="">
      <xdr:nvSpPr>
        <xdr:cNvPr id="4" name="テキスト ボックス 3">
          <a:extLst>
            <a:ext uri="{FF2B5EF4-FFF2-40B4-BE49-F238E27FC236}">
              <a16:creationId xmlns:a16="http://schemas.microsoft.com/office/drawing/2014/main" id="{8F77C95A-4A97-4EAE-B1C0-92F39783B980}"/>
            </a:ext>
          </a:extLst>
        </xdr:cNvPr>
        <xdr:cNvSpPr txBox="1"/>
      </xdr:nvSpPr>
      <xdr:spPr>
        <a:xfrm>
          <a:off x="6203950" y="1104900"/>
          <a:ext cx="402329" cy="20516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n-ea"/>
              <a:ea typeface="+mn-ea"/>
            </a:rPr>
            <a:t>注３</a:t>
          </a:r>
        </a:p>
      </xdr:txBody>
    </xdr:sp>
    <xdr:clientData/>
  </xdr:twoCellAnchor>
  <xdr:twoCellAnchor>
    <xdr:from>
      <xdr:col>0</xdr:col>
      <xdr:colOff>49644</xdr:colOff>
      <xdr:row>24</xdr:row>
      <xdr:rowOff>45604</xdr:rowOff>
    </xdr:from>
    <xdr:to>
      <xdr:col>1</xdr:col>
      <xdr:colOff>107372</xdr:colOff>
      <xdr:row>25</xdr:row>
      <xdr:rowOff>273050</xdr:rowOff>
    </xdr:to>
    <xdr:sp macro="" textlink="">
      <xdr:nvSpPr>
        <xdr:cNvPr id="5" name="テキスト ボックス 4">
          <a:extLst>
            <a:ext uri="{FF2B5EF4-FFF2-40B4-BE49-F238E27FC236}">
              <a16:creationId xmlns:a16="http://schemas.microsoft.com/office/drawing/2014/main" id="{8E823632-9B16-48A9-A46C-F8B71518A47B}"/>
            </a:ext>
          </a:extLst>
        </xdr:cNvPr>
        <xdr:cNvSpPr txBox="1"/>
      </xdr:nvSpPr>
      <xdr:spPr>
        <a:xfrm>
          <a:off x="49644" y="7144904"/>
          <a:ext cx="210128" cy="544946"/>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800">
              <a:latin typeface="+mn-ea"/>
              <a:ea typeface="+mn-ea"/>
            </a:rPr>
            <a:t>注４</a:t>
          </a:r>
        </a:p>
      </xdr:txBody>
    </xdr:sp>
    <xdr:clientData/>
  </xdr:twoCellAnchor>
  <xdr:twoCellAnchor>
    <xdr:from>
      <xdr:col>46</xdr:col>
      <xdr:colOff>48682</xdr:colOff>
      <xdr:row>2</xdr:row>
      <xdr:rowOff>66675</xdr:rowOff>
    </xdr:from>
    <xdr:to>
      <xdr:col>50</xdr:col>
      <xdr:colOff>636059</xdr:colOff>
      <xdr:row>5</xdr:row>
      <xdr:rowOff>170039</xdr:rowOff>
    </xdr:to>
    <xdr:sp macro="" textlink="">
      <xdr:nvSpPr>
        <xdr:cNvPr id="6" name="四角形吹き出し 8">
          <a:extLst>
            <a:ext uri="{FF2B5EF4-FFF2-40B4-BE49-F238E27FC236}">
              <a16:creationId xmlns:a16="http://schemas.microsoft.com/office/drawing/2014/main" id="{FFD668B3-E7BB-445C-812A-9D38AC3822A1}"/>
            </a:ext>
          </a:extLst>
        </xdr:cNvPr>
        <xdr:cNvSpPr/>
      </xdr:nvSpPr>
      <xdr:spPr>
        <a:xfrm>
          <a:off x="6709832" y="549275"/>
          <a:ext cx="3203577" cy="954264"/>
        </a:xfrm>
        <a:custGeom>
          <a:avLst/>
          <a:gdLst>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3951132 w 2476500"/>
            <a:gd name="connsiteY6" fmla="*/ 685856 h 962025"/>
            <a:gd name="connsiteX7" fmla="*/ 2476500 w 2476500"/>
            <a:gd name="connsiteY7" fmla="*/ 801688 h 962025"/>
            <a:gd name="connsiteX8" fmla="*/ 2476500 w 2476500"/>
            <a:gd name="connsiteY8" fmla="*/ 962025 h 962025"/>
            <a:gd name="connsiteX9" fmla="*/ 2063750 w 2476500"/>
            <a:gd name="connsiteY9" fmla="*/ 962025 h 962025"/>
            <a:gd name="connsiteX10" fmla="*/ 1444625 w 2476500"/>
            <a:gd name="connsiteY10" fmla="*/ 962025 h 962025"/>
            <a:gd name="connsiteX11" fmla="*/ 1444625 w 2476500"/>
            <a:gd name="connsiteY11" fmla="*/ 962025 h 962025"/>
            <a:gd name="connsiteX12" fmla="*/ 0 w 2476500"/>
            <a:gd name="connsiteY12" fmla="*/ 962025 h 962025"/>
            <a:gd name="connsiteX13" fmla="*/ 0 w 2476500"/>
            <a:gd name="connsiteY13" fmla="*/ 801688 h 962025"/>
            <a:gd name="connsiteX14" fmla="*/ 0 w 2476500"/>
            <a:gd name="connsiteY14" fmla="*/ 561181 h 962025"/>
            <a:gd name="connsiteX15" fmla="*/ 0 w 2476500"/>
            <a:gd name="connsiteY15" fmla="*/ 561181 h 962025"/>
            <a:gd name="connsiteX16" fmla="*/ 0 w 2476500"/>
            <a:gd name="connsiteY16" fmla="*/ 0 h 962025"/>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2476500 w 2476500"/>
            <a:gd name="connsiteY6" fmla="*/ 801688 h 962025"/>
            <a:gd name="connsiteX7" fmla="*/ 2476500 w 2476500"/>
            <a:gd name="connsiteY7" fmla="*/ 962025 h 962025"/>
            <a:gd name="connsiteX8" fmla="*/ 2063750 w 2476500"/>
            <a:gd name="connsiteY8" fmla="*/ 962025 h 962025"/>
            <a:gd name="connsiteX9" fmla="*/ 1444625 w 2476500"/>
            <a:gd name="connsiteY9" fmla="*/ 962025 h 962025"/>
            <a:gd name="connsiteX10" fmla="*/ 1444625 w 2476500"/>
            <a:gd name="connsiteY10" fmla="*/ 962025 h 962025"/>
            <a:gd name="connsiteX11" fmla="*/ 0 w 2476500"/>
            <a:gd name="connsiteY11" fmla="*/ 962025 h 962025"/>
            <a:gd name="connsiteX12" fmla="*/ 0 w 2476500"/>
            <a:gd name="connsiteY12" fmla="*/ 801688 h 962025"/>
            <a:gd name="connsiteX13" fmla="*/ 0 w 2476500"/>
            <a:gd name="connsiteY13" fmla="*/ 561181 h 962025"/>
            <a:gd name="connsiteX14" fmla="*/ 0 w 2476500"/>
            <a:gd name="connsiteY14" fmla="*/ 561181 h 962025"/>
            <a:gd name="connsiteX15" fmla="*/ 0 w 2476500"/>
            <a:gd name="connsiteY15" fmla="*/ 0 h 962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76500" h="962025">
              <a:moveTo>
                <a:pt x="0" y="0"/>
              </a:moveTo>
              <a:lnTo>
                <a:pt x="1444625" y="0"/>
              </a:lnTo>
              <a:lnTo>
                <a:pt x="1444625" y="0"/>
              </a:lnTo>
              <a:lnTo>
                <a:pt x="2063750" y="0"/>
              </a:lnTo>
              <a:lnTo>
                <a:pt x="2476500" y="0"/>
              </a:lnTo>
              <a:lnTo>
                <a:pt x="2476500" y="561181"/>
              </a:lnTo>
              <a:lnTo>
                <a:pt x="2476500" y="801688"/>
              </a:lnTo>
              <a:lnTo>
                <a:pt x="2476500" y="962025"/>
              </a:lnTo>
              <a:lnTo>
                <a:pt x="2063750" y="962025"/>
              </a:lnTo>
              <a:lnTo>
                <a:pt x="1444625" y="962025"/>
              </a:lnTo>
              <a:lnTo>
                <a:pt x="1444625" y="962025"/>
              </a:lnTo>
              <a:lnTo>
                <a:pt x="0" y="962025"/>
              </a:lnTo>
              <a:lnTo>
                <a:pt x="0" y="801688"/>
              </a:lnTo>
              <a:lnTo>
                <a:pt x="0" y="561181"/>
              </a:lnTo>
              <a:lnTo>
                <a:pt x="0" y="561181"/>
              </a:lnTo>
              <a:lnTo>
                <a:pt x="0" y="0"/>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各経費区分シートの合計額と、本シートの金額が</a:t>
          </a:r>
          <a:endParaRPr kumimoji="1" lang="en-US" altLang="ja-JP" sz="1100" b="1"/>
        </a:p>
        <a:p>
          <a:pPr algn="l"/>
          <a:r>
            <a:rPr kumimoji="1" lang="ja-JP" altLang="en-US" sz="1100" b="1"/>
            <a:t>合っていることを確認してください。齟齬がある場合は適宜手入力を行い、金額を合わせてください。</a:t>
          </a:r>
        </a:p>
      </xdr:txBody>
    </xdr:sp>
    <xdr:clientData/>
  </xdr:twoCellAnchor>
  <xdr:twoCellAnchor>
    <xdr:from>
      <xdr:col>46</xdr:col>
      <xdr:colOff>58209</xdr:colOff>
      <xdr:row>5</xdr:row>
      <xdr:rowOff>274109</xdr:rowOff>
    </xdr:from>
    <xdr:to>
      <xdr:col>50</xdr:col>
      <xdr:colOff>627240</xdr:colOff>
      <xdr:row>9</xdr:row>
      <xdr:rowOff>273050</xdr:rowOff>
    </xdr:to>
    <xdr:sp macro="" textlink="">
      <xdr:nvSpPr>
        <xdr:cNvPr id="7" name="四角形吹き出し 14">
          <a:extLst>
            <a:ext uri="{FF2B5EF4-FFF2-40B4-BE49-F238E27FC236}">
              <a16:creationId xmlns:a16="http://schemas.microsoft.com/office/drawing/2014/main" id="{651654DA-9D75-4FBD-AAC7-B54863B703B7}"/>
            </a:ext>
          </a:extLst>
        </xdr:cNvPr>
        <xdr:cNvSpPr/>
      </xdr:nvSpPr>
      <xdr:spPr>
        <a:xfrm>
          <a:off x="6719359" y="1607609"/>
          <a:ext cx="3185231" cy="1268941"/>
        </a:xfrm>
        <a:custGeom>
          <a:avLst/>
          <a:gdLst>
            <a:gd name="connsiteX0" fmla="*/ 0 w 3562350"/>
            <a:gd name="connsiteY0" fmla="*/ 0 h 1428750"/>
            <a:gd name="connsiteX1" fmla="*/ 593725 w 3562350"/>
            <a:gd name="connsiteY1" fmla="*/ 0 h 1428750"/>
            <a:gd name="connsiteX2" fmla="*/ 593725 w 3562350"/>
            <a:gd name="connsiteY2" fmla="*/ 0 h 1428750"/>
            <a:gd name="connsiteX3" fmla="*/ 1484313 w 3562350"/>
            <a:gd name="connsiteY3" fmla="*/ 0 h 1428750"/>
            <a:gd name="connsiteX4" fmla="*/ 3562350 w 3562350"/>
            <a:gd name="connsiteY4" fmla="*/ 0 h 1428750"/>
            <a:gd name="connsiteX5" fmla="*/ 3562350 w 3562350"/>
            <a:gd name="connsiteY5" fmla="*/ 833438 h 1428750"/>
            <a:gd name="connsiteX6" fmla="*/ 3562350 w 3562350"/>
            <a:gd name="connsiteY6" fmla="*/ 833438 h 1428750"/>
            <a:gd name="connsiteX7" fmla="*/ 3562350 w 3562350"/>
            <a:gd name="connsiteY7" fmla="*/ 1190625 h 1428750"/>
            <a:gd name="connsiteX8" fmla="*/ 3562350 w 3562350"/>
            <a:gd name="connsiteY8" fmla="*/ 1428750 h 1428750"/>
            <a:gd name="connsiteX9" fmla="*/ 1484313 w 3562350"/>
            <a:gd name="connsiteY9" fmla="*/ 1428750 h 1428750"/>
            <a:gd name="connsiteX10" fmla="*/ 593725 w 3562350"/>
            <a:gd name="connsiteY10" fmla="*/ 1428750 h 1428750"/>
            <a:gd name="connsiteX11" fmla="*/ 593725 w 3562350"/>
            <a:gd name="connsiteY11" fmla="*/ 1428750 h 1428750"/>
            <a:gd name="connsiteX12" fmla="*/ 0 w 3562350"/>
            <a:gd name="connsiteY12" fmla="*/ 1428750 h 1428750"/>
            <a:gd name="connsiteX13" fmla="*/ 0 w 3562350"/>
            <a:gd name="connsiteY13" fmla="*/ 1190625 h 1428750"/>
            <a:gd name="connsiteX14" fmla="*/ -1710925 w 3562350"/>
            <a:gd name="connsiteY14" fmla="*/ 1460025 h 1428750"/>
            <a:gd name="connsiteX15" fmla="*/ 0 w 3562350"/>
            <a:gd name="connsiteY15" fmla="*/ 833438 h 1428750"/>
            <a:gd name="connsiteX16" fmla="*/ 0 w 3562350"/>
            <a:gd name="connsiteY16" fmla="*/ 0 h 1428750"/>
            <a:gd name="connsiteX0" fmla="*/ 0 w 3562350"/>
            <a:gd name="connsiteY0" fmla="*/ 0 h 1428750"/>
            <a:gd name="connsiteX1" fmla="*/ 593725 w 3562350"/>
            <a:gd name="connsiteY1" fmla="*/ 0 h 1428750"/>
            <a:gd name="connsiteX2" fmla="*/ 593725 w 3562350"/>
            <a:gd name="connsiteY2" fmla="*/ 0 h 1428750"/>
            <a:gd name="connsiteX3" fmla="*/ 1484313 w 3562350"/>
            <a:gd name="connsiteY3" fmla="*/ 0 h 1428750"/>
            <a:gd name="connsiteX4" fmla="*/ 3562350 w 3562350"/>
            <a:gd name="connsiteY4" fmla="*/ 0 h 1428750"/>
            <a:gd name="connsiteX5" fmla="*/ 3562350 w 3562350"/>
            <a:gd name="connsiteY5" fmla="*/ 833438 h 1428750"/>
            <a:gd name="connsiteX6" fmla="*/ 3562350 w 3562350"/>
            <a:gd name="connsiteY6" fmla="*/ 833438 h 1428750"/>
            <a:gd name="connsiteX7" fmla="*/ 3562350 w 3562350"/>
            <a:gd name="connsiteY7" fmla="*/ 1190625 h 1428750"/>
            <a:gd name="connsiteX8" fmla="*/ 3562350 w 3562350"/>
            <a:gd name="connsiteY8" fmla="*/ 1428750 h 1428750"/>
            <a:gd name="connsiteX9" fmla="*/ 1484313 w 3562350"/>
            <a:gd name="connsiteY9" fmla="*/ 1428750 h 1428750"/>
            <a:gd name="connsiteX10" fmla="*/ 593725 w 3562350"/>
            <a:gd name="connsiteY10" fmla="*/ 1428750 h 1428750"/>
            <a:gd name="connsiteX11" fmla="*/ 593725 w 3562350"/>
            <a:gd name="connsiteY11" fmla="*/ 1428750 h 1428750"/>
            <a:gd name="connsiteX12" fmla="*/ 0 w 3562350"/>
            <a:gd name="connsiteY12" fmla="*/ 1428750 h 1428750"/>
            <a:gd name="connsiteX13" fmla="*/ 0 w 3562350"/>
            <a:gd name="connsiteY13" fmla="*/ 1190625 h 1428750"/>
            <a:gd name="connsiteX14" fmla="*/ 0 w 3562350"/>
            <a:gd name="connsiteY14" fmla="*/ 833438 h 1428750"/>
            <a:gd name="connsiteX15" fmla="*/ 0 w 3562350"/>
            <a:gd name="connsiteY15" fmla="*/ 0 h 14287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3562350" h="1428750">
              <a:moveTo>
                <a:pt x="0" y="0"/>
              </a:moveTo>
              <a:lnTo>
                <a:pt x="593725" y="0"/>
              </a:lnTo>
              <a:lnTo>
                <a:pt x="593725" y="0"/>
              </a:lnTo>
              <a:lnTo>
                <a:pt x="1484313" y="0"/>
              </a:lnTo>
              <a:lnTo>
                <a:pt x="3562350" y="0"/>
              </a:lnTo>
              <a:lnTo>
                <a:pt x="3562350" y="833438"/>
              </a:lnTo>
              <a:lnTo>
                <a:pt x="3562350" y="833438"/>
              </a:lnTo>
              <a:lnTo>
                <a:pt x="3562350" y="1190625"/>
              </a:lnTo>
              <a:lnTo>
                <a:pt x="3562350" y="1428750"/>
              </a:lnTo>
              <a:lnTo>
                <a:pt x="1484313" y="1428750"/>
              </a:lnTo>
              <a:lnTo>
                <a:pt x="593725" y="1428750"/>
              </a:lnTo>
              <a:lnTo>
                <a:pt x="593725" y="1428750"/>
              </a:lnTo>
              <a:lnTo>
                <a:pt x="0" y="1428750"/>
              </a:lnTo>
              <a:lnTo>
                <a:pt x="0" y="1190625"/>
              </a:lnTo>
              <a:lnTo>
                <a:pt x="0" y="833438"/>
              </a:lnTo>
              <a:lnTo>
                <a:pt x="0" y="0"/>
              </a:lnTo>
              <a:close/>
            </a:path>
          </a:pathLst>
        </a:custGeom>
        <a:solidFill>
          <a:schemeClr val="accent1"/>
        </a:solidFill>
        <a:ln>
          <a:solidFill>
            <a:srgbClr val="41719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以下の経費は単独での申請はできません。</a:t>
          </a:r>
          <a:endParaRPr kumimoji="1" lang="en-US" altLang="ja-JP" sz="1100" b="1"/>
        </a:p>
        <a:p>
          <a:pPr algn="l"/>
          <a:r>
            <a:rPr kumimoji="1" lang="ja-JP" altLang="en-US" sz="1100" b="1"/>
            <a:t>その他の経費区分と組み合わせてご申請ください。</a:t>
          </a:r>
          <a:endParaRPr kumimoji="1" lang="en-US" altLang="ja-JP" sz="1100" b="1"/>
        </a:p>
        <a:p>
          <a:pPr algn="l"/>
          <a:endParaRPr kumimoji="1" lang="en-US" altLang="ja-JP" sz="1100" b="1"/>
        </a:p>
        <a:p>
          <a:pPr algn="l"/>
          <a:r>
            <a:rPr kumimoji="1" lang="ja-JP" altLang="en-US" sz="1100" b="1"/>
            <a:t>・専門家指導費</a:t>
          </a:r>
          <a:endParaRPr kumimoji="1" lang="en-US" altLang="ja-JP" sz="1100" b="1"/>
        </a:p>
        <a:p>
          <a:pPr algn="l"/>
          <a:r>
            <a:rPr kumimoji="1" lang="ja-JP" altLang="en-US" sz="1100" b="1"/>
            <a:t>・その他経費</a:t>
          </a:r>
          <a:endParaRPr kumimoji="1" lang="en-US" altLang="ja-JP" sz="1100" b="1"/>
        </a:p>
      </xdr:txBody>
    </xdr:sp>
    <xdr:clientData/>
  </xdr:twoCellAnchor>
  <xdr:twoCellAnchor>
    <xdr:from>
      <xdr:col>46</xdr:col>
      <xdr:colOff>68439</xdr:colOff>
      <xdr:row>10</xdr:row>
      <xdr:rowOff>58209</xdr:rowOff>
    </xdr:from>
    <xdr:to>
      <xdr:col>51</xdr:col>
      <xdr:colOff>1764</xdr:colOff>
      <xdr:row>15</xdr:row>
      <xdr:rowOff>158750</xdr:rowOff>
    </xdr:to>
    <xdr:sp macro="" textlink="">
      <xdr:nvSpPr>
        <xdr:cNvPr id="8" name="四角形吹き出し 14">
          <a:extLst>
            <a:ext uri="{FF2B5EF4-FFF2-40B4-BE49-F238E27FC236}">
              <a16:creationId xmlns:a16="http://schemas.microsoft.com/office/drawing/2014/main" id="{DC306F0F-66CF-45AA-8BA6-E02F7A03BFDA}"/>
            </a:ext>
          </a:extLst>
        </xdr:cNvPr>
        <xdr:cNvSpPr/>
      </xdr:nvSpPr>
      <xdr:spPr>
        <a:xfrm>
          <a:off x="6729589" y="2979209"/>
          <a:ext cx="3203575" cy="1688041"/>
        </a:xfrm>
        <a:custGeom>
          <a:avLst/>
          <a:gdLst>
            <a:gd name="connsiteX0" fmla="*/ 0 w 3562350"/>
            <a:gd name="connsiteY0" fmla="*/ 0 h 1428750"/>
            <a:gd name="connsiteX1" fmla="*/ 593725 w 3562350"/>
            <a:gd name="connsiteY1" fmla="*/ 0 h 1428750"/>
            <a:gd name="connsiteX2" fmla="*/ 593725 w 3562350"/>
            <a:gd name="connsiteY2" fmla="*/ 0 h 1428750"/>
            <a:gd name="connsiteX3" fmla="*/ 1484313 w 3562350"/>
            <a:gd name="connsiteY3" fmla="*/ 0 h 1428750"/>
            <a:gd name="connsiteX4" fmla="*/ 3562350 w 3562350"/>
            <a:gd name="connsiteY4" fmla="*/ 0 h 1428750"/>
            <a:gd name="connsiteX5" fmla="*/ 3562350 w 3562350"/>
            <a:gd name="connsiteY5" fmla="*/ 833438 h 1428750"/>
            <a:gd name="connsiteX6" fmla="*/ 3562350 w 3562350"/>
            <a:gd name="connsiteY6" fmla="*/ 833438 h 1428750"/>
            <a:gd name="connsiteX7" fmla="*/ 3562350 w 3562350"/>
            <a:gd name="connsiteY7" fmla="*/ 1190625 h 1428750"/>
            <a:gd name="connsiteX8" fmla="*/ 3562350 w 3562350"/>
            <a:gd name="connsiteY8" fmla="*/ 1428750 h 1428750"/>
            <a:gd name="connsiteX9" fmla="*/ 1484313 w 3562350"/>
            <a:gd name="connsiteY9" fmla="*/ 1428750 h 1428750"/>
            <a:gd name="connsiteX10" fmla="*/ 593725 w 3562350"/>
            <a:gd name="connsiteY10" fmla="*/ 1428750 h 1428750"/>
            <a:gd name="connsiteX11" fmla="*/ 593725 w 3562350"/>
            <a:gd name="connsiteY11" fmla="*/ 1428750 h 1428750"/>
            <a:gd name="connsiteX12" fmla="*/ 0 w 3562350"/>
            <a:gd name="connsiteY12" fmla="*/ 1428750 h 1428750"/>
            <a:gd name="connsiteX13" fmla="*/ 0 w 3562350"/>
            <a:gd name="connsiteY13" fmla="*/ 1190625 h 1428750"/>
            <a:gd name="connsiteX14" fmla="*/ -1710925 w 3562350"/>
            <a:gd name="connsiteY14" fmla="*/ 1460025 h 1428750"/>
            <a:gd name="connsiteX15" fmla="*/ 0 w 3562350"/>
            <a:gd name="connsiteY15" fmla="*/ 833438 h 1428750"/>
            <a:gd name="connsiteX16" fmla="*/ 0 w 3562350"/>
            <a:gd name="connsiteY16" fmla="*/ 0 h 1428750"/>
            <a:gd name="connsiteX0" fmla="*/ 0 w 3562350"/>
            <a:gd name="connsiteY0" fmla="*/ 0 h 1428750"/>
            <a:gd name="connsiteX1" fmla="*/ 593725 w 3562350"/>
            <a:gd name="connsiteY1" fmla="*/ 0 h 1428750"/>
            <a:gd name="connsiteX2" fmla="*/ 593725 w 3562350"/>
            <a:gd name="connsiteY2" fmla="*/ 0 h 1428750"/>
            <a:gd name="connsiteX3" fmla="*/ 1484313 w 3562350"/>
            <a:gd name="connsiteY3" fmla="*/ 0 h 1428750"/>
            <a:gd name="connsiteX4" fmla="*/ 3562350 w 3562350"/>
            <a:gd name="connsiteY4" fmla="*/ 0 h 1428750"/>
            <a:gd name="connsiteX5" fmla="*/ 3562350 w 3562350"/>
            <a:gd name="connsiteY5" fmla="*/ 833438 h 1428750"/>
            <a:gd name="connsiteX6" fmla="*/ 3562350 w 3562350"/>
            <a:gd name="connsiteY6" fmla="*/ 833438 h 1428750"/>
            <a:gd name="connsiteX7" fmla="*/ 3562350 w 3562350"/>
            <a:gd name="connsiteY7" fmla="*/ 1190625 h 1428750"/>
            <a:gd name="connsiteX8" fmla="*/ 3562350 w 3562350"/>
            <a:gd name="connsiteY8" fmla="*/ 1428750 h 1428750"/>
            <a:gd name="connsiteX9" fmla="*/ 1484313 w 3562350"/>
            <a:gd name="connsiteY9" fmla="*/ 1428750 h 1428750"/>
            <a:gd name="connsiteX10" fmla="*/ 593725 w 3562350"/>
            <a:gd name="connsiteY10" fmla="*/ 1428750 h 1428750"/>
            <a:gd name="connsiteX11" fmla="*/ 593725 w 3562350"/>
            <a:gd name="connsiteY11" fmla="*/ 1428750 h 1428750"/>
            <a:gd name="connsiteX12" fmla="*/ 0 w 3562350"/>
            <a:gd name="connsiteY12" fmla="*/ 1428750 h 1428750"/>
            <a:gd name="connsiteX13" fmla="*/ 0 w 3562350"/>
            <a:gd name="connsiteY13" fmla="*/ 1190625 h 1428750"/>
            <a:gd name="connsiteX14" fmla="*/ 0 w 3562350"/>
            <a:gd name="connsiteY14" fmla="*/ 833438 h 1428750"/>
            <a:gd name="connsiteX15" fmla="*/ 0 w 3562350"/>
            <a:gd name="connsiteY15" fmla="*/ 0 h 14287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3562350" h="1428750">
              <a:moveTo>
                <a:pt x="0" y="0"/>
              </a:moveTo>
              <a:lnTo>
                <a:pt x="593725" y="0"/>
              </a:lnTo>
              <a:lnTo>
                <a:pt x="593725" y="0"/>
              </a:lnTo>
              <a:lnTo>
                <a:pt x="1484313" y="0"/>
              </a:lnTo>
              <a:lnTo>
                <a:pt x="3562350" y="0"/>
              </a:lnTo>
              <a:lnTo>
                <a:pt x="3562350" y="833438"/>
              </a:lnTo>
              <a:lnTo>
                <a:pt x="3562350" y="833438"/>
              </a:lnTo>
              <a:lnTo>
                <a:pt x="3562350" y="1190625"/>
              </a:lnTo>
              <a:lnTo>
                <a:pt x="3562350" y="1428750"/>
              </a:lnTo>
              <a:lnTo>
                <a:pt x="1484313" y="1428750"/>
              </a:lnTo>
              <a:lnTo>
                <a:pt x="593725" y="1428750"/>
              </a:lnTo>
              <a:lnTo>
                <a:pt x="593725" y="1428750"/>
              </a:lnTo>
              <a:lnTo>
                <a:pt x="0" y="1428750"/>
              </a:lnTo>
              <a:lnTo>
                <a:pt x="0" y="1190625"/>
              </a:lnTo>
              <a:lnTo>
                <a:pt x="0" y="833438"/>
              </a:lnTo>
              <a:lnTo>
                <a:pt x="0" y="0"/>
              </a:lnTo>
              <a:close/>
            </a:path>
          </a:pathLst>
        </a:custGeom>
        <a:solidFill>
          <a:schemeClr val="accent1"/>
        </a:solidFill>
        <a:ln>
          <a:solidFill>
            <a:srgbClr val="41719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r>
            <a:rPr kumimoji="1" lang="ja-JP" altLang="ja-JP" sz="1100" b="1">
              <a:solidFill>
                <a:schemeClr val="lt1"/>
              </a:solidFill>
              <a:effectLst/>
              <a:latin typeface="+mn-lt"/>
              <a:ea typeface="+mn-ea"/>
              <a:cs typeface="+mn-cs"/>
            </a:rPr>
            <a:t>「助成金交付申請額」は</a:t>
          </a:r>
          <a:endParaRPr kumimoji="1" lang="en-US" altLang="ja-JP" sz="1100" b="1">
            <a:solidFill>
              <a:schemeClr val="lt1"/>
            </a:solidFill>
            <a:effectLst/>
            <a:latin typeface="+mn-lt"/>
            <a:ea typeface="+mn-ea"/>
            <a:cs typeface="+mn-cs"/>
          </a:endParaRPr>
        </a:p>
        <a:p>
          <a:r>
            <a:rPr kumimoji="1" lang="ja-JP" altLang="en-US" sz="1100" b="1">
              <a:solidFill>
                <a:schemeClr val="lt1"/>
              </a:solidFill>
              <a:effectLst/>
              <a:latin typeface="+mn-lt"/>
              <a:ea typeface="+mn-ea"/>
              <a:cs typeface="+mn-cs"/>
            </a:rPr>
            <a:t>合計は上限２，０００万円</a:t>
          </a:r>
          <a:endParaRPr lang="ja-JP" altLang="ja-JP">
            <a:effectLst/>
          </a:endParaRPr>
        </a:p>
        <a:p>
          <a:r>
            <a:rPr kumimoji="1" lang="ja-JP" altLang="en-US" sz="1100" b="1">
              <a:solidFill>
                <a:schemeClr val="lt1"/>
              </a:solidFill>
              <a:effectLst/>
              <a:latin typeface="+mn-lt"/>
              <a:ea typeface="+mn-ea"/>
              <a:cs typeface="+mn-cs"/>
            </a:rPr>
            <a:t>販路開拓経費</a:t>
          </a:r>
          <a:r>
            <a:rPr kumimoji="1" lang="ja-JP" altLang="ja-JP" sz="1100" b="1">
              <a:solidFill>
                <a:schemeClr val="lt1"/>
              </a:solidFill>
              <a:effectLst/>
              <a:latin typeface="+mn-lt"/>
              <a:ea typeface="+mn-ea"/>
              <a:cs typeface="+mn-cs"/>
            </a:rPr>
            <a:t>は上限</a:t>
          </a:r>
          <a:r>
            <a:rPr kumimoji="1" lang="ja-JP" altLang="en-US" sz="1100" b="1">
              <a:solidFill>
                <a:schemeClr val="lt1"/>
              </a:solidFill>
              <a:effectLst/>
              <a:latin typeface="+mn-lt"/>
              <a:ea typeface="+mn-ea"/>
              <a:cs typeface="+mn-cs"/>
            </a:rPr>
            <a:t>５００</a:t>
          </a:r>
          <a:r>
            <a:rPr kumimoji="1" lang="ja-JP" altLang="ja-JP" sz="1100" b="1">
              <a:solidFill>
                <a:schemeClr val="lt1"/>
              </a:solidFill>
              <a:effectLst/>
              <a:latin typeface="+mn-lt"/>
              <a:ea typeface="+mn-ea"/>
              <a:cs typeface="+mn-cs"/>
            </a:rPr>
            <a:t>万円</a:t>
          </a:r>
          <a:endParaRPr kumimoji="1" lang="en-US" altLang="ja-JP" sz="1100" b="1">
            <a:solidFill>
              <a:schemeClr val="lt1"/>
            </a:solidFill>
            <a:effectLst/>
            <a:latin typeface="+mn-lt"/>
            <a:ea typeface="+mn-ea"/>
            <a:cs typeface="+mn-cs"/>
          </a:endParaRPr>
        </a:p>
        <a:p>
          <a:r>
            <a:rPr kumimoji="1" lang="ja-JP" altLang="en-US" sz="1100" b="1">
              <a:solidFill>
                <a:schemeClr val="lt1"/>
              </a:solidFill>
              <a:effectLst/>
              <a:latin typeface="+mn-lt"/>
              <a:ea typeface="+mn-ea"/>
              <a:cs typeface="+mn-cs"/>
            </a:rPr>
            <a:t>その他経費は上限１００万円</a:t>
          </a:r>
          <a:endParaRPr lang="ja-JP" altLang="ja-JP">
            <a:effectLst/>
          </a:endParaRPr>
        </a:p>
        <a:p>
          <a:r>
            <a:rPr kumimoji="1" lang="ja-JP" altLang="ja-JP" sz="1100" b="1">
              <a:solidFill>
                <a:schemeClr val="lt1"/>
              </a:solidFill>
              <a:effectLst/>
              <a:latin typeface="+mn-lt"/>
              <a:ea typeface="+mn-ea"/>
              <a:cs typeface="+mn-cs"/>
            </a:rPr>
            <a:t>となりますので、ご注意ください。</a:t>
          </a:r>
          <a:endParaRPr lang="ja-JP" altLang="ja-JP">
            <a:effectLst/>
          </a:endParaRPr>
        </a:p>
      </xdr:txBody>
    </xdr:sp>
    <xdr:clientData/>
  </xdr:twoCellAnchor>
  <xdr:twoCellAnchor>
    <xdr:from>
      <xdr:col>15</xdr:col>
      <xdr:colOff>1</xdr:colOff>
      <xdr:row>14</xdr:row>
      <xdr:rowOff>6350</xdr:rowOff>
    </xdr:from>
    <xdr:to>
      <xdr:col>25</xdr:col>
      <xdr:colOff>1</xdr:colOff>
      <xdr:row>14</xdr:row>
      <xdr:rowOff>304800</xdr:rowOff>
    </xdr:to>
    <xdr:sp macro="" textlink="">
      <xdr:nvSpPr>
        <xdr:cNvPr id="10" name="正方形/長方形 9">
          <a:extLst>
            <a:ext uri="{FF2B5EF4-FFF2-40B4-BE49-F238E27FC236}">
              <a16:creationId xmlns:a16="http://schemas.microsoft.com/office/drawing/2014/main" id="{77BA957D-2E82-43C2-8DBB-277CCC1ADDBF}"/>
            </a:ext>
          </a:extLst>
        </xdr:cNvPr>
        <xdr:cNvSpPr/>
      </xdr:nvSpPr>
      <xdr:spPr>
        <a:xfrm>
          <a:off x="2638426" y="4168775"/>
          <a:ext cx="1333500" cy="298450"/>
        </a:xfrm>
        <a:prstGeom prst="rect">
          <a:avLst/>
        </a:prstGeom>
        <a:noFill/>
        <a:ln w="317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xdr:colOff>
      <xdr:row>15</xdr:row>
      <xdr:rowOff>19503</xdr:rowOff>
    </xdr:from>
    <xdr:to>
      <xdr:col>24</xdr:col>
      <xdr:colOff>123374</xdr:colOff>
      <xdr:row>15</xdr:row>
      <xdr:rowOff>308428</xdr:rowOff>
    </xdr:to>
    <xdr:sp macro="" textlink="">
      <xdr:nvSpPr>
        <xdr:cNvPr id="11" name="正方形/長方形 10">
          <a:extLst>
            <a:ext uri="{FF2B5EF4-FFF2-40B4-BE49-F238E27FC236}">
              <a16:creationId xmlns:a16="http://schemas.microsoft.com/office/drawing/2014/main" id="{134A222C-BD30-4A6C-9A66-B9BD10F77A6A}"/>
            </a:ext>
          </a:extLst>
        </xdr:cNvPr>
        <xdr:cNvSpPr/>
      </xdr:nvSpPr>
      <xdr:spPr>
        <a:xfrm>
          <a:off x="2603501" y="4523467"/>
          <a:ext cx="1307194" cy="288925"/>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15</xdr:row>
      <xdr:rowOff>209550</xdr:rowOff>
    </xdr:from>
    <xdr:to>
      <xdr:col>15</xdr:col>
      <xdr:colOff>124988</xdr:colOff>
      <xdr:row>17</xdr:row>
      <xdr:rowOff>217585</xdr:rowOff>
    </xdr:to>
    <xdr:sp macro="" textlink="">
      <xdr:nvSpPr>
        <xdr:cNvPr id="9" name="四角形吹き出し 15">
          <a:extLst>
            <a:ext uri="{FF2B5EF4-FFF2-40B4-BE49-F238E27FC236}">
              <a16:creationId xmlns:a16="http://schemas.microsoft.com/office/drawing/2014/main" id="{74443532-FD8F-442B-A886-2AFBF6860F1A}"/>
            </a:ext>
          </a:extLst>
        </xdr:cNvPr>
        <xdr:cNvSpPr/>
      </xdr:nvSpPr>
      <xdr:spPr>
        <a:xfrm>
          <a:off x="247650" y="4686300"/>
          <a:ext cx="2515763" cy="550960"/>
        </a:xfrm>
        <a:prstGeom prst="wedgeRectCallout">
          <a:avLst>
            <a:gd name="adj1" fmla="val 48886"/>
            <a:gd name="adj2" fmla="val -96262"/>
          </a:avLst>
        </a:prstGeom>
        <a:solidFill>
          <a:schemeClr val="accent1"/>
        </a:solidFill>
        <a:ln>
          <a:solidFill>
            <a:srgbClr val="41719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助成対象外経費は、こちらで計上してください。（手入力）</a:t>
          </a:r>
        </a:p>
      </xdr:txBody>
    </xdr:sp>
    <xdr:clientData/>
  </xdr:twoCellAnchor>
  <xdr:twoCellAnchor>
    <xdr:from>
      <xdr:col>23</xdr:col>
      <xdr:colOff>53975</xdr:colOff>
      <xdr:row>16</xdr:row>
      <xdr:rowOff>215901</xdr:rowOff>
    </xdr:from>
    <xdr:to>
      <xdr:col>37</xdr:col>
      <xdr:colOff>130175</xdr:colOff>
      <xdr:row>18</xdr:row>
      <xdr:rowOff>142876</xdr:rowOff>
    </xdr:to>
    <xdr:sp macro="" textlink="">
      <xdr:nvSpPr>
        <xdr:cNvPr id="12" name="正方形/長方形 11">
          <a:extLst>
            <a:ext uri="{FF2B5EF4-FFF2-40B4-BE49-F238E27FC236}">
              <a16:creationId xmlns:a16="http://schemas.microsoft.com/office/drawing/2014/main" id="{F5249DD6-BEC9-4CF4-B2E1-FD5F3054D03D}"/>
            </a:ext>
          </a:extLst>
        </xdr:cNvPr>
        <xdr:cNvSpPr/>
      </xdr:nvSpPr>
      <xdr:spPr>
        <a:xfrm>
          <a:off x="3759200" y="5006976"/>
          <a:ext cx="1943100" cy="384175"/>
        </a:xfrm>
        <a:prstGeom prst="rect">
          <a:avLst/>
        </a:prstGeom>
        <a:solidFill>
          <a:srgbClr val="FF0000"/>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a:t>金額を一致させてください</a:t>
          </a:r>
        </a:p>
      </xdr:txBody>
    </xdr:sp>
    <xdr:clientData/>
  </xdr:twoCellAnchor>
  <xdr:twoCellAnchor>
    <xdr:from>
      <xdr:col>22</xdr:col>
      <xdr:colOff>0</xdr:colOff>
      <xdr:row>16</xdr:row>
      <xdr:rowOff>19050</xdr:rowOff>
    </xdr:from>
    <xdr:to>
      <xdr:col>25</xdr:col>
      <xdr:colOff>11902</xdr:colOff>
      <xdr:row>17</xdr:row>
      <xdr:rowOff>161103</xdr:rowOff>
    </xdr:to>
    <xdr:cxnSp macro="">
      <xdr:nvCxnSpPr>
        <xdr:cNvPr id="13" name="直線矢印コネクタ 12">
          <a:extLst>
            <a:ext uri="{FF2B5EF4-FFF2-40B4-BE49-F238E27FC236}">
              <a16:creationId xmlns:a16="http://schemas.microsoft.com/office/drawing/2014/main" id="{050485B0-6DC0-4E8E-AEC2-65AF51DC7EE9}"/>
            </a:ext>
          </a:extLst>
        </xdr:cNvPr>
        <xdr:cNvCxnSpPr/>
      </xdr:nvCxnSpPr>
      <xdr:spPr>
        <a:xfrm flipH="1" flipV="1">
          <a:off x="3571875" y="4810125"/>
          <a:ext cx="411952" cy="370653"/>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19050</xdr:colOff>
      <xdr:row>18</xdr:row>
      <xdr:rowOff>82550</xdr:rowOff>
    </xdr:from>
    <xdr:to>
      <xdr:col>23</xdr:col>
      <xdr:colOff>78793</xdr:colOff>
      <xdr:row>24</xdr:row>
      <xdr:rowOff>238125</xdr:rowOff>
    </xdr:to>
    <xdr:cxnSp macro="">
      <xdr:nvCxnSpPr>
        <xdr:cNvPr id="14" name="直線矢印コネクタ 13">
          <a:extLst>
            <a:ext uri="{FF2B5EF4-FFF2-40B4-BE49-F238E27FC236}">
              <a16:creationId xmlns:a16="http://schemas.microsoft.com/office/drawing/2014/main" id="{7DC7CEFD-7EE3-4DD5-B40C-5CB3BBD53778}"/>
            </a:ext>
          </a:extLst>
        </xdr:cNvPr>
        <xdr:cNvCxnSpPr/>
      </xdr:nvCxnSpPr>
      <xdr:spPr>
        <a:xfrm flipH="1">
          <a:off x="3057525" y="5330825"/>
          <a:ext cx="726493" cy="195580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9526</xdr:colOff>
      <xdr:row>25</xdr:row>
      <xdr:rowOff>9524</xdr:rowOff>
    </xdr:from>
    <xdr:to>
      <xdr:col>23</xdr:col>
      <xdr:colOff>1</xdr:colOff>
      <xdr:row>25</xdr:row>
      <xdr:rowOff>304799</xdr:rowOff>
    </xdr:to>
    <xdr:sp macro="" textlink="">
      <xdr:nvSpPr>
        <xdr:cNvPr id="16" name="正方形/長方形 15">
          <a:extLst>
            <a:ext uri="{FF2B5EF4-FFF2-40B4-BE49-F238E27FC236}">
              <a16:creationId xmlns:a16="http://schemas.microsoft.com/office/drawing/2014/main" id="{9501AAEA-2329-4239-84A8-7CD07FC7480B}"/>
            </a:ext>
          </a:extLst>
        </xdr:cNvPr>
        <xdr:cNvSpPr/>
      </xdr:nvSpPr>
      <xdr:spPr>
        <a:xfrm>
          <a:off x="1943101" y="7372349"/>
          <a:ext cx="1762125" cy="295275"/>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66675</xdr:colOff>
      <xdr:row>13</xdr:row>
      <xdr:rowOff>76200</xdr:rowOff>
    </xdr:from>
    <xdr:to>
      <xdr:col>11</xdr:col>
      <xdr:colOff>114071</xdr:colOff>
      <xdr:row>13</xdr:row>
      <xdr:rowOff>234950</xdr:rowOff>
    </xdr:to>
    <xdr:sp macro="" textlink="">
      <xdr:nvSpPr>
        <xdr:cNvPr id="17" name="正方形/長方形 16">
          <a:extLst>
            <a:ext uri="{FF2B5EF4-FFF2-40B4-BE49-F238E27FC236}">
              <a16:creationId xmlns:a16="http://schemas.microsoft.com/office/drawing/2014/main" id="{52BD675B-77F1-4535-A1FA-CCE94A034986}"/>
            </a:ext>
          </a:extLst>
        </xdr:cNvPr>
        <xdr:cNvSpPr/>
      </xdr:nvSpPr>
      <xdr:spPr>
        <a:xfrm>
          <a:off x="1190625" y="3924300"/>
          <a:ext cx="695096" cy="158750"/>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0"/>
        <a:lstStyle/>
        <a:p>
          <a:pPr algn="l"/>
          <a:r>
            <a:rPr kumimoji="1" lang="ja-JP" altLang="en-US" sz="800" b="1"/>
            <a:t>単独申請不可</a:t>
          </a:r>
        </a:p>
      </xdr:txBody>
    </xdr:sp>
    <xdr:clientData/>
  </xdr:twoCellAnchor>
  <xdr:twoCellAnchor>
    <xdr:from>
      <xdr:col>7</xdr:col>
      <xdr:colOff>133350</xdr:colOff>
      <xdr:row>11</xdr:row>
      <xdr:rowOff>85725</xdr:rowOff>
    </xdr:from>
    <xdr:to>
      <xdr:col>12</xdr:col>
      <xdr:colOff>18821</xdr:colOff>
      <xdr:row>11</xdr:row>
      <xdr:rowOff>244475</xdr:rowOff>
    </xdr:to>
    <xdr:sp macro="" textlink="">
      <xdr:nvSpPr>
        <xdr:cNvPr id="18" name="正方形/長方形 17">
          <a:extLst>
            <a:ext uri="{FF2B5EF4-FFF2-40B4-BE49-F238E27FC236}">
              <a16:creationId xmlns:a16="http://schemas.microsoft.com/office/drawing/2014/main" id="{A7CD1A67-6109-45BB-ABEC-9521FE3E4E88}"/>
            </a:ext>
          </a:extLst>
        </xdr:cNvPr>
        <xdr:cNvSpPr/>
      </xdr:nvSpPr>
      <xdr:spPr>
        <a:xfrm>
          <a:off x="1257300" y="3305175"/>
          <a:ext cx="695096" cy="158750"/>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0"/>
        <a:lstStyle/>
        <a:p>
          <a:pPr algn="l"/>
          <a:r>
            <a:rPr kumimoji="1" lang="ja-JP" altLang="en-US" sz="800" b="1"/>
            <a:t>単独申請不可</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392907</xdr:colOff>
      <xdr:row>8</xdr:row>
      <xdr:rowOff>238125</xdr:rowOff>
    </xdr:from>
    <xdr:to>
      <xdr:col>5</xdr:col>
      <xdr:colOff>15083</xdr:colOff>
      <xdr:row>10</xdr:row>
      <xdr:rowOff>223133</xdr:rowOff>
    </xdr:to>
    <xdr:sp macro="" textlink="">
      <xdr:nvSpPr>
        <xdr:cNvPr id="2" name="四角形吹き出し 1">
          <a:extLst>
            <a:ext uri="{FF2B5EF4-FFF2-40B4-BE49-F238E27FC236}">
              <a16:creationId xmlns:a16="http://schemas.microsoft.com/office/drawing/2014/main" id="{4EDBF1D8-400A-476C-BC07-3505BA76A8FF}"/>
            </a:ext>
          </a:extLst>
        </xdr:cNvPr>
        <xdr:cNvSpPr/>
      </xdr:nvSpPr>
      <xdr:spPr>
        <a:xfrm>
          <a:off x="1404938" y="2559844"/>
          <a:ext cx="2241551" cy="532695"/>
        </a:xfrm>
        <a:prstGeom prst="wedgeRectCallout">
          <a:avLst>
            <a:gd name="adj1" fmla="val -71243"/>
            <a:gd name="adj2" fmla="val 1056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個人事業主の場合、居住地を入力</a:t>
          </a:r>
        </a:p>
      </xdr:txBody>
    </xdr:sp>
    <xdr:clientData/>
  </xdr:twoCellAnchor>
  <xdr:twoCellAnchor>
    <xdr:from>
      <xdr:col>7</xdr:col>
      <xdr:colOff>98424</xdr:colOff>
      <xdr:row>27</xdr:row>
      <xdr:rowOff>83080</xdr:rowOff>
    </xdr:from>
    <xdr:to>
      <xdr:col>7</xdr:col>
      <xdr:colOff>1714500</xdr:colOff>
      <xdr:row>28</xdr:row>
      <xdr:rowOff>340695</xdr:rowOff>
    </xdr:to>
    <xdr:sp macro="" textlink="">
      <xdr:nvSpPr>
        <xdr:cNvPr id="3" name="四角形吹き出し 3">
          <a:extLst>
            <a:ext uri="{FF2B5EF4-FFF2-40B4-BE49-F238E27FC236}">
              <a16:creationId xmlns:a16="http://schemas.microsoft.com/office/drawing/2014/main" id="{7FAB6088-B9BA-4BBB-A8FC-62B74FAF5A8A}"/>
            </a:ext>
          </a:extLst>
        </xdr:cNvPr>
        <xdr:cNvSpPr/>
      </xdr:nvSpPr>
      <xdr:spPr>
        <a:xfrm>
          <a:off x="5658643" y="8405549"/>
          <a:ext cx="1616076" cy="531459"/>
        </a:xfrm>
        <a:prstGeom prst="wedgeRectCallout">
          <a:avLst>
            <a:gd name="adj1" fmla="val 6603"/>
            <a:gd name="adj2" fmla="val -12035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日中連絡が取れる連絡先を記入してください。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31750</xdr:colOff>
      <xdr:row>4</xdr:row>
      <xdr:rowOff>1284816</xdr:rowOff>
    </xdr:from>
    <xdr:to>
      <xdr:col>11</xdr:col>
      <xdr:colOff>183093</xdr:colOff>
      <xdr:row>4</xdr:row>
      <xdr:rowOff>1753305</xdr:rowOff>
    </xdr:to>
    <xdr:sp macro="" textlink="">
      <xdr:nvSpPr>
        <xdr:cNvPr id="2" name="四角形吹き出し 3">
          <a:extLst>
            <a:ext uri="{FF2B5EF4-FFF2-40B4-BE49-F238E27FC236}">
              <a16:creationId xmlns:a16="http://schemas.microsoft.com/office/drawing/2014/main" id="{656331C7-14B0-467D-9ACE-E71A59E5B1A0}"/>
            </a:ext>
          </a:extLst>
        </xdr:cNvPr>
        <xdr:cNvSpPr/>
      </xdr:nvSpPr>
      <xdr:spPr>
        <a:xfrm>
          <a:off x="4445000" y="3718983"/>
          <a:ext cx="3781426" cy="468489"/>
        </a:xfrm>
        <a:prstGeom prst="wedgeRectCallout">
          <a:avLst>
            <a:gd name="adj1" fmla="val 11673"/>
            <a:gd name="adj2" fmla="val 84719"/>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直近決算期の主要取引先ごとの売上高を入力してください。</a:t>
          </a:r>
          <a:endParaRPr kumimoji="1" lang="en-US" altLang="ja-JP" sz="1100" b="1"/>
        </a:p>
      </xdr:txBody>
    </xdr:sp>
    <xdr:clientData/>
  </xdr:twoCellAnchor>
  <xdr:twoCellAnchor>
    <xdr:from>
      <xdr:col>2</xdr:col>
      <xdr:colOff>627590</xdr:colOff>
      <xdr:row>10</xdr:row>
      <xdr:rowOff>151342</xdr:rowOff>
    </xdr:from>
    <xdr:to>
      <xdr:col>9</xdr:col>
      <xdr:colOff>39512</xdr:colOff>
      <xdr:row>12</xdr:row>
      <xdr:rowOff>142175</xdr:rowOff>
    </xdr:to>
    <xdr:sp macro="" textlink="">
      <xdr:nvSpPr>
        <xdr:cNvPr id="3" name="四角形吹き出し 8">
          <a:extLst>
            <a:ext uri="{FF2B5EF4-FFF2-40B4-BE49-F238E27FC236}">
              <a16:creationId xmlns:a16="http://schemas.microsoft.com/office/drawing/2014/main" id="{1E4130FC-924E-4881-A6A6-9A52B0E4CC93}"/>
            </a:ext>
          </a:extLst>
        </xdr:cNvPr>
        <xdr:cNvSpPr/>
      </xdr:nvSpPr>
      <xdr:spPr>
        <a:xfrm>
          <a:off x="1760007" y="5876925"/>
          <a:ext cx="4809422" cy="498833"/>
        </a:xfrm>
        <a:prstGeom prst="wedgeRectCallout">
          <a:avLst>
            <a:gd name="adj1" fmla="val -57390"/>
            <a:gd name="adj2" fmla="val 47749"/>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事業の実施場所が複数ある場合、主となる事業実施場所をご記載ください。</a:t>
          </a:r>
          <a:endParaRPr kumimoji="1" lang="en-US" altLang="ja-JP" sz="1100" b="1"/>
        </a:p>
      </xdr:txBody>
    </xdr:sp>
    <xdr:clientData/>
  </xdr:twoCellAnchor>
  <xdr:twoCellAnchor>
    <xdr:from>
      <xdr:col>2</xdr:col>
      <xdr:colOff>423334</xdr:colOff>
      <xdr:row>4</xdr:row>
      <xdr:rowOff>518583</xdr:rowOff>
    </xdr:from>
    <xdr:to>
      <xdr:col>6</xdr:col>
      <xdr:colOff>479426</xdr:colOff>
      <xdr:row>4</xdr:row>
      <xdr:rowOff>1322216</xdr:rowOff>
    </xdr:to>
    <xdr:sp macro="" textlink="">
      <xdr:nvSpPr>
        <xdr:cNvPr id="4" name="正方形/長方形 3">
          <a:extLst>
            <a:ext uri="{FF2B5EF4-FFF2-40B4-BE49-F238E27FC236}">
              <a16:creationId xmlns:a16="http://schemas.microsoft.com/office/drawing/2014/main" id="{03938451-72E3-4D67-BE2C-84A7D614F0CE}"/>
            </a:ext>
          </a:extLst>
        </xdr:cNvPr>
        <xdr:cNvSpPr/>
      </xdr:nvSpPr>
      <xdr:spPr>
        <a:xfrm>
          <a:off x="1555751" y="2952750"/>
          <a:ext cx="2680758" cy="803633"/>
        </a:xfrm>
        <a:prstGeom prst="rect">
          <a:avLst/>
        </a:prstGeom>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本取組の対象となる事業について記載してください。</a:t>
          </a:r>
          <a:endParaRPr lang="ja-JP" altLang="ja-JP">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412747</xdr:colOff>
      <xdr:row>22</xdr:row>
      <xdr:rowOff>169335</xdr:rowOff>
    </xdr:from>
    <xdr:to>
      <xdr:col>11</xdr:col>
      <xdr:colOff>225776</xdr:colOff>
      <xdr:row>25</xdr:row>
      <xdr:rowOff>57090</xdr:rowOff>
    </xdr:to>
    <xdr:sp macro="" textlink="">
      <xdr:nvSpPr>
        <xdr:cNvPr id="2" name="四角形吹き出し 3">
          <a:extLst>
            <a:ext uri="{FF2B5EF4-FFF2-40B4-BE49-F238E27FC236}">
              <a16:creationId xmlns:a16="http://schemas.microsoft.com/office/drawing/2014/main" id="{1622AB69-74C0-4FE0-9C71-FEF5DB10EAAA}"/>
            </a:ext>
          </a:extLst>
        </xdr:cNvPr>
        <xdr:cNvSpPr/>
      </xdr:nvSpPr>
      <xdr:spPr>
        <a:xfrm>
          <a:off x="1354664" y="8434918"/>
          <a:ext cx="6078362" cy="713255"/>
        </a:xfrm>
        <a:prstGeom prst="wedgeRectCallout">
          <a:avLst>
            <a:gd name="adj1" fmla="val -48620"/>
            <a:gd name="adj2" fmla="val 185327"/>
          </a:avLst>
        </a:prstGeom>
        <a:solidFill>
          <a:srgbClr val="FF0000"/>
        </a:solidFill>
        <a:ln w="12700" cap="flat" cmpd="sng" algn="ctr">
          <a:solidFill>
            <a:srgbClr val="FF0000"/>
          </a:solidFill>
          <a:prstDash val="solid"/>
          <a:miter lim="800000"/>
        </a:ln>
        <a:effectLst/>
      </xdr:spPr>
      <xdr:txBody>
        <a:bodyPr vertOverflow="clip" horzOverflow="clip" lIns="0" tIns="0" r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申請要件のうち、いずれも選択されていない場合、不採択になります。必ず選択してください。</a:t>
          </a:r>
        </a:p>
      </xdr:txBody>
    </xdr:sp>
    <xdr:clientData/>
  </xdr:twoCellAnchor>
  <xdr:twoCellAnchor>
    <xdr:from>
      <xdr:col>7</xdr:col>
      <xdr:colOff>16933</xdr:colOff>
      <xdr:row>33</xdr:row>
      <xdr:rowOff>240241</xdr:rowOff>
    </xdr:from>
    <xdr:to>
      <xdr:col>12</xdr:col>
      <xdr:colOff>526346</xdr:colOff>
      <xdr:row>37</xdr:row>
      <xdr:rowOff>181333</xdr:rowOff>
    </xdr:to>
    <xdr:sp macro="" textlink="">
      <xdr:nvSpPr>
        <xdr:cNvPr id="3" name="四角形吹き出し 8">
          <a:extLst>
            <a:ext uri="{FF2B5EF4-FFF2-40B4-BE49-F238E27FC236}">
              <a16:creationId xmlns:a16="http://schemas.microsoft.com/office/drawing/2014/main" id="{4CD6B215-69B6-41D6-8272-F65E99FCBFAE}"/>
            </a:ext>
          </a:extLst>
        </xdr:cNvPr>
        <xdr:cNvSpPr/>
      </xdr:nvSpPr>
      <xdr:spPr>
        <a:xfrm>
          <a:off x="4133850" y="11638491"/>
          <a:ext cx="4255913" cy="1211092"/>
        </a:xfrm>
        <a:prstGeom prst="wedgeRectCallout">
          <a:avLst>
            <a:gd name="adj1" fmla="val -6380"/>
            <a:gd name="adj2" fmla="val 124747"/>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en-US" altLang="ja-JP" sz="1100" b="1"/>
            <a:t>【</a:t>
          </a:r>
          <a:r>
            <a:rPr kumimoji="1" lang="ja-JP" altLang="en-US" sz="1100" b="1"/>
            <a:t>要件②で申請する場合、月次試算表を提出してください</a:t>
          </a:r>
          <a:r>
            <a:rPr kumimoji="1" lang="en-US" altLang="ja-JP" sz="1100" b="1"/>
            <a:t>】</a:t>
          </a:r>
        </a:p>
        <a:p>
          <a:pPr algn="l"/>
          <a:r>
            <a:rPr kumimoji="1" lang="ja-JP" altLang="en-US" sz="1100" b="1"/>
            <a:t>直近決算期末の翌月から申請日の属する月の前月末までの月次試算表を用いて、次期決算期の売上高と営業利益を算出して記入します。</a:t>
          </a:r>
          <a:endParaRPr kumimoji="1" lang="en-US" altLang="ja-JP" sz="1100" b="1"/>
        </a:p>
        <a:p>
          <a:pPr algn="l"/>
          <a:r>
            <a:rPr kumimoji="1" lang="ja-JP" altLang="en-US" sz="1100" b="1"/>
            <a:t>詳細は募集要項Ｐ１９をご確認ください。</a:t>
          </a:r>
        </a:p>
      </xdr:txBody>
    </xdr:sp>
    <xdr:clientData/>
  </xdr:twoCellAnchor>
  <xdr:twoCellAnchor>
    <xdr:from>
      <xdr:col>7</xdr:col>
      <xdr:colOff>7408</xdr:colOff>
      <xdr:row>44</xdr:row>
      <xdr:rowOff>158751</xdr:rowOff>
    </xdr:from>
    <xdr:to>
      <xdr:col>12</xdr:col>
      <xdr:colOff>516821</xdr:colOff>
      <xdr:row>47</xdr:row>
      <xdr:rowOff>211668</xdr:rowOff>
    </xdr:to>
    <xdr:sp macro="" textlink="">
      <xdr:nvSpPr>
        <xdr:cNvPr id="4" name="四角形吹き出し 8">
          <a:extLst>
            <a:ext uri="{FF2B5EF4-FFF2-40B4-BE49-F238E27FC236}">
              <a16:creationId xmlns:a16="http://schemas.microsoft.com/office/drawing/2014/main" id="{01540C98-30F6-44B6-8E06-1D047E1FE11A}"/>
            </a:ext>
          </a:extLst>
        </xdr:cNvPr>
        <xdr:cNvSpPr/>
      </xdr:nvSpPr>
      <xdr:spPr>
        <a:xfrm>
          <a:off x="4124325" y="15176501"/>
          <a:ext cx="4255913" cy="751417"/>
        </a:xfrm>
        <a:prstGeom prst="wedgeRectCallout">
          <a:avLst>
            <a:gd name="adj1" fmla="val 8789"/>
            <a:gd name="adj2" fmla="val -86319"/>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en-US" altLang="ja-JP" sz="1100" b="1"/>
            <a:t>【</a:t>
          </a:r>
          <a:r>
            <a:rPr kumimoji="1" lang="ja-JP" altLang="en-US" sz="1100" b="1"/>
            <a:t>要件③で申請する場合、営業損失を入力してください</a:t>
          </a:r>
          <a:r>
            <a:rPr kumimoji="1" lang="en-US" altLang="ja-JP" sz="1100" b="1"/>
            <a:t>】</a:t>
          </a:r>
        </a:p>
        <a:p>
          <a:pPr algn="l"/>
          <a:r>
            <a:rPr kumimoji="1" lang="ja-JP" altLang="en-US" sz="1100" b="1"/>
            <a:t>損益計算書を基に営業損失をマイナスで入力してください。</a:t>
          </a:r>
          <a:endParaRPr kumimoji="1" lang="en-US" altLang="ja-JP" sz="11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321471</xdr:colOff>
      <xdr:row>21</xdr:row>
      <xdr:rowOff>178594</xdr:rowOff>
    </xdr:from>
    <xdr:to>
      <xdr:col>22</xdr:col>
      <xdr:colOff>0</xdr:colOff>
      <xdr:row>33</xdr:row>
      <xdr:rowOff>119062</xdr:rowOff>
    </xdr:to>
    <xdr:sp macro="" textlink="">
      <xdr:nvSpPr>
        <xdr:cNvPr id="4" name="正方形/長方形 3">
          <a:extLst>
            <a:ext uri="{FF2B5EF4-FFF2-40B4-BE49-F238E27FC236}">
              <a16:creationId xmlns:a16="http://schemas.microsoft.com/office/drawing/2014/main" id="{6882AD7A-372E-4FBD-9A83-199024CC013B}"/>
            </a:ext>
          </a:extLst>
        </xdr:cNvPr>
        <xdr:cNvSpPr/>
      </xdr:nvSpPr>
      <xdr:spPr>
        <a:xfrm>
          <a:off x="809627" y="7620000"/>
          <a:ext cx="7881936" cy="4512468"/>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chemeClr val="bg1"/>
              </a:solidFill>
              <a:effectLst/>
              <a:uLnTx/>
              <a:uFillTx/>
              <a:latin typeface="+mn-lt"/>
              <a:ea typeface="+mn-ea"/>
              <a:cs typeface="+mn-cs"/>
            </a:rPr>
            <a:t>本事業で実施する中東情勢を契機とした原材料価格高騰等を回避する取組について、具体的にご説明ください。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chemeClr val="bg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chemeClr val="bg1"/>
              </a:solidFill>
              <a:effectLst/>
              <a:uLnTx/>
              <a:uFillTx/>
              <a:latin typeface="Calibri" panose="020F0502020204030204"/>
              <a:ea typeface="游ゴシック" panose="020B0400000000000000" pitchFamily="50" charset="-128"/>
              <a:cs typeface="+mn-cs"/>
            </a:rPr>
            <a:t>【</a:t>
          </a:r>
          <a:r>
            <a:rPr kumimoji="1" lang="ja-JP" altLang="en-US" sz="1400" b="1" i="0" u="none" strike="noStrike" kern="0" cap="none" spc="0" normalizeH="0" baseline="0" noProof="0">
              <a:ln>
                <a:noFill/>
              </a:ln>
              <a:solidFill>
                <a:schemeClr val="bg1"/>
              </a:solidFill>
              <a:effectLst/>
              <a:uLnTx/>
              <a:uFillTx/>
              <a:latin typeface="Calibri" panose="020F0502020204030204"/>
              <a:ea typeface="游ゴシック" panose="020B0400000000000000" pitchFamily="50" charset="-128"/>
              <a:cs typeface="+mn-cs"/>
            </a:rPr>
            <a:t>例</a:t>
          </a:r>
          <a:r>
            <a:rPr kumimoji="1" lang="en-US" altLang="ja-JP" sz="1400" b="1" i="0" u="none" strike="noStrike" kern="0" cap="none" spc="0" normalizeH="0" baseline="0" noProof="0">
              <a:ln>
                <a:noFill/>
              </a:ln>
              <a:solidFill>
                <a:schemeClr val="bg1"/>
              </a:solidFill>
              <a:effectLst/>
              <a:uLnTx/>
              <a:uFillTx/>
              <a:latin typeface="Calibri" panose="020F0502020204030204"/>
              <a:ea typeface="游ゴシック" panose="020B04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chemeClr val="bg1"/>
              </a:solidFill>
              <a:effectLst/>
              <a:uLnTx/>
              <a:uFillTx/>
              <a:latin typeface="+mn-lt"/>
              <a:ea typeface="+mn-ea"/>
              <a:cs typeface="+mn-cs"/>
            </a:rPr>
            <a:t>本取組は、中東情勢の緊迫化に伴う原油価格の上昇を受けて高騰している</a:t>
          </a:r>
          <a:r>
            <a:rPr kumimoji="1" lang="ja-JP" altLang="ja-JP" sz="1400" b="1" i="0" baseline="0">
              <a:solidFill>
                <a:schemeClr val="bg1"/>
              </a:solidFill>
              <a:effectLst/>
              <a:latin typeface="+mn-lt"/>
              <a:ea typeface="+mn-ea"/>
              <a:cs typeface="+mn-cs"/>
            </a:rPr>
            <a:t>〇〇</a:t>
          </a:r>
          <a:r>
            <a:rPr kumimoji="1" lang="ja-JP" altLang="en-US" sz="1400" b="1" i="0" u="none" strike="noStrike" kern="0" cap="none" spc="0" normalizeH="0" baseline="0" noProof="0">
              <a:ln>
                <a:noFill/>
              </a:ln>
              <a:solidFill>
                <a:schemeClr val="bg1"/>
              </a:solidFill>
              <a:effectLst/>
              <a:uLnTx/>
              <a:uFillTx/>
              <a:latin typeface="+mn-lt"/>
              <a:ea typeface="+mn-ea"/>
              <a:cs typeface="+mn-cs"/>
            </a:rPr>
            <a:t>（当社主原料）の使用量を削減するため、〇〇が可能な〇〇を導入するものである。</a:t>
          </a:r>
          <a:endParaRPr kumimoji="1" lang="en-US" altLang="ja-JP" sz="1400" b="1" i="0" u="none" strike="noStrike" kern="0" cap="none" spc="0" normalizeH="0" baseline="0" noProof="0">
            <a:ln>
              <a:noFill/>
            </a:ln>
            <a:solidFill>
              <a:schemeClr val="bg1"/>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chemeClr val="bg1"/>
              </a:solidFill>
              <a:effectLst/>
              <a:uLnTx/>
              <a:uFillTx/>
              <a:latin typeface="+mn-lt"/>
              <a:ea typeface="+mn-ea"/>
              <a:cs typeface="+mn-cs"/>
            </a:rPr>
            <a:t>具体的には、〇〇の導入により、価格が高騰している〇〇の使用量を〇％削減（〇〇へ代替）することが可能となるため、原材料費は年間約〇円削減することができる。原油価格に連動する原材料の</a:t>
          </a:r>
          <a:r>
            <a:rPr kumimoji="1" lang="ja-JP" altLang="ja-JP" sz="1400" b="1" i="0" baseline="0">
              <a:solidFill>
                <a:schemeClr val="bg1"/>
              </a:solidFill>
              <a:effectLst/>
              <a:latin typeface="+mn-lt"/>
              <a:ea typeface="+mn-ea"/>
              <a:cs typeface="+mn-cs"/>
            </a:rPr>
            <a:t>〇〇</a:t>
          </a:r>
          <a:r>
            <a:rPr kumimoji="1" lang="ja-JP" altLang="en-US" sz="1400" b="1" i="0" u="none" strike="noStrike" kern="0" cap="none" spc="0" normalizeH="0" baseline="0" noProof="0">
              <a:ln>
                <a:noFill/>
              </a:ln>
              <a:solidFill>
                <a:schemeClr val="bg1"/>
              </a:solidFill>
              <a:effectLst/>
              <a:uLnTx/>
              <a:uFillTx/>
              <a:latin typeface="+mn-lt"/>
              <a:ea typeface="+mn-ea"/>
              <a:cs typeface="+mn-cs"/>
            </a:rPr>
            <a:t>そのものを削減（</a:t>
          </a:r>
          <a:r>
            <a:rPr kumimoji="1" lang="ja-JP" altLang="ja-JP" sz="1400" b="1" i="0" baseline="0">
              <a:solidFill>
                <a:schemeClr val="bg1"/>
              </a:solidFill>
              <a:effectLst/>
              <a:latin typeface="+mn-lt"/>
              <a:ea typeface="+mn-ea"/>
              <a:cs typeface="+mn-cs"/>
            </a:rPr>
            <a:t>〇〇</a:t>
          </a:r>
          <a:r>
            <a:rPr kumimoji="1" lang="ja-JP" altLang="en-US" sz="1400" b="1" i="0" u="none" strike="noStrike" kern="0" cap="none" spc="0" normalizeH="0" baseline="0" noProof="0">
              <a:ln>
                <a:noFill/>
              </a:ln>
              <a:solidFill>
                <a:schemeClr val="bg1"/>
              </a:solidFill>
              <a:effectLst/>
              <a:uLnTx/>
              <a:uFillTx/>
              <a:latin typeface="+mn-lt"/>
              <a:ea typeface="+mn-ea"/>
              <a:cs typeface="+mn-cs"/>
            </a:rPr>
            <a:t>へ代替）することで、中東情勢の影響を受けにくい生産体制へ転換する。</a:t>
          </a:r>
          <a:endParaRPr kumimoji="1" lang="en-US" altLang="ja-JP" sz="1400" b="1" i="0" u="none" strike="noStrike" kern="0" cap="none" spc="0" normalizeH="0" baseline="0" noProof="0">
            <a:ln>
              <a:noFill/>
            </a:ln>
            <a:solidFill>
              <a:schemeClr val="bg1"/>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chemeClr val="bg1"/>
              </a:solidFill>
              <a:effectLst/>
              <a:uLnTx/>
              <a:uFillTx/>
              <a:latin typeface="+mn-lt"/>
              <a:ea typeface="+mn-ea"/>
              <a:cs typeface="+mn-cs"/>
            </a:rPr>
            <a:t>本取組は恒常的に効果が継続するものであり、一過性の取組に終わらせず、今回の中東情勢が落ち着いた後でも中長期的な営業利益率の改善（現状〇％→改善後見込〇％）に繋げていくことができる。</a:t>
          </a:r>
        </a:p>
      </xdr:txBody>
    </xdr:sp>
    <xdr:clientData/>
  </xdr:twoCellAnchor>
  <xdr:twoCellAnchor>
    <xdr:from>
      <xdr:col>2</xdr:col>
      <xdr:colOff>312737</xdr:colOff>
      <xdr:row>5</xdr:row>
      <xdr:rowOff>144462</xdr:rowOff>
    </xdr:from>
    <xdr:to>
      <xdr:col>22</xdr:col>
      <xdr:colOff>86518</xdr:colOff>
      <xdr:row>17</xdr:row>
      <xdr:rowOff>266700</xdr:rowOff>
    </xdr:to>
    <xdr:sp macro="" textlink="">
      <xdr:nvSpPr>
        <xdr:cNvPr id="9" name="正方形/長方形 8">
          <a:extLst>
            <a:ext uri="{FF2B5EF4-FFF2-40B4-BE49-F238E27FC236}">
              <a16:creationId xmlns:a16="http://schemas.microsoft.com/office/drawing/2014/main" id="{B94C3264-9055-4B87-97CC-8415A48BE351}"/>
            </a:ext>
          </a:extLst>
        </xdr:cNvPr>
        <xdr:cNvSpPr/>
      </xdr:nvSpPr>
      <xdr:spPr>
        <a:xfrm>
          <a:off x="798512" y="1973262"/>
          <a:ext cx="7974806" cy="4694238"/>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chemeClr val="bg1"/>
              </a:solidFill>
              <a:effectLst/>
              <a:uLnTx/>
              <a:uFillTx/>
              <a:latin typeface="+mn-lt"/>
              <a:ea typeface="+mn-ea"/>
              <a:cs typeface="+mn-cs"/>
            </a:rPr>
            <a:t>現在の状況について、中東情勢による原材料価格高騰等の影響を含めて、具体的にご説明ください。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400" b="1" i="0" u="none" strike="noStrike" kern="0" cap="none" spc="0" normalizeH="0" baseline="0" noProof="0">
            <a:ln>
              <a:noFill/>
            </a:ln>
            <a:solidFill>
              <a:schemeClr val="bg1"/>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chemeClr val="bg1"/>
              </a:solidFill>
              <a:effectLst/>
              <a:uLnTx/>
              <a:uFillTx/>
              <a:latin typeface="+mn-lt"/>
              <a:ea typeface="+mn-ea"/>
              <a:cs typeface="+mn-cs"/>
            </a:rPr>
            <a:t>【</a:t>
          </a:r>
          <a:r>
            <a:rPr kumimoji="1" lang="ja-JP" altLang="en-US" sz="1400" b="1" i="0" u="none" strike="noStrike" kern="0" cap="none" spc="0" normalizeH="0" baseline="0" noProof="0">
              <a:ln>
                <a:noFill/>
              </a:ln>
              <a:solidFill>
                <a:schemeClr val="bg1"/>
              </a:solidFill>
              <a:effectLst/>
              <a:uLnTx/>
              <a:uFillTx/>
              <a:latin typeface="+mn-lt"/>
              <a:ea typeface="+mn-ea"/>
              <a:cs typeface="+mn-cs"/>
            </a:rPr>
            <a:t>例</a:t>
          </a:r>
          <a:r>
            <a:rPr kumimoji="1" lang="en-US" altLang="ja-JP" sz="1400" b="1" i="0" u="none" strike="noStrike" kern="0" cap="none" spc="0" normalizeH="0" baseline="0" noProof="0">
              <a:ln>
                <a:noFill/>
              </a:ln>
              <a:solidFill>
                <a:schemeClr val="bg1"/>
              </a:solidFill>
              <a:effectLst/>
              <a:uLnTx/>
              <a:uFillTx/>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chemeClr val="bg1"/>
              </a:solidFill>
              <a:effectLst/>
              <a:uLnTx/>
              <a:uFillTx/>
              <a:latin typeface="+mn-lt"/>
              <a:ea typeface="+mn-ea"/>
              <a:cs typeface="+mn-cs"/>
            </a:rPr>
            <a:t>中東情勢の緊迫化に伴う原油価格の上昇（物流コストの増加、エネルギー価格の高騰等）により、当社で扱う〇〇で特に影響を受けている。</a:t>
          </a:r>
          <a:r>
            <a:rPr kumimoji="1" lang="ja-JP" altLang="ja-JP" sz="1400" b="1" i="0" baseline="0">
              <a:solidFill>
                <a:schemeClr val="bg1"/>
              </a:solidFill>
              <a:effectLst/>
              <a:latin typeface="+mn-lt"/>
              <a:ea typeface="+mn-ea"/>
              <a:cs typeface="+mn-cs"/>
            </a:rPr>
            <a:t>〇〇</a:t>
          </a:r>
          <a:r>
            <a:rPr kumimoji="1" lang="ja-JP" altLang="en-US" sz="1400" b="1" i="0" u="none" strike="noStrike" kern="0" cap="none" spc="0" normalizeH="0" baseline="0" noProof="0">
              <a:ln>
                <a:noFill/>
              </a:ln>
              <a:solidFill>
                <a:schemeClr val="bg1"/>
              </a:solidFill>
              <a:effectLst/>
              <a:uLnTx/>
              <a:uFillTx/>
              <a:latin typeface="+mn-lt"/>
              <a:ea typeface="+mn-ea"/>
              <a:cs typeface="+mn-cs"/>
            </a:rPr>
            <a:t>は当社の主原料であり、直近期売上原価の〇％を占めているが、</a:t>
          </a:r>
          <a:r>
            <a:rPr kumimoji="1" lang="ja-JP" altLang="ja-JP" sz="1400" b="1" i="0" baseline="0">
              <a:solidFill>
                <a:schemeClr val="bg1"/>
              </a:solidFill>
              <a:effectLst/>
              <a:latin typeface="+mn-lt"/>
              <a:ea typeface="+mn-ea"/>
              <a:cs typeface="+mn-cs"/>
            </a:rPr>
            <a:t>仕入れ価格は〇時点と比較して〇％増加している</a:t>
          </a:r>
          <a:r>
            <a:rPr kumimoji="1" lang="ja-JP" altLang="en-US" sz="1400" b="1" i="0" u="none" strike="noStrike" kern="0" cap="none" spc="0" normalizeH="0" baseline="0" noProof="0">
              <a:ln>
                <a:noFill/>
              </a:ln>
              <a:solidFill>
                <a:schemeClr val="bg1"/>
              </a:solidFill>
              <a:effectLst/>
              <a:uLnTx/>
              <a:uFillTx/>
              <a:latin typeface="+mn-lt"/>
              <a:ea typeface="+mn-ea"/>
              <a:cs typeface="+mn-cs"/>
            </a:rPr>
            <a:t>ため、当社の営業利益は前期比で〇％低下して（する見込みとなって）おり、財務状況に深刻な影響を及ぼしている。状況の立て直しを図るため、〇〇や〇〇の見直しにより社内の</a:t>
          </a:r>
          <a:r>
            <a:rPr kumimoji="1" lang="ja-JP" altLang="ja-JP" sz="1400" b="1" i="0" baseline="0">
              <a:solidFill>
                <a:schemeClr val="bg1"/>
              </a:solidFill>
              <a:effectLst/>
              <a:latin typeface="+mn-lt"/>
              <a:ea typeface="+mn-ea"/>
              <a:cs typeface="+mn-cs"/>
            </a:rPr>
            <a:t>〇〇</a:t>
          </a:r>
          <a:r>
            <a:rPr kumimoji="1" lang="ja-JP" altLang="en-US" sz="1400" b="1" i="0" u="none" strike="noStrike" kern="0" cap="none" spc="0" normalizeH="0" baseline="0" noProof="0">
              <a:ln>
                <a:noFill/>
              </a:ln>
              <a:solidFill>
                <a:schemeClr val="bg1"/>
              </a:solidFill>
              <a:effectLst/>
              <a:uLnTx/>
              <a:uFillTx/>
              <a:latin typeface="+mn-lt"/>
              <a:ea typeface="+mn-ea"/>
              <a:cs typeface="+mn-cs"/>
            </a:rPr>
            <a:t>経費を〇時点より〇％削減した（する計画をたてている）が、中東情勢による原材料の価格高騰率は経費削減率を上回っており、自助努力では吸収が困難である。</a:t>
          </a:r>
          <a:endParaRPr kumimoji="1" lang="en-US" altLang="ja-JP" sz="1400" b="1" i="0" u="none" strike="noStrike" kern="0" cap="none" spc="0" normalizeH="0" baseline="0" noProof="0">
            <a:ln>
              <a:noFill/>
            </a:ln>
            <a:solidFill>
              <a:schemeClr val="bg1"/>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chemeClr val="bg1"/>
              </a:solidFill>
              <a:effectLst/>
              <a:uLnTx/>
              <a:uFillTx/>
              <a:latin typeface="+mn-lt"/>
              <a:ea typeface="+mn-ea"/>
              <a:cs typeface="+mn-cs"/>
            </a:rPr>
            <a:t>そのため、今後の事業継続には、生産効率化や調達多角化を推進する本取組（〇〇の導入等）の実施が不可欠である。</a:t>
          </a:r>
          <a:endParaRPr kumimoji="1" lang="en-US" altLang="ja-JP" sz="1400" b="1" i="0" u="none" strike="noStrike" kern="0" cap="none" spc="0" normalizeH="0" baseline="0" noProof="0">
            <a:ln>
              <a:noFill/>
            </a:ln>
            <a:solidFill>
              <a:schemeClr val="bg1"/>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chemeClr val="bg1"/>
              </a:solidFill>
              <a:effectLst/>
              <a:uLnTx/>
              <a:uFillTx/>
              <a:latin typeface="+mn-lt"/>
              <a:ea typeface="+mn-ea"/>
              <a:cs typeface="+mn-cs"/>
            </a:rPr>
            <a:t>〇〇の導入によって、当社の〇〇を〇〇にして、原材料費の縮減を行うことで、営業利益率を改善し、財務状況の安定化を図ることができる。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112448</xdr:colOff>
      <xdr:row>29</xdr:row>
      <xdr:rowOff>107685</xdr:rowOff>
    </xdr:from>
    <xdr:to>
      <xdr:col>19</xdr:col>
      <xdr:colOff>359920</xdr:colOff>
      <xdr:row>37</xdr:row>
      <xdr:rowOff>109097</xdr:rowOff>
    </xdr:to>
    <xdr:sp macro="" textlink="">
      <xdr:nvSpPr>
        <xdr:cNvPr id="2" name="正方形/長方形 1">
          <a:extLst>
            <a:ext uri="{FF2B5EF4-FFF2-40B4-BE49-F238E27FC236}">
              <a16:creationId xmlns:a16="http://schemas.microsoft.com/office/drawing/2014/main" id="{2E075318-264B-4FA4-B0CE-7D3A360775CC}"/>
            </a:ext>
          </a:extLst>
        </xdr:cNvPr>
        <xdr:cNvSpPr/>
      </xdr:nvSpPr>
      <xdr:spPr>
        <a:xfrm>
          <a:off x="1033198" y="9304602"/>
          <a:ext cx="7221889" cy="3049412"/>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mn-lt"/>
              <a:ea typeface="+mn-ea"/>
              <a:cs typeface="+mn-cs"/>
            </a:rPr>
            <a:t>取組の実施に係る社内外の体制、担当者の役割分担等について、文章や図を用いて</a:t>
          </a:r>
          <a:endParaRPr kumimoji="1" lang="en-US" altLang="ja-JP" sz="1400" b="1" i="0" u="none" strike="noStrike" kern="0" cap="none" spc="0" normalizeH="0" baseline="0" noProof="0">
            <a:ln>
              <a:noFill/>
            </a:ln>
            <a:solidFill>
              <a:sysClr val="window" lastClr="FFFFFF"/>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mn-lt"/>
              <a:ea typeface="+mn-ea"/>
              <a:cs typeface="+mn-cs"/>
            </a:rPr>
            <a:t>ご説明ください。</a:t>
          </a:r>
          <a:endParaRPr kumimoji="1" lang="en-US" altLang="ja-JP" sz="1400" b="1" i="0" u="none" strike="noStrike" kern="0" cap="none" spc="0" normalizeH="0" baseline="0" noProof="0">
            <a:ln>
              <a:noFill/>
            </a:ln>
            <a:solidFill>
              <a:sysClr val="window" lastClr="FFFFFF"/>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 lastClr="FFFFFF"/>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mn-lt"/>
              <a:ea typeface="+mn-ea"/>
              <a:cs typeface="+mn-cs"/>
            </a:rPr>
            <a:t>・実施体制 （従事者、経理担当者等、社内の人員配置）</a:t>
          </a:r>
          <a:r>
            <a:rPr kumimoji="1" lang="en-US" altLang="ja-JP" sz="1400" b="1" i="0" u="none" strike="noStrike" kern="0" cap="none" spc="0" normalizeH="0" baseline="0" noProof="0">
              <a:ln>
                <a:noFill/>
              </a:ln>
              <a:solidFill>
                <a:sysClr val="window" lastClr="FFFFFF"/>
              </a:solidFill>
              <a:effectLst/>
              <a:uLnTx/>
              <a:uFillTx/>
              <a:latin typeface="+mn-lt"/>
              <a:ea typeface="+mn-ea"/>
              <a:cs typeface="+mn-cs"/>
            </a:rPr>
            <a:t>※</a:t>
          </a:r>
          <a:r>
            <a:rPr kumimoji="1" lang="ja-JP" altLang="en-US" sz="1400" b="1" i="0" u="none" strike="noStrike" kern="0" cap="none" spc="0" normalizeH="0" baseline="0" noProof="0">
              <a:ln>
                <a:noFill/>
              </a:ln>
              <a:solidFill>
                <a:sysClr val="window" lastClr="FFFFFF"/>
              </a:solidFill>
              <a:effectLst/>
              <a:uLnTx/>
              <a:uFillTx/>
              <a:latin typeface="+mn-lt"/>
              <a:ea typeface="+mn-ea"/>
              <a:cs typeface="+mn-cs"/>
            </a:rPr>
            <a:t>委託・外注先等を含む</a:t>
          </a:r>
          <a:endParaRPr kumimoji="1" lang="en-US" altLang="ja-JP" sz="1400" b="1" i="0" u="none" strike="noStrike" kern="0" cap="none" spc="0" normalizeH="0" baseline="0" noProof="0">
            <a:ln>
              <a:noFill/>
            </a:ln>
            <a:solidFill>
              <a:sysClr val="window" lastClr="FFFFFF"/>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mn-lt"/>
              <a:ea typeface="+mn-ea"/>
              <a:cs typeface="+mn-cs"/>
            </a:rPr>
            <a:t>・他企業との連携体制、役割分担等</a:t>
          </a:r>
          <a:endParaRPr kumimoji="1" lang="en-US" altLang="ja-JP" sz="1400" b="1" i="0" u="none" strike="noStrike" kern="0" cap="none" spc="0" normalizeH="0" baseline="0" noProof="0">
            <a:ln>
              <a:noFill/>
            </a:ln>
            <a:solidFill>
              <a:sysClr val="window" lastClr="FFFFFF"/>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mn-lt"/>
              <a:ea typeface="+mn-ea"/>
              <a:cs typeface="+mn-cs"/>
            </a:rPr>
            <a:t>・主担当者の関わり方</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15</xdr:col>
      <xdr:colOff>124621</xdr:colOff>
      <xdr:row>7</xdr:row>
      <xdr:rowOff>-1</xdr:rowOff>
    </xdr:from>
    <xdr:to>
      <xdr:col>22</xdr:col>
      <xdr:colOff>238125</xdr:colOff>
      <xdr:row>8</xdr:row>
      <xdr:rowOff>267029</xdr:rowOff>
    </xdr:to>
    <xdr:sp macro="" textlink="">
      <xdr:nvSpPr>
        <xdr:cNvPr id="2" name="四角形吹き出し 1">
          <a:extLst>
            <a:ext uri="{FF2B5EF4-FFF2-40B4-BE49-F238E27FC236}">
              <a16:creationId xmlns:a16="http://schemas.microsoft.com/office/drawing/2014/main" id="{28FAD264-9823-4006-8A19-BA3793FF2477}"/>
            </a:ext>
          </a:extLst>
        </xdr:cNvPr>
        <xdr:cNvSpPr/>
      </xdr:nvSpPr>
      <xdr:spPr>
        <a:xfrm>
          <a:off x="6934996" y="2166937"/>
          <a:ext cx="2280442" cy="517061"/>
        </a:xfrm>
        <a:prstGeom prst="wedgeRectCallout">
          <a:avLst>
            <a:gd name="adj1" fmla="val -49598"/>
            <a:gd name="adj2" fmla="val -96283"/>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表紙シートの予定日と一致します。</a:t>
          </a:r>
        </a:p>
      </xdr:txBody>
    </xdr:sp>
    <xdr:clientData/>
  </xdr:twoCellAnchor>
  <xdr:twoCellAnchor>
    <xdr:from>
      <xdr:col>1</xdr:col>
      <xdr:colOff>2027236</xdr:colOff>
      <xdr:row>15</xdr:row>
      <xdr:rowOff>163512</xdr:rowOff>
    </xdr:from>
    <xdr:to>
      <xdr:col>11</xdr:col>
      <xdr:colOff>58486</xdr:colOff>
      <xdr:row>19</xdr:row>
      <xdr:rowOff>135042</xdr:rowOff>
    </xdr:to>
    <xdr:sp macro="" textlink="">
      <xdr:nvSpPr>
        <xdr:cNvPr id="3" name="四角形吹き出し 3">
          <a:extLst>
            <a:ext uri="{FF2B5EF4-FFF2-40B4-BE49-F238E27FC236}">
              <a16:creationId xmlns:a16="http://schemas.microsoft.com/office/drawing/2014/main" id="{0005FFF1-60F1-4859-8CE0-945470995569}"/>
            </a:ext>
          </a:extLst>
        </xdr:cNvPr>
        <xdr:cNvSpPr/>
      </xdr:nvSpPr>
      <xdr:spPr>
        <a:xfrm>
          <a:off x="2432049" y="4283075"/>
          <a:ext cx="3198562" cy="900217"/>
        </a:xfrm>
        <a:prstGeom prst="wedgeRectCallout">
          <a:avLst>
            <a:gd name="adj1" fmla="val 50209"/>
            <a:gd name="adj2" fmla="val 85519"/>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r>
            <a:rPr kumimoji="1" lang="ja-JP" altLang="ja-JP" sz="1100" b="1">
              <a:solidFill>
                <a:schemeClr val="lt1"/>
              </a:solidFill>
              <a:effectLst/>
              <a:latin typeface="+mn-lt"/>
              <a:ea typeface="+mn-ea"/>
              <a:cs typeface="+mn-cs"/>
            </a:rPr>
            <a:t>交付決定予定月を含め、最大</a:t>
          </a:r>
          <a:r>
            <a:rPr kumimoji="1" lang="en-US" altLang="ja-JP" sz="1100" b="1">
              <a:solidFill>
                <a:schemeClr val="lt1"/>
              </a:solidFill>
              <a:effectLst/>
              <a:latin typeface="+mn-lt"/>
              <a:ea typeface="+mn-ea"/>
              <a:cs typeface="+mn-cs"/>
            </a:rPr>
            <a:t>13</a:t>
          </a:r>
          <a:r>
            <a:rPr kumimoji="1" lang="ja-JP" altLang="ja-JP" sz="1100" b="1">
              <a:solidFill>
                <a:schemeClr val="lt1"/>
              </a:solidFill>
              <a:effectLst/>
              <a:latin typeface="+mn-lt"/>
              <a:ea typeface="+mn-ea"/>
              <a:cs typeface="+mn-cs"/>
            </a:rPr>
            <a:t>か月分について</a:t>
          </a:r>
          <a:endParaRPr lang="ja-JP" altLang="ja-JP">
            <a:effectLst/>
          </a:endParaRPr>
        </a:p>
        <a:p>
          <a:r>
            <a:rPr kumimoji="1" lang="ja-JP" altLang="ja-JP" sz="1100" b="1">
              <a:solidFill>
                <a:schemeClr val="lt1"/>
              </a:solidFill>
              <a:effectLst/>
              <a:latin typeface="+mn-lt"/>
              <a:ea typeface="+mn-ea"/>
              <a:cs typeface="+mn-cs"/>
            </a:rPr>
            <a:t>ご記入ください。助成対象期間終了後についての記載は不要です。</a:t>
          </a:r>
          <a:endParaRPr lang="ja-JP" altLang="ja-JP">
            <a:effectLst/>
          </a:endParaRPr>
        </a:p>
      </xdr:txBody>
    </xdr:sp>
    <xdr:clientData/>
  </xdr:twoCellAnchor>
  <xdr:twoCellAnchor>
    <xdr:from>
      <xdr:col>7</xdr:col>
      <xdr:colOff>95250</xdr:colOff>
      <xdr:row>26</xdr:row>
      <xdr:rowOff>154781</xdr:rowOff>
    </xdr:from>
    <xdr:to>
      <xdr:col>18</xdr:col>
      <xdr:colOff>154755</xdr:colOff>
      <xdr:row>27</xdr:row>
      <xdr:rowOff>305558</xdr:rowOff>
    </xdr:to>
    <xdr:sp macro="" textlink="">
      <xdr:nvSpPr>
        <xdr:cNvPr id="4" name="四角形吹き出し 4">
          <a:extLst>
            <a:ext uri="{FF2B5EF4-FFF2-40B4-BE49-F238E27FC236}">
              <a16:creationId xmlns:a16="http://schemas.microsoft.com/office/drawing/2014/main" id="{6D89C703-36B6-44D2-BCBC-5D970EB82B80}"/>
            </a:ext>
          </a:extLst>
        </xdr:cNvPr>
        <xdr:cNvSpPr/>
      </xdr:nvSpPr>
      <xdr:spPr>
        <a:xfrm>
          <a:off x="4429125" y="9001125"/>
          <a:ext cx="3464693" cy="900871"/>
        </a:xfrm>
        <a:prstGeom prst="wedgeRectCallout">
          <a:avLst>
            <a:gd name="adj1" fmla="val 59415"/>
            <a:gd name="adj2" fmla="val -47543"/>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r>
            <a:rPr lang="ja-JP" altLang="en-US" b="1">
              <a:effectLst/>
            </a:rPr>
            <a:t>助成対象期間内に契約・実施・支払が完了する経費が助成対象となります。履行確認・納品や支払が助成対象期間内に収まっている旨を記載してください。</a:t>
          </a:r>
          <a:endParaRPr lang="ja-JP" altLang="ja-JP" b="1">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41</xdr:col>
      <xdr:colOff>56444</xdr:colOff>
      <xdr:row>0</xdr:row>
      <xdr:rowOff>49388</xdr:rowOff>
    </xdr:from>
    <xdr:to>
      <xdr:col>64</xdr:col>
      <xdr:colOff>155221</xdr:colOff>
      <xdr:row>5</xdr:row>
      <xdr:rowOff>218721</xdr:rowOff>
    </xdr:to>
    <xdr:sp macro="" textlink="">
      <xdr:nvSpPr>
        <xdr:cNvPr id="2" name="正方形/長方形 1">
          <a:extLst>
            <a:ext uri="{FF2B5EF4-FFF2-40B4-BE49-F238E27FC236}">
              <a16:creationId xmlns:a16="http://schemas.microsoft.com/office/drawing/2014/main" id="{2E66BA31-6626-4F2E-BA07-D99C849632D2}"/>
            </a:ext>
          </a:extLst>
        </xdr:cNvPr>
        <xdr:cNvSpPr/>
      </xdr:nvSpPr>
      <xdr:spPr>
        <a:xfrm>
          <a:off x="5987344" y="49388"/>
          <a:ext cx="3750027" cy="133773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1100" b="1"/>
            <a:t>＜見積書の提出について＞</a:t>
          </a:r>
          <a:endParaRPr kumimoji="1" lang="en-US" altLang="ja-JP" sz="1100" b="1"/>
        </a:p>
        <a:p>
          <a:pPr algn="l"/>
          <a:r>
            <a:rPr kumimoji="1" lang="ja-JP" altLang="en-US" sz="1100" b="1"/>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66</xdr:col>
      <xdr:colOff>139701</xdr:colOff>
      <xdr:row>6</xdr:row>
      <xdr:rowOff>169863</xdr:rowOff>
    </xdr:from>
    <xdr:to>
      <xdr:col>83</xdr:col>
      <xdr:colOff>154781</xdr:colOff>
      <xdr:row>9</xdr:row>
      <xdr:rowOff>44714</xdr:rowOff>
    </xdr:to>
    <xdr:sp macro="" textlink="">
      <xdr:nvSpPr>
        <xdr:cNvPr id="3" name="四角形吹き出し 8">
          <a:extLst>
            <a:ext uri="{FF2B5EF4-FFF2-40B4-BE49-F238E27FC236}">
              <a16:creationId xmlns:a16="http://schemas.microsoft.com/office/drawing/2014/main" id="{46400E55-B44E-46FB-8251-1B4B3196F95A}"/>
            </a:ext>
          </a:extLst>
        </xdr:cNvPr>
        <xdr:cNvSpPr/>
      </xdr:nvSpPr>
      <xdr:spPr>
        <a:xfrm>
          <a:off x="9937751" y="1566863"/>
          <a:ext cx="2713830" cy="560651"/>
        </a:xfrm>
        <a:custGeom>
          <a:avLst/>
          <a:gdLst>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3951132 w 2476500"/>
            <a:gd name="connsiteY6" fmla="*/ 685856 h 962025"/>
            <a:gd name="connsiteX7" fmla="*/ 2476500 w 2476500"/>
            <a:gd name="connsiteY7" fmla="*/ 801688 h 962025"/>
            <a:gd name="connsiteX8" fmla="*/ 2476500 w 2476500"/>
            <a:gd name="connsiteY8" fmla="*/ 962025 h 962025"/>
            <a:gd name="connsiteX9" fmla="*/ 2063750 w 2476500"/>
            <a:gd name="connsiteY9" fmla="*/ 962025 h 962025"/>
            <a:gd name="connsiteX10" fmla="*/ 1444625 w 2476500"/>
            <a:gd name="connsiteY10" fmla="*/ 962025 h 962025"/>
            <a:gd name="connsiteX11" fmla="*/ 1444625 w 2476500"/>
            <a:gd name="connsiteY11" fmla="*/ 962025 h 962025"/>
            <a:gd name="connsiteX12" fmla="*/ 0 w 2476500"/>
            <a:gd name="connsiteY12" fmla="*/ 962025 h 962025"/>
            <a:gd name="connsiteX13" fmla="*/ 0 w 2476500"/>
            <a:gd name="connsiteY13" fmla="*/ 801688 h 962025"/>
            <a:gd name="connsiteX14" fmla="*/ 0 w 2476500"/>
            <a:gd name="connsiteY14" fmla="*/ 561181 h 962025"/>
            <a:gd name="connsiteX15" fmla="*/ 0 w 2476500"/>
            <a:gd name="connsiteY15" fmla="*/ 561181 h 962025"/>
            <a:gd name="connsiteX16" fmla="*/ 0 w 2476500"/>
            <a:gd name="connsiteY16" fmla="*/ 0 h 962025"/>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2476500 w 2476500"/>
            <a:gd name="connsiteY6" fmla="*/ 801688 h 962025"/>
            <a:gd name="connsiteX7" fmla="*/ 2476500 w 2476500"/>
            <a:gd name="connsiteY7" fmla="*/ 962025 h 962025"/>
            <a:gd name="connsiteX8" fmla="*/ 2063750 w 2476500"/>
            <a:gd name="connsiteY8" fmla="*/ 962025 h 962025"/>
            <a:gd name="connsiteX9" fmla="*/ 1444625 w 2476500"/>
            <a:gd name="connsiteY9" fmla="*/ 962025 h 962025"/>
            <a:gd name="connsiteX10" fmla="*/ 1444625 w 2476500"/>
            <a:gd name="connsiteY10" fmla="*/ 962025 h 962025"/>
            <a:gd name="connsiteX11" fmla="*/ 0 w 2476500"/>
            <a:gd name="connsiteY11" fmla="*/ 962025 h 962025"/>
            <a:gd name="connsiteX12" fmla="*/ 0 w 2476500"/>
            <a:gd name="connsiteY12" fmla="*/ 801688 h 962025"/>
            <a:gd name="connsiteX13" fmla="*/ 0 w 2476500"/>
            <a:gd name="connsiteY13" fmla="*/ 561181 h 962025"/>
            <a:gd name="connsiteX14" fmla="*/ 0 w 2476500"/>
            <a:gd name="connsiteY14" fmla="*/ 561181 h 962025"/>
            <a:gd name="connsiteX15" fmla="*/ 0 w 2476500"/>
            <a:gd name="connsiteY15" fmla="*/ 0 h 962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76500" h="962025">
              <a:moveTo>
                <a:pt x="0" y="0"/>
              </a:moveTo>
              <a:lnTo>
                <a:pt x="1444625" y="0"/>
              </a:lnTo>
              <a:lnTo>
                <a:pt x="1444625" y="0"/>
              </a:lnTo>
              <a:lnTo>
                <a:pt x="2063750" y="0"/>
              </a:lnTo>
              <a:lnTo>
                <a:pt x="2476500" y="0"/>
              </a:lnTo>
              <a:lnTo>
                <a:pt x="2476500" y="561181"/>
              </a:lnTo>
              <a:lnTo>
                <a:pt x="2476500" y="801688"/>
              </a:lnTo>
              <a:lnTo>
                <a:pt x="2476500" y="962025"/>
              </a:lnTo>
              <a:lnTo>
                <a:pt x="2063750" y="962025"/>
              </a:lnTo>
              <a:lnTo>
                <a:pt x="1444625" y="962025"/>
              </a:lnTo>
              <a:lnTo>
                <a:pt x="1444625" y="962025"/>
              </a:lnTo>
              <a:lnTo>
                <a:pt x="0" y="962025"/>
              </a:lnTo>
              <a:lnTo>
                <a:pt x="0" y="801688"/>
              </a:lnTo>
              <a:lnTo>
                <a:pt x="0" y="561181"/>
              </a:lnTo>
              <a:lnTo>
                <a:pt x="0" y="561181"/>
              </a:lnTo>
              <a:lnTo>
                <a:pt x="0" y="0"/>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200" b="1"/>
            <a:t>数量（</a:t>
          </a:r>
          <a:r>
            <a:rPr kumimoji="1" lang="en-US" altLang="ja-JP" sz="1200" b="1"/>
            <a:t>A</a:t>
          </a:r>
          <a:r>
            <a:rPr kumimoji="1" lang="ja-JP" altLang="en-US" sz="1200" b="1"/>
            <a:t>）と単価（</a:t>
          </a:r>
          <a:r>
            <a:rPr kumimoji="1" lang="en-US" altLang="ja-JP" sz="1200" b="1"/>
            <a:t>B</a:t>
          </a:r>
          <a:r>
            <a:rPr kumimoji="1" lang="ja-JP" altLang="en-US" sz="1200" b="1"/>
            <a:t>）を入力すると</a:t>
          </a:r>
          <a:endParaRPr kumimoji="1" lang="en-US" altLang="ja-JP" sz="1200" b="1"/>
        </a:p>
        <a:p>
          <a:pPr algn="ctr"/>
          <a:r>
            <a:rPr kumimoji="1" lang="ja-JP" altLang="en-US" sz="1200" b="1"/>
            <a:t>黄色セルに自動計算されます。</a:t>
          </a:r>
          <a:endParaRPr kumimoji="1" lang="en-US" altLang="ja-JP" sz="1200" b="1"/>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41</xdr:col>
      <xdr:colOff>91722</xdr:colOff>
      <xdr:row>0</xdr:row>
      <xdr:rowOff>56445</xdr:rowOff>
    </xdr:from>
    <xdr:to>
      <xdr:col>65</xdr:col>
      <xdr:colOff>28222</xdr:colOff>
      <xdr:row>6</xdr:row>
      <xdr:rowOff>28222</xdr:rowOff>
    </xdr:to>
    <xdr:sp macro="" textlink="">
      <xdr:nvSpPr>
        <xdr:cNvPr id="2" name="正方形/長方形 1">
          <a:extLst>
            <a:ext uri="{FF2B5EF4-FFF2-40B4-BE49-F238E27FC236}">
              <a16:creationId xmlns:a16="http://schemas.microsoft.com/office/drawing/2014/main" id="{8FFB3050-508F-4104-92C5-DB9293711886}"/>
            </a:ext>
          </a:extLst>
        </xdr:cNvPr>
        <xdr:cNvSpPr/>
      </xdr:nvSpPr>
      <xdr:spPr>
        <a:xfrm>
          <a:off x="6498872" y="56445"/>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66</xdr:col>
      <xdr:colOff>113240</xdr:colOff>
      <xdr:row>11</xdr:row>
      <xdr:rowOff>9790</xdr:rowOff>
    </xdr:from>
    <xdr:to>
      <xdr:col>88</xdr:col>
      <xdr:colOff>47623</xdr:colOff>
      <xdr:row>15</xdr:row>
      <xdr:rowOff>76993</xdr:rowOff>
    </xdr:to>
    <xdr:sp macro="" textlink="">
      <xdr:nvSpPr>
        <xdr:cNvPr id="3" name="正方形/長方形 2">
          <a:extLst>
            <a:ext uri="{FF2B5EF4-FFF2-40B4-BE49-F238E27FC236}">
              <a16:creationId xmlns:a16="http://schemas.microsoft.com/office/drawing/2014/main" id="{18820D31-9D9D-4FA5-AA6A-E380CC879B1D}"/>
            </a:ext>
          </a:extLst>
        </xdr:cNvPr>
        <xdr:cNvSpPr/>
      </xdr:nvSpPr>
      <xdr:spPr>
        <a:xfrm>
          <a:off x="10387540" y="2702190"/>
          <a:ext cx="3325283" cy="1692803"/>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r>
            <a:rPr kumimoji="1" lang="ja-JP" altLang="ja-JP" sz="1100" b="1">
              <a:solidFill>
                <a:srgbClr val="FFFFFF"/>
              </a:solidFill>
              <a:effectLst/>
              <a:latin typeface="+mn-lt"/>
              <a:ea typeface="+mn-ea"/>
              <a:cs typeface="+mn-cs"/>
            </a:rPr>
            <a:t>調達方法が「リース」「レンタル」かつ、</a:t>
          </a:r>
          <a:endParaRPr kumimoji="1" lang="en-US" altLang="ja-JP" sz="1100" b="1">
            <a:solidFill>
              <a:srgbClr val="FFFFFF"/>
            </a:solidFill>
            <a:effectLst/>
            <a:latin typeface="+mn-lt"/>
            <a:ea typeface="+mn-ea"/>
            <a:cs typeface="+mn-cs"/>
          </a:endParaRPr>
        </a:p>
        <a:p>
          <a:r>
            <a:rPr kumimoji="1" lang="ja-JP" altLang="ja-JP" sz="1100" b="1">
              <a:solidFill>
                <a:srgbClr val="FFFFFF"/>
              </a:solidFill>
              <a:effectLst/>
              <a:latin typeface="+mn-lt"/>
              <a:ea typeface="+mn-ea"/>
              <a:cs typeface="+mn-cs"/>
            </a:rPr>
            <a:t>単価</a:t>
          </a:r>
          <a:r>
            <a:rPr kumimoji="1" lang="en-US" altLang="ja-JP" sz="1100" b="1">
              <a:solidFill>
                <a:srgbClr val="FFFFFF"/>
              </a:solidFill>
              <a:effectLst/>
              <a:latin typeface="+mn-lt"/>
              <a:ea typeface="+mn-ea"/>
              <a:cs typeface="+mn-cs"/>
            </a:rPr>
            <a:t>(B)</a:t>
          </a:r>
          <a:r>
            <a:rPr kumimoji="1" lang="ja-JP" altLang="ja-JP" sz="1100" b="1">
              <a:solidFill>
                <a:srgbClr val="FFFFFF"/>
              </a:solidFill>
              <a:effectLst/>
              <a:latin typeface="+mn-lt"/>
              <a:ea typeface="+mn-ea"/>
              <a:cs typeface="+mn-cs"/>
            </a:rPr>
            <a:t>が税抜</a:t>
          </a:r>
          <a:r>
            <a:rPr kumimoji="1" lang="ja-JP" altLang="en-US" sz="1100" b="1">
              <a:solidFill>
                <a:srgbClr val="FFFFFF"/>
              </a:solidFill>
              <a:effectLst/>
              <a:latin typeface="+mn-lt"/>
              <a:ea typeface="+mn-ea"/>
              <a:cs typeface="+mn-cs"/>
            </a:rPr>
            <a:t>５</a:t>
          </a:r>
          <a:r>
            <a:rPr kumimoji="1" lang="ja-JP" altLang="ja-JP" sz="1100" b="1">
              <a:solidFill>
                <a:srgbClr val="FFFFFF"/>
              </a:solidFill>
              <a:effectLst/>
              <a:latin typeface="+mn-lt"/>
              <a:ea typeface="+mn-ea"/>
              <a:cs typeface="+mn-cs"/>
            </a:rPr>
            <a:t>万円未満の場合、計算式上は単価欄が「</a:t>
          </a:r>
          <a:r>
            <a:rPr kumimoji="1" lang="en-US" altLang="ja-JP" sz="1100" b="1">
              <a:solidFill>
                <a:srgbClr val="FFFFFF"/>
              </a:solidFill>
              <a:effectLst/>
              <a:latin typeface="+mn-lt"/>
              <a:ea typeface="+mn-ea"/>
              <a:cs typeface="+mn-cs"/>
            </a:rPr>
            <a:t>×</a:t>
          </a:r>
          <a:r>
            <a:rPr kumimoji="1" lang="ja-JP" altLang="ja-JP" sz="1100" b="1">
              <a:solidFill>
                <a:srgbClr val="FFFFFF"/>
              </a:solidFill>
              <a:effectLst/>
              <a:latin typeface="+mn-lt"/>
              <a:ea typeface="+mn-ea"/>
              <a:cs typeface="+mn-cs"/>
            </a:rPr>
            <a:t>」になりますが、助成対象となります。</a:t>
          </a:r>
          <a:endParaRPr lang="ja-JP" altLang="ja-JP">
            <a:solidFill>
              <a:srgbClr val="FFFFFF"/>
            </a:solidFill>
            <a:effectLst/>
          </a:endParaRPr>
        </a:p>
        <a:p>
          <a:r>
            <a:rPr kumimoji="1" lang="en-US" altLang="ja-JP" sz="1100" b="1">
              <a:solidFill>
                <a:srgbClr val="FFFFFF"/>
              </a:solidFill>
              <a:effectLst/>
              <a:latin typeface="+mn-lt"/>
              <a:ea typeface="+mn-ea"/>
              <a:cs typeface="+mn-cs"/>
            </a:rPr>
            <a:t>※</a:t>
          </a:r>
          <a:r>
            <a:rPr kumimoji="1" lang="ja-JP" altLang="ja-JP" sz="1100" b="1">
              <a:solidFill>
                <a:srgbClr val="FFFFFF"/>
              </a:solidFill>
              <a:effectLst/>
              <a:latin typeface="+mn-lt"/>
              <a:ea typeface="+mn-ea"/>
              <a:cs typeface="+mn-cs"/>
            </a:rPr>
            <a:t>調達方法が「購入」かつ、単価</a:t>
          </a:r>
          <a:r>
            <a:rPr kumimoji="1" lang="en-US" altLang="ja-JP" sz="1100" b="1">
              <a:solidFill>
                <a:srgbClr val="FFFFFF"/>
              </a:solidFill>
              <a:effectLst/>
              <a:latin typeface="+mn-lt"/>
              <a:ea typeface="+mn-ea"/>
              <a:cs typeface="+mn-cs"/>
            </a:rPr>
            <a:t>(B)</a:t>
          </a:r>
          <a:r>
            <a:rPr kumimoji="1" lang="ja-JP" altLang="ja-JP" sz="1100" b="1">
              <a:solidFill>
                <a:srgbClr val="FFFFFF"/>
              </a:solidFill>
              <a:effectLst/>
              <a:latin typeface="+mn-lt"/>
              <a:ea typeface="+mn-ea"/>
              <a:cs typeface="+mn-cs"/>
            </a:rPr>
            <a:t>が税抜</a:t>
          </a:r>
          <a:r>
            <a:rPr kumimoji="1" lang="ja-JP" altLang="en-US" sz="1100" b="1">
              <a:solidFill>
                <a:srgbClr val="FFFFFF"/>
              </a:solidFill>
              <a:effectLst/>
              <a:latin typeface="+mn-lt"/>
              <a:ea typeface="+mn-ea"/>
              <a:cs typeface="+mn-cs"/>
            </a:rPr>
            <a:t>５</a:t>
          </a:r>
          <a:r>
            <a:rPr kumimoji="1" lang="ja-JP" altLang="ja-JP" sz="1100" b="1">
              <a:solidFill>
                <a:srgbClr val="FFFFFF"/>
              </a:solidFill>
              <a:effectLst/>
              <a:latin typeface="+mn-lt"/>
              <a:ea typeface="+mn-ea"/>
              <a:cs typeface="+mn-cs"/>
            </a:rPr>
            <a:t>万円未満の場合は、助成対象外</a:t>
          </a:r>
          <a:endParaRPr lang="ja-JP" altLang="ja-JP">
            <a:solidFill>
              <a:srgbClr val="FFFFFF"/>
            </a:solidFill>
            <a:effectLst/>
          </a:endParaRPr>
        </a:p>
      </xdr:txBody>
    </xdr:sp>
    <xdr:clientData/>
  </xdr:twoCellAnchor>
  <xdr:twoCellAnchor>
    <xdr:from>
      <xdr:col>66</xdr:col>
      <xdr:colOff>119062</xdr:colOff>
      <xdr:row>8</xdr:row>
      <xdr:rowOff>154781</xdr:rowOff>
    </xdr:from>
    <xdr:to>
      <xdr:col>84</xdr:col>
      <xdr:colOff>77787</xdr:colOff>
      <xdr:row>10</xdr:row>
      <xdr:rowOff>259026</xdr:rowOff>
    </xdr:to>
    <xdr:sp macro="" textlink="">
      <xdr:nvSpPr>
        <xdr:cNvPr id="4" name="四角形吹き出し 8">
          <a:extLst>
            <a:ext uri="{FF2B5EF4-FFF2-40B4-BE49-F238E27FC236}">
              <a16:creationId xmlns:a16="http://schemas.microsoft.com/office/drawing/2014/main" id="{1D9FB856-ECB2-42F1-A128-F3BC955F7977}"/>
            </a:ext>
          </a:extLst>
        </xdr:cNvPr>
        <xdr:cNvSpPr/>
      </xdr:nvSpPr>
      <xdr:spPr>
        <a:xfrm>
          <a:off x="10393362" y="1983581"/>
          <a:ext cx="2714625" cy="561445"/>
        </a:xfrm>
        <a:custGeom>
          <a:avLst/>
          <a:gdLst>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3951132 w 2476500"/>
            <a:gd name="connsiteY6" fmla="*/ 685856 h 962025"/>
            <a:gd name="connsiteX7" fmla="*/ 2476500 w 2476500"/>
            <a:gd name="connsiteY7" fmla="*/ 801688 h 962025"/>
            <a:gd name="connsiteX8" fmla="*/ 2476500 w 2476500"/>
            <a:gd name="connsiteY8" fmla="*/ 962025 h 962025"/>
            <a:gd name="connsiteX9" fmla="*/ 2063750 w 2476500"/>
            <a:gd name="connsiteY9" fmla="*/ 962025 h 962025"/>
            <a:gd name="connsiteX10" fmla="*/ 1444625 w 2476500"/>
            <a:gd name="connsiteY10" fmla="*/ 962025 h 962025"/>
            <a:gd name="connsiteX11" fmla="*/ 1444625 w 2476500"/>
            <a:gd name="connsiteY11" fmla="*/ 962025 h 962025"/>
            <a:gd name="connsiteX12" fmla="*/ 0 w 2476500"/>
            <a:gd name="connsiteY12" fmla="*/ 962025 h 962025"/>
            <a:gd name="connsiteX13" fmla="*/ 0 w 2476500"/>
            <a:gd name="connsiteY13" fmla="*/ 801688 h 962025"/>
            <a:gd name="connsiteX14" fmla="*/ 0 w 2476500"/>
            <a:gd name="connsiteY14" fmla="*/ 561181 h 962025"/>
            <a:gd name="connsiteX15" fmla="*/ 0 w 2476500"/>
            <a:gd name="connsiteY15" fmla="*/ 561181 h 962025"/>
            <a:gd name="connsiteX16" fmla="*/ 0 w 2476500"/>
            <a:gd name="connsiteY16" fmla="*/ 0 h 962025"/>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2476500 w 2476500"/>
            <a:gd name="connsiteY6" fmla="*/ 801688 h 962025"/>
            <a:gd name="connsiteX7" fmla="*/ 2476500 w 2476500"/>
            <a:gd name="connsiteY7" fmla="*/ 962025 h 962025"/>
            <a:gd name="connsiteX8" fmla="*/ 2063750 w 2476500"/>
            <a:gd name="connsiteY8" fmla="*/ 962025 h 962025"/>
            <a:gd name="connsiteX9" fmla="*/ 1444625 w 2476500"/>
            <a:gd name="connsiteY9" fmla="*/ 962025 h 962025"/>
            <a:gd name="connsiteX10" fmla="*/ 1444625 w 2476500"/>
            <a:gd name="connsiteY10" fmla="*/ 962025 h 962025"/>
            <a:gd name="connsiteX11" fmla="*/ 0 w 2476500"/>
            <a:gd name="connsiteY11" fmla="*/ 962025 h 962025"/>
            <a:gd name="connsiteX12" fmla="*/ 0 w 2476500"/>
            <a:gd name="connsiteY12" fmla="*/ 801688 h 962025"/>
            <a:gd name="connsiteX13" fmla="*/ 0 w 2476500"/>
            <a:gd name="connsiteY13" fmla="*/ 561181 h 962025"/>
            <a:gd name="connsiteX14" fmla="*/ 0 w 2476500"/>
            <a:gd name="connsiteY14" fmla="*/ 561181 h 962025"/>
            <a:gd name="connsiteX15" fmla="*/ 0 w 2476500"/>
            <a:gd name="connsiteY15" fmla="*/ 0 h 962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76500" h="962025">
              <a:moveTo>
                <a:pt x="0" y="0"/>
              </a:moveTo>
              <a:lnTo>
                <a:pt x="1444625" y="0"/>
              </a:lnTo>
              <a:lnTo>
                <a:pt x="1444625" y="0"/>
              </a:lnTo>
              <a:lnTo>
                <a:pt x="2063750" y="0"/>
              </a:lnTo>
              <a:lnTo>
                <a:pt x="2476500" y="0"/>
              </a:lnTo>
              <a:lnTo>
                <a:pt x="2476500" y="561181"/>
              </a:lnTo>
              <a:lnTo>
                <a:pt x="2476500" y="801688"/>
              </a:lnTo>
              <a:lnTo>
                <a:pt x="2476500" y="962025"/>
              </a:lnTo>
              <a:lnTo>
                <a:pt x="2063750" y="962025"/>
              </a:lnTo>
              <a:lnTo>
                <a:pt x="1444625" y="962025"/>
              </a:lnTo>
              <a:lnTo>
                <a:pt x="1444625" y="962025"/>
              </a:lnTo>
              <a:lnTo>
                <a:pt x="0" y="962025"/>
              </a:lnTo>
              <a:lnTo>
                <a:pt x="0" y="801688"/>
              </a:lnTo>
              <a:lnTo>
                <a:pt x="0" y="561181"/>
              </a:lnTo>
              <a:lnTo>
                <a:pt x="0" y="561181"/>
              </a:lnTo>
              <a:lnTo>
                <a:pt x="0" y="0"/>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200" b="1"/>
            <a:t>数量（</a:t>
          </a:r>
          <a:r>
            <a:rPr kumimoji="1" lang="en-US" altLang="ja-JP" sz="1200" b="1"/>
            <a:t>A</a:t>
          </a:r>
          <a:r>
            <a:rPr kumimoji="1" lang="ja-JP" altLang="en-US" sz="1200" b="1"/>
            <a:t>）と単価（</a:t>
          </a:r>
          <a:r>
            <a:rPr kumimoji="1" lang="en-US" altLang="ja-JP" sz="1200" b="1"/>
            <a:t>B</a:t>
          </a:r>
          <a:r>
            <a:rPr kumimoji="1" lang="ja-JP" altLang="en-US" sz="1200" b="1"/>
            <a:t>）を入力すると</a:t>
          </a:r>
          <a:endParaRPr kumimoji="1" lang="en-US" altLang="ja-JP" sz="1200" b="1"/>
        </a:p>
        <a:p>
          <a:pPr algn="ctr"/>
          <a:r>
            <a:rPr kumimoji="1" lang="ja-JP" altLang="en-US" sz="1200" b="1"/>
            <a:t>黄色セルに自動計算されます。</a:t>
          </a:r>
          <a:endParaRPr kumimoji="1" lang="en-US" altLang="ja-JP" sz="12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solidFill>
        <a:ln>
          <a:solidFill>
            <a:schemeClr val="accent1"/>
          </a:solidFill>
        </a:ln>
      </a:spPr>
      <a:bodyPr vertOverflow="clip" horzOverflow="clip" lIns="0" tIns="0" rIns="0" bIns="0" rtlCol="0" anchor="ctr" anchorCtr="0"/>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sheetPr>
  <dimension ref="A1:P39"/>
  <sheetViews>
    <sheetView tabSelected="1" view="pageBreakPreview" zoomScaleNormal="100" zoomScaleSheetLayoutView="100" workbookViewId="0"/>
  </sheetViews>
  <sheetFormatPr defaultColWidth="8.58203125" defaultRowHeight="18" x14ac:dyDescent="0.55000000000000004"/>
  <cols>
    <col min="1" max="2" width="2.58203125" style="11" customWidth="1"/>
    <col min="3" max="6" width="8.58203125" style="11"/>
    <col min="7" max="7" width="3.58203125" style="11" customWidth="1"/>
    <col min="8" max="9" width="4.58203125" style="11" customWidth="1"/>
    <col min="10" max="11" width="3.58203125" style="11" customWidth="1"/>
    <col min="12" max="14" width="8.58203125" style="11"/>
    <col min="15" max="15" width="1" style="11" customWidth="1"/>
    <col min="16" max="16384" width="8.58203125" style="11"/>
  </cols>
  <sheetData>
    <row r="1" spans="1:16" x14ac:dyDescent="0.55000000000000004">
      <c r="B1" s="115" t="s">
        <v>468</v>
      </c>
      <c r="C1" s="80"/>
      <c r="P1" s="57"/>
    </row>
    <row r="3" spans="1:16" x14ac:dyDescent="0.55000000000000004">
      <c r="B3" s="115" t="s">
        <v>469</v>
      </c>
    </row>
    <row r="4" spans="1:16" x14ac:dyDescent="0.55000000000000004">
      <c r="D4" s="115" t="s">
        <v>470</v>
      </c>
    </row>
    <row r="7" spans="1:16" ht="25.15" customHeight="1" x14ac:dyDescent="0.55000000000000004">
      <c r="G7" s="243" t="s">
        <v>386</v>
      </c>
      <c r="H7" s="244"/>
      <c r="I7" s="245"/>
      <c r="J7" s="246" t="s">
        <v>545</v>
      </c>
      <c r="K7" s="247"/>
      <c r="L7" s="247"/>
      <c r="M7" s="247"/>
      <c r="N7" s="248"/>
    </row>
    <row r="8" spans="1:16" ht="25.15" customHeight="1" x14ac:dyDescent="0.55000000000000004">
      <c r="G8" s="216" t="s">
        <v>342</v>
      </c>
      <c r="H8" s="217"/>
      <c r="I8" s="218"/>
      <c r="J8" s="222" t="s">
        <v>546</v>
      </c>
      <c r="K8" s="223"/>
      <c r="L8" s="223"/>
      <c r="M8" s="223"/>
      <c r="N8" s="224"/>
    </row>
    <row r="9" spans="1:16" ht="25.15" customHeight="1" x14ac:dyDescent="0.55000000000000004">
      <c r="G9" s="219"/>
      <c r="H9" s="220"/>
      <c r="I9" s="221"/>
      <c r="J9" s="225"/>
      <c r="K9" s="226"/>
      <c r="L9" s="226"/>
      <c r="M9" s="226"/>
      <c r="N9" s="227"/>
    </row>
    <row r="10" spans="1:16" ht="25.15" customHeight="1" x14ac:dyDescent="0.55000000000000004">
      <c r="G10" s="228" t="s">
        <v>150</v>
      </c>
      <c r="H10" s="229"/>
      <c r="I10" s="229"/>
      <c r="J10" s="222" t="s">
        <v>547</v>
      </c>
      <c r="K10" s="223"/>
      <c r="L10" s="223"/>
      <c r="M10" s="223"/>
      <c r="N10" s="224"/>
    </row>
    <row r="11" spans="1:16" ht="25.15" customHeight="1" x14ac:dyDescent="0.55000000000000004">
      <c r="G11" s="249" t="s">
        <v>151</v>
      </c>
      <c r="H11" s="250"/>
      <c r="I11" s="251"/>
      <c r="J11" s="255" t="s">
        <v>152</v>
      </c>
      <c r="K11" s="256"/>
      <c r="L11" s="257" t="s">
        <v>548</v>
      </c>
      <c r="M11" s="258"/>
      <c r="N11" s="259"/>
    </row>
    <row r="12" spans="1:16" ht="25.15" customHeight="1" x14ac:dyDescent="0.55000000000000004">
      <c r="G12" s="252"/>
      <c r="H12" s="253"/>
      <c r="I12" s="254"/>
      <c r="J12" s="260" t="s">
        <v>153</v>
      </c>
      <c r="K12" s="261"/>
      <c r="L12" s="262" t="s">
        <v>550</v>
      </c>
      <c r="M12" s="263"/>
      <c r="N12" s="264"/>
    </row>
    <row r="13" spans="1:16" x14ac:dyDescent="0.55000000000000004">
      <c r="G13" s="230"/>
      <c r="H13" s="231"/>
      <c r="I13" s="231"/>
      <c r="J13" s="231"/>
      <c r="K13" s="231"/>
      <c r="L13" s="231"/>
      <c r="M13" s="231"/>
      <c r="N13" s="231"/>
    </row>
    <row r="15" spans="1:16" ht="18" customHeight="1" x14ac:dyDescent="0.55000000000000004">
      <c r="A15" s="240"/>
      <c r="B15" s="240"/>
      <c r="C15" s="240"/>
      <c r="D15" s="240"/>
      <c r="E15" s="240"/>
      <c r="F15" s="240"/>
      <c r="G15" s="240"/>
      <c r="H15" s="240"/>
      <c r="I15" s="240"/>
      <c r="J15" s="240"/>
      <c r="K15" s="240"/>
      <c r="L15" s="240"/>
      <c r="M15" s="240"/>
      <c r="N15" s="240"/>
      <c r="O15" s="240"/>
    </row>
    <row r="16" spans="1:16" ht="36" customHeight="1" x14ac:dyDescent="0.55000000000000004">
      <c r="A16" s="232" t="s">
        <v>471</v>
      </c>
      <c r="B16" s="233"/>
      <c r="C16" s="233"/>
      <c r="D16" s="233"/>
      <c r="E16" s="233"/>
      <c r="F16" s="233"/>
      <c r="G16" s="233"/>
      <c r="H16" s="233"/>
      <c r="I16" s="233"/>
      <c r="J16" s="233"/>
      <c r="K16" s="233"/>
      <c r="L16" s="233"/>
      <c r="M16" s="233"/>
      <c r="N16" s="233"/>
      <c r="O16" s="233"/>
    </row>
    <row r="19" spans="1:15" x14ac:dyDescent="0.55000000000000004">
      <c r="B19" s="11" t="s">
        <v>154</v>
      </c>
    </row>
    <row r="22" spans="1:15" x14ac:dyDescent="0.55000000000000004">
      <c r="A22" s="229" t="s">
        <v>155</v>
      </c>
      <c r="B22" s="229"/>
      <c r="C22" s="229"/>
      <c r="D22" s="229"/>
      <c r="E22" s="229"/>
      <c r="F22" s="229"/>
      <c r="G22" s="229"/>
      <c r="H22" s="229"/>
      <c r="I22" s="229"/>
      <c r="J22" s="229"/>
      <c r="K22" s="229"/>
      <c r="L22" s="229"/>
      <c r="M22" s="229"/>
      <c r="N22" s="229"/>
      <c r="O22" s="229"/>
    </row>
    <row r="24" spans="1:15" x14ac:dyDescent="0.55000000000000004">
      <c r="B24" s="12" t="s">
        <v>170</v>
      </c>
    </row>
    <row r="26" spans="1:15" ht="18" customHeight="1" x14ac:dyDescent="0.55000000000000004">
      <c r="C26" s="241" t="s">
        <v>650</v>
      </c>
      <c r="D26" s="242"/>
      <c r="E26" s="242"/>
      <c r="F26" s="242"/>
      <c r="G26" s="242"/>
      <c r="H26" s="242"/>
      <c r="I26" s="242"/>
      <c r="J26" s="242"/>
      <c r="K26" s="242"/>
      <c r="L26" s="242"/>
      <c r="M26" s="242"/>
    </row>
    <row r="27" spans="1:15" ht="18" customHeight="1" x14ac:dyDescent="0.55000000000000004">
      <c r="C27" s="242"/>
      <c r="D27" s="242"/>
      <c r="E27" s="242"/>
      <c r="F27" s="242"/>
      <c r="G27" s="242"/>
      <c r="H27" s="242"/>
      <c r="I27" s="242"/>
      <c r="J27" s="242"/>
      <c r="K27" s="242"/>
      <c r="L27" s="242"/>
      <c r="M27" s="242"/>
    </row>
    <row r="30" spans="1:15" x14ac:dyDescent="0.55000000000000004">
      <c r="B30" s="12" t="s">
        <v>171</v>
      </c>
    </row>
    <row r="32" spans="1:15" x14ac:dyDescent="0.55000000000000004">
      <c r="C32" s="234">
        <f>IF(資金!AJ16=0,"",資金!AJ16)</f>
        <v>13200000</v>
      </c>
      <c r="D32" s="235"/>
      <c r="E32" s="236"/>
    </row>
    <row r="33" spans="2:14" x14ac:dyDescent="0.55000000000000004">
      <c r="C33" s="237"/>
      <c r="D33" s="238"/>
      <c r="E33" s="239"/>
      <c r="F33" s="18" t="s">
        <v>180</v>
      </c>
    </row>
    <row r="36" spans="2:14" x14ac:dyDescent="0.55000000000000004">
      <c r="B36" s="12" t="s">
        <v>172</v>
      </c>
    </row>
    <row r="38" spans="2:14" ht="36" customHeight="1" x14ac:dyDescent="0.55000000000000004">
      <c r="C38" s="213">
        <v>46568</v>
      </c>
      <c r="D38" s="214"/>
      <c r="E38" s="214"/>
      <c r="F38" s="214"/>
      <c r="G38" s="214"/>
      <c r="H38" s="214"/>
      <c r="I38" s="214"/>
      <c r="J38" s="214"/>
      <c r="K38" s="215"/>
    </row>
    <row r="39" spans="2:14" x14ac:dyDescent="0.55000000000000004">
      <c r="N39" s="81"/>
    </row>
  </sheetData>
  <sheetProtection algorithmName="SHA-512" hashValue="P98zSiiNxsFlpOxASCdUHnkg+qC9MwkgiIE/SRxb2C6sQJiG2397tgrn8cufbeXN92YK3L69QsU4I6rFYsekGA==" saltValue="6gfVErDNgmBjooSMosdJYw==" spinCount="100000" sheet="1" objects="1" scenarios="1"/>
  <mergeCells count="18">
    <mergeCell ref="G7:I7"/>
    <mergeCell ref="J7:N7"/>
    <mergeCell ref="G11:I12"/>
    <mergeCell ref="J11:K11"/>
    <mergeCell ref="L11:N11"/>
    <mergeCell ref="J12:K12"/>
    <mergeCell ref="L12:N12"/>
    <mergeCell ref="C38:K38"/>
    <mergeCell ref="G8:I9"/>
    <mergeCell ref="J8:N9"/>
    <mergeCell ref="G10:I10"/>
    <mergeCell ref="J10:N10"/>
    <mergeCell ref="G13:N13"/>
    <mergeCell ref="A16:O16"/>
    <mergeCell ref="A22:O22"/>
    <mergeCell ref="C32:E33"/>
    <mergeCell ref="A15:O15"/>
    <mergeCell ref="C26:M27"/>
  </mergeCells>
  <phoneticPr fontId="32"/>
  <dataValidations count="1">
    <dataValidation type="list" allowBlank="1" showInputMessage="1" showErrorMessage="1" sqref="J7:N7" xr:uid="{FE1A2A2D-228B-43BC-96B8-40D36660CE2A}">
      <formula1>"(選択),法人,個人事業主"</formula1>
    </dataValidation>
  </dataValidations>
  <printOptions horizontalCentered="1"/>
  <pageMargins left="0.59055118110236227" right="0.59055118110236227" top="0.78740157480314965" bottom="0.59055118110236227" header="0.31496062992125984" footer="0.31496062992125984"/>
  <pageSetup paperSize="9" scale="9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10E28-6CA9-4E20-B64F-E6A053FE3F40}">
  <sheetPr>
    <tabColor theme="4" tint="0.79998168889431442"/>
  </sheetPr>
  <dimension ref="B1:BM23"/>
  <sheetViews>
    <sheetView view="pageBreakPreview" zoomScaleNormal="100" zoomScaleSheetLayoutView="100" workbookViewId="0">
      <selection activeCell="B2" sqref="B2"/>
    </sheetView>
  </sheetViews>
  <sheetFormatPr defaultColWidth="2.08203125" defaultRowHeight="18" x14ac:dyDescent="0.55000000000000004"/>
  <cols>
    <col min="1" max="1" width="0.75" style="143" customWidth="1"/>
    <col min="2" max="29" width="2.08203125" style="143"/>
    <col min="30" max="32" width="0" style="143" hidden="1" customWidth="1"/>
    <col min="33" max="92" width="2.08203125" style="143"/>
    <col min="93" max="93" width="0.75" style="143" customWidth="1"/>
    <col min="94" max="110" width="2.08203125" style="143"/>
    <col min="111" max="111" width="2.08203125" style="143" customWidth="1"/>
    <col min="112" max="16384" width="2.08203125" style="143"/>
  </cols>
  <sheetData>
    <row r="1" spans="2:65" x14ac:dyDescent="0.55000000000000004">
      <c r="B1" s="155" t="s">
        <v>525</v>
      </c>
      <c r="C1" s="156"/>
      <c r="D1" s="156"/>
    </row>
    <row r="2" spans="2:65" x14ac:dyDescent="0.55000000000000004">
      <c r="B2" s="144"/>
      <c r="C2" s="143" t="s">
        <v>197</v>
      </c>
    </row>
    <row r="3" spans="2:65" x14ac:dyDescent="0.55000000000000004">
      <c r="C3" s="145" t="s">
        <v>393</v>
      </c>
    </row>
    <row r="4" spans="2:65" x14ac:dyDescent="0.55000000000000004">
      <c r="B4" s="150"/>
      <c r="C4" s="145" t="s">
        <v>307</v>
      </c>
      <c r="D4" s="150"/>
    </row>
    <row r="7" spans="2:65" x14ac:dyDescent="0.55000000000000004">
      <c r="B7" s="146"/>
      <c r="C7" s="146"/>
      <c r="D7" s="146"/>
      <c r="E7" s="146"/>
      <c r="F7" s="146"/>
      <c r="G7" s="146"/>
      <c r="H7" s="146"/>
      <c r="I7" s="146"/>
      <c r="J7" s="146"/>
      <c r="K7" s="146"/>
      <c r="L7" s="146"/>
      <c r="M7" s="146"/>
      <c r="N7" s="146"/>
      <c r="O7" s="146"/>
      <c r="P7" s="146"/>
      <c r="Q7" s="146"/>
      <c r="R7" s="146"/>
      <c r="S7" s="146"/>
      <c r="T7" s="146"/>
      <c r="U7" s="146"/>
      <c r="V7" s="146"/>
      <c r="W7" s="146"/>
      <c r="X7" s="146"/>
      <c r="Y7" s="146"/>
      <c r="Z7" s="146"/>
      <c r="AA7" s="146"/>
      <c r="AB7" s="146"/>
      <c r="AC7" s="146"/>
      <c r="AD7" s="146"/>
      <c r="AE7" s="146"/>
      <c r="AF7" s="146"/>
      <c r="AG7" s="146"/>
      <c r="AH7" s="146"/>
      <c r="AI7" s="146"/>
      <c r="AJ7" s="146"/>
      <c r="AK7" s="146"/>
      <c r="AL7" s="146"/>
      <c r="AM7" s="722" t="s">
        <v>198</v>
      </c>
      <c r="AN7" s="722"/>
      <c r="AO7" s="722"/>
      <c r="AP7" s="722"/>
      <c r="AQ7" s="722"/>
      <c r="AR7" s="722"/>
      <c r="AS7" s="722" t="s">
        <v>198</v>
      </c>
      <c r="AT7" s="722"/>
      <c r="AU7" s="722"/>
      <c r="AV7" s="722"/>
      <c r="AW7" s="722"/>
      <c r="AX7" s="722"/>
      <c r="AY7" s="722" t="s">
        <v>199</v>
      </c>
      <c r="AZ7" s="722"/>
      <c r="BA7" s="722"/>
      <c r="BB7" s="722"/>
      <c r="BC7" s="722"/>
      <c r="BD7" s="722"/>
      <c r="BE7" s="146"/>
      <c r="BF7" s="146"/>
      <c r="BG7" s="146"/>
      <c r="BH7" s="147"/>
      <c r="BI7" s="147"/>
      <c r="BJ7" s="146"/>
      <c r="BK7" s="146"/>
      <c r="BL7" s="146"/>
      <c r="BM7" s="148" t="s">
        <v>200</v>
      </c>
    </row>
    <row r="8" spans="2:65" x14ac:dyDescent="0.55000000000000004">
      <c r="B8" s="723" t="s">
        <v>201</v>
      </c>
      <c r="C8" s="724"/>
      <c r="D8" s="724"/>
      <c r="E8" s="725"/>
      <c r="F8" s="723" t="s">
        <v>202</v>
      </c>
      <c r="G8" s="724"/>
      <c r="H8" s="724"/>
      <c r="I8" s="724"/>
      <c r="J8" s="724"/>
      <c r="K8" s="724"/>
      <c r="L8" s="724"/>
      <c r="M8" s="724"/>
      <c r="N8" s="724"/>
      <c r="O8" s="725"/>
      <c r="P8" s="723" t="s">
        <v>203</v>
      </c>
      <c r="Q8" s="724"/>
      <c r="R8" s="724"/>
      <c r="S8" s="724"/>
      <c r="T8" s="724"/>
      <c r="U8" s="724"/>
      <c r="V8" s="724"/>
      <c r="W8" s="724"/>
      <c r="X8" s="724"/>
      <c r="Y8" s="724"/>
      <c r="Z8" s="724"/>
      <c r="AA8" s="724"/>
      <c r="AB8" s="724"/>
      <c r="AC8" s="725"/>
      <c r="AD8" s="723" t="s">
        <v>204</v>
      </c>
      <c r="AE8" s="724"/>
      <c r="AF8" s="725"/>
      <c r="AG8" s="723" t="s">
        <v>205</v>
      </c>
      <c r="AH8" s="724"/>
      <c r="AI8" s="724"/>
      <c r="AJ8" s="724"/>
      <c r="AK8" s="724"/>
      <c r="AL8" s="725"/>
      <c r="AM8" s="726" t="s">
        <v>206</v>
      </c>
      <c r="AN8" s="726"/>
      <c r="AO8" s="726"/>
      <c r="AP8" s="726"/>
      <c r="AQ8" s="726"/>
      <c r="AR8" s="726"/>
      <c r="AS8" s="723" t="s">
        <v>207</v>
      </c>
      <c r="AT8" s="724"/>
      <c r="AU8" s="724"/>
      <c r="AV8" s="724"/>
      <c r="AW8" s="724"/>
      <c r="AX8" s="725"/>
      <c r="AY8" s="723" t="s">
        <v>208</v>
      </c>
      <c r="AZ8" s="724"/>
      <c r="BA8" s="724"/>
      <c r="BB8" s="724"/>
      <c r="BC8" s="724"/>
      <c r="BD8" s="725"/>
      <c r="BE8" s="724" t="s">
        <v>209</v>
      </c>
      <c r="BF8" s="724"/>
      <c r="BG8" s="724"/>
      <c r="BH8" s="724"/>
      <c r="BI8" s="724"/>
      <c r="BJ8" s="724"/>
      <c r="BK8" s="724"/>
      <c r="BL8" s="724"/>
      <c r="BM8" s="725"/>
    </row>
    <row r="9" spans="2:65" x14ac:dyDescent="0.55000000000000004">
      <c r="B9" s="732" t="s">
        <v>210</v>
      </c>
      <c r="C9" s="733"/>
      <c r="D9" s="733"/>
      <c r="E9" s="734"/>
      <c r="F9" s="735"/>
      <c r="G9" s="736"/>
      <c r="H9" s="736"/>
      <c r="I9" s="736"/>
      <c r="J9" s="736"/>
      <c r="K9" s="736"/>
      <c r="L9" s="736"/>
      <c r="M9" s="736"/>
      <c r="N9" s="736"/>
      <c r="O9" s="737"/>
      <c r="P9" s="738" t="s">
        <v>211</v>
      </c>
      <c r="Q9" s="738"/>
      <c r="R9" s="738"/>
      <c r="S9" s="738"/>
      <c r="T9" s="738"/>
      <c r="U9" s="738"/>
      <c r="V9" s="738"/>
      <c r="W9" s="738"/>
      <c r="X9" s="738"/>
      <c r="Y9" s="738"/>
      <c r="Z9" s="738"/>
      <c r="AA9" s="738"/>
      <c r="AB9" s="738"/>
      <c r="AC9" s="738"/>
      <c r="AD9" s="738" t="s">
        <v>212</v>
      </c>
      <c r="AE9" s="738"/>
      <c r="AF9" s="738"/>
      <c r="AG9" s="738" t="s">
        <v>213</v>
      </c>
      <c r="AH9" s="738"/>
      <c r="AI9" s="738"/>
      <c r="AJ9" s="738"/>
      <c r="AK9" s="738"/>
      <c r="AL9" s="738"/>
      <c r="AM9" s="738" t="s">
        <v>214</v>
      </c>
      <c r="AN9" s="738"/>
      <c r="AO9" s="738"/>
      <c r="AP9" s="738"/>
      <c r="AQ9" s="738"/>
      <c r="AR9" s="738"/>
      <c r="AS9" s="738" t="s">
        <v>215</v>
      </c>
      <c r="AT9" s="738"/>
      <c r="AU9" s="738"/>
      <c r="AV9" s="738"/>
      <c r="AW9" s="738"/>
      <c r="AX9" s="738"/>
      <c r="AY9" s="738" t="s">
        <v>216</v>
      </c>
      <c r="AZ9" s="738"/>
      <c r="BA9" s="738"/>
      <c r="BB9" s="738"/>
      <c r="BC9" s="738"/>
      <c r="BD9" s="738"/>
      <c r="BE9" s="739" t="s">
        <v>217</v>
      </c>
      <c r="BF9" s="739"/>
      <c r="BG9" s="739"/>
      <c r="BH9" s="740" t="s">
        <v>218</v>
      </c>
      <c r="BI9" s="740"/>
      <c r="BJ9" s="740"/>
      <c r="BK9" s="741" t="s">
        <v>206</v>
      </c>
      <c r="BL9" s="741"/>
      <c r="BM9" s="741"/>
    </row>
    <row r="10" spans="2:65" ht="32.15" customHeight="1" x14ac:dyDescent="0.55000000000000004">
      <c r="B10" s="727" t="s">
        <v>472</v>
      </c>
      <c r="C10" s="727"/>
      <c r="D10" s="727"/>
      <c r="E10" s="727"/>
      <c r="F10" s="774" t="s">
        <v>617</v>
      </c>
      <c r="G10" s="774"/>
      <c r="H10" s="774"/>
      <c r="I10" s="774"/>
      <c r="J10" s="774"/>
      <c r="K10" s="774"/>
      <c r="L10" s="774"/>
      <c r="M10" s="774"/>
      <c r="N10" s="774"/>
      <c r="O10" s="774"/>
      <c r="P10" s="775" t="s">
        <v>618</v>
      </c>
      <c r="Q10" s="775"/>
      <c r="R10" s="775"/>
      <c r="S10" s="775"/>
      <c r="T10" s="775"/>
      <c r="U10" s="775"/>
      <c r="V10" s="775"/>
      <c r="W10" s="775"/>
      <c r="X10" s="775"/>
      <c r="Y10" s="775"/>
      <c r="Z10" s="775"/>
      <c r="AA10" s="775"/>
      <c r="AB10" s="775"/>
      <c r="AC10" s="775"/>
      <c r="AD10" s="729" t="s">
        <v>173</v>
      </c>
      <c r="AE10" s="729"/>
      <c r="AF10" s="729"/>
      <c r="AG10" s="773">
        <v>1</v>
      </c>
      <c r="AH10" s="773"/>
      <c r="AI10" s="773"/>
      <c r="AJ10" s="773"/>
      <c r="AK10" s="773"/>
      <c r="AL10" s="773"/>
      <c r="AM10" s="773">
        <v>10000000</v>
      </c>
      <c r="AN10" s="773"/>
      <c r="AO10" s="773"/>
      <c r="AP10" s="773"/>
      <c r="AQ10" s="773"/>
      <c r="AR10" s="773"/>
      <c r="AS10" s="731">
        <f>IF(AM10="","",AG10*AM10)</f>
        <v>10000000</v>
      </c>
      <c r="AT10" s="731"/>
      <c r="AU10" s="731"/>
      <c r="AV10" s="731"/>
      <c r="AW10" s="731"/>
      <c r="AX10" s="731"/>
      <c r="AY10" s="731">
        <f>IF(AM10="","",ROUNDDOWN(AG10*AM10*1.1,0))</f>
        <v>11000000</v>
      </c>
      <c r="AZ10" s="731"/>
      <c r="BA10" s="731"/>
      <c r="BB10" s="731"/>
      <c r="BC10" s="731"/>
      <c r="BD10" s="731"/>
      <c r="BE10" s="742" t="str">
        <f>IF(AS10="","",IF(AS10&gt;=300000,"必要",""))</f>
        <v>必要</v>
      </c>
      <c r="BF10" s="742"/>
      <c r="BG10" s="742"/>
      <c r="BH10" s="742" t="str">
        <f>IF(AS10="","",IF(AS10&gt;=1000000,"必要",""))</f>
        <v>必要</v>
      </c>
      <c r="BI10" s="742"/>
      <c r="BJ10" s="742"/>
      <c r="BK10" s="743" t="str">
        <f>IF(AM10="","",IF(AM10&lt;100000,"×","〇"))</f>
        <v>〇</v>
      </c>
      <c r="BL10" s="743"/>
      <c r="BM10" s="743"/>
    </row>
    <row r="11" spans="2:65" ht="32.15" customHeight="1" x14ac:dyDescent="0.55000000000000004">
      <c r="B11" s="727" t="s">
        <v>473</v>
      </c>
      <c r="C11" s="727"/>
      <c r="D11" s="727"/>
      <c r="E11" s="727"/>
      <c r="F11" s="728"/>
      <c r="G11" s="728"/>
      <c r="H11" s="728"/>
      <c r="I11" s="728"/>
      <c r="J11" s="728"/>
      <c r="K11" s="728"/>
      <c r="L11" s="728"/>
      <c r="M11" s="728"/>
      <c r="N11" s="728"/>
      <c r="O11" s="728"/>
      <c r="P11" s="728"/>
      <c r="Q11" s="728"/>
      <c r="R11" s="728"/>
      <c r="S11" s="728"/>
      <c r="T11" s="728"/>
      <c r="U11" s="728"/>
      <c r="V11" s="728"/>
      <c r="W11" s="728"/>
      <c r="X11" s="728"/>
      <c r="Y11" s="728"/>
      <c r="Z11" s="728"/>
      <c r="AA11" s="728"/>
      <c r="AB11" s="728"/>
      <c r="AC11" s="728"/>
      <c r="AD11" s="729" t="s">
        <v>173</v>
      </c>
      <c r="AE11" s="729"/>
      <c r="AF11" s="729"/>
      <c r="AG11" s="730"/>
      <c r="AH11" s="730"/>
      <c r="AI11" s="730"/>
      <c r="AJ11" s="730"/>
      <c r="AK11" s="730"/>
      <c r="AL11" s="730"/>
      <c r="AM11" s="730"/>
      <c r="AN11" s="730"/>
      <c r="AO11" s="730"/>
      <c r="AP11" s="730"/>
      <c r="AQ11" s="730"/>
      <c r="AR11" s="730"/>
      <c r="AS11" s="731" t="str">
        <f>IF(AM11="","",AG11*AM11)</f>
        <v/>
      </c>
      <c r="AT11" s="731"/>
      <c r="AU11" s="731"/>
      <c r="AV11" s="731"/>
      <c r="AW11" s="731"/>
      <c r="AX11" s="731"/>
      <c r="AY11" s="731" t="str">
        <f>IF(AM11="","",ROUNDDOWN(AG11*AM11*1.1,0))</f>
        <v/>
      </c>
      <c r="AZ11" s="731"/>
      <c r="BA11" s="731"/>
      <c r="BB11" s="731"/>
      <c r="BC11" s="731"/>
      <c r="BD11" s="731"/>
      <c r="BE11" s="742" t="str">
        <f>IF(AS11="","",IF(AS11&gt;=300000,"必要",""))</f>
        <v/>
      </c>
      <c r="BF11" s="742"/>
      <c r="BG11" s="742"/>
      <c r="BH11" s="742" t="str">
        <f>IF(AS11="","",IF(AS11&gt;=1000000,"必要",""))</f>
        <v/>
      </c>
      <c r="BI11" s="742"/>
      <c r="BJ11" s="742"/>
      <c r="BK11" s="743" t="str">
        <f>IF(AM11="","",IF(AM11&lt;100000,"×","〇"))</f>
        <v/>
      </c>
      <c r="BL11" s="743"/>
      <c r="BM11" s="743"/>
    </row>
    <row r="12" spans="2:65" ht="32.15" customHeight="1" x14ac:dyDescent="0.55000000000000004">
      <c r="B12" s="727" t="s">
        <v>474</v>
      </c>
      <c r="C12" s="727"/>
      <c r="D12" s="727"/>
      <c r="E12" s="727"/>
      <c r="F12" s="728"/>
      <c r="G12" s="728"/>
      <c r="H12" s="728"/>
      <c r="I12" s="728"/>
      <c r="J12" s="728"/>
      <c r="K12" s="728"/>
      <c r="L12" s="728"/>
      <c r="M12" s="728"/>
      <c r="N12" s="728"/>
      <c r="O12" s="728"/>
      <c r="P12" s="728"/>
      <c r="Q12" s="728"/>
      <c r="R12" s="728"/>
      <c r="S12" s="728"/>
      <c r="T12" s="728"/>
      <c r="U12" s="728"/>
      <c r="V12" s="728"/>
      <c r="W12" s="728"/>
      <c r="X12" s="728"/>
      <c r="Y12" s="728"/>
      <c r="Z12" s="728"/>
      <c r="AA12" s="728"/>
      <c r="AB12" s="728"/>
      <c r="AC12" s="728"/>
      <c r="AD12" s="729" t="s">
        <v>173</v>
      </c>
      <c r="AE12" s="729"/>
      <c r="AF12" s="729"/>
      <c r="AG12" s="730"/>
      <c r="AH12" s="730"/>
      <c r="AI12" s="730"/>
      <c r="AJ12" s="730"/>
      <c r="AK12" s="730"/>
      <c r="AL12" s="730"/>
      <c r="AM12" s="730"/>
      <c r="AN12" s="730"/>
      <c r="AO12" s="730"/>
      <c r="AP12" s="730"/>
      <c r="AQ12" s="730"/>
      <c r="AR12" s="730"/>
      <c r="AS12" s="731" t="str">
        <f>IF(AM12="","",AG12*AM12)</f>
        <v/>
      </c>
      <c r="AT12" s="731"/>
      <c r="AU12" s="731"/>
      <c r="AV12" s="731"/>
      <c r="AW12" s="731"/>
      <c r="AX12" s="731"/>
      <c r="AY12" s="731" t="str">
        <f>IF(AM12="","",ROUNDDOWN(AG12*AM12*1.1,0))</f>
        <v/>
      </c>
      <c r="AZ12" s="731"/>
      <c r="BA12" s="731"/>
      <c r="BB12" s="731"/>
      <c r="BC12" s="731"/>
      <c r="BD12" s="731"/>
      <c r="BE12" s="742" t="str">
        <f>IF(AS12="","",IF(AS12&gt;=300000,"必要",""))</f>
        <v/>
      </c>
      <c r="BF12" s="742"/>
      <c r="BG12" s="742"/>
      <c r="BH12" s="742" t="str">
        <f>IF(AS12="","",IF(AS12&gt;=1000000,"必要",""))</f>
        <v/>
      </c>
      <c r="BI12" s="742"/>
      <c r="BJ12" s="742"/>
      <c r="BK12" s="743" t="str">
        <f>IF(AM12="","",IF(AM12&lt;100000,"×","〇"))</f>
        <v/>
      </c>
      <c r="BL12" s="743"/>
      <c r="BM12" s="743"/>
    </row>
    <row r="13" spans="2:65" ht="32.15" customHeight="1" x14ac:dyDescent="0.55000000000000004">
      <c r="B13" s="727" t="s">
        <v>475</v>
      </c>
      <c r="C13" s="727"/>
      <c r="D13" s="727"/>
      <c r="E13" s="727"/>
      <c r="F13" s="728"/>
      <c r="G13" s="728"/>
      <c r="H13" s="728"/>
      <c r="I13" s="728"/>
      <c r="J13" s="728"/>
      <c r="K13" s="728"/>
      <c r="L13" s="728"/>
      <c r="M13" s="728"/>
      <c r="N13" s="728"/>
      <c r="O13" s="728"/>
      <c r="P13" s="728"/>
      <c r="Q13" s="728"/>
      <c r="R13" s="728"/>
      <c r="S13" s="728"/>
      <c r="T13" s="728"/>
      <c r="U13" s="728"/>
      <c r="V13" s="728"/>
      <c r="W13" s="728"/>
      <c r="X13" s="728"/>
      <c r="Y13" s="728"/>
      <c r="Z13" s="728"/>
      <c r="AA13" s="728"/>
      <c r="AB13" s="728"/>
      <c r="AC13" s="728"/>
      <c r="AD13" s="729" t="s">
        <v>173</v>
      </c>
      <c r="AE13" s="729"/>
      <c r="AF13" s="729"/>
      <c r="AG13" s="730"/>
      <c r="AH13" s="730"/>
      <c r="AI13" s="730"/>
      <c r="AJ13" s="730"/>
      <c r="AK13" s="730"/>
      <c r="AL13" s="730"/>
      <c r="AM13" s="730"/>
      <c r="AN13" s="730"/>
      <c r="AO13" s="730"/>
      <c r="AP13" s="730"/>
      <c r="AQ13" s="730"/>
      <c r="AR13" s="730"/>
      <c r="AS13" s="731" t="str">
        <f>IF(AM13="","",AG13*AM13)</f>
        <v/>
      </c>
      <c r="AT13" s="731"/>
      <c r="AU13" s="731"/>
      <c r="AV13" s="731"/>
      <c r="AW13" s="731"/>
      <c r="AX13" s="731"/>
      <c r="AY13" s="731" t="str">
        <f>IF(AM13="","",ROUNDDOWN(AG13*AM13*1.1,0))</f>
        <v/>
      </c>
      <c r="AZ13" s="731"/>
      <c r="BA13" s="731"/>
      <c r="BB13" s="731"/>
      <c r="BC13" s="731"/>
      <c r="BD13" s="731"/>
      <c r="BE13" s="742" t="str">
        <f>IF(AS13="","",IF(AS13&gt;=300000,"必要",""))</f>
        <v/>
      </c>
      <c r="BF13" s="742"/>
      <c r="BG13" s="742"/>
      <c r="BH13" s="742" t="str">
        <f>IF(AS13="","",IF(AS13&gt;=1000000,"必要",""))</f>
        <v/>
      </c>
      <c r="BI13" s="742"/>
      <c r="BJ13" s="742"/>
      <c r="BK13" s="743" t="str">
        <f>IF(AM13="","",IF(AM13&lt;100000,"×","〇"))</f>
        <v/>
      </c>
      <c r="BL13" s="743"/>
      <c r="BM13" s="743"/>
    </row>
    <row r="14" spans="2:65" ht="32.15" customHeight="1" x14ac:dyDescent="0.55000000000000004">
      <c r="B14" s="727" t="s">
        <v>476</v>
      </c>
      <c r="C14" s="727"/>
      <c r="D14" s="727"/>
      <c r="E14" s="727"/>
      <c r="F14" s="728"/>
      <c r="G14" s="728"/>
      <c r="H14" s="728"/>
      <c r="I14" s="728"/>
      <c r="J14" s="728"/>
      <c r="K14" s="728"/>
      <c r="L14" s="728"/>
      <c r="M14" s="728"/>
      <c r="N14" s="728"/>
      <c r="O14" s="728"/>
      <c r="P14" s="728"/>
      <c r="Q14" s="728"/>
      <c r="R14" s="728"/>
      <c r="S14" s="728"/>
      <c r="T14" s="728"/>
      <c r="U14" s="728"/>
      <c r="V14" s="728"/>
      <c r="W14" s="728"/>
      <c r="X14" s="728"/>
      <c r="Y14" s="728"/>
      <c r="Z14" s="728"/>
      <c r="AA14" s="728"/>
      <c r="AB14" s="728"/>
      <c r="AC14" s="728"/>
      <c r="AD14" s="729" t="s">
        <v>173</v>
      </c>
      <c r="AE14" s="729"/>
      <c r="AF14" s="729"/>
      <c r="AG14" s="730"/>
      <c r="AH14" s="730"/>
      <c r="AI14" s="730"/>
      <c r="AJ14" s="730"/>
      <c r="AK14" s="730"/>
      <c r="AL14" s="730"/>
      <c r="AM14" s="730"/>
      <c r="AN14" s="730"/>
      <c r="AO14" s="730"/>
      <c r="AP14" s="730"/>
      <c r="AQ14" s="730"/>
      <c r="AR14" s="730"/>
      <c r="AS14" s="731" t="str">
        <f>IF(AM14="","",AG14*AM14)</f>
        <v/>
      </c>
      <c r="AT14" s="731"/>
      <c r="AU14" s="731"/>
      <c r="AV14" s="731"/>
      <c r="AW14" s="731"/>
      <c r="AX14" s="731"/>
      <c r="AY14" s="731" t="str">
        <f>IF(AM14="","",ROUNDDOWN(AG14*AM14*1.1,0))</f>
        <v/>
      </c>
      <c r="AZ14" s="731"/>
      <c r="BA14" s="731"/>
      <c r="BB14" s="731"/>
      <c r="BC14" s="731"/>
      <c r="BD14" s="731"/>
      <c r="BE14" s="742" t="str">
        <f>IF(AS14="","",IF(AS14&gt;=300000,"必要",""))</f>
        <v/>
      </c>
      <c r="BF14" s="742"/>
      <c r="BG14" s="742"/>
      <c r="BH14" s="742" t="str">
        <f>IF(AS14="","",IF(AS14&gt;=1000000,"必要",""))</f>
        <v/>
      </c>
      <c r="BI14" s="742"/>
      <c r="BJ14" s="742"/>
      <c r="BK14" s="743" t="str">
        <f>IF(AM14="","",IF(AM14&lt;100000,"×","〇"))</f>
        <v/>
      </c>
      <c r="BL14" s="743"/>
      <c r="BM14" s="743"/>
    </row>
    <row r="15" spans="2:65" ht="32.15" customHeight="1" x14ac:dyDescent="0.55000000000000004">
      <c r="AM15" s="744" t="s">
        <v>33</v>
      </c>
      <c r="AN15" s="744"/>
      <c r="AO15" s="744"/>
      <c r="AP15" s="744"/>
      <c r="AQ15" s="744"/>
      <c r="AR15" s="745"/>
      <c r="AS15" s="746">
        <f>SUM(AS10:AX14)</f>
        <v>10000000</v>
      </c>
      <c r="AT15" s="746"/>
      <c r="AU15" s="746"/>
      <c r="AV15" s="746"/>
      <c r="AW15" s="746"/>
      <c r="AX15" s="746"/>
      <c r="AY15" s="746">
        <f>SUM(AY10:BD14)</f>
        <v>11000000</v>
      </c>
      <c r="AZ15" s="746"/>
      <c r="BA15" s="746"/>
      <c r="BB15" s="746"/>
      <c r="BC15" s="746"/>
      <c r="BD15" s="746"/>
    </row>
    <row r="16" spans="2:65" x14ac:dyDescent="0.55000000000000004">
      <c r="B16" s="143" t="s">
        <v>526</v>
      </c>
    </row>
    <row r="17" spans="2:65" x14ac:dyDescent="0.55000000000000004">
      <c r="C17" s="143" t="s">
        <v>527</v>
      </c>
    </row>
    <row r="18" spans="2:65" x14ac:dyDescent="0.55000000000000004">
      <c r="C18" s="143" t="s">
        <v>253</v>
      </c>
    </row>
    <row r="19" spans="2:65" ht="23.65" customHeight="1" x14ac:dyDescent="0.55000000000000004">
      <c r="B19" s="776" t="s">
        <v>254</v>
      </c>
      <c r="C19" s="777"/>
      <c r="D19" s="777"/>
      <c r="E19" s="778"/>
      <c r="F19" s="779" t="s">
        <v>619</v>
      </c>
      <c r="G19" s="780"/>
      <c r="H19" s="780"/>
      <c r="I19" s="780"/>
      <c r="J19" s="781"/>
      <c r="K19" s="782" t="s">
        <v>500</v>
      </c>
      <c r="L19" s="783"/>
      <c r="M19" s="783"/>
      <c r="N19" s="783"/>
      <c r="O19" s="784"/>
      <c r="P19" s="785" t="s">
        <v>620</v>
      </c>
      <c r="Q19" s="780"/>
      <c r="R19" s="780"/>
      <c r="S19" s="780"/>
      <c r="T19" s="780"/>
      <c r="U19" s="780"/>
      <c r="V19" s="780"/>
      <c r="W19" s="780"/>
      <c r="X19" s="780"/>
      <c r="Y19" s="780"/>
      <c r="Z19" s="780"/>
      <c r="AA19" s="780"/>
      <c r="AB19" s="780"/>
      <c r="AC19" s="780"/>
      <c r="AD19" s="780"/>
      <c r="AE19" s="780"/>
      <c r="AF19" s="780"/>
      <c r="AG19" s="780"/>
      <c r="AH19" s="780"/>
      <c r="AI19" s="780"/>
      <c r="AJ19" s="780"/>
      <c r="AK19" s="780"/>
      <c r="AL19" s="780"/>
      <c r="AM19" s="780"/>
      <c r="AN19" s="780"/>
      <c r="AO19" s="780"/>
      <c r="AP19" s="780"/>
      <c r="AQ19" s="780"/>
      <c r="AR19" s="780"/>
      <c r="AS19" s="780"/>
      <c r="AT19" s="780"/>
      <c r="AU19" s="780"/>
      <c r="AV19" s="780"/>
      <c r="AW19" s="780"/>
      <c r="AX19" s="780"/>
      <c r="AY19" s="780"/>
      <c r="AZ19" s="780"/>
      <c r="BA19" s="780"/>
      <c r="BB19" s="780"/>
      <c r="BC19" s="780"/>
      <c r="BD19" s="780"/>
      <c r="BE19" s="780"/>
      <c r="BF19" s="780"/>
      <c r="BG19" s="780"/>
      <c r="BH19" s="780"/>
      <c r="BI19" s="780"/>
      <c r="BJ19" s="780"/>
      <c r="BK19" s="780"/>
      <c r="BL19" s="780"/>
      <c r="BM19" s="781"/>
    </row>
    <row r="20" spans="2:65" ht="23.65" customHeight="1" x14ac:dyDescent="0.55000000000000004">
      <c r="B20" s="776" t="s">
        <v>615</v>
      </c>
      <c r="C20" s="777"/>
      <c r="D20" s="777"/>
      <c r="E20" s="777"/>
      <c r="F20" s="777"/>
      <c r="G20" s="777"/>
      <c r="H20" s="777"/>
      <c r="I20" s="777"/>
      <c r="J20" s="777"/>
      <c r="K20" s="777"/>
      <c r="L20" s="777"/>
      <c r="M20" s="777"/>
      <c r="N20" s="777"/>
      <c r="O20" s="778"/>
      <c r="P20" s="788" t="s">
        <v>590</v>
      </c>
      <c r="Q20" s="789"/>
      <c r="R20" s="789"/>
      <c r="S20" s="789"/>
      <c r="T20" s="789"/>
      <c r="U20" s="789"/>
      <c r="V20" s="789"/>
      <c r="W20" s="789"/>
      <c r="X20" s="789"/>
      <c r="Y20" s="789"/>
      <c r="Z20" s="789"/>
      <c r="AA20" s="789"/>
      <c r="AB20" s="789"/>
      <c r="AC20" s="789"/>
      <c r="AD20" s="789"/>
      <c r="AE20" s="789"/>
      <c r="AF20" s="789"/>
      <c r="AG20" s="789"/>
      <c r="AH20" s="789"/>
      <c r="AI20" s="789"/>
      <c r="AJ20" s="789"/>
      <c r="AK20" s="789"/>
      <c r="AL20" s="789"/>
      <c r="AM20" s="789"/>
      <c r="AN20" s="789"/>
      <c r="AO20" s="789"/>
      <c r="AP20" s="789"/>
      <c r="AQ20" s="789"/>
      <c r="AR20" s="789"/>
      <c r="AS20" s="789"/>
      <c r="AT20" s="789"/>
      <c r="AU20" s="789"/>
      <c r="AV20" s="789"/>
      <c r="AW20" s="789"/>
      <c r="AX20" s="789"/>
      <c r="AY20" s="789"/>
      <c r="AZ20" s="789"/>
      <c r="BA20" s="789"/>
      <c r="BB20" s="789"/>
      <c r="BC20" s="789"/>
      <c r="BD20" s="789"/>
      <c r="BE20" s="789"/>
      <c r="BF20" s="789"/>
      <c r="BG20" s="789"/>
      <c r="BH20" s="789"/>
      <c r="BI20" s="789"/>
      <c r="BJ20" s="789"/>
      <c r="BK20" s="789"/>
      <c r="BL20" s="789"/>
      <c r="BM20" s="790"/>
    </row>
    <row r="21" spans="2:65" ht="23.65" customHeight="1" x14ac:dyDescent="0.55000000000000004">
      <c r="B21" s="776" t="s">
        <v>255</v>
      </c>
      <c r="C21" s="777"/>
      <c r="D21" s="777"/>
      <c r="E21" s="777"/>
      <c r="F21" s="777"/>
      <c r="G21" s="777"/>
      <c r="H21" s="777"/>
      <c r="I21" s="777"/>
      <c r="J21" s="777"/>
      <c r="K21" s="777"/>
      <c r="L21" s="777"/>
      <c r="M21" s="777"/>
      <c r="N21" s="777"/>
      <c r="O21" s="778"/>
      <c r="P21" s="785" t="s">
        <v>621</v>
      </c>
      <c r="Q21" s="780"/>
      <c r="R21" s="780"/>
      <c r="S21" s="780"/>
      <c r="T21" s="780"/>
      <c r="U21" s="780"/>
      <c r="V21" s="780"/>
      <c r="W21" s="780"/>
      <c r="X21" s="780"/>
      <c r="Y21" s="780"/>
      <c r="Z21" s="780"/>
      <c r="AA21" s="780"/>
      <c r="AB21" s="780"/>
      <c r="AC21" s="780"/>
      <c r="AD21" s="780"/>
      <c r="AE21" s="780"/>
      <c r="AF21" s="780"/>
      <c r="AG21" s="780"/>
      <c r="AH21" s="780"/>
      <c r="AI21" s="780"/>
      <c r="AJ21" s="780"/>
      <c r="AK21" s="780"/>
      <c r="AL21" s="780"/>
      <c r="AM21" s="780"/>
      <c r="AN21" s="780"/>
      <c r="AO21" s="780"/>
      <c r="AP21" s="780"/>
      <c r="AQ21" s="780"/>
      <c r="AR21" s="780"/>
      <c r="AS21" s="780"/>
      <c r="AT21" s="780"/>
      <c r="AU21" s="780"/>
      <c r="AV21" s="780"/>
      <c r="AW21" s="780"/>
      <c r="AX21" s="780"/>
      <c r="AY21" s="780"/>
      <c r="AZ21" s="780"/>
      <c r="BA21" s="780"/>
      <c r="BB21" s="780"/>
      <c r="BC21" s="780"/>
      <c r="BD21" s="780"/>
      <c r="BE21" s="780"/>
      <c r="BF21" s="780"/>
      <c r="BG21" s="780"/>
      <c r="BH21" s="780"/>
      <c r="BI21" s="780"/>
      <c r="BJ21" s="780"/>
      <c r="BK21" s="780"/>
      <c r="BL21" s="780"/>
      <c r="BM21" s="781"/>
    </row>
    <row r="22" spans="2:65" ht="23.65" customHeight="1" x14ac:dyDescent="0.55000000000000004">
      <c r="B22" s="776" t="s">
        <v>258</v>
      </c>
      <c r="C22" s="777"/>
      <c r="D22" s="777"/>
      <c r="E22" s="777"/>
      <c r="F22" s="777"/>
      <c r="G22" s="777"/>
      <c r="H22" s="777"/>
      <c r="I22" s="777"/>
      <c r="J22" s="777"/>
      <c r="K22" s="777"/>
      <c r="L22" s="777"/>
      <c r="M22" s="777"/>
      <c r="N22" s="777"/>
      <c r="O22" s="778"/>
      <c r="P22" s="788" t="s">
        <v>590</v>
      </c>
      <c r="Q22" s="789"/>
      <c r="R22" s="789"/>
      <c r="S22" s="789"/>
      <c r="T22" s="789"/>
      <c r="U22" s="789"/>
      <c r="V22" s="789"/>
      <c r="W22" s="789"/>
      <c r="X22" s="789"/>
      <c r="Y22" s="789"/>
      <c r="Z22" s="789"/>
      <c r="AA22" s="789"/>
      <c r="AB22" s="789"/>
      <c r="AC22" s="789"/>
      <c r="AD22" s="789"/>
      <c r="AE22" s="789"/>
      <c r="AF22" s="789"/>
      <c r="AG22" s="789"/>
      <c r="AH22" s="789"/>
      <c r="AI22" s="789"/>
      <c r="AJ22" s="789"/>
      <c r="AK22" s="789"/>
      <c r="AL22" s="789"/>
      <c r="AM22" s="789"/>
      <c r="AN22" s="789"/>
      <c r="AO22" s="789"/>
      <c r="AP22" s="789"/>
      <c r="AQ22" s="789"/>
      <c r="AR22" s="789"/>
      <c r="AS22" s="789"/>
      <c r="AT22" s="789"/>
      <c r="AU22" s="789"/>
      <c r="AV22" s="789"/>
      <c r="AW22" s="789"/>
      <c r="AX22" s="789"/>
      <c r="AY22" s="789"/>
      <c r="AZ22" s="789"/>
      <c r="BA22" s="789"/>
      <c r="BB22" s="789"/>
      <c r="BC22" s="789"/>
      <c r="BD22" s="789"/>
      <c r="BE22" s="789"/>
      <c r="BF22" s="789"/>
      <c r="BG22" s="789"/>
      <c r="BH22" s="789"/>
      <c r="BI22" s="789"/>
      <c r="BJ22" s="789"/>
      <c r="BK22" s="789"/>
      <c r="BL22" s="789"/>
      <c r="BM22" s="790"/>
    </row>
    <row r="23" spans="2:65" ht="23.65" customHeight="1" x14ac:dyDescent="0.55000000000000004">
      <c r="B23" s="786" t="s">
        <v>259</v>
      </c>
      <c r="C23" s="786"/>
      <c r="D23" s="786"/>
      <c r="E23" s="786"/>
      <c r="F23" s="786"/>
      <c r="G23" s="786"/>
      <c r="H23" s="786"/>
      <c r="I23" s="786"/>
      <c r="J23" s="786"/>
      <c r="K23" s="786"/>
      <c r="L23" s="786"/>
      <c r="M23" s="786"/>
      <c r="N23" s="786"/>
      <c r="O23" s="786"/>
      <c r="P23" s="786"/>
      <c r="Q23" s="786"/>
      <c r="R23" s="786"/>
      <c r="S23" s="786"/>
      <c r="T23" s="786"/>
      <c r="U23" s="786"/>
      <c r="V23" s="786"/>
      <c r="W23" s="786"/>
      <c r="X23" s="786"/>
      <c r="Y23" s="786"/>
      <c r="Z23" s="786"/>
      <c r="AA23" s="786"/>
      <c r="AB23" s="786"/>
      <c r="AC23" s="786"/>
      <c r="AD23" s="786"/>
      <c r="AE23" s="786"/>
      <c r="AF23" s="786"/>
      <c r="AG23" s="786"/>
      <c r="AH23" s="786"/>
      <c r="AI23" s="786"/>
      <c r="AJ23" s="786"/>
      <c r="AK23" s="786"/>
      <c r="AL23" s="786"/>
      <c r="AM23" s="786"/>
      <c r="AN23" s="786"/>
      <c r="AO23" s="786"/>
      <c r="AP23" s="786"/>
      <c r="AQ23" s="786"/>
      <c r="AR23" s="786"/>
      <c r="AS23" s="786"/>
      <c r="AT23" s="786"/>
      <c r="AU23" s="786"/>
      <c r="AV23" s="786"/>
      <c r="AW23" s="786"/>
      <c r="AX23" s="786"/>
      <c r="AY23" s="786"/>
      <c r="AZ23" s="786"/>
      <c r="BA23" s="786"/>
      <c r="BB23" s="786"/>
      <c r="BC23" s="786"/>
      <c r="BD23" s="786"/>
      <c r="BE23" s="786"/>
      <c r="BF23" s="787" t="s">
        <v>622</v>
      </c>
      <c r="BG23" s="787"/>
      <c r="BH23" s="787"/>
      <c r="BI23" s="787"/>
      <c r="BJ23" s="787"/>
      <c r="BK23" s="787"/>
      <c r="BL23" s="787"/>
      <c r="BM23" s="787"/>
    </row>
  </sheetData>
  <sheetProtection algorithmName="SHA-512" hashValue="wN1MV1+F2COLRXRU+kip99R2IuubUnfCphywhN8nR/rr65b6DlhrFKhp19wx7rtU/XJ+9aUxY/9/O6IFNWvT+A==" saltValue="d7wEtT0hZTidbFPW4SBiWQ==" spinCount="100000" sheet="1" formatCells="0" formatRows="0"/>
  <mergeCells count="93">
    <mergeCell ref="B23:BE23"/>
    <mergeCell ref="BF23:BM23"/>
    <mergeCell ref="B20:O20"/>
    <mergeCell ref="P20:BM20"/>
    <mergeCell ref="B21:O21"/>
    <mergeCell ref="P21:BM21"/>
    <mergeCell ref="B22:O22"/>
    <mergeCell ref="P22:BM22"/>
    <mergeCell ref="AM15:AR15"/>
    <mergeCell ref="AS15:AX15"/>
    <mergeCell ref="AY15:BD15"/>
    <mergeCell ref="B19:E19"/>
    <mergeCell ref="F19:J19"/>
    <mergeCell ref="K19:O19"/>
    <mergeCell ref="P19:BM19"/>
    <mergeCell ref="AM14:AR14"/>
    <mergeCell ref="AS14:AX14"/>
    <mergeCell ref="AY14:BD14"/>
    <mergeCell ref="BE14:BG14"/>
    <mergeCell ref="BH14:BJ14"/>
    <mergeCell ref="BK14:BM14"/>
    <mergeCell ref="AS13:AX13"/>
    <mergeCell ref="AY13:BD13"/>
    <mergeCell ref="BE13:BG13"/>
    <mergeCell ref="BH13:BJ13"/>
    <mergeCell ref="BK13:BM13"/>
    <mergeCell ref="B14:E14"/>
    <mergeCell ref="F14:O14"/>
    <mergeCell ref="P14:AC14"/>
    <mergeCell ref="AD14:AF14"/>
    <mergeCell ref="AG14:AL14"/>
    <mergeCell ref="B13:E13"/>
    <mergeCell ref="F13:O13"/>
    <mergeCell ref="P13:AC13"/>
    <mergeCell ref="AD13:AF13"/>
    <mergeCell ref="AG13:AL13"/>
    <mergeCell ref="AM13:AR13"/>
    <mergeCell ref="AM12:AR12"/>
    <mergeCell ref="AS12:AX12"/>
    <mergeCell ref="AY12:BD12"/>
    <mergeCell ref="BE12:BG12"/>
    <mergeCell ref="BH12:BJ12"/>
    <mergeCell ref="BK12:BM12"/>
    <mergeCell ref="AS11:AX11"/>
    <mergeCell ref="AY11:BD11"/>
    <mergeCell ref="BE11:BG11"/>
    <mergeCell ref="BH11:BJ11"/>
    <mergeCell ref="BK11:BM11"/>
    <mergeCell ref="B12:E12"/>
    <mergeCell ref="F12:O12"/>
    <mergeCell ref="P12:AC12"/>
    <mergeCell ref="AD12:AF12"/>
    <mergeCell ref="AG12:AL12"/>
    <mergeCell ref="AM10:AR10"/>
    <mergeCell ref="AS10:AX10"/>
    <mergeCell ref="AY10:BD10"/>
    <mergeCell ref="BE10:BG10"/>
    <mergeCell ref="B11:E11"/>
    <mergeCell ref="F11:O11"/>
    <mergeCell ref="P11:AC11"/>
    <mergeCell ref="AD11:AF11"/>
    <mergeCell ref="AG11:AL11"/>
    <mergeCell ref="AG10:AL10"/>
    <mergeCell ref="F10:O10"/>
    <mergeCell ref="P10:AC10"/>
    <mergeCell ref="AD10:AF10"/>
    <mergeCell ref="AM11:AR11"/>
    <mergeCell ref="AS9:AX9"/>
    <mergeCell ref="AY9:BD9"/>
    <mergeCell ref="BE9:BG9"/>
    <mergeCell ref="BH9:BJ9"/>
    <mergeCell ref="BK9:BM9"/>
    <mergeCell ref="F9:O9"/>
    <mergeCell ref="P9:AC9"/>
    <mergeCell ref="AD9:AF9"/>
    <mergeCell ref="AG9:AL9"/>
    <mergeCell ref="AM9:AR9"/>
    <mergeCell ref="BK10:BM10"/>
    <mergeCell ref="BH10:BJ10"/>
    <mergeCell ref="B10:E10"/>
    <mergeCell ref="AM7:AR7"/>
    <mergeCell ref="AS7:AX7"/>
    <mergeCell ref="AY7:BD7"/>
    <mergeCell ref="B8:E8"/>
    <mergeCell ref="F8:O8"/>
    <mergeCell ref="P8:AC8"/>
    <mergeCell ref="AD8:AF8"/>
    <mergeCell ref="AG8:AL8"/>
    <mergeCell ref="AM8:AR8"/>
    <mergeCell ref="AS8:AX8"/>
    <mergeCell ref="AY8:BD8"/>
    <mergeCell ref="BE8:BM8"/>
    <mergeCell ref="B9:E9"/>
  </mergeCells>
  <phoneticPr fontId="33"/>
  <dataValidations count="2">
    <dataValidation type="list" allowBlank="1" showInputMessage="1" showErrorMessage="1" sqref="AD10:AD14" xr:uid="{C32DFAD8-92CC-467D-B36E-951DF95EFFED}">
      <formula1>"(選択),購入,リース,レンタル"</formula1>
    </dataValidation>
    <dataValidation type="list" allowBlank="1" showInputMessage="1" showErrorMessage="1" error="プルダウンより選択してください" prompt="プルダウンより選択してください" sqref="BF23:BM23" xr:uid="{2450A90D-BFEB-4618-B072-CD67687B35FB}">
      <formula1>"選択してください,関連あり,関連なし"</formula1>
    </dataValidation>
  </dataValidations>
  <printOptions horizontalCentered="1"/>
  <pageMargins left="0.59055118110236227" right="0.59055118110236227" top="0.78740157480314965" bottom="0.59055118110236227" header="0.31496062992125984" footer="0.31496062992125984"/>
  <pageSetup paperSize="9" scale="6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2DD7D-FA7C-4C9C-ADC9-AAFE5D1765C8}">
  <sheetPr>
    <tabColor theme="4" tint="0.79998168889431442"/>
  </sheetPr>
  <dimension ref="B1:BM23"/>
  <sheetViews>
    <sheetView view="pageBreakPreview" zoomScaleNormal="100" zoomScaleSheetLayoutView="100" workbookViewId="0">
      <selection activeCell="B2" sqref="B2"/>
    </sheetView>
  </sheetViews>
  <sheetFormatPr defaultColWidth="2.08203125" defaultRowHeight="18" x14ac:dyDescent="0.55000000000000004"/>
  <cols>
    <col min="1" max="1" width="0.75" style="143" customWidth="1"/>
    <col min="2" max="29" width="2.08203125" style="143"/>
    <col min="30" max="32" width="0" style="143" hidden="1" customWidth="1"/>
    <col min="33" max="92" width="2.08203125" style="143"/>
    <col min="93" max="93" width="0.75" style="143" customWidth="1"/>
    <col min="94" max="110" width="2.08203125" style="143"/>
    <col min="111" max="111" width="2.08203125" style="143" customWidth="1"/>
    <col min="112" max="16384" width="2.08203125" style="143"/>
  </cols>
  <sheetData>
    <row r="1" spans="2:65" x14ac:dyDescent="0.55000000000000004">
      <c r="B1" s="155" t="s">
        <v>338</v>
      </c>
      <c r="C1" s="156"/>
      <c r="D1" s="156"/>
    </row>
    <row r="2" spans="2:65" x14ac:dyDescent="0.55000000000000004">
      <c r="B2" s="144"/>
      <c r="C2" s="143" t="s">
        <v>197</v>
      </c>
    </row>
    <row r="3" spans="2:65" x14ac:dyDescent="0.55000000000000004">
      <c r="C3" s="145" t="s">
        <v>393</v>
      </c>
    </row>
    <row r="4" spans="2:65" x14ac:dyDescent="0.55000000000000004">
      <c r="B4" s="150"/>
      <c r="C4" s="145" t="s">
        <v>307</v>
      </c>
      <c r="D4" s="150"/>
    </row>
    <row r="7" spans="2:65" x14ac:dyDescent="0.55000000000000004">
      <c r="B7" s="146"/>
      <c r="C7" s="146"/>
      <c r="D7" s="146"/>
      <c r="E7" s="146"/>
      <c r="F7" s="146"/>
      <c r="G7" s="146"/>
      <c r="H7" s="146"/>
      <c r="I7" s="146"/>
      <c r="J7" s="146"/>
      <c r="K7" s="146"/>
      <c r="L7" s="146"/>
      <c r="M7" s="146"/>
      <c r="N7" s="146"/>
      <c r="O7" s="146"/>
      <c r="P7" s="146"/>
      <c r="Q7" s="146"/>
      <c r="R7" s="146"/>
      <c r="S7" s="146"/>
      <c r="T7" s="146"/>
      <c r="U7" s="146"/>
      <c r="V7" s="146"/>
      <c r="W7" s="146"/>
      <c r="X7" s="146"/>
      <c r="Y7" s="146"/>
      <c r="Z7" s="146"/>
      <c r="AA7" s="146"/>
      <c r="AB7" s="146"/>
      <c r="AC7" s="146"/>
      <c r="AD7" s="146"/>
      <c r="AE7" s="146"/>
      <c r="AF7" s="146"/>
      <c r="AG7" s="146"/>
      <c r="AH7" s="146"/>
      <c r="AI7" s="146"/>
      <c r="AJ7" s="146"/>
      <c r="AK7" s="146"/>
      <c r="AL7" s="146"/>
      <c r="AM7" s="722" t="s">
        <v>198</v>
      </c>
      <c r="AN7" s="722"/>
      <c r="AO7" s="722"/>
      <c r="AP7" s="722"/>
      <c r="AQ7" s="722"/>
      <c r="AR7" s="722"/>
      <c r="AS7" s="722" t="s">
        <v>198</v>
      </c>
      <c r="AT7" s="722"/>
      <c r="AU7" s="722"/>
      <c r="AV7" s="722"/>
      <c r="AW7" s="722"/>
      <c r="AX7" s="722"/>
      <c r="AY7" s="722" t="s">
        <v>199</v>
      </c>
      <c r="AZ7" s="722"/>
      <c r="BA7" s="722"/>
      <c r="BB7" s="722"/>
      <c r="BC7" s="722"/>
      <c r="BD7" s="722"/>
      <c r="BE7" s="146"/>
      <c r="BF7" s="146"/>
      <c r="BG7" s="146"/>
      <c r="BH7" s="147"/>
      <c r="BI7" s="147"/>
      <c r="BJ7" s="146"/>
      <c r="BK7" s="146"/>
      <c r="BL7" s="146"/>
      <c r="BM7" s="148" t="s">
        <v>200</v>
      </c>
    </row>
    <row r="8" spans="2:65" x14ac:dyDescent="0.55000000000000004">
      <c r="B8" s="723" t="s">
        <v>201</v>
      </c>
      <c r="C8" s="724"/>
      <c r="D8" s="724"/>
      <c r="E8" s="725"/>
      <c r="F8" s="723" t="s">
        <v>202</v>
      </c>
      <c r="G8" s="724"/>
      <c r="H8" s="724"/>
      <c r="I8" s="724"/>
      <c r="J8" s="724"/>
      <c r="K8" s="724"/>
      <c r="L8" s="724"/>
      <c r="M8" s="724"/>
      <c r="N8" s="724"/>
      <c r="O8" s="725"/>
      <c r="P8" s="723" t="s">
        <v>203</v>
      </c>
      <c r="Q8" s="724"/>
      <c r="R8" s="724"/>
      <c r="S8" s="724"/>
      <c r="T8" s="724"/>
      <c r="U8" s="724"/>
      <c r="V8" s="724"/>
      <c r="W8" s="724"/>
      <c r="X8" s="724"/>
      <c r="Y8" s="724"/>
      <c r="Z8" s="724"/>
      <c r="AA8" s="724"/>
      <c r="AB8" s="724"/>
      <c r="AC8" s="725"/>
      <c r="AD8" s="723" t="s">
        <v>204</v>
      </c>
      <c r="AE8" s="724"/>
      <c r="AF8" s="725"/>
      <c r="AG8" s="723" t="s">
        <v>205</v>
      </c>
      <c r="AH8" s="724"/>
      <c r="AI8" s="724"/>
      <c r="AJ8" s="724"/>
      <c r="AK8" s="724"/>
      <c r="AL8" s="725"/>
      <c r="AM8" s="726" t="s">
        <v>206</v>
      </c>
      <c r="AN8" s="726"/>
      <c r="AO8" s="726"/>
      <c r="AP8" s="726"/>
      <c r="AQ8" s="726"/>
      <c r="AR8" s="726"/>
      <c r="AS8" s="723" t="s">
        <v>207</v>
      </c>
      <c r="AT8" s="724"/>
      <c r="AU8" s="724"/>
      <c r="AV8" s="724"/>
      <c r="AW8" s="724"/>
      <c r="AX8" s="725"/>
      <c r="AY8" s="723" t="s">
        <v>208</v>
      </c>
      <c r="AZ8" s="724"/>
      <c r="BA8" s="724"/>
      <c r="BB8" s="724"/>
      <c r="BC8" s="724"/>
      <c r="BD8" s="725"/>
      <c r="BE8" s="724" t="s">
        <v>209</v>
      </c>
      <c r="BF8" s="724"/>
      <c r="BG8" s="724"/>
      <c r="BH8" s="724"/>
      <c r="BI8" s="724"/>
      <c r="BJ8" s="724"/>
      <c r="BK8" s="724"/>
      <c r="BL8" s="724"/>
      <c r="BM8" s="725"/>
    </row>
    <row r="9" spans="2:65" x14ac:dyDescent="0.55000000000000004">
      <c r="B9" s="732" t="s">
        <v>210</v>
      </c>
      <c r="C9" s="733"/>
      <c r="D9" s="733"/>
      <c r="E9" s="734"/>
      <c r="F9" s="735"/>
      <c r="G9" s="736"/>
      <c r="H9" s="736"/>
      <c r="I9" s="736"/>
      <c r="J9" s="736"/>
      <c r="K9" s="736"/>
      <c r="L9" s="736"/>
      <c r="M9" s="736"/>
      <c r="N9" s="736"/>
      <c r="O9" s="737"/>
      <c r="P9" s="738" t="s">
        <v>211</v>
      </c>
      <c r="Q9" s="738"/>
      <c r="R9" s="738"/>
      <c r="S9" s="738"/>
      <c r="T9" s="738"/>
      <c r="U9" s="738"/>
      <c r="V9" s="738"/>
      <c r="W9" s="738"/>
      <c r="X9" s="738"/>
      <c r="Y9" s="738"/>
      <c r="Z9" s="738"/>
      <c r="AA9" s="738"/>
      <c r="AB9" s="738"/>
      <c r="AC9" s="738"/>
      <c r="AD9" s="738" t="s">
        <v>212</v>
      </c>
      <c r="AE9" s="738"/>
      <c r="AF9" s="738"/>
      <c r="AG9" s="738" t="s">
        <v>213</v>
      </c>
      <c r="AH9" s="738"/>
      <c r="AI9" s="738"/>
      <c r="AJ9" s="738"/>
      <c r="AK9" s="738"/>
      <c r="AL9" s="738"/>
      <c r="AM9" s="738" t="s">
        <v>214</v>
      </c>
      <c r="AN9" s="738"/>
      <c r="AO9" s="738"/>
      <c r="AP9" s="738"/>
      <c r="AQ9" s="738"/>
      <c r="AR9" s="738"/>
      <c r="AS9" s="738" t="s">
        <v>215</v>
      </c>
      <c r="AT9" s="738"/>
      <c r="AU9" s="738"/>
      <c r="AV9" s="738"/>
      <c r="AW9" s="738"/>
      <c r="AX9" s="738"/>
      <c r="AY9" s="738" t="s">
        <v>216</v>
      </c>
      <c r="AZ9" s="738"/>
      <c r="BA9" s="738"/>
      <c r="BB9" s="738"/>
      <c r="BC9" s="738"/>
      <c r="BD9" s="738"/>
      <c r="BE9" s="739" t="s">
        <v>217</v>
      </c>
      <c r="BF9" s="739"/>
      <c r="BG9" s="739"/>
      <c r="BH9" s="740" t="s">
        <v>218</v>
      </c>
      <c r="BI9" s="740"/>
      <c r="BJ9" s="740"/>
      <c r="BK9" s="741" t="s">
        <v>206</v>
      </c>
      <c r="BL9" s="741"/>
      <c r="BM9" s="741"/>
    </row>
    <row r="10" spans="2:65" ht="32.15" customHeight="1" x14ac:dyDescent="0.55000000000000004">
      <c r="B10" s="727" t="s">
        <v>246</v>
      </c>
      <c r="C10" s="727"/>
      <c r="D10" s="727"/>
      <c r="E10" s="727"/>
      <c r="F10" s="792"/>
      <c r="G10" s="793"/>
      <c r="H10" s="793"/>
      <c r="I10" s="793"/>
      <c r="J10" s="793"/>
      <c r="K10" s="793"/>
      <c r="L10" s="793"/>
      <c r="M10" s="793"/>
      <c r="N10" s="793"/>
      <c r="O10" s="793"/>
      <c r="P10" s="794"/>
      <c r="Q10" s="794"/>
      <c r="R10" s="794"/>
      <c r="S10" s="794"/>
      <c r="T10" s="794"/>
      <c r="U10" s="794"/>
      <c r="V10" s="794"/>
      <c r="W10" s="794"/>
      <c r="X10" s="794"/>
      <c r="Y10" s="794"/>
      <c r="Z10" s="794"/>
      <c r="AA10" s="794"/>
      <c r="AB10" s="794"/>
      <c r="AC10" s="794"/>
      <c r="AD10" s="729" t="s">
        <v>173</v>
      </c>
      <c r="AE10" s="729"/>
      <c r="AF10" s="729"/>
      <c r="AG10" s="791"/>
      <c r="AH10" s="791"/>
      <c r="AI10" s="791"/>
      <c r="AJ10" s="791"/>
      <c r="AK10" s="791"/>
      <c r="AL10" s="791"/>
      <c r="AM10" s="791"/>
      <c r="AN10" s="791"/>
      <c r="AO10" s="791"/>
      <c r="AP10" s="791"/>
      <c r="AQ10" s="791"/>
      <c r="AR10" s="791"/>
      <c r="AS10" s="731" t="str">
        <f>IF(AM10="","",AG10*AM10)</f>
        <v/>
      </c>
      <c r="AT10" s="731"/>
      <c r="AU10" s="731"/>
      <c r="AV10" s="731"/>
      <c r="AW10" s="731"/>
      <c r="AX10" s="731"/>
      <c r="AY10" s="731" t="str">
        <f>IF(AM10="","",ROUNDDOWN(AG10*AM10*1.1,0))</f>
        <v/>
      </c>
      <c r="AZ10" s="731"/>
      <c r="BA10" s="731"/>
      <c r="BB10" s="731"/>
      <c r="BC10" s="731"/>
      <c r="BD10" s="731"/>
      <c r="BE10" s="742" t="str">
        <f>IF(AS10="","",IF(AS10&gt;=300000,"必要",""))</f>
        <v/>
      </c>
      <c r="BF10" s="742"/>
      <c r="BG10" s="742"/>
      <c r="BH10" s="742" t="str">
        <f>IF(AS10="","",IF(AS10&gt;=1000000,"必要",""))</f>
        <v/>
      </c>
      <c r="BI10" s="742"/>
      <c r="BJ10" s="742"/>
      <c r="BK10" s="743" t="str">
        <f>IF(AM10="","",IF(AM10&lt;100000,"×","〇"))</f>
        <v/>
      </c>
      <c r="BL10" s="743"/>
      <c r="BM10" s="743"/>
    </row>
    <row r="11" spans="2:65" ht="32.15" customHeight="1" x14ac:dyDescent="0.55000000000000004">
      <c r="B11" s="727" t="s">
        <v>247</v>
      </c>
      <c r="C11" s="727"/>
      <c r="D11" s="727"/>
      <c r="E11" s="727"/>
      <c r="F11" s="728"/>
      <c r="G11" s="728"/>
      <c r="H11" s="728"/>
      <c r="I11" s="728"/>
      <c r="J11" s="728"/>
      <c r="K11" s="728"/>
      <c r="L11" s="728"/>
      <c r="M11" s="728"/>
      <c r="N11" s="728"/>
      <c r="O11" s="728"/>
      <c r="P11" s="728"/>
      <c r="Q11" s="728"/>
      <c r="R11" s="728"/>
      <c r="S11" s="728"/>
      <c r="T11" s="728"/>
      <c r="U11" s="728"/>
      <c r="V11" s="728"/>
      <c r="W11" s="728"/>
      <c r="X11" s="728"/>
      <c r="Y11" s="728"/>
      <c r="Z11" s="728"/>
      <c r="AA11" s="728"/>
      <c r="AB11" s="728"/>
      <c r="AC11" s="728"/>
      <c r="AD11" s="729" t="s">
        <v>173</v>
      </c>
      <c r="AE11" s="729"/>
      <c r="AF11" s="729"/>
      <c r="AG11" s="730"/>
      <c r="AH11" s="730"/>
      <c r="AI11" s="730"/>
      <c r="AJ11" s="730"/>
      <c r="AK11" s="730"/>
      <c r="AL11" s="730"/>
      <c r="AM11" s="730"/>
      <c r="AN11" s="730"/>
      <c r="AO11" s="730"/>
      <c r="AP11" s="730"/>
      <c r="AQ11" s="730"/>
      <c r="AR11" s="730"/>
      <c r="AS11" s="731" t="str">
        <f>IF(AM11="","",AG11*AM11)</f>
        <v/>
      </c>
      <c r="AT11" s="731"/>
      <c r="AU11" s="731"/>
      <c r="AV11" s="731"/>
      <c r="AW11" s="731"/>
      <c r="AX11" s="731"/>
      <c r="AY11" s="731" t="str">
        <f>IF(AM11="","",ROUNDDOWN(AG11*AM11*1.1,0))</f>
        <v/>
      </c>
      <c r="AZ11" s="731"/>
      <c r="BA11" s="731"/>
      <c r="BB11" s="731"/>
      <c r="BC11" s="731"/>
      <c r="BD11" s="731"/>
      <c r="BE11" s="742" t="str">
        <f>IF(AS11="","",IF(AS11&gt;=300000,"必要",""))</f>
        <v/>
      </c>
      <c r="BF11" s="742"/>
      <c r="BG11" s="742"/>
      <c r="BH11" s="742" t="str">
        <f>IF(AS11="","",IF(AS11&gt;=1000000,"必要",""))</f>
        <v/>
      </c>
      <c r="BI11" s="742"/>
      <c r="BJ11" s="742"/>
      <c r="BK11" s="743" t="str">
        <f>IF(AM11="","",IF(AM11&lt;100000,"×","〇"))</f>
        <v/>
      </c>
      <c r="BL11" s="743"/>
      <c r="BM11" s="743"/>
    </row>
    <row r="12" spans="2:65" ht="32.15" customHeight="1" x14ac:dyDescent="0.55000000000000004">
      <c r="B12" s="727" t="s">
        <v>248</v>
      </c>
      <c r="C12" s="727"/>
      <c r="D12" s="727"/>
      <c r="E12" s="727"/>
      <c r="F12" s="728"/>
      <c r="G12" s="728"/>
      <c r="H12" s="728"/>
      <c r="I12" s="728"/>
      <c r="J12" s="728"/>
      <c r="K12" s="728"/>
      <c r="L12" s="728"/>
      <c r="M12" s="728"/>
      <c r="N12" s="728"/>
      <c r="O12" s="728"/>
      <c r="P12" s="728"/>
      <c r="Q12" s="728"/>
      <c r="R12" s="728"/>
      <c r="S12" s="728"/>
      <c r="T12" s="728"/>
      <c r="U12" s="728"/>
      <c r="V12" s="728"/>
      <c r="W12" s="728"/>
      <c r="X12" s="728"/>
      <c r="Y12" s="728"/>
      <c r="Z12" s="728"/>
      <c r="AA12" s="728"/>
      <c r="AB12" s="728"/>
      <c r="AC12" s="728"/>
      <c r="AD12" s="729" t="s">
        <v>173</v>
      </c>
      <c r="AE12" s="729"/>
      <c r="AF12" s="729"/>
      <c r="AG12" s="730"/>
      <c r="AH12" s="730"/>
      <c r="AI12" s="730"/>
      <c r="AJ12" s="730"/>
      <c r="AK12" s="730"/>
      <c r="AL12" s="730"/>
      <c r="AM12" s="730"/>
      <c r="AN12" s="730"/>
      <c r="AO12" s="730"/>
      <c r="AP12" s="730"/>
      <c r="AQ12" s="730"/>
      <c r="AR12" s="730"/>
      <c r="AS12" s="731" t="str">
        <f>IF(AM12="","",AG12*AM12)</f>
        <v/>
      </c>
      <c r="AT12" s="731"/>
      <c r="AU12" s="731"/>
      <c r="AV12" s="731"/>
      <c r="AW12" s="731"/>
      <c r="AX12" s="731"/>
      <c r="AY12" s="731" t="str">
        <f>IF(AM12="","",ROUNDDOWN(AG12*AM12*1.1,0))</f>
        <v/>
      </c>
      <c r="AZ12" s="731"/>
      <c r="BA12" s="731"/>
      <c r="BB12" s="731"/>
      <c r="BC12" s="731"/>
      <c r="BD12" s="731"/>
      <c r="BE12" s="742" t="str">
        <f>IF(AS12="","",IF(AS12&gt;=300000,"必要",""))</f>
        <v/>
      </c>
      <c r="BF12" s="742"/>
      <c r="BG12" s="742"/>
      <c r="BH12" s="742" t="str">
        <f>IF(AS12="","",IF(AS12&gt;=1000000,"必要",""))</f>
        <v/>
      </c>
      <c r="BI12" s="742"/>
      <c r="BJ12" s="742"/>
      <c r="BK12" s="743" t="str">
        <f>IF(AM12="","",IF(AM12&lt;100000,"×","〇"))</f>
        <v/>
      </c>
      <c r="BL12" s="743"/>
      <c r="BM12" s="743"/>
    </row>
    <row r="13" spans="2:65" ht="32.15" customHeight="1" x14ac:dyDescent="0.55000000000000004">
      <c r="B13" s="727" t="s">
        <v>249</v>
      </c>
      <c r="C13" s="727"/>
      <c r="D13" s="727"/>
      <c r="E13" s="727"/>
      <c r="F13" s="728"/>
      <c r="G13" s="728"/>
      <c r="H13" s="728"/>
      <c r="I13" s="728"/>
      <c r="J13" s="728"/>
      <c r="K13" s="728"/>
      <c r="L13" s="728"/>
      <c r="M13" s="728"/>
      <c r="N13" s="728"/>
      <c r="O13" s="728"/>
      <c r="P13" s="728"/>
      <c r="Q13" s="728"/>
      <c r="R13" s="728"/>
      <c r="S13" s="728"/>
      <c r="T13" s="728"/>
      <c r="U13" s="728"/>
      <c r="V13" s="728"/>
      <c r="W13" s="728"/>
      <c r="X13" s="728"/>
      <c r="Y13" s="728"/>
      <c r="Z13" s="728"/>
      <c r="AA13" s="728"/>
      <c r="AB13" s="728"/>
      <c r="AC13" s="728"/>
      <c r="AD13" s="729" t="s">
        <v>173</v>
      </c>
      <c r="AE13" s="729"/>
      <c r="AF13" s="729"/>
      <c r="AG13" s="730"/>
      <c r="AH13" s="730"/>
      <c r="AI13" s="730"/>
      <c r="AJ13" s="730"/>
      <c r="AK13" s="730"/>
      <c r="AL13" s="730"/>
      <c r="AM13" s="730"/>
      <c r="AN13" s="730"/>
      <c r="AO13" s="730"/>
      <c r="AP13" s="730"/>
      <c r="AQ13" s="730"/>
      <c r="AR13" s="730"/>
      <c r="AS13" s="731" t="str">
        <f>IF(AM13="","",AG13*AM13)</f>
        <v/>
      </c>
      <c r="AT13" s="731"/>
      <c r="AU13" s="731"/>
      <c r="AV13" s="731"/>
      <c r="AW13" s="731"/>
      <c r="AX13" s="731"/>
      <c r="AY13" s="731" t="str">
        <f>IF(AM13="","",ROUNDDOWN(AG13*AM13*1.1,0))</f>
        <v/>
      </c>
      <c r="AZ13" s="731"/>
      <c r="BA13" s="731"/>
      <c r="BB13" s="731"/>
      <c r="BC13" s="731"/>
      <c r="BD13" s="731"/>
      <c r="BE13" s="742" t="str">
        <f>IF(AS13="","",IF(AS13&gt;=300000,"必要",""))</f>
        <v/>
      </c>
      <c r="BF13" s="742"/>
      <c r="BG13" s="742"/>
      <c r="BH13" s="742" t="str">
        <f>IF(AS13="","",IF(AS13&gt;=1000000,"必要",""))</f>
        <v/>
      </c>
      <c r="BI13" s="742"/>
      <c r="BJ13" s="742"/>
      <c r="BK13" s="743" t="str">
        <f>IF(AM13="","",IF(AM13&lt;100000,"×","〇"))</f>
        <v/>
      </c>
      <c r="BL13" s="743"/>
      <c r="BM13" s="743"/>
    </row>
    <row r="14" spans="2:65" ht="32.15" customHeight="1" x14ac:dyDescent="0.55000000000000004">
      <c r="B14" s="727" t="s">
        <v>250</v>
      </c>
      <c r="C14" s="727"/>
      <c r="D14" s="727"/>
      <c r="E14" s="727"/>
      <c r="F14" s="728"/>
      <c r="G14" s="728"/>
      <c r="H14" s="728"/>
      <c r="I14" s="728"/>
      <c r="J14" s="728"/>
      <c r="K14" s="728"/>
      <c r="L14" s="728"/>
      <c r="M14" s="728"/>
      <c r="N14" s="728"/>
      <c r="O14" s="728"/>
      <c r="P14" s="728"/>
      <c r="Q14" s="728"/>
      <c r="R14" s="728"/>
      <c r="S14" s="728"/>
      <c r="T14" s="728"/>
      <c r="U14" s="728"/>
      <c r="V14" s="728"/>
      <c r="W14" s="728"/>
      <c r="X14" s="728"/>
      <c r="Y14" s="728"/>
      <c r="Z14" s="728"/>
      <c r="AA14" s="728"/>
      <c r="AB14" s="728"/>
      <c r="AC14" s="728"/>
      <c r="AD14" s="729" t="s">
        <v>173</v>
      </c>
      <c r="AE14" s="729"/>
      <c r="AF14" s="729"/>
      <c r="AG14" s="730"/>
      <c r="AH14" s="730"/>
      <c r="AI14" s="730"/>
      <c r="AJ14" s="730"/>
      <c r="AK14" s="730"/>
      <c r="AL14" s="730"/>
      <c r="AM14" s="730"/>
      <c r="AN14" s="730"/>
      <c r="AO14" s="730"/>
      <c r="AP14" s="730"/>
      <c r="AQ14" s="730"/>
      <c r="AR14" s="730"/>
      <c r="AS14" s="731" t="str">
        <f>IF(AM14="","",AG14*AM14)</f>
        <v/>
      </c>
      <c r="AT14" s="731"/>
      <c r="AU14" s="731"/>
      <c r="AV14" s="731"/>
      <c r="AW14" s="731"/>
      <c r="AX14" s="731"/>
      <c r="AY14" s="731" t="str">
        <f>IF(AM14="","",ROUNDDOWN(AG14*AM14*1.1,0))</f>
        <v/>
      </c>
      <c r="AZ14" s="731"/>
      <c r="BA14" s="731"/>
      <c r="BB14" s="731"/>
      <c r="BC14" s="731"/>
      <c r="BD14" s="731"/>
      <c r="BE14" s="742" t="str">
        <f>IF(AS14="","",IF(AS14&gt;=300000,"必要",""))</f>
        <v/>
      </c>
      <c r="BF14" s="742"/>
      <c r="BG14" s="742"/>
      <c r="BH14" s="742" t="str">
        <f>IF(AS14="","",IF(AS14&gt;=1000000,"必要",""))</f>
        <v/>
      </c>
      <c r="BI14" s="742"/>
      <c r="BJ14" s="742"/>
      <c r="BK14" s="743" t="str">
        <f>IF(AM14="","",IF(AM14&lt;100000,"×","〇"))</f>
        <v/>
      </c>
      <c r="BL14" s="743"/>
      <c r="BM14" s="743"/>
    </row>
    <row r="15" spans="2:65" ht="32.15" customHeight="1" x14ac:dyDescent="0.55000000000000004">
      <c r="AM15" s="744" t="s">
        <v>33</v>
      </c>
      <c r="AN15" s="744"/>
      <c r="AO15" s="744"/>
      <c r="AP15" s="744"/>
      <c r="AQ15" s="744"/>
      <c r="AR15" s="745"/>
      <c r="AS15" s="746">
        <f>SUM(AS10:AX14)</f>
        <v>0</v>
      </c>
      <c r="AT15" s="746"/>
      <c r="AU15" s="746"/>
      <c r="AV15" s="746"/>
      <c r="AW15" s="746"/>
      <c r="AX15" s="746"/>
      <c r="AY15" s="746">
        <f>SUM(AY10:BD14)</f>
        <v>0</v>
      </c>
      <c r="AZ15" s="746"/>
      <c r="BA15" s="746"/>
      <c r="BB15" s="746"/>
      <c r="BC15" s="746"/>
      <c r="BD15" s="746"/>
    </row>
    <row r="16" spans="2:65" x14ac:dyDescent="0.55000000000000004">
      <c r="B16" s="143" t="s">
        <v>251</v>
      </c>
    </row>
    <row r="17" spans="2:65" x14ac:dyDescent="0.55000000000000004">
      <c r="C17" s="143" t="s">
        <v>252</v>
      </c>
    </row>
    <row r="18" spans="2:65" x14ac:dyDescent="0.55000000000000004">
      <c r="C18" s="143" t="s">
        <v>253</v>
      </c>
    </row>
    <row r="19" spans="2:65" ht="23.65" customHeight="1" x14ac:dyDescent="0.55000000000000004">
      <c r="B19" s="776" t="s">
        <v>254</v>
      </c>
      <c r="C19" s="777"/>
      <c r="D19" s="777"/>
      <c r="E19" s="778"/>
      <c r="F19" s="795"/>
      <c r="G19" s="796"/>
      <c r="H19" s="796"/>
      <c r="I19" s="796"/>
      <c r="J19" s="797"/>
      <c r="K19" s="782" t="s">
        <v>315</v>
      </c>
      <c r="L19" s="783"/>
      <c r="M19" s="783"/>
      <c r="N19" s="783"/>
      <c r="O19" s="784"/>
      <c r="P19" s="795"/>
      <c r="Q19" s="796"/>
      <c r="R19" s="796"/>
      <c r="S19" s="796"/>
      <c r="T19" s="796"/>
      <c r="U19" s="796"/>
      <c r="V19" s="796"/>
      <c r="W19" s="796"/>
      <c r="X19" s="796"/>
      <c r="Y19" s="796"/>
      <c r="Z19" s="796"/>
      <c r="AA19" s="796"/>
      <c r="AB19" s="796"/>
      <c r="AC19" s="796"/>
      <c r="AD19" s="796"/>
      <c r="AE19" s="796"/>
      <c r="AF19" s="796"/>
      <c r="AG19" s="796"/>
      <c r="AH19" s="796"/>
      <c r="AI19" s="796"/>
      <c r="AJ19" s="796"/>
      <c r="AK19" s="796"/>
      <c r="AL19" s="796"/>
      <c r="AM19" s="796"/>
      <c r="AN19" s="796"/>
      <c r="AO19" s="796"/>
      <c r="AP19" s="796"/>
      <c r="AQ19" s="796"/>
      <c r="AR19" s="796"/>
      <c r="AS19" s="796"/>
      <c r="AT19" s="796"/>
      <c r="AU19" s="796"/>
      <c r="AV19" s="796"/>
      <c r="AW19" s="796"/>
      <c r="AX19" s="796"/>
      <c r="AY19" s="796"/>
      <c r="AZ19" s="796"/>
      <c r="BA19" s="796"/>
      <c r="BB19" s="796"/>
      <c r="BC19" s="796"/>
      <c r="BD19" s="796"/>
      <c r="BE19" s="796"/>
      <c r="BF19" s="796"/>
      <c r="BG19" s="796"/>
      <c r="BH19" s="796"/>
      <c r="BI19" s="796"/>
      <c r="BJ19" s="796"/>
      <c r="BK19" s="796"/>
      <c r="BL19" s="796"/>
      <c r="BM19" s="797"/>
    </row>
    <row r="20" spans="2:65" ht="23.65" customHeight="1" x14ac:dyDescent="0.55000000000000004">
      <c r="B20" s="776" t="s">
        <v>257</v>
      </c>
      <c r="C20" s="777"/>
      <c r="D20" s="777"/>
      <c r="E20" s="777"/>
      <c r="F20" s="777"/>
      <c r="G20" s="777"/>
      <c r="H20" s="777"/>
      <c r="I20" s="777"/>
      <c r="J20" s="777"/>
      <c r="K20" s="777"/>
      <c r="L20" s="777"/>
      <c r="M20" s="777"/>
      <c r="N20" s="777"/>
      <c r="O20" s="778"/>
      <c r="P20" s="798"/>
      <c r="Q20" s="799"/>
      <c r="R20" s="799"/>
      <c r="S20" s="799"/>
      <c r="T20" s="799"/>
      <c r="U20" s="799"/>
      <c r="V20" s="799"/>
      <c r="W20" s="799"/>
      <c r="X20" s="799"/>
      <c r="Y20" s="799"/>
      <c r="Z20" s="799"/>
      <c r="AA20" s="799"/>
      <c r="AB20" s="799"/>
      <c r="AC20" s="799"/>
      <c r="AD20" s="799"/>
      <c r="AE20" s="799"/>
      <c r="AF20" s="799"/>
      <c r="AG20" s="799"/>
      <c r="AH20" s="799"/>
      <c r="AI20" s="799"/>
      <c r="AJ20" s="799"/>
      <c r="AK20" s="799"/>
      <c r="AL20" s="799"/>
      <c r="AM20" s="799"/>
      <c r="AN20" s="799"/>
      <c r="AO20" s="799"/>
      <c r="AP20" s="799"/>
      <c r="AQ20" s="799"/>
      <c r="AR20" s="799"/>
      <c r="AS20" s="799"/>
      <c r="AT20" s="799"/>
      <c r="AU20" s="799"/>
      <c r="AV20" s="799"/>
      <c r="AW20" s="799"/>
      <c r="AX20" s="799"/>
      <c r="AY20" s="799"/>
      <c r="AZ20" s="799"/>
      <c r="BA20" s="799"/>
      <c r="BB20" s="799"/>
      <c r="BC20" s="799"/>
      <c r="BD20" s="799"/>
      <c r="BE20" s="799"/>
      <c r="BF20" s="799"/>
      <c r="BG20" s="799"/>
      <c r="BH20" s="799"/>
      <c r="BI20" s="799"/>
      <c r="BJ20" s="799"/>
      <c r="BK20" s="799"/>
      <c r="BL20" s="799"/>
      <c r="BM20" s="800"/>
    </row>
    <row r="21" spans="2:65" ht="23.65" customHeight="1" x14ac:dyDescent="0.55000000000000004">
      <c r="B21" s="776" t="s">
        <v>255</v>
      </c>
      <c r="C21" s="777"/>
      <c r="D21" s="777"/>
      <c r="E21" s="777"/>
      <c r="F21" s="777"/>
      <c r="G21" s="777"/>
      <c r="H21" s="777"/>
      <c r="I21" s="777"/>
      <c r="J21" s="777"/>
      <c r="K21" s="777"/>
      <c r="L21" s="777"/>
      <c r="M21" s="777"/>
      <c r="N21" s="777"/>
      <c r="O21" s="778"/>
      <c r="P21" s="795" t="s">
        <v>256</v>
      </c>
      <c r="Q21" s="796"/>
      <c r="R21" s="796"/>
      <c r="S21" s="796"/>
      <c r="T21" s="796"/>
      <c r="U21" s="796"/>
      <c r="V21" s="796"/>
      <c r="W21" s="796"/>
      <c r="X21" s="796"/>
      <c r="Y21" s="796"/>
      <c r="Z21" s="796"/>
      <c r="AA21" s="796"/>
      <c r="AB21" s="796"/>
      <c r="AC21" s="796"/>
      <c r="AD21" s="796"/>
      <c r="AE21" s="796"/>
      <c r="AF21" s="796"/>
      <c r="AG21" s="796"/>
      <c r="AH21" s="796"/>
      <c r="AI21" s="796"/>
      <c r="AJ21" s="796"/>
      <c r="AK21" s="796"/>
      <c r="AL21" s="796"/>
      <c r="AM21" s="796"/>
      <c r="AN21" s="796"/>
      <c r="AO21" s="796"/>
      <c r="AP21" s="796"/>
      <c r="AQ21" s="796"/>
      <c r="AR21" s="796"/>
      <c r="AS21" s="796"/>
      <c r="AT21" s="796"/>
      <c r="AU21" s="796"/>
      <c r="AV21" s="796"/>
      <c r="AW21" s="796"/>
      <c r="AX21" s="796"/>
      <c r="AY21" s="796"/>
      <c r="AZ21" s="796"/>
      <c r="BA21" s="796"/>
      <c r="BB21" s="796"/>
      <c r="BC21" s="796"/>
      <c r="BD21" s="796"/>
      <c r="BE21" s="796"/>
      <c r="BF21" s="796"/>
      <c r="BG21" s="796"/>
      <c r="BH21" s="796"/>
      <c r="BI21" s="796"/>
      <c r="BJ21" s="796"/>
      <c r="BK21" s="796"/>
      <c r="BL21" s="796"/>
      <c r="BM21" s="797"/>
    </row>
    <row r="22" spans="2:65" ht="23.65" customHeight="1" x14ac:dyDescent="0.55000000000000004">
      <c r="B22" s="776" t="s">
        <v>258</v>
      </c>
      <c r="C22" s="777"/>
      <c r="D22" s="777"/>
      <c r="E22" s="777"/>
      <c r="F22" s="777"/>
      <c r="G22" s="777"/>
      <c r="H22" s="777"/>
      <c r="I22" s="777"/>
      <c r="J22" s="777"/>
      <c r="K22" s="777"/>
      <c r="L22" s="777"/>
      <c r="M22" s="777"/>
      <c r="N22" s="777"/>
      <c r="O22" s="778"/>
      <c r="P22" s="798"/>
      <c r="Q22" s="799"/>
      <c r="R22" s="799"/>
      <c r="S22" s="799"/>
      <c r="T22" s="799"/>
      <c r="U22" s="799"/>
      <c r="V22" s="799"/>
      <c r="W22" s="799"/>
      <c r="X22" s="799"/>
      <c r="Y22" s="799"/>
      <c r="Z22" s="799"/>
      <c r="AA22" s="799"/>
      <c r="AB22" s="799"/>
      <c r="AC22" s="799"/>
      <c r="AD22" s="799"/>
      <c r="AE22" s="799"/>
      <c r="AF22" s="799"/>
      <c r="AG22" s="799"/>
      <c r="AH22" s="799"/>
      <c r="AI22" s="799"/>
      <c r="AJ22" s="799"/>
      <c r="AK22" s="799"/>
      <c r="AL22" s="799"/>
      <c r="AM22" s="799"/>
      <c r="AN22" s="799"/>
      <c r="AO22" s="799"/>
      <c r="AP22" s="799"/>
      <c r="AQ22" s="799"/>
      <c r="AR22" s="799"/>
      <c r="AS22" s="799"/>
      <c r="AT22" s="799"/>
      <c r="AU22" s="799"/>
      <c r="AV22" s="799"/>
      <c r="AW22" s="799"/>
      <c r="AX22" s="799"/>
      <c r="AY22" s="799"/>
      <c r="AZ22" s="799"/>
      <c r="BA22" s="799"/>
      <c r="BB22" s="799"/>
      <c r="BC22" s="799"/>
      <c r="BD22" s="799"/>
      <c r="BE22" s="799"/>
      <c r="BF22" s="799"/>
      <c r="BG22" s="799"/>
      <c r="BH22" s="799"/>
      <c r="BI22" s="799"/>
      <c r="BJ22" s="799"/>
      <c r="BK22" s="799"/>
      <c r="BL22" s="799"/>
      <c r="BM22" s="800"/>
    </row>
    <row r="23" spans="2:65" ht="23.65" customHeight="1" x14ac:dyDescent="0.55000000000000004">
      <c r="B23" s="786" t="s">
        <v>259</v>
      </c>
      <c r="C23" s="786"/>
      <c r="D23" s="786"/>
      <c r="E23" s="786"/>
      <c r="F23" s="786"/>
      <c r="G23" s="786"/>
      <c r="H23" s="786"/>
      <c r="I23" s="786"/>
      <c r="J23" s="786"/>
      <c r="K23" s="786"/>
      <c r="L23" s="786"/>
      <c r="M23" s="786"/>
      <c r="N23" s="786"/>
      <c r="O23" s="786"/>
      <c r="P23" s="786"/>
      <c r="Q23" s="786"/>
      <c r="R23" s="786"/>
      <c r="S23" s="786"/>
      <c r="T23" s="786"/>
      <c r="U23" s="786"/>
      <c r="V23" s="786"/>
      <c r="W23" s="786"/>
      <c r="X23" s="786"/>
      <c r="Y23" s="786"/>
      <c r="Z23" s="786"/>
      <c r="AA23" s="786"/>
      <c r="AB23" s="786"/>
      <c r="AC23" s="786"/>
      <c r="AD23" s="786"/>
      <c r="AE23" s="786"/>
      <c r="AF23" s="786"/>
      <c r="AG23" s="786"/>
      <c r="AH23" s="786"/>
      <c r="AI23" s="786"/>
      <c r="AJ23" s="786"/>
      <c r="AK23" s="786"/>
      <c r="AL23" s="786"/>
      <c r="AM23" s="786"/>
      <c r="AN23" s="786"/>
      <c r="AO23" s="786"/>
      <c r="AP23" s="786"/>
      <c r="AQ23" s="786"/>
      <c r="AR23" s="786"/>
      <c r="AS23" s="786"/>
      <c r="AT23" s="786"/>
      <c r="AU23" s="786"/>
      <c r="AV23" s="786"/>
      <c r="AW23" s="786"/>
      <c r="AX23" s="786"/>
      <c r="AY23" s="786"/>
      <c r="AZ23" s="786"/>
      <c r="BA23" s="786"/>
      <c r="BB23" s="786"/>
      <c r="BC23" s="786"/>
      <c r="BD23" s="786"/>
      <c r="BE23" s="786"/>
      <c r="BF23" s="763" t="s">
        <v>245</v>
      </c>
      <c r="BG23" s="763"/>
      <c r="BH23" s="763"/>
      <c r="BI23" s="763"/>
      <c r="BJ23" s="763"/>
      <c r="BK23" s="763"/>
      <c r="BL23" s="763"/>
      <c r="BM23" s="763"/>
    </row>
  </sheetData>
  <sheetProtection algorithmName="SHA-512" hashValue="IMz4D3G9Cn62hL9MHryaFxcFz5ZVF3x2pI+Ika8ww5agjDLGOpnuA9Y/Db9IeyPnvsS1adpdxHkV1AacdRt2ig==" saltValue="pmoaSai4RWlfQCwXLFojdA==" spinCount="100000" sheet="1" formatRows="0"/>
  <mergeCells count="93">
    <mergeCell ref="B23:BE23"/>
    <mergeCell ref="BF23:BM23"/>
    <mergeCell ref="B20:O20"/>
    <mergeCell ref="P20:BM20"/>
    <mergeCell ref="B21:O21"/>
    <mergeCell ref="P21:BM21"/>
    <mergeCell ref="B22:O22"/>
    <mergeCell ref="P22:BM22"/>
    <mergeCell ref="AM15:AR15"/>
    <mergeCell ref="AS15:AX15"/>
    <mergeCell ref="AY15:BD15"/>
    <mergeCell ref="B19:E19"/>
    <mergeCell ref="F19:J19"/>
    <mergeCell ref="K19:O19"/>
    <mergeCell ref="P19:BM19"/>
    <mergeCell ref="AM14:AR14"/>
    <mergeCell ref="AS14:AX14"/>
    <mergeCell ref="AY14:BD14"/>
    <mergeCell ref="BE14:BG14"/>
    <mergeCell ref="BH14:BJ14"/>
    <mergeCell ref="BK14:BM14"/>
    <mergeCell ref="AS13:AX13"/>
    <mergeCell ref="AY13:BD13"/>
    <mergeCell ref="BE13:BG13"/>
    <mergeCell ref="BH13:BJ13"/>
    <mergeCell ref="BK13:BM13"/>
    <mergeCell ref="B14:E14"/>
    <mergeCell ref="F14:O14"/>
    <mergeCell ref="P14:AC14"/>
    <mergeCell ref="AD14:AF14"/>
    <mergeCell ref="AG14:AL14"/>
    <mergeCell ref="B13:E13"/>
    <mergeCell ref="F13:O13"/>
    <mergeCell ref="P13:AC13"/>
    <mergeCell ref="AD13:AF13"/>
    <mergeCell ref="AG13:AL13"/>
    <mergeCell ref="AM13:AR13"/>
    <mergeCell ref="AM12:AR12"/>
    <mergeCell ref="AS12:AX12"/>
    <mergeCell ref="AY12:BD12"/>
    <mergeCell ref="BE12:BG12"/>
    <mergeCell ref="BH12:BJ12"/>
    <mergeCell ref="BK12:BM12"/>
    <mergeCell ref="AS11:AX11"/>
    <mergeCell ref="AY11:BD11"/>
    <mergeCell ref="BE11:BG11"/>
    <mergeCell ref="BH11:BJ11"/>
    <mergeCell ref="BK11:BM11"/>
    <mergeCell ref="B12:E12"/>
    <mergeCell ref="F12:O12"/>
    <mergeCell ref="P12:AC12"/>
    <mergeCell ref="AD12:AF12"/>
    <mergeCell ref="AG12:AL12"/>
    <mergeCell ref="AM10:AR10"/>
    <mergeCell ref="AS10:AX10"/>
    <mergeCell ref="AY10:BD10"/>
    <mergeCell ref="BE10:BG10"/>
    <mergeCell ref="B11:E11"/>
    <mergeCell ref="F11:O11"/>
    <mergeCell ref="P11:AC11"/>
    <mergeCell ref="AD11:AF11"/>
    <mergeCell ref="AG11:AL11"/>
    <mergeCell ref="AG10:AL10"/>
    <mergeCell ref="F10:O10"/>
    <mergeCell ref="P10:AC10"/>
    <mergeCell ref="AD10:AF10"/>
    <mergeCell ref="AM11:AR11"/>
    <mergeCell ref="AS9:AX9"/>
    <mergeCell ref="AY9:BD9"/>
    <mergeCell ref="BE9:BG9"/>
    <mergeCell ref="BH9:BJ9"/>
    <mergeCell ref="BK9:BM9"/>
    <mergeCell ref="F9:O9"/>
    <mergeCell ref="P9:AC9"/>
    <mergeCell ref="AD9:AF9"/>
    <mergeCell ref="AG9:AL9"/>
    <mergeCell ref="AM9:AR9"/>
    <mergeCell ref="BK10:BM10"/>
    <mergeCell ref="BH10:BJ10"/>
    <mergeCell ref="B10:E10"/>
    <mergeCell ref="AM7:AR7"/>
    <mergeCell ref="AS7:AX7"/>
    <mergeCell ref="AY7:BD7"/>
    <mergeCell ref="B8:E8"/>
    <mergeCell ref="F8:O8"/>
    <mergeCell ref="P8:AC8"/>
    <mergeCell ref="AD8:AF8"/>
    <mergeCell ref="AG8:AL8"/>
    <mergeCell ref="AM8:AR8"/>
    <mergeCell ref="AS8:AX8"/>
    <mergeCell ref="AY8:BD8"/>
    <mergeCell ref="BE8:BM8"/>
    <mergeCell ref="B9:E9"/>
  </mergeCells>
  <phoneticPr fontId="33"/>
  <dataValidations count="2">
    <dataValidation type="list" allowBlank="1" showInputMessage="1" showErrorMessage="1" error="プルダウンより選択してください" prompt="プルダウンより選択してください" sqref="BF23:BM23" xr:uid="{51A17BDD-06D8-4D9A-897D-7351AB260BCA}">
      <formula1>"選択してください,関連あり,関連なし"</formula1>
    </dataValidation>
    <dataValidation type="list" allowBlank="1" showInputMessage="1" showErrorMessage="1" sqref="AD10:AD14" xr:uid="{EAFD846C-957B-4BF0-94FA-659E020FAD76}">
      <formula1>"(選択),購入,リース,レンタル"</formula1>
    </dataValidation>
  </dataValidations>
  <printOptions horizontalCentered="1"/>
  <pageMargins left="0.59055118110236227" right="0.59055118110236227" top="0.78740157480314965" bottom="0.59055118110236227" header="0.31496062992125984" footer="0.31496062992125984"/>
  <pageSetup paperSize="9" scale="6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43E50-188A-41F5-B24F-19B8F27DE343}">
  <sheetPr>
    <tabColor theme="4" tint="0.79998168889431442"/>
  </sheetPr>
  <dimension ref="B1:BM20"/>
  <sheetViews>
    <sheetView view="pageBreakPreview" zoomScaleNormal="100" zoomScaleSheetLayoutView="100" workbookViewId="0">
      <selection activeCell="B2" sqref="B2"/>
    </sheetView>
  </sheetViews>
  <sheetFormatPr defaultColWidth="2.08203125" defaultRowHeight="18" x14ac:dyDescent="0.55000000000000004"/>
  <cols>
    <col min="1" max="1" width="0.75" style="143" customWidth="1"/>
    <col min="2" max="29" width="2.08203125" style="143"/>
    <col min="30" max="32" width="2.08203125" style="143" hidden="1" customWidth="1"/>
    <col min="33" max="65" width="2.08203125" style="143"/>
    <col min="66" max="66" width="0.75" style="143" customWidth="1"/>
    <col min="67" max="83" width="2.08203125" style="143"/>
    <col min="84" max="84" width="2.08203125" style="143" customWidth="1"/>
    <col min="85" max="16384" width="2.08203125" style="143"/>
  </cols>
  <sheetData>
    <row r="1" spans="2:65" x14ac:dyDescent="0.55000000000000004">
      <c r="B1" s="157" t="s">
        <v>339</v>
      </c>
    </row>
    <row r="2" spans="2:65" x14ac:dyDescent="0.55000000000000004">
      <c r="B2" s="144"/>
      <c r="C2" s="143" t="s">
        <v>197</v>
      </c>
    </row>
    <row r="3" spans="2:65" x14ac:dyDescent="0.55000000000000004">
      <c r="B3" s="143" t="s">
        <v>260</v>
      </c>
      <c r="C3" s="145" t="s">
        <v>393</v>
      </c>
    </row>
    <row r="4" spans="2:65" x14ac:dyDescent="0.55000000000000004">
      <c r="B4" s="150" t="s">
        <v>261</v>
      </c>
      <c r="C4" s="145" t="s">
        <v>307</v>
      </c>
    </row>
    <row r="5" spans="2:65" x14ac:dyDescent="0.55000000000000004">
      <c r="B5" s="150" t="s">
        <v>529</v>
      </c>
    </row>
    <row r="7" spans="2:65" x14ac:dyDescent="0.55000000000000004">
      <c r="B7" s="158"/>
      <c r="C7" s="146"/>
      <c r="D7" s="146"/>
      <c r="E7" s="146"/>
      <c r="F7" s="146"/>
      <c r="G7" s="146"/>
      <c r="H7" s="146"/>
      <c r="I7" s="146"/>
      <c r="J7" s="146"/>
      <c r="K7" s="146"/>
      <c r="L7" s="146"/>
      <c r="M7" s="146"/>
      <c r="N7" s="146"/>
      <c r="O7" s="146"/>
      <c r="P7" s="146"/>
      <c r="Q7" s="146"/>
      <c r="R7" s="146"/>
      <c r="S7" s="146"/>
      <c r="T7" s="146"/>
      <c r="U7" s="146"/>
      <c r="V7" s="146"/>
      <c r="W7" s="146"/>
      <c r="X7" s="146"/>
      <c r="Y7" s="146"/>
      <c r="Z7" s="146"/>
      <c r="AA7" s="146"/>
      <c r="AB7" s="146"/>
      <c r="AC7" s="146"/>
      <c r="AD7" s="146"/>
      <c r="AE7" s="146"/>
      <c r="AF7" s="146"/>
      <c r="AG7" s="146"/>
      <c r="AH7" s="146"/>
      <c r="AI7" s="146"/>
      <c r="AJ7" s="146"/>
      <c r="AK7" s="146"/>
      <c r="AL7" s="146"/>
      <c r="AM7" s="722" t="s">
        <v>198</v>
      </c>
      <c r="AN7" s="722"/>
      <c r="AO7" s="722"/>
      <c r="AP7" s="722"/>
      <c r="AQ7" s="722"/>
      <c r="AR7" s="722"/>
      <c r="AS7" s="722" t="s">
        <v>198</v>
      </c>
      <c r="AT7" s="722"/>
      <c r="AU7" s="722"/>
      <c r="AV7" s="722"/>
      <c r="AW7" s="722"/>
      <c r="AX7" s="722"/>
      <c r="AY7" s="722" t="s">
        <v>199</v>
      </c>
      <c r="AZ7" s="722"/>
      <c r="BA7" s="722"/>
      <c r="BB7" s="722"/>
      <c r="BC7" s="722"/>
      <c r="BD7" s="722"/>
      <c r="BE7" s="146"/>
      <c r="BF7" s="146"/>
      <c r="BG7" s="146"/>
      <c r="BH7" s="147"/>
      <c r="BI7" s="147"/>
      <c r="BJ7" s="146"/>
      <c r="BK7" s="146"/>
      <c r="BL7" s="146"/>
      <c r="BM7" s="148" t="s">
        <v>200</v>
      </c>
    </row>
    <row r="8" spans="2:65" x14ac:dyDescent="0.55000000000000004">
      <c r="B8" s="723" t="s">
        <v>201</v>
      </c>
      <c r="C8" s="724"/>
      <c r="D8" s="724"/>
      <c r="E8" s="725"/>
      <c r="F8" s="723" t="s">
        <v>262</v>
      </c>
      <c r="G8" s="724"/>
      <c r="H8" s="724"/>
      <c r="I8" s="724"/>
      <c r="J8" s="724"/>
      <c r="K8" s="724"/>
      <c r="L8" s="724"/>
      <c r="M8" s="724"/>
      <c r="N8" s="724"/>
      <c r="O8" s="725"/>
      <c r="P8" s="723" t="s">
        <v>203</v>
      </c>
      <c r="Q8" s="724"/>
      <c r="R8" s="724"/>
      <c r="S8" s="724"/>
      <c r="T8" s="724"/>
      <c r="U8" s="724"/>
      <c r="V8" s="724"/>
      <c r="W8" s="724"/>
      <c r="X8" s="724"/>
      <c r="Y8" s="724"/>
      <c r="Z8" s="724"/>
      <c r="AA8" s="724"/>
      <c r="AB8" s="724"/>
      <c r="AC8" s="725"/>
      <c r="AD8" s="723"/>
      <c r="AE8" s="724"/>
      <c r="AF8" s="725"/>
      <c r="AG8" s="723" t="s">
        <v>205</v>
      </c>
      <c r="AH8" s="724"/>
      <c r="AI8" s="724"/>
      <c r="AJ8" s="724"/>
      <c r="AK8" s="724"/>
      <c r="AL8" s="725"/>
      <c r="AM8" s="726" t="s">
        <v>206</v>
      </c>
      <c r="AN8" s="726"/>
      <c r="AO8" s="726"/>
      <c r="AP8" s="726"/>
      <c r="AQ8" s="726"/>
      <c r="AR8" s="726"/>
      <c r="AS8" s="723" t="s">
        <v>207</v>
      </c>
      <c r="AT8" s="724"/>
      <c r="AU8" s="724"/>
      <c r="AV8" s="724"/>
      <c r="AW8" s="724"/>
      <c r="AX8" s="725"/>
      <c r="AY8" s="723" t="s">
        <v>208</v>
      </c>
      <c r="AZ8" s="724"/>
      <c r="BA8" s="724"/>
      <c r="BB8" s="724"/>
      <c r="BC8" s="724"/>
      <c r="BD8" s="725"/>
      <c r="BE8" s="724" t="s">
        <v>209</v>
      </c>
      <c r="BF8" s="724"/>
      <c r="BG8" s="724"/>
      <c r="BH8" s="724"/>
      <c r="BI8" s="724"/>
      <c r="BJ8" s="724"/>
      <c r="BK8" s="724"/>
      <c r="BL8" s="724"/>
      <c r="BM8" s="725"/>
    </row>
    <row r="9" spans="2:65" x14ac:dyDescent="0.55000000000000004">
      <c r="B9" s="732" t="s">
        <v>210</v>
      </c>
      <c r="C9" s="733"/>
      <c r="D9" s="733"/>
      <c r="E9" s="734"/>
      <c r="F9" s="735" t="s">
        <v>263</v>
      </c>
      <c r="G9" s="736"/>
      <c r="H9" s="736"/>
      <c r="I9" s="736"/>
      <c r="J9" s="736"/>
      <c r="K9" s="736"/>
      <c r="L9" s="736"/>
      <c r="M9" s="736"/>
      <c r="N9" s="736"/>
      <c r="O9" s="737"/>
      <c r="P9" s="738" t="s">
        <v>211</v>
      </c>
      <c r="Q9" s="738"/>
      <c r="R9" s="738"/>
      <c r="S9" s="738"/>
      <c r="T9" s="738"/>
      <c r="U9" s="738"/>
      <c r="V9" s="738"/>
      <c r="W9" s="738"/>
      <c r="X9" s="738"/>
      <c r="Y9" s="738"/>
      <c r="Z9" s="738"/>
      <c r="AA9" s="738"/>
      <c r="AB9" s="738"/>
      <c r="AC9" s="738"/>
      <c r="AD9" s="738"/>
      <c r="AE9" s="738"/>
      <c r="AF9" s="738"/>
      <c r="AG9" s="738" t="s">
        <v>213</v>
      </c>
      <c r="AH9" s="738"/>
      <c r="AI9" s="738"/>
      <c r="AJ9" s="738"/>
      <c r="AK9" s="738"/>
      <c r="AL9" s="738"/>
      <c r="AM9" s="738" t="s">
        <v>214</v>
      </c>
      <c r="AN9" s="738"/>
      <c r="AO9" s="738"/>
      <c r="AP9" s="738"/>
      <c r="AQ9" s="738"/>
      <c r="AR9" s="738"/>
      <c r="AS9" s="738" t="s">
        <v>215</v>
      </c>
      <c r="AT9" s="738"/>
      <c r="AU9" s="738"/>
      <c r="AV9" s="738"/>
      <c r="AW9" s="738"/>
      <c r="AX9" s="738"/>
      <c r="AY9" s="738" t="s">
        <v>216</v>
      </c>
      <c r="AZ9" s="738"/>
      <c r="BA9" s="738"/>
      <c r="BB9" s="738"/>
      <c r="BC9" s="738"/>
      <c r="BD9" s="738"/>
      <c r="BE9" s="739" t="s">
        <v>217</v>
      </c>
      <c r="BF9" s="739"/>
      <c r="BG9" s="739"/>
      <c r="BH9" s="740" t="s">
        <v>218</v>
      </c>
      <c r="BI9" s="740"/>
      <c r="BJ9" s="740"/>
      <c r="BK9" s="741" t="s">
        <v>206</v>
      </c>
      <c r="BL9" s="741"/>
      <c r="BM9" s="741"/>
    </row>
    <row r="10" spans="2:65" ht="32.15" customHeight="1" x14ac:dyDescent="0.55000000000000004">
      <c r="B10" s="727" t="s">
        <v>265</v>
      </c>
      <c r="C10" s="727"/>
      <c r="D10" s="727"/>
      <c r="E10" s="727"/>
      <c r="F10" s="728"/>
      <c r="G10" s="728"/>
      <c r="H10" s="728"/>
      <c r="I10" s="728"/>
      <c r="J10" s="728"/>
      <c r="K10" s="728"/>
      <c r="L10" s="728"/>
      <c r="M10" s="728"/>
      <c r="N10" s="728"/>
      <c r="O10" s="728"/>
      <c r="P10" s="728"/>
      <c r="Q10" s="728"/>
      <c r="R10" s="728"/>
      <c r="S10" s="728"/>
      <c r="T10" s="728"/>
      <c r="U10" s="728"/>
      <c r="V10" s="728"/>
      <c r="W10" s="728"/>
      <c r="X10" s="728"/>
      <c r="Y10" s="728"/>
      <c r="Z10" s="728"/>
      <c r="AA10" s="728"/>
      <c r="AB10" s="728"/>
      <c r="AC10" s="728"/>
      <c r="AD10" s="729" t="s">
        <v>173</v>
      </c>
      <c r="AE10" s="729"/>
      <c r="AF10" s="729"/>
      <c r="AG10" s="730"/>
      <c r="AH10" s="730"/>
      <c r="AI10" s="730"/>
      <c r="AJ10" s="730"/>
      <c r="AK10" s="730"/>
      <c r="AL10" s="730"/>
      <c r="AM10" s="730"/>
      <c r="AN10" s="730"/>
      <c r="AO10" s="730"/>
      <c r="AP10" s="730"/>
      <c r="AQ10" s="730"/>
      <c r="AR10" s="730"/>
      <c r="AS10" s="731" t="str">
        <f>IF(AM10="","",AG10*AM10)</f>
        <v/>
      </c>
      <c r="AT10" s="731"/>
      <c r="AU10" s="731"/>
      <c r="AV10" s="731"/>
      <c r="AW10" s="731"/>
      <c r="AX10" s="731"/>
      <c r="AY10" s="731" t="str">
        <f>IF(AM10="","",ROUNDDOWN(AG10*AM10*1.1,0))</f>
        <v/>
      </c>
      <c r="AZ10" s="731"/>
      <c r="BA10" s="731"/>
      <c r="BB10" s="731"/>
      <c r="BC10" s="731"/>
      <c r="BD10" s="731"/>
      <c r="BE10" s="742" t="str">
        <f>IF(AS10="","",IF(AS10&gt;=300000,"必要",""))</f>
        <v/>
      </c>
      <c r="BF10" s="742"/>
      <c r="BG10" s="742"/>
      <c r="BH10" s="742" t="str">
        <f>IF(AS10="","",IF(AS10&gt;=1000000,"必要",""))</f>
        <v/>
      </c>
      <c r="BI10" s="742"/>
      <c r="BJ10" s="742"/>
      <c r="BK10" s="742" t="str">
        <f>IF(AM10="","",IF(AM10&lt;50000,"×","〇"))</f>
        <v/>
      </c>
      <c r="BL10" s="742"/>
      <c r="BM10" s="742"/>
    </row>
    <row r="11" spans="2:65" ht="32.15" customHeight="1" x14ac:dyDescent="0.55000000000000004">
      <c r="B11" s="727" t="s">
        <v>266</v>
      </c>
      <c r="C11" s="727"/>
      <c r="D11" s="727"/>
      <c r="E11" s="727"/>
      <c r="F11" s="728"/>
      <c r="G11" s="728"/>
      <c r="H11" s="728"/>
      <c r="I11" s="728"/>
      <c r="J11" s="728"/>
      <c r="K11" s="728"/>
      <c r="L11" s="728"/>
      <c r="M11" s="728"/>
      <c r="N11" s="728"/>
      <c r="O11" s="728"/>
      <c r="P11" s="728"/>
      <c r="Q11" s="728"/>
      <c r="R11" s="728"/>
      <c r="S11" s="728"/>
      <c r="T11" s="728"/>
      <c r="U11" s="728"/>
      <c r="V11" s="728"/>
      <c r="W11" s="728"/>
      <c r="X11" s="728"/>
      <c r="Y11" s="728"/>
      <c r="Z11" s="728"/>
      <c r="AA11" s="728"/>
      <c r="AB11" s="728"/>
      <c r="AC11" s="728"/>
      <c r="AD11" s="729" t="s">
        <v>173</v>
      </c>
      <c r="AE11" s="729"/>
      <c r="AF11" s="729"/>
      <c r="AG11" s="730"/>
      <c r="AH11" s="730"/>
      <c r="AI11" s="730"/>
      <c r="AJ11" s="730"/>
      <c r="AK11" s="730"/>
      <c r="AL11" s="730"/>
      <c r="AM11" s="730"/>
      <c r="AN11" s="730"/>
      <c r="AO11" s="730"/>
      <c r="AP11" s="730"/>
      <c r="AQ11" s="730"/>
      <c r="AR11" s="730"/>
      <c r="AS11" s="731" t="str">
        <f t="shared" ref="AS11:AS19" si="0">IF(AM11="","",AG11*AM11)</f>
        <v/>
      </c>
      <c r="AT11" s="731"/>
      <c r="AU11" s="731"/>
      <c r="AV11" s="731"/>
      <c r="AW11" s="731"/>
      <c r="AX11" s="731"/>
      <c r="AY11" s="731" t="str">
        <f t="shared" ref="AY11:AY19" si="1">IF(AM11="","",ROUNDDOWN(AG11*AM11*1.1,0))</f>
        <v/>
      </c>
      <c r="AZ11" s="731"/>
      <c r="BA11" s="731"/>
      <c r="BB11" s="731"/>
      <c r="BC11" s="731"/>
      <c r="BD11" s="731"/>
      <c r="BE11" s="742" t="str">
        <f t="shared" ref="BE11:BE19" si="2">IF(AS11="","",IF(AS11&gt;=300000,"必要",""))</f>
        <v/>
      </c>
      <c r="BF11" s="742"/>
      <c r="BG11" s="742"/>
      <c r="BH11" s="742" t="str">
        <f t="shared" ref="BH11:BH19" si="3">IF(AS11="","",IF(AS11&gt;=1000000,"必要",""))</f>
        <v/>
      </c>
      <c r="BI11" s="742"/>
      <c r="BJ11" s="742"/>
      <c r="BK11" s="742" t="str">
        <f t="shared" ref="BK11:BK18" si="4">IF(AM11="","",IF(AM11&lt;50000,"×","〇"))</f>
        <v/>
      </c>
      <c r="BL11" s="742"/>
      <c r="BM11" s="742"/>
    </row>
    <row r="12" spans="2:65" ht="32.15" customHeight="1" x14ac:dyDescent="0.55000000000000004">
      <c r="B12" s="727" t="s">
        <v>267</v>
      </c>
      <c r="C12" s="727"/>
      <c r="D12" s="727"/>
      <c r="E12" s="727"/>
      <c r="F12" s="728"/>
      <c r="G12" s="728"/>
      <c r="H12" s="728"/>
      <c r="I12" s="728"/>
      <c r="J12" s="728"/>
      <c r="K12" s="728"/>
      <c r="L12" s="728"/>
      <c r="M12" s="728"/>
      <c r="N12" s="728"/>
      <c r="O12" s="728"/>
      <c r="P12" s="728"/>
      <c r="Q12" s="728"/>
      <c r="R12" s="728"/>
      <c r="S12" s="728"/>
      <c r="T12" s="728"/>
      <c r="U12" s="728"/>
      <c r="V12" s="728"/>
      <c r="W12" s="728"/>
      <c r="X12" s="728"/>
      <c r="Y12" s="728"/>
      <c r="Z12" s="728"/>
      <c r="AA12" s="728"/>
      <c r="AB12" s="728"/>
      <c r="AC12" s="728"/>
      <c r="AD12" s="729" t="s">
        <v>173</v>
      </c>
      <c r="AE12" s="729"/>
      <c r="AF12" s="729"/>
      <c r="AG12" s="730"/>
      <c r="AH12" s="730"/>
      <c r="AI12" s="730"/>
      <c r="AJ12" s="730"/>
      <c r="AK12" s="730"/>
      <c r="AL12" s="730"/>
      <c r="AM12" s="730"/>
      <c r="AN12" s="730"/>
      <c r="AO12" s="730"/>
      <c r="AP12" s="730"/>
      <c r="AQ12" s="730"/>
      <c r="AR12" s="730"/>
      <c r="AS12" s="731" t="str">
        <f t="shared" si="0"/>
        <v/>
      </c>
      <c r="AT12" s="731"/>
      <c r="AU12" s="731"/>
      <c r="AV12" s="731"/>
      <c r="AW12" s="731"/>
      <c r="AX12" s="731"/>
      <c r="AY12" s="731" t="str">
        <f t="shared" si="1"/>
        <v/>
      </c>
      <c r="AZ12" s="731"/>
      <c r="BA12" s="731"/>
      <c r="BB12" s="731"/>
      <c r="BC12" s="731"/>
      <c r="BD12" s="731"/>
      <c r="BE12" s="742" t="str">
        <f t="shared" si="2"/>
        <v/>
      </c>
      <c r="BF12" s="742"/>
      <c r="BG12" s="742"/>
      <c r="BH12" s="742" t="str">
        <f t="shared" si="3"/>
        <v/>
      </c>
      <c r="BI12" s="742"/>
      <c r="BJ12" s="742"/>
      <c r="BK12" s="742" t="str">
        <f t="shared" si="4"/>
        <v/>
      </c>
      <c r="BL12" s="742"/>
      <c r="BM12" s="742"/>
    </row>
    <row r="13" spans="2:65" ht="32.15" customHeight="1" x14ac:dyDescent="0.55000000000000004">
      <c r="B13" s="727" t="s">
        <v>268</v>
      </c>
      <c r="C13" s="727"/>
      <c r="D13" s="727"/>
      <c r="E13" s="727"/>
      <c r="F13" s="728"/>
      <c r="G13" s="728"/>
      <c r="H13" s="728"/>
      <c r="I13" s="728"/>
      <c r="J13" s="728"/>
      <c r="K13" s="728"/>
      <c r="L13" s="728"/>
      <c r="M13" s="728"/>
      <c r="N13" s="728"/>
      <c r="O13" s="728"/>
      <c r="P13" s="728"/>
      <c r="Q13" s="728"/>
      <c r="R13" s="728"/>
      <c r="S13" s="728"/>
      <c r="T13" s="728"/>
      <c r="U13" s="728"/>
      <c r="V13" s="728"/>
      <c r="W13" s="728"/>
      <c r="X13" s="728"/>
      <c r="Y13" s="728"/>
      <c r="Z13" s="728"/>
      <c r="AA13" s="728"/>
      <c r="AB13" s="728"/>
      <c r="AC13" s="728"/>
      <c r="AD13" s="729" t="s">
        <v>173</v>
      </c>
      <c r="AE13" s="729"/>
      <c r="AF13" s="729"/>
      <c r="AG13" s="730"/>
      <c r="AH13" s="730"/>
      <c r="AI13" s="730"/>
      <c r="AJ13" s="730"/>
      <c r="AK13" s="730"/>
      <c r="AL13" s="730"/>
      <c r="AM13" s="730"/>
      <c r="AN13" s="730"/>
      <c r="AO13" s="730"/>
      <c r="AP13" s="730"/>
      <c r="AQ13" s="730"/>
      <c r="AR13" s="730"/>
      <c r="AS13" s="731" t="str">
        <f t="shared" si="0"/>
        <v/>
      </c>
      <c r="AT13" s="731"/>
      <c r="AU13" s="731"/>
      <c r="AV13" s="731"/>
      <c r="AW13" s="731"/>
      <c r="AX13" s="731"/>
      <c r="AY13" s="731" t="str">
        <f t="shared" si="1"/>
        <v/>
      </c>
      <c r="AZ13" s="731"/>
      <c r="BA13" s="731"/>
      <c r="BB13" s="731"/>
      <c r="BC13" s="731"/>
      <c r="BD13" s="731"/>
      <c r="BE13" s="742" t="str">
        <f t="shared" si="2"/>
        <v/>
      </c>
      <c r="BF13" s="742"/>
      <c r="BG13" s="742"/>
      <c r="BH13" s="742" t="str">
        <f t="shared" si="3"/>
        <v/>
      </c>
      <c r="BI13" s="742"/>
      <c r="BJ13" s="742"/>
      <c r="BK13" s="742" t="str">
        <f t="shared" si="4"/>
        <v/>
      </c>
      <c r="BL13" s="742"/>
      <c r="BM13" s="742"/>
    </row>
    <row r="14" spans="2:65" ht="32.15" customHeight="1" x14ac:dyDescent="0.55000000000000004">
      <c r="B14" s="727" t="s">
        <v>269</v>
      </c>
      <c r="C14" s="727"/>
      <c r="D14" s="727"/>
      <c r="E14" s="727"/>
      <c r="F14" s="728"/>
      <c r="G14" s="728"/>
      <c r="H14" s="728"/>
      <c r="I14" s="728"/>
      <c r="J14" s="728"/>
      <c r="K14" s="728"/>
      <c r="L14" s="728"/>
      <c r="M14" s="728"/>
      <c r="N14" s="728"/>
      <c r="O14" s="728"/>
      <c r="P14" s="728"/>
      <c r="Q14" s="728"/>
      <c r="R14" s="728"/>
      <c r="S14" s="728"/>
      <c r="T14" s="728"/>
      <c r="U14" s="728"/>
      <c r="V14" s="728"/>
      <c r="W14" s="728"/>
      <c r="X14" s="728"/>
      <c r="Y14" s="728"/>
      <c r="Z14" s="728"/>
      <c r="AA14" s="728"/>
      <c r="AB14" s="728"/>
      <c r="AC14" s="728"/>
      <c r="AD14" s="729" t="s">
        <v>173</v>
      </c>
      <c r="AE14" s="729"/>
      <c r="AF14" s="729"/>
      <c r="AG14" s="730"/>
      <c r="AH14" s="730"/>
      <c r="AI14" s="730"/>
      <c r="AJ14" s="730"/>
      <c r="AK14" s="730"/>
      <c r="AL14" s="730"/>
      <c r="AM14" s="730"/>
      <c r="AN14" s="730"/>
      <c r="AO14" s="730"/>
      <c r="AP14" s="730"/>
      <c r="AQ14" s="730"/>
      <c r="AR14" s="730"/>
      <c r="AS14" s="731" t="str">
        <f t="shared" si="0"/>
        <v/>
      </c>
      <c r="AT14" s="731"/>
      <c r="AU14" s="731"/>
      <c r="AV14" s="731"/>
      <c r="AW14" s="731"/>
      <c r="AX14" s="731"/>
      <c r="AY14" s="731" t="str">
        <f t="shared" si="1"/>
        <v/>
      </c>
      <c r="AZ14" s="731"/>
      <c r="BA14" s="731"/>
      <c r="BB14" s="731"/>
      <c r="BC14" s="731"/>
      <c r="BD14" s="731"/>
      <c r="BE14" s="742" t="str">
        <f t="shared" si="2"/>
        <v/>
      </c>
      <c r="BF14" s="742"/>
      <c r="BG14" s="742"/>
      <c r="BH14" s="742" t="str">
        <f t="shared" si="3"/>
        <v/>
      </c>
      <c r="BI14" s="742"/>
      <c r="BJ14" s="742"/>
      <c r="BK14" s="742" t="str">
        <f t="shared" si="4"/>
        <v/>
      </c>
      <c r="BL14" s="742"/>
      <c r="BM14" s="742"/>
    </row>
    <row r="15" spans="2:65" ht="32.15" customHeight="1" x14ac:dyDescent="0.55000000000000004">
      <c r="B15" s="727" t="s">
        <v>270</v>
      </c>
      <c r="C15" s="727"/>
      <c r="D15" s="727"/>
      <c r="E15" s="727"/>
      <c r="F15" s="728"/>
      <c r="G15" s="728"/>
      <c r="H15" s="728"/>
      <c r="I15" s="728"/>
      <c r="J15" s="728"/>
      <c r="K15" s="728"/>
      <c r="L15" s="728"/>
      <c r="M15" s="728"/>
      <c r="N15" s="728"/>
      <c r="O15" s="728"/>
      <c r="P15" s="728"/>
      <c r="Q15" s="728"/>
      <c r="R15" s="728"/>
      <c r="S15" s="728"/>
      <c r="T15" s="728"/>
      <c r="U15" s="728"/>
      <c r="V15" s="728"/>
      <c r="W15" s="728"/>
      <c r="X15" s="728"/>
      <c r="Y15" s="728"/>
      <c r="Z15" s="728"/>
      <c r="AA15" s="728"/>
      <c r="AB15" s="728"/>
      <c r="AC15" s="728"/>
      <c r="AD15" s="729" t="s">
        <v>173</v>
      </c>
      <c r="AE15" s="729"/>
      <c r="AF15" s="729"/>
      <c r="AG15" s="730"/>
      <c r="AH15" s="730"/>
      <c r="AI15" s="730"/>
      <c r="AJ15" s="730"/>
      <c r="AK15" s="730"/>
      <c r="AL15" s="730"/>
      <c r="AM15" s="730"/>
      <c r="AN15" s="730"/>
      <c r="AO15" s="730"/>
      <c r="AP15" s="730"/>
      <c r="AQ15" s="730"/>
      <c r="AR15" s="730"/>
      <c r="AS15" s="731" t="str">
        <f t="shared" si="0"/>
        <v/>
      </c>
      <c r="AT15" s="731"/>
      <c r="AU15" s="731"/>
      <c r="AV15" s="731"/>
      <c r="AW15" s="731"/>
      <c r="AX15" s="731"/>
      <c r="AY15" s="731" t="str">
        <f t="shared" si="1"/>
        <v/>
      </c>
      <c r="AZ15" s="731"/>
      <c r="BA15" s="731"/>
      <c r="BB15" s="731"/>
      <c r="BC15" s="731"/>
      <c r="BD15" s="731"/>
      <c r="BE15" s="742" t="str">
        <f t="shared" si="2"/>
        <v/>
      </c>
      <c r="BF15" s="742"/>
      <c r="BG15" s="742"/>
      <c r="BH15" s="742" t="str">
        <f t="shared" si="3"/>
        <v/>
      </c>
      <c r="BI15" s="742"/>
      <c r="BJ15" s="742"/>
      <c r="BK15" s="742" t="str">
        <f t="shared" si="4"/>
        <v/>
      </c>
      <c r="BL15" s="742"/>
      <c r="BM15" s="742"/>
    </row>
    <row r="16" spans="2:65" ht="32.15" customHeight="1" x14ac:dyDescent="0.55000000000000004">
      <c r="B16" s="727" t="s">
        <v>271</v>
      </c>
      <c r="C16" s="727"/>
      <c r="D16" s="727"/>
      <c r="E16" s="727"/>
      <c r="F16" s="728"/>
      <c r="G16" s="728"/>
      <c r="H16" s="728"/>
      <c r="I16" s="728"/>
      <c r="J16" s="728"/>
      <c r="K16" s="728"/>
      <c r="L16" s="728"/>
      <c r="M16" s="728"/>
      <c r="N16" s="728"/>
      <c r="O16" s="728"/>
      <c r="P16" s="728"/>
      <c r="Q16" s="728"/>
      <c r="R16" s="728"/>
      <c r="S16" s="728"/>
      <c r="T16" s="728"/>
      <c r="U16" s="728"/>
      <c r="V16" s="728"/>
      <c r="W16" s="728"/>
      <c r="X16" s="728"/>
      <c r="Y16" s="728"/>
      <c r="Z16" s="728"/>
      <c r="AA16" s="728"/>
      <c r="AB16" s="728"/>
      <c r="AC16" s="728"/>
      <c r="AD16" s="729" t="s">
        <v>173</v>
      </c>
      <c r="AE16" s="729"/>
      <c r="AF16" s="729"/>
      <c r="AG16" s="730"/>
      <c r="AH16" s="730"/>
      <c r="AI16" s="730"/>
      <c r="AJ16" s="730"/>
      <c r="AK16" s="730"/>
      <c r="AL16" s="730"/>
      <c r="AM16" s="730"/>
      <c r="AN16" s="730"/>
      <c r="AO16" s="730"/>
      <c r="AP16" s="730"/>
      <c r="AQ16" s="730"/>
      <c r="AR16" s="730"/>
      <c r="AS16" s="731" t="str">
        <f t="shared" si="0"/>
        <v/>
      </c>
      <c r="AT16" s="731"/>
      <c r="AU16" s="731"/>
      <c r="AV16" s="731"/>
      <c r="AW16" s="731"/>
      <c r="AX16" s="731"/>
      <c r="AY16" s="731" t="str">
        <f t="shared" si="1"/>
        <v/>
      </c>
      <c r="AZ16" s="731"/>
      <c r="BA16" s="731"/>
      <c r="BB16" s="731"/>
      <c r="BC16" s="731"/>
      <c r="BD16" s="731"/>
      <c r="BE16" s="742" t="str">
        <f t="shared" si="2"/>
        <v/>
      </c>
      <c r="BF16" s="742"/>
      <c r="BG16" s="742"/>
      <c r="BH16" s="742" t="str">
        <f t="shared" si="3"/>
        <v/>
      </c>
      <c r="BI16" s="742"/>
      <c r="BJ16" s="742"/>
      <c r="BK16" s="742" t="str">
        <f t="shared" si="4"/>
        <v/>
      </c>
      <c r="BL16" s="742"/>
      <c r="BM16" s="742"/>
    </row>
    <row r="17" spans="2:65" ht="32.15" customHeight="1" x14ac:dyDescent="0.55000000000000004">
      <c r="B17" s="727" t="s">
        <v>272</v>
      </c>
      <c r="C17" s="727"/>
      <c r="D17" s="727"/>
      <c r="E17" s="727"/>
      <c r="F17" s="728"/>
      <c r="G17" s="728"/>
      <c r="H17" s="728"/>
      <c r="I17" s="728"/>
      <c r="J17" s="728"/>
      <c r="K17" s="728"/>
      <c r="L17" s="728"/>
      <c r="M17" s="728"/>
      <c r="N17" s="728"/>
      <c r="O17" s="728"/>
      <c r="P17" s="728"/>
      <c r="Q17" s="728"/>
      <c r="R17" s="728"/>
      <c r="S17" s="728"/>
      <c r="T17" s="728"/>
      <c r="U17" s="728"/>
      <c r="V17" s="728"/>
      <c r="W17" s="728"/>
      <c r="X17" s="728"/>
      <c r="Y17" s="728"/>
      <c r="Z17" s="728"/>
      <c r="AA17" s="728"/>
      <c r="AB17" s="728"/>
      <c r="AC17" s="728"/>
      <c r="AD17" s="729" t="s">
        <v>173</v>
      </c>
      <c r="AE17" s="729"/>
      <c r="AF17" s="729"/>
      <c r="AG17" s="730"/>
      <c r="AH17" s="730"/>
      <c r="AI17" s="730"/>
      <c r="AJ17" s="730"/>
      <c r="AK17" s="730"/>
      <c r="AL17" s="730"/>
      <c r="AM17" s="730"/>
      <c r="AN17" s="730"/>
      <c r="AO17" s="730"/>
      <c r="AP17" s="730"/>
      <c r="AQ17" s="730"/>
      <c r="AR17" s="730"/>
      <c r="AS17" s="731" t="str">
        <f t="shared" si="0"/>
        <v/>
      </c>
      <c r="AT17" s="731"/>
      <c r="AU17" s="731"/>
      <c r="AV17" s="731"/>
      <c r="AW17" s="731"/>
      <c r="AX17" s="731"/>
      <c r="AY17" s="731" t="str">
        <f t="shared" si="1"/>
        <v/>
      </c>
      <c r="AZ17" s="731"/>
      <c r="BA17" s="731"/>
      <c r="BB17" s="731"/>
      <c r="BC17" s="731"/>
      <c r="BD17" s="731"/>
      <c r="BE17" s="742" t="str">
        <f t="shared" si="2"/>
        <v/>
      </c>
      <c r="BF17" s="742"/>
      <c r="BG17" s="742"/>
      <c r="BH17" s="742" t="str">
        <f t="shared" si="3"/>
        <v/>
      </c>
      <c r="BI17" s="742"/>
      <c r="BJ17" s="742"/>
      <c r="BK17" s="742" t="str">
        <f t="shared" si="4"/>
        <v/>
      </c>
      <c r="BL17" s="742"/>
      <c r="BM17" s="742"/>
    </row>
    <row r="18" spans="2:65" ht="32.15" customHeight="1" x14ac:dyDescent="0.55000000000000004">
      <c r="B18" s="727" t="s">
        <v>273</v>
      </c>
      <c r="C18" s="727"/>
      <c r="D18" s="727"/>
      <c r="E18" s="727"/>
      <c r="F18" s="728"/>
      <c r="G18" s="728"/>
      <c r="H18" s="728"/>
      <c r="I18" s="728"/>
      <c r="J18" s="728"/>
      <c r="K18" s="728"/>
      <c r="L18" s="728"/>
      <c r="M18" s="728"/>
      <c r="N18" s="728"/>
      <c r="O18" s="728"/>
      <c r="P18" s="728"/>
      <c r="Q18" s="728"/>
      <c r="R18" s="728"/>
      <c r="S18" s="728"/>
      <c r="T18" s="728"/>
      <c r="U18" s="728"/>
      <c r="V18" s="728"/>
      <c r="W18" s="728"/>
      <c r="X18" s="728"/>
      <c r="Y18" s="728"/>
      <c r="Z18" s="728"/>
      <c r="AA18" s="728"/>
      <c r="AB18" s="728"/>
      <c r="AC18" s="728"/>
      <c r="AD18" s="729" t="s">
        <v>173</v>
      </c>
      <c r="AE18" s="729"/>
      <c r="AF18" s="729"/>
      <c r="AG18" s="730"/>
      <c r="AH18" s="730"/>
      <c r="AI18" s="730"/>
      <c r="AJ18" s="730"/>
      <c r="AK18" s="730"/>
      <c r="AL18" s="730"/>
      <c r="AM18" s="730"/>
      <c r="AN18" s="730"/>
      <c r="AO18" s="730"/>
      <c r="AP18" s="730"/>
      <c r="AQ18" s="730"/>
      <c r="AR18" s="730"/>
      <c r="AS18" s="731" t="str">
        <f t="shared" si="0"/>
        <v/>
      </c>
      <c r="AT18" s="731"/>
      <c r="AU18" s="731"/>
      <c r="AV18" s="731"/>
      <c r="AW18" s="731"/>
      <c r="AX18" s="731"/>
      <c r="AY18" s="731" t="str">
        <f t="shared" si="1"/>
        <v/>
      </c>
      <c r="AZ18" s="731"/>
      <c r="BA18" s="731"/>
      <c r="BB18" s="731"/>
      <c r="BC18" s="731"/>
      <c r="BD18" s="731"/>
      <c r="BE18" s="742" t="str">
        <f t="shared" si="2"/>
        <v/>
      </c>
      <c r="BF18" s="742"/>
      <c r="BG18" s="742"/>
      <c r="BH18" s="742" t="str">
        <f t="shared" si="3"/>
        <v/>
      </c>
      <c r="BI18" s="742"/>
      <c r="BJ18" s="742"/>
      <c r="BK18" s="742" t="str">
        <f t="shared" si="4"/>
        <v/>
      </c>
      <c r="BL18" s="742"/>
      <c r="BM18" s="742"/>
    </row>
    <row r="19" spans="2:65" ht="32.15" customHeight="1" x14ac:dyDescent="0.55000000000000004">
      <c r="B19" s="727" t="s">
        <v>274</v>
      </c>
      <c r="C19" s="727"/>
      <c r="D19" s="727"/>
      <c r="E19" s="727"/>
      <c r="F19" s="728"/>
      <c r="G19" s="728"/>
      <c r="H19" s="728"/>
      <c r="I19" s="728"/>
      <c r="J19" s="728"/>
      <c r="K19" s="728"/>
      <c r="L19" s="728"/>
      <c r="M19" s="728"/>
      <c r="N19" s="728"/>
      <c r="O19" s="728"/>
      <c r="P19" s="728"/>
      <c r="Q19" s="728"/>
      <c r="R19" s="728"/>
      <c r="S19" s="728"/>
      <c r="T19" s="728"/>
      <c r="U19" s="728"/>
      <c r="V19" s="728"/>
      <c r="W19" s="728"/>
      <c r="X19" s="728"/>
      <c r="Y19" s="728"/>
      <c r="Z19" s="728"/>
      <c r="AA19" s="728"/>
      <c r="AB19" s="728"/>
      <c r="AC19" s="728"/>
      <c r="AD19" s="729" t="s">
        <v>173</v>
      </c>
      <c r="AE19" s="729"/>
      <c r="AF19" s="729"/>
      <c r="AG19" s="730"/>
      <c r="AH19" s="730"/>
      <c r="AI19" s="730"/>
      <c r="AJ19" s="730"/>
      <c r="AK19" s="730"/>
      <c r="AL19" s="730"/>
      <c r="AM19" s="730"/>
      <c r="AN19" s="730"/>
      <c r="AO19" s="730"/>
      <c r="AP19" s="730"/>
      <c r="AQ19" s="730"/>
      <c r="AR19" s="730"/>
      <c r="AS19" s="731" t="str">
        <f t="shared" si="0"/>
        <v/>
      </c>
      <c r="AT19" s="731"/>
      <c r="AU19" s="731"/>
      <c r="AV19" s="731"/>
      <c r="AW19" s="731"/>
      <c r="AX19" s="731"/>
      <c r="AY19" s="731" t="str">
        <f t="shared" si="1"/>
        <v/>
      </c>
      <c r="AZ19" s="731"/>
      <c r="BA19" s="731"/>
      <c r="BB19" s="731"/>
      <c r="BC19" s="731"/>
      <c r="BD19" s="731"/>
      <c r="BE19" s="742" t="str">
        <f t="shared" si="2"/>
        <v/>
      </c>
      <c r="BF19" s="742"/>
      <c r="BG19" s="742"/>
      <c r="BH19" s="742" t="str">
        <f t="shared" si="3"/>
        <v/>
      </c>
      <c r="BI19" s="742"/>
      <c r="BJ19" s="742"/>
      <c r="BK19" s="742" t="str">
        <f>IF(AM19="","",IF(AM19&lt;50000,"×","〇"))</f>
        <v/>
      </c>
      <c r="BL19" s="742"/>
      <c r="BM19" s="742"/>
    </row>
    <row r="20" spans="2:65" ht="32.15" customHeight="1" x14ac:dyDescent="0.55000000000000004">
      <c r="AM20" s="744" t="s">
        <v>33</v>
      </c>
      <c r="AN20" s="744"/>
      <c r="AO20" s="744"/>
      <c r="AP20" s="744"/>
      <c r="AQ20" s="744"/>
      <c r="AR20" s="745"/>
      <c r="AS20" s="746">
        <f>SUM(AS10:AX19)</f>
        <v>0</v>
      </c>
      <c r="AT20" s="746"/>
      <c r="AU20" s="746"/>
      <c r="AV20" s="746"/>
      <c r="AW20" s="746"/>
      <c r="AX20" s="746"/>
      <c r="AY20" s="746">
        <f>SUM(AY10:BD19)</f>
        <v>0</v>
      </c>
      <c r="AZ20" s="746"/>
      <c r="BA20" s="746"/>
      <c r="BB20" s="746"/>
      <c r="BC20" s="746"/>
      <c r="BD20" s="746"/>
    </row>
  </sheetData>
  <sheetProtection algorithmName="SHA-512" hashValue="F7fhjtS2B/7I87KLUFAOnzOOW1Ri78Jmi1TWcmiwZSwjRJTOM0QQWRVPxms2+khL0+Z8belP+LstHL2n+ekcug==" saltValue="+Vscg1vPkOzJ/Wk6n0/sqA==" spinCount="100000" sheet="1" formatCells="0" formatRows="0"/>
  <mergeCells count="136">
    <mergeCell ref="AS19:AX19"/>
    <mergeCell ref="AY19:BD19"/>
    <mergeCell ref="BE19:BG19"/>
    <mergeCell ref="BH19:BJ19"/>
    <mergeCell ref="BK19:BM19"/>
    <mergeCell ref="AM20:AR20"/>
    <mergeCell ref="AS20:AX20"/>
    <mergeCell ref="AY20:BD20"/>
    <mergeCell ref="B19:E19"/>
    <mergeCell ref="F19:O19"/>
    <mergeCell ref="P19:AC19"/>
    <mergeCell ref="AD19:AF19"/>
    <mergeCell ref="AG19:AL19"/>
    <mergeCell ref="AM19:AR19"/>
    <mergeCell ref="AM18:AR18"/>
    <mergeCell ref="AS18:AX18"/>
    <mergeCell ref="AY18:BD18"/>
    <mergeCell ref="BE18:BG18"/>
    <mergeCell ref="BH18:BJ18"/>
    <mergeCell ref="BK18:BM18"/>
    <mergeCell ref="AS17:AX17"/>
    <mergeCell ref="AY17:BD17"/>
    <mergeCell ref="BE17:BG17"/>
    <mergeCell ref="BH17:BJ17"/>
    <mergeCell ref="BK17:BM17"/>
    <mergeCell ref="AM17:AR17"/>
    <mergeCell ref="B18:E18"/>
    <mergeCell ref="F18:O18"/>
    <mergeCell ref="P18:AC18"/>
    <mergeCell ref="AD18:AF18"/>
    <mergeCell ref="AG18:AL18"/>
    <mergeCell ref="B17:E17"/>
    <mergeCell ref="F17:O17"/>
    <mergeCell ref="P17:AC17"/>
    <mergeCell ref="AD17:AF17"/>
    <mergeCell ref="AG17:AL17"/>
    <mergeCell ref="AM16:AR16"/>
    <mergeCell ref="AS16:AX16"/>
    <mergeCell ref="AY16:BD16"/>
    <mergeCell ref="BE16:BG16"/>
    <mergeCell ref="BH16:BJ16"/>
    <mergeCell ref="BK16:BM16"/>
    <mergeCell ref="AS15:AX15"/>
    <mergeCell ref="AY15:BD15"/>
    <mergeCell ref="BE15:BG15"/>
    <mergeCell ref="BH15:BJ15"/>
    <mergeCell ref="BK15:BM15"/>
    <mergeCell ref="AM15:AR15"/>
    <mergeCell ref="B16:E16"/>
    <mergeCell ref="F16:O16"/>
    <mergeCell ref="P16:AC16"/>
    <mergeCell ref="AD16:AF16"/>
    <mergeCell ref="AG16:AL16"/>
    <mergeCell ref="B15:E15"/>
    <mergeCell ref="F15:O15"/>
    <mergeCell ref="P15:AC15"/>
    <mergeCell ref="AD15:AF15"/>
    <mergeCell ref="AG15:AL15"/>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4:E14"/>
    <mergeCell ref="F14:O14"/>
    <mergeCell ref="P14:AC14"/>
    <mergeCell ref="AD14:AF14"/>
    <mergeCell ref="AG14:AL14"/>
    <mergeCell ref="B13:E13"/>
    <mergeCell ref="F13:O13"/>
    <mergeCell ref="P13:AC13"/>
    <mergeCell ref="AD13:AF13"/>
    <mergeCell ref="AG13:AL13"/>
    <mergeCell ref="AS10:AX10"/>
    <mergeCell ref="AY12:BD12"/>
    <mergeCell ref="BE12:BG12"/>
    <mergeCell ref="BH12:BJ12"/>
    <mergeCell ref="BK12:BM12"/>
    <mergeCell ref="AS11:AX11"/>
    <mergeCell ref="AY11:BD11"/>
    <mergeCell ref="BE11:BG11"/>
    <mergeCell ref="BH11:BJ11"/>
    <mergeCell ref="BK11:BM11"/>
    <mergeCell ref="F11:O11"/>
    <mergeCell ref="P11:AC11"/>
    <mergeCell ref="AD11:AF11"/>
    <mergeCell ref="AG11:AL11"/>
    <mergeCell ref="AM11:AR11"/>
    <mergeCell ref="B10:E10"/>
    <mergeCell ref="F10:O10"/>
    <mergeCell ref="P10:AC10"/>
    <mergeCell ref="AD10:AF10"/>
    <mergeCell ref="AG10:AL10"/>
    <mergeCell ref="AM10:AR10"/>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AM7:AR7"/>
    <mergeCell ref="AS7:AX7"/>
    <mergeCell ref="AY7:BD7"/>
    <mergeCell ref="B8:E8"/>
    <mergeCell ref="F8:O8"/>
    <mergeCell ref="P8:AC8"/>
    <mergeCell ref="AD8:AF8"/>
    <mergeCell ref="AG8:AL8"/>
    <mergeCell ref="AM8:AR8"/>
    <mergeCell ref="AS8:AX8"/>
    <mergeCell ref="AY8:BD8"/>
  </mergeCells>
  <phoneticPr fontId="33"/>
  <printOptions horizontalCentered="1"/>
  <pageMargins left="0.59055118110236227" right="0.59055118110236227" top="0.78740157480314965" bottom="0.59055118110236227" header="0.31496062992125984" footer="0.31496062992125984"/>
  <pageSetup paperSize="9" scale="63"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F3286-6979-4807-A30A-362A7EAC3B0D}">
  <sheetPr>
    <tabColor theme="4" tint="0.79998168889431442"/>
  </sheetPr>
  <dimension ref="B1:BM29"/>
  <sheetViews>
    <sheetView view="pageBreakPreview" zoomScaleNormal="100" zoomScaleSheetLayoutView="100" workbookViewId="0">
      <selection activeCell="B2" sqref="B2"/>
    </sheetView>
  </sheetViews>
  <sheetFormatPr defaultColWidth="2.08203125" defaultRowHeight="18" x14ac:dyDescent="0.55000000000000004"/>
  <cols>
    <col min="1" max="1" width="0.75" style="143" customWidth="1"/>
    <col min="2" max="65" width="2.08203125" style="143"/>
    <col min="66" max="66" width="0.75" style="143" customWidth="1"/>
    <col min="67" max="83" width="2.08203125" style="143"/>
    <col min="84" max="84" width="2.08203125" style="143" customWidth="1"/>
    <col min="85" max="16384" width="2.08203125" style="143"/>
  </cols>
  <sheetData>
    <row r="1" spans="2:65" x14ac:dyDescent="0.55000000000000004">
      <c r="B1" s="157" t="s">
        <v>340</v>
      </c>
    </row>
    <row r="2" spans="2:65" x14ac:dyDescent="0.55000000000000004">
      <c r="B2" s="144"/>
      <c r="C2" s="143" t="s">
        <v>197</v>
      </c>
    </row>
    <row r="3" spans="2:65" x14ac:dyDescent="0.55000000000000004">
      <c r="B3" s="143" t="s">
        <v>260</v>
      </c>
      <c r="C3" s="145" t="s">
        <v>393</v>
      </c>
    </row>
    <row r="4" spans="2:65" x14ac:dyDescent="0.55000000000000004">
      <c r="B4" s="150" t="s">
        <v>261</v>
      </c>
      <c r="C4" s="145" t="s">
        <v>307</v>
      </c>
    </row>
    <row r="5" spans="2:65" x14ac:dyDescent="0.55000000000000004">
      <c r="B5" s="150" t="s">
        <v>529</v>
      </c>
    </row>
    <row r="6" spans="2:65" x14ac:dyDescent="0.55000000000000004">
      <c r="C6" s="152" t="s">
        <v>275</v>
      </c>
      <c r="D6" s="150"/>
      <c r="E6" s="150"/>
    </row>
    <row r="8" spans="2:65" x14ac:dyDescent="0.55000000000000004">
      <c r="B8" s="158"/>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c r="AL8" s="146"/>
      <c r="AM8" s="722" t="s">
        <v>198</v>
      </c>
      <c r="AN8" s="722"/>
      <c r="AO8" s="722"/>
      <c r="AP8" s="722"/>
      <c r="AQ8" s="722"/>
      <c r="AR8" s="722"/>
      <c r="AS8" s="722" t="s">
        <v>198</v>
      </c>
      <c r="AT8" s="722"/>
      <c r="AU8" s="722"/>
      <c r="AV8" s="722"/>
      <c r="AW8" s="722"/>
      <c r="AX8" s="722"/>
      <c r="AY8" s="722" t="s">
        <v>199</v>
      </c>
      <c r="AZ8" s="722"/>
      <c r="BA8" s="722"/>
      <c r="BB8" s="722"/>
      <c r="BC8" s="722"/>
      <c r="BD8" s="722"/>
      <c r="BE8" s="146"/>
      <c r="BF8" s="146"/>
      <c r="BG8" s="146"/>
      <c r="BH8" s="147"/>
      <c r="BI8" s="147"/>
      <c r="BJ8" s="146"/>
      <c r="BK8" s="146"/>
      <c r="BL8" s="146"/>
      <c r="BM8" s="148" t="s">
        <v>200</v>
      </c>
    </row>
    <row r="9" spans="2:65" x14ac:dyDescent="0.55000000000000004">
      <c r="B9" s="723" t="s">
        <v>201</v>
      </c>
      <c r="C9" s="724"/>
      <c r="D9" s="724"/>
      <c r="E9" s="725"/>
      <c r="F9" s="723" t="s">
        <v>202</v>
      </c>
      <c r="G9" s="724"/>
      <c r="H9" s="724"/>
      <c r="I9" s="724"/>
      <c r="J9" s="724"/>
      <c r="K9" s="724"/>
      <c r="L9" s="724"/>
      <c r="M9" s="724"/>
      <c r="N9" s="724"/>
      <c r="O9" s="725"/>
      <c r="P9" s="723" t="s">
        <v>203</v>
      </c>
      <c r="Q9" s="724"/>
      <c r="R9" s="724"/>
      <c r="S9" s="724"/>
      <c r="T9" s="724"/>
      <c r="U9" s="724"/>
      <c r="V9" s="724"/>
      <c r="W9" s="724"/>
      <c r="X9" s="724"/>
      <c r="Y9" s="724"/>
      <c r="Z9" s="724"/>
      <c r="AA9" s="724"/>
      <c r="AB9" s="724"/>
      <c r="AC9" s="725"/>
      <c r="AD9" s="723" t="s">
        <v>204</v>
      </c>
      <c r="AE9" s="724"/>
      <c r="AF9" s="725"/>
      <c r="AG9" s="723" t="s">
        <v>205</v>
      </c>
      <c r="AH9" s="724"/>
      <c r="AI9" s="724"/>
      <c r="AJ9" s="724"/>
      <c r="AK9" s="724"/>
      <c r="AL9" s="725"/>
      <c r="AM9" s="726" t="s">
        <v>206</v>
      </c>
      <c r="AN9" s="726"/>
      <c r="AO9" s="726"/>
      <c r="AP9" s="726"/>
      <c r="AQ9" s="726"/>
      <c r="AR9" s="726"/>
      <c r="AS9" s="723" t="s">
        <v>207</v>
      </c>
      <c r="AT9" s="724"/>
      <c r="AU9" s="724"/>
      <c r="AV9" s="724"/>
      <c r="AW9" s="724"/>
      <c r="AX9" s="725"/>
      <c r="AY9" s="723" t="s">
        <v>208</v>
      </c>
      <c r="AZ9" s="724"/>
      <c r="BA9" s="724"/>
      <c r="BB9" s="724"/>
      <c r="BC9" s="724"/>
      <c r="BD9" s="725"/>
      <c r="BE9" s="724" t="s">
        <v>209</v>
      </c>
      <c r="BF9" s="724"/>
      <c r="BG9" s="724"/>
      <c r="BH9" s="724"/>
      <c r="BI9" s="724"/>
      <c r="BJ9" s="724"/>
      <c r="BK9" s="724"/>
      <c r="BL9" s="724"/>
      <c r="BM9" s="725"/>
    </row>
    <row r="10" spans="2:65" x14ac:dyDescent="0.55000000000000004">
      <c r="B10" s="732" t="s">
        <v>210</v>
      </c>
      <c r="C10" s="733"/>
      <c r="D10" s="733"/>
      <c r="E10" s="734"/>
      <c r="F10" s="735"/>
      <c r="G10" s="736"/>
      <c r="H10" s="736"/>
      <c r="I10" s="736"/>
      <c r="J10" s="736"/>
      <c r="K10" s="736"/>
      <c r="L10" s="736"/>
      <c r="M10" s="736"/>
      <c r="N10" s="736"/>
      <c r="O10" s="737"/>
      <c r="P10" s="738" t="s">
        <v>211</v>
      </c>
      <c r="Q10" s="738"/>
      <c r="R10" s="738"/>
      <c r="S10" s="738"/>
      <c r="T10" s="738"/>
      <c r="U10" s="738"/>
      <c r="V10" s="738"/>
      <c r="W10" s="738"/>
      <c r="X10" s="738"/>
      <c r="Y10" s="738"/>
      <c r="Z10" s="738"/>
      <c r="AA10" s="738"/>
      <c r="AB10" s="738"/>
      <c r="AC10" s="738"/>
      <c r="AD10" s="738" t="s">
        <v>264</v>
      </c>
      <c r="AE10" s="738"/>
      <c r="AF10" s="738"/>
      <c r="AG10" s="738" t="s">
        <v>213</v>
      </c>
      <c r="AH10" s="738"/>
      <c r="AI10" s="738"/>
      <c r="AJ10" s="738"/>
      <c r="AK10" s="738"/>
      <c r="AL10" s="738"/>
      <c r="AM10" s="738" t="s">
        <v>214</v>
      </c>
      <c r="AN10" s="738"/>
      <c r="AO10" s="738"/>
      <c r="AP10" s="738"/>
      <c r="AQ10" s="738"/>
      <c r="AR10" s="738"/>
      <c r="AS10" s="738" t="s">
        <v>215</v>
      </c>
      <c r="AT10" s="738"/>
      <c r="AU10" s="738"/>
      <c r="AV10" s="738"/>
      <c r="AW10" s="738"/>
      <c r="AX10" s="738"/>
      <c r="AY10" s="738" t="s">
        <v>216</v>
      </c>
      <c r="AZ10" s="738"/>
      <c r="BA10" s="738"/>
      <c r="BB10" s="738"/>
      <c r="BC10" s="738"/>
      <c r="BD10" s="738"/>
      <c r="BE10" s="739" t="s">
        <v>217</v>
      </c>
      <c r="BF10" s="739"/>
      <c r="BG10" s="739"/>
      <c r="BH10" s="740" t="s">
        <v>218</v>
      </c>
      <c r="BI10" s="740"/>
      <c r="BJ10" s="740"/>
      <c r="BK10" s="741" t="s">
        <v>206</v>
      </c>
      <c r="BL10" s="741"/>
      <c r="BM10" s="741"/>
    </row>
    <row r="11" spans="2:65" ht="32.15" customHeight="1" x14ac:dyDescent="0.55000000000000004">
      <c r="B11" s="727" t="s">
        <v>276</v>
      </c>
      <c r="C11" s="727"/>
      <c r="D11" s="727"/>
      <c r="E11" s="727"/>
      <c r="F11" s="775" t="s">
        <v>623</v>
      </c>
      <c r="G11" s="775"/>
      <c r="H11" s="775"/>
      <c r="I11" s="775"/>
      <c r="J11" s="775"/>
      <c r="K11" s="775"/>
      <c r="L11" s="775"/>
      <c r="M11" s="775"/>
      <c r="N11" s="775"/>
      <c r="O11" s="775"/>
      <c r="P11" s="775" t="s">
        <v>629</v>
      </c>
      <c r="Q11" s="775"/>
      <c r="R11" s="775"/>
      <c r="S11" s="775"/>
      <c r="T11" s="775"/>
      <c r="U11" s="775"/>
      <c r="V11" s="775"/>
      <c r="W11" s="775"/>
      <c r="X11" s="775"/>
      <c r="Y11" s="775"/>
      <c r="Z11" s="775"/>
      <c r="AA11" s="775"/>
      <c r="AB11" s="775"/>
      <c r="AC11" s="775"/>
      <c r="AD11" s="803" t="s">
        <v>624</v>
      </c>
      <c r="AE11" s="803"/>
      <c r="AF11" s="803"/>
      <c r="AG11" s="804">
        <v>1</v>
      </c>
      <c r="AH11" s="804"/>
      <c r="AI11" s="804"/>
      <c r="AJ11" s="804"/>
      <c r="AK11" s="804"/>
      <c r="AL11" s="804"/>
      <c r="AM11" s="804">
        <v>5000000</v>
      </c>
      <c r="AN11" s="804"/>
      <c r="AO11" s="804"/>
      <c r="AP11" s="804"/>
      <c r="AQ11" s="804"/>
      <c r="AR11" s="804"/>
      <c r="AS11" s="731">
        <f>IF(AM11="","",AG11*AM11)</f>
        <v>5000000</v>
      </c>
      <c r="AT11" s="731"/>
      <c r="AU11" s="731"/>
      <c r="AV11" s="731"/>
      <c r="AW11" s="731"/>
      <c r="AX11" s="731"/>
      <c r="AY11" s="731">
        <f>IF(AM11="","",ROUNDDOWN(AG11*AM11*1.1,0))</f>
        <v>5500000</v>
      </c>
      <c r="AZ11" s="731"/>
      <c r="BA11" s="731"/>
      <c r="BB11" s="731"/>
      <c r="BC11" s="731"/>
      <c r="BD11" s="731"/>
      <c r="BE11" s="742" t="str">
        <f>IF(AS11="","",IF(AS11&gt;=300000,"必要",""))</f>
        <v>必要</v>
      </c>
      <c r="BF11" s="742"/>
      <c r="BG11" s="742"/>
      <c r="BH11" s="742" t="str">
        <f>IF(AS11="","",IF(AS11&gt;=1000000,"必要",""))</f>
        <v>必要</v>
      </c>
      <c r="BI11" s="742"/>
      <c r="BJ11" s="742"/>
      <c r="BK11" s="742" t="str">
        <f>IF(AM11="","",IF(AM11&lt;50000,"×","〇"))</f>
        <v>〇</v>
      </c>
      <c r="BL11" s="742"/>
      <c r="BM11" s="742"/>
    </row>
    <row r="12" spans="2:65" ht="32.15" customHeight="1" x14ac:dyDescent="0.55000000000000004">
      <c r="B12" s="727" t="s">
        <v>277</v>
      </c>
      <c r="C12" s="727"/>
      <c r="D12" s="727"/>
      <c r="E12" s="727"/>
      <c r="F12" s="801"/>
      <c r="G12" s="794"/>
      <c r="H12" s="794"/>
      <c r="I12" s="794"/>
      <c r="J12" s="794"/>
      <c r="K12" s="794"/>
      <c r="L12" s="794"/>
      <c r="M12" s="794"/>
      <c r="N12" s="794"/>
      <c r="O12" s="794"/>
      <c r="P12" s="793"/>
      <c r="Q12" s="793"/>
      <c r="R12" s="793"/>
      <c r="S12" s="793"/>
      <c r="T12" s="793"/>
      <c r="U12" s="793"/>
      <c r="V12" s="793"/>
      <c r="W12" s="793"/>
      <c r="X12" s="793"/>
      <c r="Y12" s="793"/>
      <c r="Z12" s="793"/>
      <c r="AA12" s="793"/>
      <c r="AB12" s="793"/>
      <c r="AC12" s="793"/>
      <c r="AD12" s="802" t="s">
        <v>173</v>
      </c>
      <c r="AE12" s="802"/>
      <c r="AF12" s="802"/>
      <c r="AG12" s="791"/>
      <c r="AH12" s="791"/>
      <c r="AI12" s="791"/>
      <c r="AJ12" s="791"/>
      <c r="AK12" s="791"/>
      <c r="AL12" s="791"/>
      <c r="AM12" s="791"/>
      <c r="AN12" s="791"/>
      <c r="AO12" s="791"/>
      <c r="AP12" s="791"/>
      <c r="AQ12" s="791"/>
      <c r="AR12" s="791"/>
      <c r="AS12" s="731" t="str">
        <f t="shared" ref="AS12:AS20" si="0">IF(AM12="","",AG12*AM12)</f>
        <v/>
      </c>
      <c r="AT12" s="731"/>
      <c r="AU12" s="731"/>
      <c r="AV12" s="731"/>
      <c r="AW12" s="731"/>
      <c r="AX12" s="731"/>
      <c r="AY12" s="731" t="str">
        <f t="shared" ref="AY12:AY20" si="1">IF(AM12="","",ROUNDDOWN(AG12*AM12*1.1,0))</f>
        <v/>
      </c>
      <c r="AZ12" s="731"/>
      <c r="BA12" s="731"/>
      <c r="BB12" s="731"/>
      <c r="BC12" s="731"/>
      <c r="BD12" s="731"/>
      <c r="BE12" s="742" t="str">
        <f t="shared" ref="BE12:BE20" si="2">IF(AS12="","",IF(AS12&gt;=300000,"必要",""))</f>
        <v/>
      </c>
      <c r="BF12" s="742"/>
      <c r="BG12" s="742"/>
      <c r="BH12" s="742" t="str">
        <f t="shared" ref="BH12:BH20" si="3">IF(AS12="","",IF(AS12&gt;=1000000,"必要",""))</f>
        <v/>
      </c>
      <c r="BI12" s="742"/>
      <c r="BJ12" s="742"/>
      <c r="BK12" s="742" t="str">
        <f t="shared" ref="BK12:BK20" si="4">IF(AM12="","",IF(AM12&lt;50000,"×","〇"))</f>
        <v/>
      </c>
      <c r="BL12" s="742"/>
      <c r="BM12" s="742"/>
    </row>
    <row r="13" spans="2:65" ht="32.15" customHeight="1" x14ac:dyDescent="0.55000000000000004">
      <c r="B13" s="727" t="s">
        <v>278</v>
      </c>
      <c r="C13" s="727"/>
      <c r="D13" s="727"/>
      <c r="E13" s="727"/>
      <c r="F13" s="728"/>
      <c r="G13" s="728"/>
      <c r="H13" s="728"/>
      <c r="I13" s="728"/>
      <c r="J13" s="728"/>
      <c r="K13" s="728"/>
      <c r="L13" s="728"/>
      <c r="M13" s="728"/>
      <c r="N13" s="728"/>
      <c r="O13" s="728"/>
      <c r="P13" s="728"/>
      <c r="Q13" s="728"/>
      <c r="R13" s="728"/>
      <c r="S13" s="728"/>
      <c r="T13" s="728"/>
      <c r="U13" s="728"/>
      <c r="V13" s="728"/>
      <c r="W13" s="728"/>
      <c r="X13" s="728"/>
      <c r="Y13" s="728"/>
      <c r="Z13" s="728"/>
      <c r="AA13" s="728"/>
      <c r="AB13" s="728"/>
      <c r="AC13" s="728"/>
      <c r="AD13" s="747" t="s">
        <v>173</v>
      </c>
      <c r="AE13" s="747"/>
      <c r="AF13" s="747"/>
      <c r="AG13" s="791"/>
      <c r="AH13" s="791"/>
      <c r="AI13" s="791"/>
      <c r="AJ13" s="791"/>
      <c r="AK13" s="791"/>
      <c r="AL13" s="791"/>
      <c r="AM13" s="730"/>
      <c r="AN13" s="730"/>
      <c r="AO13" s="730"/>
      <c r="AP13" s="730"/>
      <c r="AQ13" s="730"/>
      <c r="AR13" s="730"/>
      <c r="AS13" s="731" t="str">
        <f t="shared" si="0"/>
        <v/>
      </c>
      <c r="AT13" s="731"/>
      <c r="AU13" s="731"/>
      <c r="AV13" s="731"/>
      <c r="AW13" s="731"/>
      <c r="AX13" s="731"/>
      <c r="AY13" s="731" t="str">
        <f t="shared" si="1"/>
        <v/>
      </c>
      <c r="AZ13" s="731"/>
      <c r="BA13" s="731"/>
      <c r="BB13" s="731"/>
      <c r="BC13" s="731"/>
      <c r="BD13" s="731"/>
      <c r="BE13" s="742" t="str">
        <f t="shared" si="2"/>
        <v/>
      </c>
      <c r="BF13" s="742"/>
      <c r="BG13" s="742"/>
      <c r="BH13" s="742" t="str">
        <f t="shared" si="3"/>
        <v/>
      </c>
      <c r="BI13" s="742"/>
      <c r="BJ13" s="742"/>
      <c r="BK13" s="742" t="str">
        <f t="shared" si="4"/>
        <v/>
      </c>
      <c r="BL13" s="742"/>
      <c r="BM13" s="742"/>
    </row>
    <row r="14" spans="2:65" ht="32.15" customHeight="1" x14ac:dyDescent="0.55000000000000004">
      <c r="B14" s="727" t="s">
        <v>279</v>
      </c>
      <c r="C14" s="727"/>
      <c r="D14" s="727"/>
      <c r="E14" s="727"/>
      <c r="F14" s="728"/>
      <c r="G14" s="728"/>
      <c r="H14" s="728"/>
      <c r="I14" s="728"/>
      <c r="J14" s="728"/>
      <c r="K14" s="728"/>
      <c r="L14" s="728"/>
      <c r="M14" s="728"/>
      <c r="N14" s="728"/>
      <c r="O14" s="728"/>
      <c r="P14" s="728"/>
      <c r="Q14" s="728"/>
      <c r="R14" s="728"/>
      <c r="S14" s="728"/>
      <c r="T14" s="728"/>
      <c r="U14" s="728"/>
      <c r="V14" s="728"/>
      <c r="W14" s="728"/>
      <c r="X14" s="728"/>
      <c r="Y14" s="728"/>
      <c r="Z14" s="728"/>
      <c r="AA14" s="728"/>
      <c r="AB14" s="728"/>
      <c r="AC14" s="728"/>
      <c r="AD14" s="747" t="s">
        <v>173</v>
      </c>
      <c r="AE14" s="747"/>
      <c r="AF14" s="747"/>
      <c r="AG14" s="730"/>
      <c r="AH14" s="730"/>
      <c r="AI14" s="730"/>
      <c r="AJ14" s="730"/>
      <c r="AK14" s="730"/>
      <c r="AL14" s="730"/>
      <c r="AM14" s="730"/>
      <c r="AN14" s="730"/>
      <c r="AO14" s="730"/>
      <c r="AP14" s="730"/>
      <c r="AQ14" s="730"/>
      <c r="AR14" s="730"/>
      <c r="AS14" s="731" t="str">
        <f t="shared" si="0"/>
        <v/>
      </c>
      <c r="AT14" s="731"/>
      <c r="AU14" s="731"/>
      <c r="AV14" s="731"/>
      <c r="AW14" s="731"/>
      <c r="AX14" s="731"/>
      <c r="AY14" s="731" t="str">
        <f t="shared" si="1"/>
        <v/>
      </c>
      <c r="AZ14" s="731"/>
      <c r="BA14" s="731"/>
      <c r="BB14" s="731"/>
      <c r="BC14" s="731"/>
      <c r="BD14" s="731"/>
      <c r="BE14" s="742" t="str">
        <f t="shared" si="2"/>
        <v/>
      </c>
      <c r="BF14" s="742"/>
      <c r="BG14" s="742"/>
      <c r="BH14" s="742" t="str">
        <f t="shared" si="3"/>
        <v/>
      </c>
      <c r="BI14" s="742"/>
      <c r="BJ14" s="742"/>
      <c r="BK14" s="742" t="str">
        <f t="shared" si="4"/>
        <v/>
      </c>
      <c r="BL14" s="742"/>
      <c r="BM14" s="742"/>
    </row>
    <row r="15" spans="2:65" ht="32.15" customHeight="1" x14ac:dyDescent="0.55000000000000004">
      <c r="B15" s="727" t="s">
        <v>280</v>
      </c>
      <c r="C15" s="727"/>
      <c r="D15" s="727"/>
      <c r="E15" s="727"/>
      <c r="F15" s="728"/>
      <c r="G15" s="728"/>
      <c r="H15" s="728"/>
      <c r="I15" s="728"/>
      <c r="J15" s="728"/>
      <c r="K15" s="728"/>
      <c r="L15" s="728"/>
      <c r="M15" s="728"/>
      <c r="N15" s="728"/>
      <c r="O15" s="728"/>
      <c r="P15" s="728"/>
      <c r="Q15" s="728"/>
      <c r="R15" s="728"/>
      <c r="S15" s="728"/>
      <c r="T15" s="728"/>
      <c r="U15" s="728"/>
      <c r="V15" s="728"/>
      <c r="W15" s="728"/>
      <c r="X15" s="728"/>
      <c r="Y15" s="728"/>
      <c r="Z15" s="728"/>
      <c r="AA15" s="728"/>
      <c r="AB15" s="728"/>
      <c r="AC15" s="728"/>
      <c r="AD15" s="747" t="s">
        <v>173</v>
      </c>
      <c r="AE15" s="747"/>
      <c r="AF15" s="747"/>
      <c r="AG15" s="730"/>
      <c r="AH15" s="730"/>
      <c r="AI15" s="730"/>
      <c r="AJ15" s="730"/>
      <c r="AK15" s="730"/>
      <c r="AL15" s="730"/>
      <c r="AM15" s="730"/>
      <c r="AN15" s="730"/>
      <c r="AO15" s="730"/>
      <c r="AP15" s="730"/>
      <c r="AQ15" s="730"/>
      <c r="AR15" s="730"/>
      <c r="AS15" s="731" t="str">
        <f t="shared" si="0"/>
        <v/>
      </c>
      <c r="AT15" s="731"/>
      <c r="AU15" s="731"/>
      <c r="AV15" s="731"/>
      <c r="AW15" s="731"/>
      <c r="AX15" s="731"/>
      <c r="AY15" s="731" t="str">
        <f t="shared" si="1"/>
        <v/>
      </c>
      <c r="AZ15" s="731"/>
      <c r="BA15" s="731"/>
      <c r="BB15" s="731"/>
      <c r="BC15" s="731"/>
      <c r="BD15" s="731"/>
      <c r="BE15" s="742" t="str">
        <f t="shared" si="2"/>
        <v/>
      </c>
      <c r="BF15" s="742"/>
      <c r="BG15" s="742"/>
      <c r="BH15" s="742" t="str">
        <f t="shared" si="3"/>
        <v/>
      </c>
      <c r="BI15" s="742"/>
      <c r="BJ15" s="742"/>
      <c r="BK15" s="742" t="str">
        <f t="shared" si="4"/>
        <v/>
      </c>
      <c r="BL15" s="742"/>
      <c r="BM15" s="742"/>
    </row>
    <row r="16" spans="2:65" ht="32.15" customHeight="1" x14ac:dyDescent="0.55000000000000004">
      <c r="B16" s="727" t="s">
        <v>281</v>
      </c>
      <c r="C16" s="727"/>
      <c r="D16" s="727"/>
      <c r="E16" s="727"/>
      <c r="F16" s="728"/>
      <c r="G16" s="728"/>
      <c r="H16" s="728"/>
      <c r="I16" s="728"/>
      <c r="J16" s="728"/>
      <c r="K16" s="728"/>
      <c r="L16" s="728"/>
      <c r="M16" s="728"/>
      <c r="N16" s="728"/>
      <c r="O16" s="728"/>
      <c r="P16" s="728"/>
      <c r="Q16" s="728"/>
      <c r="R16" s="728"/>
      <c r="S16" s="728"/>
      <c r="T16" s="728"/>
      <c r="U16" s="728"/>
      <c r="V16" s="728"/>
      <c r="W16" s="728"/>
      <c r="X16" s="728"/>
      <c r="Y16" s="728"/>
      <c r="Z16" s="728"/>
      <c r="AA16" s="728"/>
      <c r="AB16" s="728"/>
      <c r="AC16" s="728"/>
      <c r="AD16" s="747" t="s">
        <v>173</v>
      </c>
      <c r="AE16" s="747"/>
      <c r="AF16" s="747"/>
      <c r="AG16" s="730"/>
      <c r="AH16" s="730"/>
      <c r="AI16" s="730"/>
      <c r="AJ16" s="730"/>
      <c r="AK16" s="730"/>
      <c r="AL16" s="730"/>
      <c r="AM16" s="730"/>
      <c r="AN16" s="730"/>
      <c r="AO16" s="730"/>
      <c r="AP16" s="730"/>
      <c r="AQ16" s="730"/>
      <c r="AR16" s="730"/>
      <c r="AS16" s="731" t="str">
        <f t="shared" si="0"/>
        <v/>
      </c>
      <c r="AT16" s="731"/>
      <c r="AU16" s="731"/>
      <c r="AV16" s="731"/>
      <c r="AW16" s="731"/>
      <c r="AX16" s="731"/>
      <c r="AY16" s="731" t="str">
        <f t="shared" si="1"/>
        <v/>
      </c>
      <c r="AZ16" s="731"/>
      <c r="BA16" s="731"/>
      <c r="BB16" s="731"/>
      <c r="BC16" s="731"/>
      <c r="BD16" s="731"/>
      <c r="BE16" s="742" t="str">
        <f t="shared" si="2"/>
        <v/>
      </c>
      <c r="BF16" s="742"/>
      <c r="BG16" s="742"/>
      <c r="BH16" s="742" t="str">
        <f t="shared" si="3"/>
        <v/>
      </c>
      <c r="BI16" s="742"/>
      <c r="BJ16" s="742"/>
      <c r="BK16" s="742" t="str">
        <f t="shared" si="4"/>
        <v/>
      </c>
      <c r="BL16" s="742"/>
      <c r="BM16" s="742"/>
    </row>
    <row r="17" spans="2:65" ht="32.15" customHeight="1" x14ac:dyDescent="0.55000000000000004">
      <c r="B17" s="727" t="s">
        <v>282</v>
      </c>
      <c r="C17" s="727"/>
      <c r="D17" s="727"/>
      <c r="E17" s="727"/>
      <c r="F17" s="728"/>
      <c r="G17" s="728"/>
      <c r="H17" s="728"/>
      <c r="I17" s="728"/>
      <c r="J17" s="728"/>
      <c r="K17" s="728"/>
      <c r="L17" s="728"/>
      <c r="M17" s="728"/>
      <c r="N17" s="728"/>
      <c r="O17" s="728"/>
      <c r="P17" s="728"/>
      <c r="Q17" s="728"/>
      <c r="R17" s="728"/>
      <c r="S17" s="728"/>
      <c r="T17" s="728"/>
      <c r="U17" s="728"/>
      <c r="V17" s="728"/>
      <c r="W17" s="728"/>
      <c r="X17" s="728"/>
      <c r="Y17" s="728"/>
      <c r="Z17" s="728"/>
      <c r="AA17" s="728"/>
      <c r="AB17" s="728"/>
      <c r="AC17" s="728"/>
      <c r="AD17" s="747" t="s">
        <v>173</v>
      </c>
      <c r="AE17" s="747"/>
      <c r="AF17" s="747"/>
      <c r="AG17" s="730"/>
      <c r="AH17" s="730"/>
      <c r="AI17" s="730"/>
      <c r="AJ17" s="730"/>
      <c r="AK17" s="730"/>
      <c r="AL17" s="730"/>
      <c r="AM17" s="730"/>
      <c r="AN17" s="730"/>
      <c r="AO17" s="730"/>
      <c r="AP17" s="730"/>
      <c r="AQ17" s="730"/>
      <c r="AR17" s="730"/>
      <c r="AS17" s="731" t="str">
        <f t="shared" si="0"/>
        <v/>
      </c>
      <c r="AT17" s="731"/>
      <c r="AU17" s="731"/>
      <c r="AV17" s="731"/>
      <c r="AW17" s="731"/>
      <c r="AX17" s="731"/>
      <c r="AY17" s="731" t="str">
        <f t="shared" si="1"/>
        <v/>
      </c>
      <c r="AZ17" s="731"/>
      <c r="BA17" s="731"/>
      <c r="BB17" s="731"/>
      <c r="BC17" s="731"/>
      <c r="BD17" s="731"/>
      <c r="BE17" s="742" t="str">
        <f t="shared" si="2"/>
        <v/>
      </c>
      <c r="BF17" s="742"/>
      <c r="BG17" s="742"/>
      <c r="BH17" s="742" t="str">
        <f t="shared" si="3"/>
        <v/>
      </c>
      <c r="BI17" s="742"/>
      <c r="BJ17" s="742"/>
      <c r="BK17" s="742" t="str">
        <f t="shared" si="4"/>
        <v/>
      </c>
      <c r="BL17" s="742"/>
      <c r="BM17" s="742"/>
    </row>
    <row r="18" spans="2:65" ht="32.15" customHeight="1" x14ac:dyDescent="0.55000000000000004">
      <c r="B18" s="727" t="s">
        <v>283</v>
      </c>
      <c r="C18" s="727"/>
      <c r="D18" s="727"/>
      <c r="E18" s="727"/>
      <c r="F18" s="728"/>
      <c r="G18" s="728"/>
      <c r="H18" s="728"/>
      <c r="I18" s="728"/>
      <c r="J18" s="728"/>
      <c r="K18" s="728"/>
      <c r="L18" s="728"/>
      <c r="M18" s="728"/>
      <c r="N18" s="728"/>
      <c r="O18" s="728"/>
      <c r="P18" s="728"/>
      <c r="Q18" s="728"/>
      <c r="R18" s="728"/>
      <c r="S18" s="728"/>
      <c r="T18" s="728"/>
      <c r="U18" s="728"/>
      <c r="V18" s="728"/>
      <c r="W18" s="728"/>
      <c r="X18" s="728"/>
      <c r="Y18" s="728"/>
      <c r="Z18" s="728"/>
      <c r="AA18" s="728"/>
      <c r="AB18" s="728"/>
      <c r="AC18" s="728"/>
      <c r="AD18" s="747" t="s">
        <v>173</v>
      </c>
      <c r="AE18" s="747"/>
      <c r="AF18" s="747"/>
      <c r="AG18" s="730"/>
      <c r="AH18" s="730"/>
      <c r="AI18" s="730"/>
      <c r="AJ18" s="730"/>
      <c r="AK18" s="730"/>
      <c r="AL18" s="730"/>
      <c r="AM18" s="730"/>
      <c r="AN18" s="730"/>
      <c r="AO18" s="730"/>
      <c r="AP18" s="730"/>
      <c r="AQ18" s="730"/>
      <c r="AR18" s="730"/>
      <c r="AS18" s="731" t="str">
        <f t="shared" si="0"/>
        <v/>
      </c>
      <c r="AT18" s="731"/>
      <c r="AU18" s="731"/>
      <c r="AV18" s="731"/>
      <c r="AW18" s="731"/>
      <c r="AX18" s="731"/>
      <c r="AY18" s="731" t="str">
        <f t="shared" si="1"/>
        <v/>
      </c>
      <c r="AZ18" s="731"/>
      <c r="BA18" s="731"/>
      <c r="BB18" s="731"/>
      <c r="BC18" s="731"/>
      <c r="BD18" s="731"/>
      <c r="BE18" s="742" t="str">
        <f t="shared" si="2"/>
        <v/>
      </c>
      <c r="BF18" s="742"/>
      <c r="BG18" s="742"/>
      <c r="BH18" s="742" t="str">
        <f t="shared" si="3"/>
        <v/>
      </c>
      <c r="BI18" s="742"/>
      <c r="BJ18" s="742"/>
      <c r="BK18" s="742" t="str">
        <f t="shared" si="4"/>
        <v/>
      </c>
      <c r="BL18" s="742"/>
      <c r="BM18" s="742"/>
    </row>
    <row r="19" spans="2:65" ht="32.15" customHeight="1" x14ac:dyDescent="0.55000000000000004">
      <c r="B19" s="727" t="s">
        <v>284</v>
      </c>
      <c r="C19" s="727"/>
      <c r="D19" s="727"/>
      <c r="E19" s="727"/>
      <c r="F19" s="728"/>
      <c r="G19" s="728"/>
      <c r="H19" s="728"/>
      <c r="I19" s="728"/>
      <c r="J19" s="728"/>
      <c r="K19" s="728"/>
      <c r="L19" s="728"/>
      <c r="M19" s="728"/>
      <c r="N19" s="728"/>
      <c r="O19" s="728"/>
      <c r="P19" s="728"/>
      <c r="Q19" s="728"/>
      <c r="R19" s="728"/>
      <c r="S19" s="728"/>
      <c r="T19" s="728"/>
      <c r="U19" s="728"/>
      <c r="V19" s="728"/>
      <c r="W19" s="728"/>
      <c r="X19" s="728"/>
      <c r="Y19" s="728"/>
      <c r="Z19" s="728"/>
      <c r="AA19" s="728"/>
      <c r="AB19" s="728"/>
      <c r="AC19" s="728"/>
      <c r="AD19" s="747" t="s">
        <v>173</v>
      </c>
      <c r="AE19" s="747"/>
      <c r="AF19" s="747"/>
      <c r="AG19" s="730"/>
      <c r="AH19" s="730"/>
      <c r="AI19" s="730"/>
      <c r="AJ19" s="730"/>
      <c r="AK19" s="730"/>
      <c r="AL19" s="730"/>
      <c r="AM19" s="730"/>
      <c r="AN19" s="730"/>
      <c r="AO19" s="730"/>
      <c r="AP19" s="730"/>
      <c r="AQ19" s="730"/>
      <c r="AR19" s="730"/>
      <c r="AS19" s="731" t="str">
        <f t="shared" si="0"/>
        <v/>
      </c>
      <c r="AT19" s="731"/>
      <c r="AU19" s="731"/>
      <c r="AV19" s="731"/>
      <c r="AW19" s="731"/>
      <c r="AX19" s="731"/>
      <c r="AY19" s="731" t="str">
        <f t="shared" si="1"/>
        <v/>
      </c>
      <c r="AZ19" s="731"/>
      <c r="BA19" s="731"/>
      <c r="BB19" s="731"/>
      <c r="BC19" s="731"/>
      <c r="BD19" s="731"/>
      <c r="BE19" s="742" t="str">
        <f t="shared" si="2"/>
        <v/>
      </c>
      <c r="BF19" s="742"/>
      <c r="BG19" s="742"/>
      <c r="BH19" s="742" t="str">
        <f t="shared" si="3"/>
        <v/>
      </c>
      <c r="BI19" s="742"/>
      <c r="BJ19" s="742"/>
      <c r="BK19" s="742" t="str">
        <f t="shared" si="4"/>
        <v/>
      </c>
      <c r="BL19" s="742"/>
      <c r="BM19" s="742"/>
    </row>
    <row r="20" spans="2:65" ht="32.15" customHeight="1" x14ac:dyDescent="0.55000000000000004">
      <c r="B20" s="727" t="s">
        <v>285</v>
      </c>
      <c r="C20" s="727"/>
      <c r="D20" s="727"/>
      <c r="E20" s="727"/>
      <c r="F20" s="728"/>
      <c r="G20" s="728"/>
      <c r="H20" s="728"/>
      <c r="I20" s="728"/>
      <c r="J20" s="728"/>
      <c r="K20" s="728"/>
      <c r="L20" s="728"/>
      <c r="M20" s="728"/>
      <c r="N20" s="728"/>
      <c r="O20" s="728"/>
      <c r="P20" s="728"/>
      <c r="Q20" s="728"/>
      <c r="R20" s="728"/>
      <c r="S20" s="728"/>
      <c r="T20" s="728"/>
      <c r="U20" s="728"/>
      <c r="V20" s="728"/>
      <c r="W20" s="728"/>
      <c r="X20" s="728"/>
      <c r="Y20" s="728"/>
      <c r="Z20" s="728"/>
      <c r="AA20" s="728"/>
      <c r="AB20" s="728"/>
      <c r="AC20" s="728"/>
      <c r="AD20" s="747" t="s">
        <v>173</v>
      </c>
      <c r="AE20" s="747"/>
      <c r="AF20" s="747"/>
      <c r="AG20" s="730"/>
      <c r="AH20" s="730"/>
      <c r="AI20" s="730"/>
      <c r="AJ20" s="730"/>
      <c r="AK20" s="730"/>
      <c r="AL20" s="730"/>
      <c r="AM20" s="730"/>
      <c r="AN20" s="730"/>
      <c r="AO20" s="730"/>
      <c r="AP20" s="730"/>
      <c r="AQ20" s="730"/>
      <c r="AR20" s="730"/>
      <c r="AS20" s="731" t="str">
        <f t="shared" si="0"/>
        <v/>
      </c>
      <c r="AT20" s="731"/>
      <c r="AU20" s="731"/>
      <c r="AV20" s="731"/>
      <c r="AW20" s="731"/>
      <c r="AX20" s="731"/>
      <c r="AY20" s="731" t="str">
        <f t="shared" si="1"/>
        <v/>
      </c>
      <c r="AZ20" s="731"/>
      <c r="BA20" s="731"/>
      <c r="BB20" s="731"/>
      <c r="BC20" s="731"/>
      <c r="BD20" s="731"/>
      <c r="BE20" s="742" t="str">
        <f t="shared" si="2"/>
        <v/>
      </c>
      <c r="BF20" s="742"/>
      <c r="BG20" s="742"/>
      <c r="BH20" s="742" t="str">
        <f t="shared" si="3"/>
        <v/>
      </c>
      <c r="BI20" s="742"/>
      <c r="BJ20" s="742"/>
      <c r="BK20" s="742" t="str">
        <f t="shared" si="4"/>
        <v/>
      </c>
      <c r="BL20" s="742"/>
      <c r="BM20" s="742"/>
    </row>
    <row r="21" spans="2:65" ht="32.15" customHeight="1" x14ac:dyDescent="0.55000000000000004">
      <c r="AM21" s="744" t="s">
        <v>33</v>
      </c>
      <c r="AN21" s="744"/>
      <c r="AO21" s="744"/>
      <c r="AP21" s="744"/>
      <c r="AQ21" s="744"/>
      <c r="AR21" s="745"/>
      <c r="AS21" s="746">
        <f>SUM(AS11:AX20)</f>
        <v>5000000</v>
      </c>
      <c r="AT21" s="746"/>
      <c r="AU21" s="746"/>
      <c r="AV21" s="746"/>
      <c r="AW21" s="746"/>
      <c r="AX21" s="746"/>
      <c r="AY21" s="746">
        <f>SUM(AY11:BD20)</f>
        <v>5500000</v>
      </c>
      <c r="AZ21" s="746"/>
      <c r="BA21" s="746"/>
      <c r="BB21" s="746"/>
      <c r="BC21" s="746"/>
      <c r="BD21" s="746"/>
    </row>
    <row r="22" spans="2:65" ht="18" customHeight="1" x14ac:dyDescent="0.55000000000000004">
      <c r="B22" s="153" t="s">
        <v>382</v>
      </c>
      <c r="C22" s="153"/>
      <c r="D22" s="153"/>
      <c r="E22" s="153"/>
      <c r="F22" s="153"/>
      <c r="G22" s="153"/>
      <c r="H22" s="153"/>
      <c r="I22" s="153"/>
      <c r="J22" s="153"/>
      <c r="K22" s="153"/>
      <c r="L22" s="153"/>
      <c r="M22" s="153"/>
      <c r="N22" s="153"/>
      <c r="O22" s="153"/>
      <c r="P22" s="153"/>
      <c r="Q22" s="153"/>
      <c r="R22" s="153"/>
      <c r="S22" s="153"/>
      <c r="T22" s="153"/>
      <c r="U22" s="153"/>
      <c r="V22" s="153"/>
      <c r="W22" s="153"/>
      <c r="X22" s="153"/>
      <c r="Y22" s="153"/>
      <c r="Z22" s="153"/>
      <c r="AA22" s="153"/>
      <c r="AB22" s="153"/>
      <c r="AC22" s="153"/>
      <c r="AD22" s="153"/>
      <c r="AE22" s="153"/>
      <c r="AF22" s="153"/>
      <c r="AG22" s="153"/>
      <c r="AH22" s="153"/>
      <c r="AI22" s="153"/>
      <c r="AJ22" s="153"/>
      <c r="AK22" s="153"/>
      <c r="AL22" s="153"/>
      <c r="AM22" s="153"/>
      <c r="AN22" s="153"/>
      <c r="AO22" s="153"/>
      <c r="AP22" s="153"/>
      <c r="AQ22" s="153"/>
      <c r="AR22" s="153"/>
      <c r="AS22" s="153"/>
      <c r="AT22" s="153"/>
      <c r="AU22" s="153"/>
      <c r="AV22" s="153"/>
      <c r="AW22" s="153"/>
      <c r="AX22" s="153"/>
      <c r="AY22" s="153"/>
      <c r="AZ22" s="153"/>
      <c r="BA22" s="153"/>
      <c r="BB22" s="153"/>
      <c r="BC22" s="153"/>
      <c r="BD22" s="153"/>
      <c r="BE22" s="153"/>
      <c r="BF22" s="153"/>
      <c r="BG22" s="153"/>
      <c r="BH22" s="153"/>
      <c r="BI22" s="153"/>
      <c r="BJ22" s="153"/>
      <c r="BK22" s="153"/>
      <c r="BL22" s="153"/>
      <c r="BM22" s="153"/>
    </row>
    <row r="23" spans="2:65" x14ac:dyDescent="0.55000000000000004">
      <c r="B23" s="153"/>
      <c r="C23" s="154" t="s">
        <v>394</v>
      </c>
      <c r="D23" s="153"/>
      <c r="E23" s="153"/>
      <c r="F23" s="153"/>
      <c r="G23" s="153"/>
      <c r="H23" s="153"/>
      <c r="I23" s="153"/>
      <c r="J23" s="153"/>
      <c r="K23" s="153"/>
      <c r="L23" s="153"/>
      <c r="M23" s="153"/>
      <c r="N23" s="153"/>
      <c r="O23" s="153"/>
      <c r="P23" s="153"/>
      <c r="Q23" s="153"/>
      <c r="R23" s="153"/>
      <c r="S23" s="153"/>
      <c r="T23" s="153"/>
      <c r="U23" s="153"/>
      <c r="V23" s="153"/>
      <c r="W23" s="153"/>
      <c r="X23" s="153"/>
      <c r="Y23" s="153"/>
      <c r="Z23" s="153"/>
      <c r="AA23" s="153"/>
      <c r="AB23" s="153"/>
      <c r="AC23" s="153"/>
      <c r="AD23" s="153"/>
      <c r="AE23" s="153"/>
      <c r="AF23" s="153"/>
      <c r="AG23" s="153"/>
      <c r="AH23" s="153"/>
      <c r="AI23" s="153"/>
      <c r="AJ23" s="153"/>
      <c r="AK23" s="153"/>
      <c r="AL23" s="153"/>
      <c r="AM23" s="153"/>
      <c r="AN23" s="153"/>
      <c r="AO23" s="153"/>
      <c r="AP23" s="153"/>
      <c r="AQ23" s="153"/>
      <c r="AR23" s="153"/>
      <c r="AS23" s="153"/>
      <c r="AT23" s="153"/>
      <c r="AU23" s="153"/>
      <c r="AV23" s="153"/>
      <c r="AW23" s="153"/>
      <c r="AX23" s="153"/>
      <c r="AY23" s="153"/>
      <c r="AZ23" s="153"/>
      <c r="BA23" s="153"/>
      <c r="BB23" s="153"/>
      <c r="BC23" s="153"/>
      <c r="BD23" s="153"/>
      <c r="BE23" s="153"/>
      <c r="BF23" s="153"/>
      <c r="BG23" s="153"/>
      <c r="BH23" s="153"/>
      <c r="BI23" s="153"/>
      <c r="BJ23" s="153"/>
      <c r="BK23" s="153"/>
      <c r="BL23" s="153"/>
      <c r="BM23" s="153"/>
    </row>
    <row r="24" spans="2:65" x14ac:dyDescent="0.55000000000000004">
      <c r="B24" s="153"/>
      <c r="C24" s="748" t="s">
        <v>242</v>
      </c>
      <c r="D24" s="749"/>
      <c r="E24" s="749"/>
      <c r="F24" s="749"/>
      <c r="G24" s="749"/>
      <c r="H24" s="749"/>
      <c r="I24" s="749"/>
      <c r="J24" s="749"/>
      <c r="K24" s="749"/>
      <c r="L24" s="749"/>
      <c r="M24" s="749"/>
      <c r="N24" s="749"/>
      <c r="O24" s="749"/>
      <c r="P24" s="749"/>
      <c r="Q24" s="749"/>
      <c r="R24" s="749"/>
      <c r="S24" s="749"/>
      <c r="T24" s="749"/>
      <c r="U24" s="749"/>
      <c r="V24" s="749"/>
      <c r="W24" s="749"/>
      <c r="X24" s="749"/>
      <c r="Y24" s="749"/>
      <c r="Z24" s="749"/>
      <c r="AA24" s="749"/>
      <c r="AB24" s="749"/>
      <c r="AC24" s="749"/>
      <c r="AD24" s="749"/>
      <c r="AE24" s="749"/>
      <c r="AF24" s="749"/>
      <c r="AG24" s="749"/>
      <c r="AH24" s="749"/>
      <c r="AI24" s="749"/>
      <c r="AJ24" s="749"/>
      <c r="AK24" s="749"/>
      <c r="AL24" s="749"/>
      <c r="AM24" s="749"/>
      <c r="AN24" s="749"/>
      <c r="AO24" s="749"/>
      <c r="AP24" s="749"/>
      <c r="AQ24" s="749"/>
      <c r="AR24" s="749"/>
      <c r="AS24" s="749"/>
      <c r="AT24" s="749"/>
      <c r="AU24" s="749"/>
      <c r="AV24" s="749"/>
      <c r="AW24" s="749"/>
      <c r="AX24" s="749"/>
      <c r="AY24" s="749"/>
      <c r="AZ24" s="749"/>
      <c r="BA24" s="749"/>
      <c r="BB24" s="749"/>
      <c r="BC24" s="749"/>
      <c r="BD24" s="749"/>
      <c r="BE24" s="749"/>
      <c r="BF24" s="749"/>
      <c r="BG24" s="749"/>
      <c r="BH24" s="749"/>
      <c r="BI24" s="749"/>
      <c r="BJ24" s="749"/>
      <c r="BK24" s="749"/>
      <c r="BL24" s="749"/>
      <c r="BM24" s="749"/>
    </row>
    <row r="25" spans="2:65" ht="23.65" customHeight="1" x14ac:dyDescent="0.55000000000000004">
      <c r="B25" s="750" t="s">
        <v>314</v>
      </c>
      <c r="C25" s="751"/>
      <c r="D25" s="751"/>
      <c r="E25" s="752"/>
      <c r="F25" s="805" t="s">
        <v>625</v>
      </c>
      <c r="G25" s="806"/>
      <c r="H25" s="806"/>
      <c r="I25" s="806"/>
      <c r="J25" s="807"/>
      <c r="K25" s="756" t="s">
        <v>311</v>
      </c>
      <c r="L25" s="756"/>
      <c r="M25" s="756"/>
      <c r="N25" s="756"/>
      <c r="O25" s="756"/>
      <c r="P25" s="805" t="s">
        <v>626</v>
      </c>
      <c r="Q25" s="806"/>
      <c r="R25" s="806"/>
      <c r="S25" s="806"/>
      <c r="T25" s="806"/>
      <c r="U25" s="806"/>
      <c r="V25" s="806"/>
      <c r="W25" s="806"/>
      <c r="X25" s="806"/>
      <c r="Y25" s="806"/>
      <c r="Z25" s="806"/>
      <c r="AA25" s="806"/>
      <c r="AB25" s="806"/>
      <c r="AC25" s="806"/>
      <c r="AD25" s="806"/>
      <c r="AE25" s="806"/>
      <c r="AF25" s="806"/>
      <c r="AG25" s="806"/>
      <c r="AH25" s="806"/>
      <c r="AI25" s="806"/>
      <c r="AJ25" s="806"/>
      <c r="AK25" s="807"/>
      <c r="AL25" s="750" t="s">
        <v>384</v>
      </c>
      <c r="AM25" s="757"/>
      <c r="AN25" s="757"/>
      <c r="AO25" s="757"/>
      <c r="AP25" s="757"/>
      <c r="AQ25" s="758"/>
      <c r="AR25" s="809" t="s">
        <v>627</v>
      </c>
      <c r="AS25" s="810"/>
      <c r="AT25" s="810"/>
      <c r="AU25" s="810"/>
      <c r="AV25" s="810"/>
      <c r="AW25" s="810"/>
      <c r="AX25" s="810"/>
      <c r="AY25" s="810"/>
      <c r="AZ25" s="810"/>
      <c r="BA25" s="810"/>
      <c r="BB25" s="810"/>
      <c r="BC25" s="810"/>
      <c r="BD25" s="810"/>
      <c r="BE25" s="810"/>
      <c r="BF25" s="810"/>
      <c r="BG25" s="810"/>
      <c r="BH25" s="810"/>
      <c r="BI25" s="810"/>
      <c r="BJ25" s="810"/>
      <c r="BK25" s="810"/>
      <c r="BL25" s="810"/>
      <c r="BM25" s="811"/>
    </row>
    <row r="26" spans="2:65" ht="23.65" customHeight="1" x14ac:dyDescent="0.55000000000000004">
      <c r="B26" s="764" t="s">
        <v>383</v>
      </c>
      <c r="C26" s="765"/>
      <c r="D26" s="765"/>
      <c r="E26" s="765"/>
      <c r="F26" s="765"/>
      <c r="G26" s="765"/>
      <c r="H26" s="765"/>
      <c r="I26" s="765"/>
      <c r="J26" s="765"/>
      <c r="K26" s="765"/>
      <c r="L26" s="765"/>
      <c r="M26" s="765"/>
      <c r="N26" s="765"/>
      <c r="O26" s="766"/>
      <c r="P26" s="805" t="s">
        <v>590</v>
      </c>
      <c r="Q26" s="806"/>
      <c r="R26" s="806"/>
      <c r="S26" s="806"/>
      <c r="T26" s="806"/>
      <c r="U26" s="806"/>
      <c r="V26" s="806"/>
      <c r="W26" s="806"/>
      <c r="X26" s="806"/>
      <c r="Y26" s="806"/>
      <c r="Z26" s="806"/>
      <c r="AA26" s="806"/>
      <c r="AB26" s="806"/>
      <c r="AC26" s="806"/>
      <c r="AD26" s="806"/>
      <c r="AE26" s="806"/>
      <c r="AF26" s="806"/>
      <c r="AG26" s="806"/>
      <c r="AH26" s="806"/>
      <c r="AI26" s="806"/>
      <c r="AJ26" s="806"/>
      <c r="AK26" s="806"/>
      <c r="AL26" s="806"/>
      <c r="AM26" s="806"/>
      <c r="AN26" s="806"/>
      <c r="AO26" s="806"/>
      <c r="AP26" s="806"/>
      <c r="AQ26" s="806"/>
      <c r="AR26" s="806"/>
      <c r="AS26" s="806"/>
      <c r="AT26" s="806"/>
      <c r="AU26" s="806"/>
      <c r="AV26" s="806"/>
      <c r="AW26" s="806"/>
      <c r="AX26" s="806"/>
      <c r="AY26" s="806"/>
      <c r="AZ26" s="806"/>
      <c r="BA26" s="806"/>
      <c r="BB26" s="806"/>
      <c r="BC26" s="806"/>
      <c r="BD26" s="806"/>
      <c r="BE26" s="806"/>
      <c r="BF26" s="806"/>
      <c r="BG26" s="806"/>
      <c r="BH26" s="806"/>
      <c r="BI26" s="806"/>
      <c r="BJ26" s="806"/>
      <c r="BK26" s="806"/>
      <c r="BL26" s="806"/>
      <c r="BM26" s="807"/>
    </row>
    <row r="27" spans="2:65" ht="24" customHeight="1" x14ac:dyDescent="0.55000000000000004">
      <c r="B27" s="776" t="s">
        <v>255</v>
      </c>
      <c r="C27" s="777"/>
      <c r="D27" s="777"/>
      <c r="E27" s="777"/>
      <c r="F27" s="777"/>
      <c r="G27" s="777"/>
      <c r="H27" s="777"/>
      <c r="I27" s="777"/>
      <c r="J27" s="777"/>
      <c r="K27" s="777"/>
      <c r="L27" s="777"/>
      <c r="M27" s="777"/>
      <c r="N27" s="777"/>
      <c r="O27" s="778"/>
      <c r="P27" s="785" t="s">
        <v>628</v>
      </c>
      <c r="Q27" s="780"/>
      <c r="R27" s="780"/>
      <c r="S27" s="780"/>
      <c r="T27" s="780"/>
      <c r="U27" s="780"/>
      <c r="V27" s="780"/>
      <c r="W27" s="780"/>
      <c r="X27" s="780"/>
      <c r="Y27" s="780"/>
      <c r="Z27" s="780"/>
      <c r="AA27" s="780"/>
      <c r="AB27" s="780"/>
      <c r="AC27" s="780"/>
      <c r="AD27" s="780"/>
      <c r="AE27" s="780"/>
      <c r="AF27" s="780"/>
      <c r="AG27" s="780"/>
      <c r="AH27" s="780"/>
      <c r="AI27" s="780"/>
      <c r="AJ27" s="780"/>
      <c r="AK27" s="780"/>
      <c r="AL27" s="780"/>
      <c r="AM27" s="780"/>
      <c r="AN27" s="780"/>
      <c r="AO27" s="780"/>
      <c r="AP27" s="780"/>
      <c r="AQ27" s="780"/>
      <c r="AR27" s="780"/>
      <c r="AS27" s="780"/>
      <c r="AT27" s="780"/>
      <c r="AU27" s="780"/>
      <c r="AV27" s="780"/>
      <c r="AW27" s="780"/>
      <c r="AX27" s="780"/>
      <c r="AY27" s="780"/>
      <c r="AZ27" s="780"/>
      <c r="BA27" s="780"/>
      <c r="BB27" s="780"/>
      <c r="BC27" s="780"/>
      <c r="BD27" s="780"/>
      <c r="BE27" s="780"/>
      <c r="BF27" s="780"/>
      <c r="BG27" s="780"/>
      <c r="BH27" s="780"/>
      <c r="BI27" s="780"/>
      <c r="BJ27" s="780"/>
      <c r="BK27" s="780"/>
      <c r="BL27" s="780"/>
      <c r="BM27" s="781"/>
    </row>
    <row r="28" spans="2:65" ht="23.65" customHeight="1" x14ac:dyDescent="0.55000000000000004">
      <c r="B28" s="756" t="s">
        <v>385</v>
      </c>
      <c r="C28" s="756"/>
      <c r="D28" s="756"/>
      <c r="E28" s="756"/>
      <c r="F28" s="756"/>
      <c r="G28" s="756"/>
      <c r="H28" s="756"/>
      <c r="I28" s="756"/>
      <c r="J28" s="756"/>
      <c r="K28" s="756"/>
      <c r="L28" s="756"/>
      <c r="M28" s="756"/>
      <c r="N28" s="756"/>
      <c r="O28" s="756"/>
      <c r="P28" s="808" t="s">
        <v>590</v>
      </c>
      <c r="Q28" s="808"/>
      <c r="R28" s="808"/>
      <c r="S28" s="808"/>
      <c r="T28" s="808"/>
      <c r="U28" s="808"/>
      <c r="V28" s="808"/>
      <c r="W28" s="808"/>
      <c r="X28" s="808"/>
      <c r="Y28" s="808"/>
      <c r="Z28" s="808"/>
      <c r="AA28" s="808"/>
      <c r="AB28" s="808"/>
      <c r="AC28" s="808"/>
      <c r="AD28" s="808"/>
      <c r="AE28" s="808"/>
      <c r="AF28" s="808"/>
      <c r="AG28" s="808"/>
      <c r="AH28" s="808"/>
      <c r="AI28" s="808"/>
      <c r="AJ28" s="808"/>
      <c r="AK28" s="808"/>
      <c r="AL28" s="808"/>
      <c r="AM28" s="808"/>
      <c r="AN28" s="808"/>
      <c r="AO28" s="808"/>
      <c r="AP28" s="808"/>
      <c r="AQ28" s="808"/>
      <c r="AR28" s="808"/>
      <c r="AS28" s="808"/>
      <c r="AT28" s="808"/>
      <c r="AU28" s="808"/>
      <c r="AV28" s="808"/>
      <c r="AW28" s="808"/>
      <c r="AX28" s="808"/>
      <c r="AY28" s="808"/>
      <c r="AZ28" s="808"/>
      <c r="BA28" s="808"/>
      <c r="BB28" s="808"/>
      <c r="BC28" s="808"/>
      <c r="BD28" s="808"/>
      <c r="BE28" s="808"/>
      <c r="BF28" s="808"/>
      <c r="BG28" s="808"/>
      <c r="BH28" s="808"/>
      <c r="BI28" s="808"/>
      <c r="BJ28" s="808"/>
      <c r="BK28" s="808"/>
      <c r="BL28" s="808"/>
      <c r="BM28" s="808"/>
    </row>
    <row r="29" spans="2:65" ht="23.65" customHeight="1" x14ac:dyDescent="0.55000000000000004">
      <c r="B29" s="756" t="s">
        <v>244</v>
      </c>
      <c r="C29" s="756"/>
      <c r="D29" s="756"/>
      <c r="E29" s="756"/>
      <c r="F29" s="756"/>
      <c r="G29" s="756"/>
      <c r="H29" s="756"/>
      <c r="I29" s="756"/>
      <c r="J29" s="756"/>
      <c r="K29" s="756"/>
      <c r="L29" s="756"/>
      <c r="M29" s="756"/>
      <c r="N29" s="756"/>
      <c r="O29" s="756"/>
      <c r="P29" s="756"/>
      <c r="Q29" s="756"/>
      <c r="R29" s="756"/>
      <c r="S29" s="756"/>
      <c r="T29" s="756"/>
      <c r="U29" s="756"/>
      <c r="V29" s="756"/>
      <c r="W29" s="756"/>
      <c r="X29" s="756"/>
      <c r="Y29" s="756"/>
      <c r="Z29" s="756"/>
      <c r="AA29" s="756"/>
      <c r="AB29" s="756"/>
      <c r="AC29" s="756"/>
      <c r="AD29" s="756"/>
      <c r="AE29" s="756"/>
      <c r="AF29" s="756"/>
      <c r="AG29" s="756"/>
      <c r="AH29" s="756"/>
      <c r="AI29" s="756"/>
      <c r="AJ29" s="756"/>
      <c r="AK29" s="756"/>
      <c r="AL29" s="756"/>
      <c r="AM29" s="756"/>
      <c r="AN29" s="756"/>
      <c r="AO29" s="756"/>
      <c r="AP29" s="756"/>
      <c r="AQ29" s="756"/>
      <c r="AR29" s="756"/>
      <c r="AS29" s="756"/>
      <c r="AT29" s="756"/>
      <c r="AU29" s="756"/>
      <c r="AV29" s="756"/>
      <c r="AW29" s="756"/>
      <c r="AX29" s="756"/>
      <c r="AY29" s="756"/>
      <c r="AZ29" s="756"/>
      <c r="BA29" s="756"/>
      <c r="BB29" s="756"/>
      <c r="BC29" s="756"/>
      <c r="BD29" s="756"/>
      <c r="BE29" s="756"/>
      <c r="BF29" s="787" t="s">
        <v>622</v>
      </c>
      <c r="BG29" s="787"/>
      <c r="BH29" s="787"/>
      <c r="BI29" s="787"/>
      <c r="BJ29" s="787"/>
      <c r="BK29" s="787"/>
      <c r="BL29" s="787"/>
      <c r="BM29" s="787"/>
    </row>
  </sheetData>
  <sheetProtection algorithmName="SHA-512" hashValue="n0NxXxZovXfMc03FknOeyy3HTnTPGRs1SeuGbktppH4dvzPiZeu8VIweoJFOKPEMHlDMrb5ZkRI0Zmb30IAFmw==" saltValue="Y/8JpGvmCodcX86TxN4ipg==" spinCount="100000" sheet="1" formatCells="0" formatRows="0"/>
  <mergeCells count="151">
    <mergeCell ref="B29:BE29"/>
    <mergeCell ref="BF29:BM29"/>
    <mergeCell ref="B26:O26"/>
    <mergeCell ref="P26:BM26"/>
    <mergeCell ref="B27:O27"/>
    <mergeCell ref="P27:BM27"/>
    <mergeCell ref="B28:O28"/>
    <mergeCell ref="P28:BM28"/>
    <mergeCell ref="C24:BM24"/>
    <mergeCell ref="B25:E25"/>
    <mergeCell ref="F25:J25"/>
    <mergeCell ref="K25:O25"/>
    <mergeCell ref="P25:AK25"/>
    <mergeCell ref="AL25:AQ25"/>
    <mergeCell ref="AR25:BM25"/>
    <mergeCell ref="AS20:AX20"/>
    <mergeCell ref="AY20:BD20"/>
    <mergeCell ref="BE20:BG20"/>
    <mergeCell ref="BH20:BJ20"/>
    <mergeCell ref="BK20:BM20"/>
    <mergeCell ref="AM21:AR21"/>
    <mergeCell ref="AS21:AX21"/>
    <mergeCell ref="AY21:BD21"/>
    <mergeCell ref="B20:E20"/>
    <mergeCell ref="F20:O20"/>
    <mergeCell ref="P20:AC20"/>
    <mergeCell ref="AD20:AF20"/>
    <mergeCell ref="AG20:AL20"/>
    <mergeCell ref="AM20:AR20"/>
    <mergeCell ref="AM19:AR19"/>
    <mergeCell ref="AS19:AX19"/>
    <mergeCell ref="AY19:BD19"/>
    <mergeCell ref="BE19:BG19"/>
    <mergeCell ref="BH19:BJ19"/>
    <mergeCell ref="BK19:BM19"/>
    <mergeCell ref="AS18:AX18"/>
    <mergeCell ref="AY18:BD18"/>
    <mergeCell ref="BE18:BG18"/>
    <mergeCell ref="BH18:BJ18"/>
    <mergeCell ref="BK18:BM18"/>
    <mergeCell ref="AM18:AR18"/>
    <mergeCell ref="B19:E19"/>
    <mergeCell ref="F19:O19"/>
    <mergeCell ref="P19:AC19"/>
    <mergeCell ref="AD19:AF19"/>
    <mergeCell ref="AG19:AL19"/>
    <mergeCell ref="B18:E18"/>
    <mergeCell ref="F18:O18"/>
    <mergeCell ref="P18:AC18"/>
    <mergeCell ref="AD18:AF18"/>
    <mergeCell ref="AG18:AL18"/>
    <mergeCell ref="AM17:AR17"/>
    <mergeCell ref="AS17:AX17"/>
    <mergeCell ref="AY17:BD17"/>
    <mergeCell ref="BE17:BG17"/>
    <mergeCell ref="BH17:BJ17"/>
    <mergeCell ref="BK17:BM17"/>
    <mergeCell ref="AS16:AX16"/>
    <mergeCell ref="AY16:BD16"/>
    <mergeCell ref="BE16:BG16"/>
    <mergeCell ref="BH16:BJ16"/>
    <mergeCell ref="BK16:BM16"/>
    <mergeCell ref="AM16:AR16"/>
    <mergeCell ref="B17:E17"/>
    <mergeCell ref="F17:O17"/>
    <mergeCell ref="P17:AC17"/>
    <mergeCell ref="AD17:AF17"/>
    <mergeCell ref="AG17:AL17"/>
    <mergeCell ref="B16:E16"/>
    <mergeCell ref="F16:O16"/>
    <mergeCell ref="P16:AC16"/>
    <mergeCell ref="AD16:AF16"/>
    <mergeCell ref="AG16:AL16"/>
    <mergeCell ref="AM15:AR15"/>
    <mergeCell ref="AS15:AX15"/>
    <mergeCell ref="AY15:BD15"/>
    <mergeCell ref="BE15:BG15"/>
    <mergeCell ref="BH15:BJ15"/>
    <mergeCell ref="BK15:BM15"/>
    <mergeCell ref="AS14:AX14"/>
    <mergeCell ref="AY14:BD14"/>
    <mergeCell ref="BE14:BG14"/>
    <mergeCell ref="BH14:BJ14"/>
    <mergeCell ref="BK14:BM14"/>
    <mergeCell ref="AM14:AR14"/>
    <mergeCell ref="B15:E15"/>
    <mergeCell ref="F15:O15"/>
    <mergeCell ref="P15:AC15"/>
    <mergeCell ref="AD15:AF15"/>
    <mergeCell ref="AG15:AL15"/>
    <mergeCell ref="B14:E14"/>
    <mergeCell ref="F14:O14"/>
    <mergeCell ref="P14:AC14"/>
    <mergeCell ref="AD14:AF14"/>
    <mergeCell ref="AG14:AL14"/>
    <mergeCell ref="AS11:AX11"/>
    <mergeCell ref="AY13:BD13"/>
    <mergeCell ref="BE13:BG13"/>
    <mergeCell ref="BH13:BJ13"/>
    <mergeCell ref="BK13:BM13"/>
    <mergeCell ref="AS12:AX12"/>
    <mergeCell ref="AY12:BD12"/>
    <mergeCell ref="BE12:BG12"/>
    <mergeCell ref="BH12:BJ12"/>
    <mergeCell ref="BK12:BM12"/>
    <mergeCell ref="F12:O12"/>
    <mergeCell ref="P12:AC12"/>
    <mergeCell ref="AD12:AF12"/>
    <mergeCell ref="AG12:AL12"/>
    <mergeCell ref="AM12:AR12"/>
    <mergeCell ref="B11:E11"/>
    <mergeCell ref="F11:O11"/>
    <mergeCell ref="P11:AC11"/>
    <mergeCell ref="AD11:AF11"/>
    <mergeCell ref="AG11:AL11"/>
    <mergeCell ref="AM11:AR11"/>
    <mergeCell ref="B13:E13"/>
    <mergeCell ref="F13:O13"/>
    <mergeCell ref="P13:AC13"/>
    <mergeCell ref="AD13:AF13"/>
    <mergeCell ref="AG13:AL13"/>
    <mergeCell ref="AM13:AR13"/>
    <mergeCell ref="AS13:AX13"/>
    <mergeCell ref="BE9:BM9"/>
    <mergeCell ref="B10:E10"/>
    <mergeCell ref="F10:O10"/>
    <mergeCell ref="P10:AC10"/>
    <mergeCell ref="AD10:AF10"/>
    <mergeCell ref="AG10:AL10"/>
    <mergeCell ref="AM10:AR10"/>
    <mergeCell ref="AS10:AX10"/>
    <mergeCell ref="AY10:BD10"/>
    <mergeCell ref="BE10:BG10"/>
    <mergeCell ref="BH10:BJ10"/>
    <mergeCell ref="BK10:BM10"/>
    <mergeCell ref="AY11:BD11"/>
    <mergeCell ref="BE11:BG11"/>
    <mergeCell ref="BH11:BJ11"/>
    <mergeCell ref="BK11:BM11"/>
    <mergeCell ref="B12:E12"/>
    <mergeCell ref="AM8:AR8"/>
    <mergeCell ref="AS8:AX8"/>
    <mergeCell ref="AY8:BD8"/>
    <mergeCell ref="B9:E9"/>
    <mergeCell ref="F9:O9"/>
    <mergeCell ref="P9:AC9"/>
    <mergeCell ref="AD9:AF9"/>
    <mergeCell ref="AG9:AL9"/>
    <mergeCell ref="AM9:AR9"/>
    <mergeCell ref="AS9:AX9"/>
    <mergeCell ref="AY9:BD9"/>
  </mergeCells>
  <phoneticPr fontId="33"/>
  <dataValidations count="2">
    <dataValidation type="list" allowBlank="1" showInputMessage="1" showErrorMessage="1" error="プルダウンより選択してください" prompt="プルダウンより選択してください" sqref="BF29:BM29" xr:uid="{5884EE4A-5C5E-492D-9F53-40F4CCF8C520}">
      <formula1>"選択してください,関連あり,関連なし"</formula1>
    </dataValidation>
    <dataValidation type="list" allowBlank="1" showInputMessage="1" showErrorMessage="1" sqref="AD11:AF20" xr:uid="{7E2C0CA8-2345-471F-A79A-6359BE3057A9}">
      <formula1>"(選択),システム,ハードウェア,ソフトウェア,クラウド"</formula1>
    </dataValidation>
  </dataValidations>
  <printOptions horizontalCentered="1"/>
  <pageMargins left="0.59055118110236227" right="0.59055118110236227" top="0.78740157480314965" bottom="0.59055118110236227" header="0.31496062992125984" footer="0.31496062992125984"/>
  <pageSetup paperSize="9" scale="6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69C71-CFDA-4E50-B01F-FE9A2D4F3880}">
  <sheetPr>
    <tabColor theme="4" tint="0.79998168889431442"/>
  </sheetPr>
  <dimension ref="B1:BM22"/>
  <sheetViews>
    <sheetView view="pageBreakPreview" zoomScaleNormal="100" zoomScaleSheetLayoutView="100" workbookViewId="0">
      <selection activeCell="B2" sqref="B2"/>
    </sheetView>
  </sheetViews>
  <sheetFormatPr defaultColWidth="2.08203125" defaultRowHeight="18" x14ac:dyDescent="0.55000000000000004"/>
  <cols>
    <col min="1" max="1" width="0.75" style="143" customWidth="1"/>
    <col min="2" max="28" width="2.08203125" style="143"/>
    <col min="29" max="29" width="2.08203125" style="143" customWidth="1"/>
    <col min="30" max="32" width="0" style="143" hidden="1" customWidth="1"/>
    <col min="33" max="90" width="2.08203125" style="143"/>
    <col min="91" max="91" width="0.75" style="143" customWidth="1"/>
    <col min="92" max="108" width="2.08203125" style="143"/>
    <col min="109" max="109" width="2.08203125" style="143" customWidth="1"/>
    <col min="110" max="16384" width="2.08203125" style="143"/>
  </cols>
  <sheetData>
    <row r="1" spans="2:65" x14ac:dyDescent="0.55000000000000004">
      <c r="B1" s="159" t="s">
        <v>341</v>
      </c>
      <c r="C1" s="160"/>
    </row>
    <row r="2" spans="2:65" x14ac:dyDescent="0.55000000000000004">
      <c r="B2" s="144"/>
      <c r="C2" s="143" t="s">
        <v>197</v>
      </c>
    </row>
    <row r="3" spans="2:65" x14ac:dyDescent="0.55000000000000004">
      <c r="B3" s="143" t="s">
        <v>260</v>
      </c>
      <c r="C3" s="145" t="s">
        <v>393</v>
      </c>
    </row>
    <row r="4" spans="2:65" x14ac:dyDescent="0.55000000000000004">
      <c r="B4" s="150" t="s">
        <v>261</v>
      </c>
      <c r="C4" s="145" t="s">
        <v>307</v>
      </c>
    </row>
    <row r="7" spans="2:65" x14ac:dyDescent="0.55000000000000004">
      <c r="B7" s="146"/>
      <c r="C7" s="146"/>
      <c r="D7" s="146"/>
      <c r="E7" s="146"/>
      <c r="F7" s="146"/>
      <c r="G7" s="146"/>
      <c r="H7" s="146"/>
      <c r="I7" s="146"/>
      <c r="J7" s="146"/>
      <c r="K7" s="146"/>
      <c r="L7" s="146"/>
      <c r="M7" s="146"/>
      <c r="N7" s="146"/>
      <c r="O7" s="146"/>
      <c r="P7" s="146"/>
      <c r="Q7" s="146"/>
      <c r="R7" s="146"/>
      <c r="S7" s="146"/>
      <c r="T7" s="146"/>
      <c r="U7" s="146"/>
      <c r="V7" s="146"/>
      <c r="W7" s="146"/>
      <c r="X7" s="146"/>
      <c r="Y7" s="146"/>
      <c r="Z7" s="146"/>
      <c r="AA7" s="146"/>
      <c r="AB7" s="146"/>
      <c r="AC7" s="146"/>
      <c r="AD7" s="146"/>
      <c r="AE7" s="146"/>
      <c r="AF7" s="146"/>
      <c r="AG7" s="146"/>
      <c r="AH7" s="146"/>
      <c r="AI7" s="146"/>
      <c r="AJ7" s="146"/>
      <c r="AK7" s="146"/>
      <c r="AL7" s="146"/>
      <c r="AM7" s="722" t="s">
        <v>198</v>
      </c>
      <c r="AN7" s="722"/>
      <c r="AO7" s="722"/>
      <c r="AP7" s="722"/>
      <c r="AQ7" s="722"/>
      <c r="AR7" s="722"/>
      <c r="AS7" s="722" t="s">
        <v>198</v>
      </c>
      <c r="AT7" s="722"/>
      <c r="AU7" s="722"/>
      <c r="AV7" s="722"/>
      <c r="AW7" s="722"/>
      <c r="AX7" s="722"/>
      <c r="AY7" s="722" t="s">
        <v>199</v>
      </c>
      <c r="AZ7" s="722"/>
      <c r="BA7" s="722"/>
      <c r="BB7" s="722"/>
      <c r="BC7" s="722"/>
      <c r="BD7" s="722"/>
      <c r="BE7" s="146"/>
      <c r="BF7" s="146"/>
      <c r="BG7" s="146"/>
      <c r="BH7" s="147"/>
      <c r="BI7" s="147"/>
      <c r="BJ7" s="146"/>
      <c r="BK7" s="146"/>
      <c r="BL7" s="146"/>
      <c r="BM7" s="148" t="s">
        <v>200</v>
      </c>
    </row>
    <row r="8" spans="2:65" x14ac:dyDescent="0.55000000000000004">
      <c r="B8" s="723" t="s">
        <v>201</v>
      </c>
      <c r="C8" s="724"/>
      <c r="D8" s="724"/>
      <c r="E8" s="725"/>
      <c r="F8" s="812" t="s">
        <v>310</v>
      </c>
      <c r="G8" s="813"/>
      <c r="H8" s="813"/>
      <c r="I8" s="813"/>
      <c r="J8" s="813"/>
      <c r="K8" s="813"/>
      <c r="L8" s="813"/>
      <c r="M8" s="813"/>
      <c r="N8" s="813"/>
      <c r="O8" s="814"/>
      <c r="P8" s="812" t="s">
        <v>203</v>
      </c>
      <c r="Q8" s="813"/>
      <c r="R8" s="813"/>
      <c r="S8" s="813"/>
      <c r="T8" s="813"/>
      <c r="U8" s="813"/>
      <c r="V8" s="813"/>
      <c r="W8" s="813"/>
      <c r="X8" s="813"/>
      <c r="Y8" s="813"/>
      <c r="Z8" s="813"/>
      <c r="AA8" s="813"/>
      <c r="AB8" s="813"/>
      <c r="AC8" s="814"/>
      <c r="AD8" s="723"/>
      <c r="AE8" s="724"/>
      <c r="AF8" s="725"/>
      <c r="AG8" s="723" t="s">
        <v>286</v>
      </c>
      <c r="AH8" s="724"/>
      <c r="AI8" s="724"/>
      <c r="AJ8" s="724"/>
      <c r="AK8" s="724"/>
      <c r="AL8" s="725"/>
      <c r="AM8" s="726" t="s">
        <v>206</v>
      </c>
      <c r="AN8" s="726"/>
      <c r="AO8" s="726"/>
      <c r="AP8" s="726"/>
      <c r="AQ8" s="726"/>
      <c r="AR8" s="726"/>
      <c r="AS8" s="723" t="s">
        <v>207</v>
      </c>
      <c r="AT8" s="724"/>
      <c r="AU8" s="724"/>
      <c r="AV8" s="724"/>
      <c r="AW8" s="724"/>
      <c r="AX8" s="725"/>
      <c r="AY8" s="723" t="s">
        <v>208</v>
      </c>
      <c r="AZ8" s="724"/>
      <c r="BA8" s="724"/>
      <c r="BB8" s="724"/>
      <c r="BC8" s="724"/>
      <c r="BD8" s="725"/>
      <c r="BE8" s="724" t="s">
        <v>209</v>
      </c>
      <c r="BF8" s="724"/>
      <c r="BG8" s="724"/>
      <c r="BH8" s="724"/>
      <c r="BI8" s="724"/>
      <c r="BJ8" s="724"/>
      <c r="BK8" s="724"/>
      <c r="BL8" s="724"/>
      <c r="BM8" s="725"/>
    </row>
    <row r="9" spans="2:65" x14ac:dyDescent="0.55000000000000004">
      <c r="B9" s="732" t="s">
        <v>210</v>
      </c>
      <c r="C9" s="733"/>
      <c r="D9" s="733"/>
      <c r="E9" s="734"/>
      <c r="F9" s="815"/>
      <c r="G9" s="816"/>
      <c r="H9" s="816"/>
      <c r="I9" s="816"/>
      <c r="J9" s="816"/>
      <c r="K9" s="816"/>
      <c r="L9" s="816"/>
      <c r="M9" s="816"/>
      <c r="N9" s="816"/>
      <c r="O9" s="817"/>
      <c r="P9" s="818" t="s">
        <v>316</v>
      </c>
      <c r="Q9" s="818"/>
      <c r="R9" s="818"/>
      <c r="S9" s="818"/>
      <c r="T9" s="818"/>
      <c r="U9" s="818"/>
      <c r="V9" s="818"/>
      <c r="W9" s="818"/>
      <c r="X9" s="818"/>
      <c r="Y9" s="818"/>
      <c r="Z9" s="818"/>
      <c r="AA9" s="818"/>
      <c r="AB9" s="818"/>
      <c r="AC9" s="818"/>
      <c r="AD9" s="738"/>
      <c r="AE9" s="738"/>
      <c r="AF9" s="738"/>
      <c r="AG9" s="738" t="s">
        <v>213</v>
      </c>
      <c r="AH9" s="738"/>
      <c r="AI9" s="738"/>
      <c r="AJ9" s="738"/>
      <c r="AK9" s="738"/>
      <c r="AL9" s="738"/>
      <c r="AM9" s="738" t="s">
        <v>214</v>
      </c>
      <c r="AN9" s="738"/>
      <c r="AO9" s="738"/>
      <c r="AP9" s="738"/>
      <c r="AQ9" s="738"/>
      <c r="AR9" s="738"/>
      <c r="AS9" s="738" t="s">
        <v>215</v>
      </c>
      <c r="AT9" s="738"/>
      <c r="AU9" s="738"/>
      <c r="AV9" s="738"/>
      <c r="AW9" s="738"/>
      <c r="AX9" s="738"/>
      <c r="AY9" s="738" t="s">
        <v>216</v>
      </c>
      <c r="AZ9" s="738"/>
      <c r="BA9" s="738"/>
      <c r="BB9" s="738"/>
      <c r="BC9" s="738"/>
      <c r="BD9" s="738"/>
      <c r="BE9" s="739" t="s">
        <v>217</v>
      </c>
      <c r="BF9" s="739"/>
      <c r="BG9" s="739"/>
      <c r="BH9" s="740" t="s">
        <v>218</v>
      </c>
      <c r="BI9" s="740"/>
      <c r="BJ9" s="740"/>
      <c r="BK9" s="741" t="s">
        <v>206</v>
      </c>
      <c r="BL9" s="741"/>
      <c r="BM9" s="741"/>
    </row>
    <row r="10" spans="2:65" ht="32.15" customHeight="1" x14ac:dyDescent="0.55000000000000004">
      <c r="B10" s="727" t="s">
        <v>287</v>
      </c>
      <c r="C10" s="727"/>
      <c r="D10" s="727"/>
      <c r="E10" s="727"/>
      <c r="F10" s="728"/>
      <c r="G10" s="728"/>
      <c r="H10" s="728"/>
      <c r="I10" s="728"/>
      <c r="J10" s="728"/>
      <c r="K10" s="728"/>
      <c r="L10" s="728"/>
      <c r="M10" s="728"/>
      <c r="N10" s="728"/>
      <c r="O10" s="728"/>
      <c r="P10" s="728"/>
      <c r="Q10" s="728"/>
      <c r="R10" s="728"/>
      <c r="S10" s="728"/>
      <c r="T10" s="728"/>
      <c r="U10" s="728"/>
      <c r="V10" s="728"/>
      <c r="W10" s="728"/>
      <c r="X10" s="728"/>
      <c r="Y10" s="728"/>
      <c r="Z10" s="728"/>
      <c r="AA10" s="728"/>
      <c r="AB10" s="728"/>
      <c r="AC10" s="728"/>
      <c r="AD10" s="729" t="s">
        <v>173</v>
      </c>
      <c r="AE10" s="729"/>
      <c r="AF10" s="729"/>
      <c r="AG10" s="730"/>
      <c r="AH10" s="730"/>
      <c r="AI10" s="730"/>
      <c r="AJ10" s="730"/>
      <c r="AK10" s="730"/>
      <c r="AL10" s="730"/>
      <c r="AM10" s="730"/>
      <c r="AN10" s="730"/>
      <c r="AO10" s="730"/>
      <c r="AP10" s="730"/>
      <c r="AQ10" s="730"/>
      <c r="AR10" s="730"/>
      <c r="AS10" s="731" t="str">
        <f>IF(AM10="","",AG10*AM10)</f>
        <v/>
      </c>
      <c r="AT10" s="731"/>
      <c r="AU10" s="731"/>
      <c r="AV10" s="731"/>
      <c r="AW10" s="731"/>
      <c r="AX10" s="731"/>
      <c r="AY10" s="731" t="str">
        <f>IF(AM10="","",ROUNDDOWN(AG10*AM10*1.1,0))</f>
        <v/>
      </c>
      <c r="AZ10" s="731"/>
      <c r="BA10" s="731"/>
      <c r="BB10" s="731"/>
      <c r="BC10" s="731"/>
      <c r="BD10" s="731"/>
      <c r="BE10" s="742" t="str">
        <f>IF(AS10="","",IF(AS10&gt;=300000,"必要",""))</f>
        <v/>
      </c>
      <c r="BF10" s="742"/>
      <c r="BG10" s="742"/>
      <c r="BH10" s="742" t="str">
        <f>IF(AS10="","",IF(AS10&gt;=1000000,"必要",""))</f>
        <v/>
      </c>
      <c r="BI10" s="742"/>
      <c r="BJ10" s="742"/>
      <c r="BK10" s="743" t="str">
        <f>IF(AM10="","",IF(AM10&lt;100000,"×","〇"))</f>
        <v/>
      </c>
      <c r="BL10" s="743"/>
      <c r="BM10" s="743"/>
    </row>
    <row r="11" spans="2:65" ht="32.15" customHeight="1" x14ac:dyDescent="0.55000000000000004">
      <c r="B11" s="727" t="s">
        <v>288</v>
      </c>
      <c r="C11" s="727"/>
      <c r="D11" s="727"/>
      <c r="E11" s="727"/>
      <c r="F11" s="728"/>
      <c r="G11" s="728"/>
      <c r="H11" s="728"/>
      <c r="I11" s="728"/>
      <c r="J11" s="728"/>
      <c r="K11" s="728"/>
      <c r="L11" s="728"/>
      <c r="M11" s="728"/>
      <c r="N11" s="728"/>
      <c r="O11" s="728"/>
      <c r="P11" s="728"/>
      <c r="Q11" s="728"/>
      <c r="R11" s="728"/>
      <c r="S11" s="728"/>
      <c r="T11" s="728"/>
      <c r="U11" s="728"/>
      <c r="V11" s="728"/>
      <c r="W11" s="728"/>
      <c r="X11" s="728"/>
      <c r="Y11" s="728"/>
      <c r="Z11" s="728"/>
      <c r="AA11" s="728"/>
      <c r="AB11" s="728"/>
      <c r="AC11" s="728"/>
      <c r="AD11" s="729" t="s">
        <v>173</v>
      </c>
      <c r="AE11" s="729"/>
      <c r="AF11" s="729"/>
      <c r="AG11" s="730"/>
      <c r="AH11" s="730"/>
      <c r="AI11" s="730"/>
      <c r="AJ11" s="730"/>
      <c r="AK11" s="730"/>
      <c r="AL11" s="730"/>
      <c r="AM11" s="730"/>
      <c r="AN11" s="730"/>
      <c r="AO11" s="730"/>
      <c r="AP11" s="730"/>
      <c r="AQ11" s="730"/>
      <c r="AR11" s="730"/>
      <c r="AS11" s="731" t="str">
        <f>IF(AM11="","",AG11*AM11)</f>
        <v/>
      </c>
      <c r="AT11" s="731"/>
      <c r="AU11" s="731"/>
      <c r="AV11" s="731"/>
      <c r="AW11" s="731"/>
      <c r="AX11" s="731"/>
      <c r="AY11" s="731" t="str">
        <f>IF(AM11="","",ROUNDDOWN(AG11*AM11*1.1,0))</f>
        <v/>
      </c>
      <c r="AZ11" s="731"/>
      <c r="BA11" s="731"/>
      <c r="BB11" s="731"/>
      <c r="BC11" s="731"/>
      <c r="BD11" s="731"/>
      <c r="BE11" s="742" t="str">
        <f>IF(AS11="","",IF(AS11&gt;=300000,"必要",""))</f>
        <v/>
      </c>
      <c r="BF11" s="742"/>
      <c r="BG11" s="742"/>
      <c r="BH11" s="742" t="str">
        <f>IF(AS11="","",IF(AS11&gt;=1000000,"必要",""))</f>
        <v/>
      </c>
      <c r="BI11" s="742"/>
      <c r="BJ11" s="742"/>
      <c r="BK11" s="743" t="str">
        <f>IF(AM11="","",IF(AM11&lt;100000,"×","〇"))</f>
        <v/>
      </c>
      <c r="BL11" s="743"/>
      <c r="BM11" s="743"/>
    </row>
    <row r="12" spans="2:65" ht="32.15" customHeight="1" x14ac:dyDescent="0.55000000000000004">
      <c r="B12" s="727" t="s">
        <v>289</v>
      </c>
      <c r="C12" s="727"/>
      <c r="D12" s="727"/>
      <c r="E12" s="727"/>
      <c r="F12" s="728"/>
      <c r="G12" s="728"/>
      <c r="H12" s="728"/>
      <c r="I12" s="728"/>
      <c r="J12" s="728"/>
      <c r="K12" s="728"/>
      <c r="L12" s="728"/>
      <c r="M12" s="728"/>
      <c r="N12" s="728"/>
      <c r="O12" s="728"/>
      <c r="P12" s="728"/>
      <c r="Q12" s="728"/>
      <c r="R12" s="728"/>
      <c r="S12" s="728"/>
      <c r="T12" s="728"/>
      <c r="U12" s="728"/>
      <c r="V12" s="728"/>
      <c r="W12" s="728"/>
      <c r="X12" s="728"/>
      <c r="Y12" s="728"/>
      <c r="Z12" s="728"/>
      <c r="AA12" s="728"/>
      <c r="AB12" s="728"/>
      <c r="AC12" s="728"/>
      <c r="AD12" s="729" t="s">
        <v>173</v>
      </c>
      <c r="AE12" s="729"/>
      <c r="AF12" s="729"/>
      <c r="AG12" s="730"/>
      <c r="AH12" s="730"/>
      <c r="AI12" s="730"/>
      <c r="AJ12" s="730"/>
      <c r="AK12" s="730"/>
      <c r="AL12" s="730"/>
      <c r="AM12" s="730"/>
      <c r="AN12" s="730"/>
      <c r="AO12" s="730"/>
      <c r="AP12" s="730"/>
      <c r="AQ12" s="730"/>
      <c r="AR12" s="730"/>
      <c r="AS12" s="731" t="str">
        <f>IF(AM12="","",AG12*AM12)</f>
        <v/>
      </c>
      <c r="AT12" s="731"/>
      <c r="AU12" s="731"/>
      <c r="AV12" s="731"/>
      <c r="AW12" s="731"/>
      <c r="AX12" s="731"/>
      <c r="AY12" s="731" t="str">
        <f>IF(AM12="","",ROUNDDOWN(AG12*AM12*1.1,0))</f>
        <v/>
      </c>
      <c r="AZ12" s="731"/>
      <c r="BA12" s="731"/>
      <c r="BB12" s="731"/>
      <c r="BC12" s="731"/>
      <c r="BD12" s="731"/>
      <c r="BE12" s="742" t="str">
        <f>IF(AS12="","",IF(AS12&gt;=300000,"必要",""))</f>
        <v/>
      </c>
      <c r="BF12" s="742"/>
      <c r="BG12" s="742"/>
      <c r="BH12" s="742" t="str">
        <f>IF(AS12="","",IF(AS12&gt;=1000000,"必要",""))</f>
        <v/>
      </c>
      <c r="BI12" s="742"/>
      <c r="BJ12" s="742"/>
      <c r="BK12" s="743" t="str">
        <f>IF(AM12="","",IF(AM12&lt;100000,"×","〇"))</f>
        <v/>
      </c>
      <c r="BL12" s="743"/>
      <c r="BM12" s="743"/>
    </row>
    <row r="13" spans="2:65" ht="32.15" customHeight="1" x14ac:dyDescent="0.55000000000000004">
      <c r="B13" s="727" t="s">
        <v>290</v>
      </c>
      <c r="C13" s="727"/>
      <c r="D13" s="727"/>
      <c r="E13" s="727"/>
      <c r="F13" s="728"/>
      <c r="G13" s="728"/>
      <c r="H13" s="728"/>
      <c r="I13" s="728"/>
      <c r="J13" s="728"/>
      <c r="K13" s="728"/>
      <c r="L13" s="728"/>
      <c r="M13" s="728"/>
      <c r="N13" s="728"/>
      <c r="O13" s="728"/>
      <c r="P13" s="728"/>
      <c r="Q13" s="728"/>
      <c r="R13" s="728"/>
      <c r="S13" s="728"/>
      <c r="T13" s="728"/>
      <c r="U13" s="728"/>
      <c r="V13" s="728"/>
      <c r="W13" s="728"/>
      <c r="X13" s="728"/>
      <c r="Y13" s="728"/>
      <c r="Z13" s="728"/>
      <c r="AA13" s="728"/>
      <c r="AB13" s="728"/>
      <c r="AC13" s="728"/>
      <c r="AD13" s="729" t="s">
        <v>173</v>
      </c>
      <c r="AE13" s="729"/>
      <c r="AF13" s="729"/>
      <c r="AG13" s="730"/>
      <c r="AH13" s="730"/>
      <c r="AI13" s="730"/>
      <c r="AJ13" s="730"/>
      <c r="AK13" s="730"/>
      <c r="AL13" s="730"/>
      <c r="AM13" s="730"/>
      <c r="AN13" s="730"/>
      <c r="AO13" s="730"/>
      <c r="AP13" s="730"/>
      <c r="AQ13" s="730"/>
      <c r="AR13" s="730"/>
      <c r="AS13" s="731" t="str">
        <f>IF(AM13="","",AG13*AM13)</f>
        <v/>
      </c>
      <c r="AT13" s="731"/>
      <c r="AU13" s="731"/>
      <c r="AV13" s="731"/>
      <c r="AW13" s="731"/>
      <c r="AX13" s="731"/>
      <c r="AY13" s="731" t="str">
        <f>IF(AM13="","",ROUNDDOWN(AG13*AM13*1.1,0))</f>
        <v/>
      </c>
      <c r="AZ13" s="731"/>
      <c r="BA13" s="731"/>
      <c r="BB13" s="731"/>
      <c r="BC13" s="731"/>
      <c r="BD13" s="731"/>
      <c r="BE13" s="742" t="str">
        <f>IF(AS13="","",IF(AS13&gt;=300000,"必要",""))</f>
        <v/>
      </c>
      <c r="BF13" s="742"/>
      <c r="BG13" s="742"/>
      <c r="BH13" s="742" t="str">
        <f>IF(AS13="","",IF(AS13&gt;=1000000,"必要",""))</f>
        <v/>
      </c>
      <c r="BI13" s="742"/>
      <c r="BJ13" s="742"/>
      <c r="BK13" s="743" t="str">
        <f>IF(AM13="","",IF(AM13&lt;100000,"×","〇"))</f>
        <v/>
      </c>
      <c r="BL13" s="743"/>
      <c r="BM13" s="743"/>
    </row>
    <row r="14" spans="2:65" ht="32.15" customHeight="1" x14ac:dyDescent="0.55000000000000004">
      <c r="B14" s="727" t="s">
        <v>291</v>
      </c>
      <c r="C14" s="727"/>
      <c r="D14" s="727"/>
      <c r="E14" s="727"/>
      <c r="F14" s="728"/>
      <c r="G14" s="728"/>
      <c r="H14" s="728"/>
      <c r="I14" s="728"/>
      <c r="J14" s="728"/>
      <c r="K14" s="728"/>
      <c r="L14" s="728"/>
      <c r="M14" s="728"/>
      <c r="N14" s="728"/>
      <c r="O14" s="728"/>
      <c r="P14" s="728"/>
      <c r="Q14" s="728"/>
      <c r="R14" s="728"/>
      <c r="S14" s="728"/>
      <c r="T14" s="728"/>
      <c r="U14" s="728"/>
      <c r="V14" s="728"/>
      <c r="W14" s="728"/>
      <c r="X14" s="728"/>
      <c r="Y14" s="728"/>
      <c r="Z14" s="728"/>
      <c r="AA14" s="728"/>
      <c r="AB14" s="728"/>
      <c r="AC14" s="728"/>
      <c r="AD14" s="729" t="s">
        <v>173</v>
      </c>
      <c r="AE14" s="729"/>
      <c r="AF14" s="729"/>
      <c r="AG14" s="730"/>
      <c r="AH14" s="730"/>
      <c r="AI14" s="730"/>
      <c r="AJ14" s="730"/>
      <c r="AK14" s="730"/>
      <c r="AL14" s="730"/>
      <c r="AM14" s="730"/>
      <c r="AN14" s="730"/>
      <c r="AO14" s="730"/>
      <c r="AP14" s="730"/>
      <c r="AQ14" s="730"/>
      <c r="AR14" s="730"/>
      <c r="AS14" s="731" t="str">
        <f>IF(AM14="","",AG14*AM14)</f>
        <v/>
      </c>
      <c r="AT14" s="731"/>
      <c r="AU14" s="731"/>
      <c r="AV14" s="731"/>
      <c r="AW14" s="731"/>
      <c r="AX14" s="731"/>
      <c r="AY14" s="731" t="str">
        <f>IF(AM14="","",ROUNDDOWN(AG14*AM14*1.1,0))</f>
        <v/>
      </c>
      <c r="AZ14" s="731"/>
      <c r="BA14" s="731"/>
      <c r="BB14" s="731"/>
      <c r="BC14" s="731"/>
      <c r="BD14" s="731"/>
      <c r="BE14" s="742" t="str">
        <f>IF(AS14="","",IF(AS14&gt;=300000,"必要",""))</f>
        <v/>
      </c>
      <c r="BF14" s="742"/>
      <c r="BG14" s="742"/>
      <c r="BH14" s="742" t="str">
        <f>IF(AS14="","",IF(AS14&gt;=1000000,"必要",""))</f>
        <v/>
      </c>
      <c r="BI14" s="742"/>
      <c r="BJ14" s="742"/>
      <c r="BK14" s="743" t="str">
        <f>IF(AM14="","",IF(AM14&lt;100000,"×","〇"))</f>
        <v/>
      </c>
      <c r="BL14" s="743"/>
      <c r="BM14" s="743"/>
    </row>
    <row r="15" spans="2:65" ht="32.15" customHeight="1" x14ac:dyDescent="0.55000000000000004">
      <c r="AM15" s="744" t="s">
        <v>33</v>
      </c>
      <c r="AN15" s="744"/>
      <c r="AO15" s="744"/>
      <c r="AP15" s="744"/>
      <c r="AQ15" s="744"/>
      <c r="AR15" s="745"/>
      <c r="AS15" s="746">
        <f>SUM(AS10:AX14)</f>
        <v>0</v>
      </c>
      <c r="AT15" s="746"/>
      <c r="AU15" s="746"/>
      <c r="AV15" s="746"/>
      <c r="AW15" s="746"/>
      <c r="AX15" s="746"/>
      <c r="AY15" s="746">
        <f>SUM(AY10:BD14)</f>
        <v>0</v>
      </c>
      <c r="AZ15" s="746"/>
      <c r="BA15" s="746"/>
      <c r="BB15" s="746"/>
      <c r="BC15" s="746"/>
      <c r="BD15" s="746"/>
    </row>
    <row r="16" spans="2:65" x14ac:dyDescent="0.55000000000000004">
      <c r="B16" s="161" t="s">
        <v>292</v>
      </c>
      <c r="C16" s="161"/>
      <c r="D16" s="161"/>
      <c r="E16" s="161"/>
      <c r="F16" s="161"/>
      <c r="G16" s="161"/>
      <c r="H16" s="161"/>
      <c r="I16" s="161"/>
      <c r="J16" s="161"/>
      <c r="K16" s="161"/>
      <c r="L16" s="161"/>
      <c r="M16" s="161"/>
      <c r="N16" s="161"/>
      <c r="O16" s="161"/>
      <c r="P16" s="161"/>
      <c r="Q16" s="161"/>
      <c r="R16" s="161"/>
      <c r="S16" s="161"/>
      <c r="T16" s="161"/>
      <c r="U16" s="161"/>
      <c r="V16" s="161"/>
      <c r="W16" s="161"/>
      <c r="X16" s="161"/>
      <c r="Y16" s="161"/>
      <c r="Z16" s="161"/>
      <c r="AA16" s="161"/>
      <c r="AB16" s="161"/>
      <c r="AC16" s="161"/>
      <c r="AD16" s="161"/>
      <c r="AE16" s="161"/>
      <c r="AF16" s="161"/>
      <c r="AG16" s="161"/>
      <c r="AH16" s="161"/>
      <c r="AI16" s="161"/>
      <c r="AJ16" s="161"/>
      <c r="AK16" s="161"/>
      <c r="AL16" s="161"/>
      <c r="AM16" s="161"/>
      <c r="AN16" s="161"/>
      <c r="AO16" s="161"/>
      <c r="AP16" s="161"/>
      <c r="AQ16" s="161"/>
      <c r="AR16" s="161"/>
      <c r="AS16" s="161"/>
      <c r="AT16" s="161"/>
      <c r="AU16" s="161"/>
      <c r="AV16" s="161"/>
      <c r="AW16" s="161"/>
      <c r="AX16" s="161"/>
      <c r="AY16" s="161"/>
      <c r="AZ16" s="161"/>
      <c r="BA16" s="161"/>
      <c r="BB16" s="161"/>
      <c r="BC16" s="161"/>
      <c r="BD16" s="161"/>
      <c r="BE16" s="161"/>
      <c r="BF16" s="161"/>
      <c r="BG16" s="161"/>
      <c r="BH16" s="161"/>
      <c r="BI16" s="161"/>
      <c r="BJ16" s="161"/>
      <c r="BK16" s="161"/>
      <c r="BL16" s="161"/>
      <c r="BM16" s="161"/>
    </row>
    <row r="17" spans="2:65" x14ac:dyDescent="0.55000000000000004">
      <c r="B17" s="819" t="s">
        <v>293</v>
      </c>
      <c r="C17" s="819"/>
      <c r="D17" s="819"/>
      <c r="E17" s="819"/>
      <c r="F17" s="819"/>
      <c r="G17" s="819"/>
      <c r="H17" s="819"/>
      <c r="I17" s="819"/>
      <c r="J17" s="819"/>
      <c r="K17" s="819"/>
      <c r="L17" s="819"/>
      <c r="M17" s="819"/>
      <c r="N17" s="819"/>
      <c r="O17" s="819"/>
      <c r="P17" s="819"/>
      <c r="Q17" s="819"/>
      <c r="R17" s="819"/>
      <c r="S17" s="819"/>
      <c r="T17" s="819"/>
      <c r="U17" s="819"/>
      <c r="V17" s="819"/>
      <c r="W17" s="819"/>
      <c r="X17" s="819"/>
      <c r="Y17" s="819"/>
      <c r="Z17" s="819"/>
      <c r="AA17" s="819"/>
      <c r="AB17" s="819"/>
      <c r="AC17" s="819"/>
      <c r="AD17" s="819"/>
      <c r="AE17" s="819"/>
      <c r="AF17" s="819"/>
      <c r="AG17" s="819"/>
      <c r="AH17" s="819"/>
      <c r="AI17" s="819"/>
      <c r="AJ17" s="819"/>
      <c r="AK17" s="819"/>
      <c r="AL17" s="819"/>
      <c r="AM17" s="819"/>
      <c r="AN17" s="819"/>
      <c r="AO17" s="819"/>
      <c r="AP17" s="819"/>
      <c r="AQ17" s="819"/>
      <c r="AR17" s="819"/>
      <c r="AS17" s="819"/>
      <c r="AT17" s="819"/>
      <c r="AU17" s="819"/>
      <c r="AV17" s="819"/>
      <c r="AW17" s="819"/>
      <c r="AX17" s="819"/>
      <c r="AY17" s="819"/>
      <c r="AZ17" s="819"/>
      <c r="BA17" s="819"/>
      <c r="BB17" s="819"/>
      <c r="BC17" s="819"/>
      <c r="BD17" s="819"/>
      <c r="BE17" s="819"/>
      <c r="BF17" s="819"/>
      <c r="BG17" s="819"/>
      <c r="BH17" s="819"/>
      <c r="BI17" s="819"/>
      <c r="BJ17" s="819"/>
      <c r="BK17" s="819"/>
      <c r="BL17" s="819"/>
      <c r="BM17" s="161"/>
    </row>
    <row r="18" spans="2:65" ht="23.65" customHeight="1" x14ac:dyDescent="0.55000000000000004">
      <c r="B18" s="162" t="s">
        <v>254</v>
      </c>
      <c r="C18" s="162"/>
      <c r="D18" s="162"/>
      <c r="E18" s="162"/>
      <c r="F18" s="820"/>
      <c r="G18" s="821"/>
      <c r="H18" s="821"/>
      <c r="I18" s="821"/>
      <c r="J18" s="822"/>
      <c r="K18" s="823" t="s">
        <v>317</v>
      </c>
      <c r="L18" s="824"/>
      <c r="M18" s="824"/>
      <c r="N18" s="824"/>
      <c r="O18" s="825"/>
      <c r="P18" s="820"/>
      <c r="Q18" s="821"/>
      <c r="R18" s="821"/>
      <c r="S18" s="821"/>
      <c r="T18" s="821"/>
      <c r="U18" s="821"/>
      <c r="V18" s="821"/>
      <c r="W18" s="821"/>
      <c r="X18" s="821"/>
      <c r="Y18" s="821"/>
      <c r="Z18" s="821"/>
      <c r="AA18" s="821"/>
      <c r="AB18" s="821"/>
      <c r="AC18" s="821"/>
      <c r="AD18" s="821"/>
      <c r="AE18" s="821"/>
      <c r="AF18" s="821"/>
      <c r="AG18" s="821"/>
      <c r="AH18" s="821"/>
      <c r="AI18" s="821"/>
      <c r="AJ18" s="821"/>
      <c r="AK18" s="821"/>
      <c r="AL18" s="821"/>
      <c r="AM18" s="821"/>
      <c r="AN18" s="821"/>
      <c r="AO18" s="821"/>
      <c r="AP18" s="821"/>
      <c r="AQ18" s="821"/>
      <c r="AR18" s="821"/>
      <c r="AS18" s="821"/>
      <c r="AT18" s="821"/>
      <c r="AU18" s="821"/>
      <c r="AV18" s="821"/>
      <c r="AW18" s="821"/>
      <c r="AX18" s="821"/>
      <c r="AY18" s="821"/>
      <c r="AZ18" s="821"/>
      <c r="BA18" s="821"/>
      <c r="BB18" s="821"/>
      <c r="BC18" s="821"/>
      <c r="BD18" s="821"/>
      <c r="BE18" s="821"/>
      <c r="BF18" s="821"/>
      <c r="BG18" s="821"/>
      <c r="BH18" s="821"/>
      <c r="BI18" s="821"/>
      <c r="BJ18" s="821"/>
      <c r="BK18" s="821"/>
      <c r="BL18" s="821"/>
      <c r="BM18" s="822"/>
    </row>
    <row r="19" spans="2:65" ht="23.65" customHeight="1" x14ac:dyDescent="0.55000000000000004">
      <c r="B19" s="823" t="s">
        <v>294</v>
      </c>
      <c r="C19" s="824"/>
      <c r="D19" s="824"/>
      <c r="E19" s="824"/>
      <c r="F19" s="824"/>
      <c r="G19" s="824"/>
      <c r="H19" s="824"/>
      <c r="I19" s="824"/>
      <c r="J19" s="824"/>
      <c r="K19" s="824"/>
      <c r="L19" s="824"/>
      <c r="M19" s="824"/>
      <c r="N19" s="824"/>
      <c r="O19" s="825"/>
      <c r="P19" s="820"/>
      <c r="Q19" s="821"/>
      <c r="R19" s="821"/>
      <c r="S19" s="821"/>
      <c r="T19" s="821"/>
      <c r="U19" s="821"/>
      <c r="V19" s="821"/>
      <c r="W19" s="821"/>
      <c r="X19" s="821"/>
      <c r="Y19" s="821"/>
      <c r="Z19" s="821"/>
      <c r="AA19" s="821"/>
      <c r="AB19" s="821"/>
      <c r="AC19" s="821"/>
      <c r="AD19" s="821"/>
      <c r="AE19" s="821"/>
      <c r="AF19" s="821"/>
      <c r="AG19" s="821"/>
      <c r="AH19" s="821"/>
      <c r="AI19" s="821"/>
      <c r="AJ19" s="821"/>
      <c r="AK19" s="821"/>
      <c r="AL19" s="821"/>
      <c r="AM19" s="821"/>
      <c r="AN19" s="821"/>
      <c r="AO19" s="821"/>
      <c r="AP19" s="821"/>
      <c r="AQ19" s="821"/>
      <c r="AR19" s="821"/>
      <c r="AS19" s="821"/>
      <c r="AT19" s="821"/>
      <c r="AU19" s="821"/>
      <c r="AV19" s="821"/>
      <c r="AW19" s="821"/>
      <c r="AX19" s="821"/>
      <c r="AY19" s="821"/>
      <c r="AZ19" s="821"/>
      <c r="BA19" s="821"/>
      <c r="BB19" s="821"/>
      <c r="BC19" s="821"/>
      <c r="BD19" s="821"/>
      <c r="BE19" s="821"/>
      <c r="BF19" s="821"/>
      <c r="BG19" s="821"/>
      <c r="BH19" s="821"/>
      <c r="BI19" s="821"/>
      <c r="BJ19" s="821"/>
      <c r="BK19" s="821"/>
      <c r="BL19" s="821"/>
      <c r="BM19" s="822"/>
    </row>
    <row r="20" spans="2:65" ht="23.65" customHeight="1" x14ac:dyDescent="0.55000000000000004">
      <c r="B20" s="823" t="s">
        <v>296</v>
      </c>
      <c r="C20" s="824"/>
      <c r="D20" s="824"/>
      <c r="E20" s="824"/>
      <c r="F20" s="824"/>
      <c r="G20" s="824"/>
      <c r="H20" s="824"/>
      <c r="I20" s="824"/>
      <c r="J20" s="824"/>
      <c r="K20" s="824"/>
      <c r="L20" s="824"/>
      <c r="M20" s="824"/>
      <c r="N20" s="824"/>
      <c r="O20" s="825"/>
      <c r="P20" s="820"/>
      <c r="Q20" s="821"/>
      <c r="R20" s="821"/>
      <c r="S20" s="821"/>
      <c r="T20" s="821"/>
      <c r="U20" s="821"/>
      <c r="V20" s="821"/>
      <c r="W20" s="821"/>
      <c r="X20" s="821"/>
      <c r="Y20" s="821"/>
      <c r="Z20" s="821"/>
      <c r="AA20" s="821"/>
      <c r="AB20" s="821"/>
      <c r="AC20" s="821"/>
      <c r="AD20" s="821"/>
      <c r="AE20" s="821"/>
      <c r="AF20" s="821"/>
      <c r="AG20" s="821"/>
      <c r="AH20" s="821"/>
      <c r="AI20" s="821"/>
      <c r="AJ20" s="821"/>
      <c r="AK20" s="821"/>
      <c r="AL20" s="821"/>
      <c r="AM20" s="821"/>
      <c r="AN20" s="821"/>
      <c r="AO20" s="821"/>
      <c r="AP20" s="821"/>
      <c r="AQ20" s="821"/>
      <c r="AR20" s="821"/>
      <c r="AS20" s="821"/>
      <c r="AT20" s="821"/>
      <c r="AU20" s="821"/>
      <c r="AV20" s="821"/>
      <c r="AW20" s="821"/>
      <c r="AX20" s="821"/>
      <c r="AY20" s="821"/>
      <c r="AZ20" s="821"/>
      <c r="BA20" s="821"/>
      <c r="BB20" s="821"/>
      <c r="BC20" s="821"/>
      <c r="BD20" s="821"/>
      <c r="BE20" s="821"/>
      <c r="BF20" s="821"/>
      <c r="BG20" s="821"/>
      <c r="BH20" s="821"/>
      <c r="BI20" s="821"/>
      <c r="BJ20" s="821"/>
      <c r="BK20" s="821"/>
      <c r="BL20" s="821"/>
      <c r="BM20" s="822"/>
    </row>
    <row r="21" spans="2:65" ht="23.65" customHeight="1" x14ac:dyDescent="0.55000000000000004">
      <c r="B21" s="823" t="s">
        <v>295</v>
      </c>
      <c r="C21" s="824"/>
      <c r="D21" s="824"/>
      <c r="E21" s="824"/>
      <c r="F21" s="824"/>
      <c r="G21" s="824"/>
      <c r="H21" s="824"/>
      <c r="I21" s="824"/>
      <c r="J21" s="824"/>
      <c r="K21" s="824"/>
      <c r="L21" s="824"/>
      <c r="M21" s="824"/>
      <c r="N21" s="824"/>
      <c r="O21" s="825"/>
      <c r="P21" s="820" t="s">
        <v>332</v>
      </c>
      <c r="Q21" s="821"/>
      <c r="R21" s="821"/>
      <c r="S21" s="821"/>
      <c r="T21" s="821"/>
      <c r="U21" s="821"/>
      <c r="V21" s="821"/>
      <c r="W21" s="821"/>
      <c r="X21" s="821"/>
      <c r="Y21" s="821"/>
      <c r="Z21" s="821"/>
      <c r="AA21" s="821"/>
      <c r="AB21" s="821"/>
      <c r="AC21" s="821"/>
      <c r="AD21" s="821"/>
      <c r="AE21" s="821"/>
      <c r="AF21" s="821"/>
      <c r="AG21" s="821"/>
      <c r="AH21" s="821"/>
      <c r="AI21" s="821"/>
      <c r="AJ21" s="821"/>
      <c r="AK21" s="821"/>
      <c r="AL21" s="821"/>
      <c r="AM21" s="821"/>
      <c r="AN21" s="821"/>
      <c r="AO21" s="821"/>
      <c r="AP21" s="821"/>
      <c r="AQ21" s="821"/>
      <c r="AR21" s="821"/>
      <c r="AS21" s="821"/>
      <c r="AT21" s="821"/>
      <c r="AU21" s="821"/>
      <c r="AV21" s="821"/>
      <c r="AW21" s="821"/>
      <c r="AX21" s="821"/>
      <c r="AY21" s="821"/>
      <c r="AZ21" s="821"/>
      <c r="BA21" s="821"/>
      <c r="BB21" s="821"/>
      <c r="BC21" s="821"/>
      <c r="BD21" s="821"/>
      <c r="BE21" s="821"/>
      <c r="BF21" s="821"/>
      <c r="BG21" s="821"/>
      <c r="BH21" s="821"/>
      <c r="BI21" s="821"/>
      <c r="BJ21" s="821"/>
      <c r="BK21" s="821"/>
      <c r="BL21" s="821"/>
      <c r="BM21" s="822"/>
    </row>
    <row r="22" spans="2:65" ht="23.65" customHeight="1" x14ac:dyDescent="0.55000000000000004">
      <c r="B22" s="826" t="s">
        <v>297</v>
      </c>
      <c r="C22" s="826"/>
      <c r="D22" s="826"/>
      <c r="E22" s="826"/>
      <c r="F22" s="826"/>
      <c r="G22" s="826"/>
      <c r="H22" s="826"/>
      <c r="I22" s="826"/>
      <c r="J22" s="826"/>
      <c r="K22" s="826"/>
      <c r="L22" s="826"/>
      <c r="M22" s="826"/>
      <c r="N22" s="826"/>
      <c r="O22" s="826"/>
      <c r="P22" s="826"/>
      <c r="Q22" s="826"/>
      <c r="R22" s="826"/>
      <c r="S22" s="826"/>
      <c r="T22" s="826"/>
      <c r="U22" s="826"/>
      <c r="V22" s="826"/>
      <c r="W22" s="826"/>
      <c r="X22" s="826"/>
      <c r="Y22" s="826"/>
      <c r="Z22" s="826"/>
      <c r="AA22" s="826"/>
      <c r="AB22" s="826"/>
      <c r="AC22" s="826"/>
      <c r="AD22" s="826"/>
      <c r="AE22" s="826"/>
      <c r="AF22" s="826"/>
      <c r="AG22" s="826"/>
      <c r="AH22" s="826"/>
      <c r="AI22" s="826"/>
      <c r="AJ22" s="826"/>
      <c r="AK22" s="826"/>
      <c r="AL22" s="826"/>
      <c r="AM22" s="826"/>
      <c r="AN22" s="826"/>
      <c r="AO22" s="826"/>
      <c r="AP22" s="826"/>
      <c r="AQ22" s="826"/>
      <c r="AR22" s="826"/>
      <c r="AS22" s="826"/>
      <c r="AT22" s="826"/>
      <c r="AU22" s="826"/>
      <c r="AV22" s="826"/>
      <c r="AW22" s="826"/>
      <c r="AX22" s="826"/>
      <c r="AY22" s="826"/>
      <c r="AZ22" s="826"/>
      <c r="BA22" s="826"/>
      <c r="BB22" s="826"/>
      <c r="BC22" s="826"/>
      <c r="BD22" s="826"/>
      <c r="BE22" s="826"/>
      <c r="BF22" s="763" t="s">
        <v>245</v>
      </c>
      <c r="BG22" s="763"/>
      <c r="BH22" s="763"/>
      <c r="BI22" s="763"/>
      <c r="BJ22" s="763"/>
      <c r="BK22" s="763"/>
      <c r="BL22" s="763"/>
      <c r="BM22" s="763"/>
    </row>
  </sheetData>
  <sheetProtection algorithmName="SHA-512" hashValue="TLsK0Fg/P1Aro2Ofw2rOm9orZhb//hQ0Lpzv9j9nshf6CsVl6XImPVVc41nocO7mWHlbeVyimz3j1ag8JC+qnQ==" saltValue="lRWAeXGCNQr3Vi8S9i79tw==" spinCount="100000" sheet="1" formatRows="0"/>
  <mergeCells count="93">
    <mergeCell ref="B22:BE22"/>
    <mergeCell ref="BF22:BM22"/>
    <mergeCell ref="B19:O19"/>
    <mergeCell ref="P19:BM19"/>
    <mergeCell ref="B20:O20"/>
    <mergeCell ref="P20:BM20"/>
    <mergeCell ref="B21:O21"/>
    <mergeCell ref="P21:BM21"/>
    <mergeCell ref="AM15:AR15"/>
    <mergeCell ref="AS15:AX15"/>
    <mergeCell ref="AY15:BD15"/>
    <mergeCell ref="B17:BL17"/>
    <mergeCell ref="F18:J18"/>
    <mergeCell ref="K18:O18"/>
    <mergeCell ref="P18:BM18"/>
    <mergeCell ref="AM14:AR14"/>
    <mergeCell ref="AS14:AX14"/>
    <mergeCell ref="AY14:BD14"/>
    <mergeCell ref="BE14:BG14"/>
    <mergeCell ref="BH14:BJ14"/>
    <mergeCell ref="BK14:BM14"/>
    <mergeCell ref="AS13:AX13"/>
    <mergeCell ref="AY13:BD13"/>
    <mergeCell ref="BE13:BG13"/>
    <mergeCell ref="BH13:BJ13"/>
    <mergeCell ref="BK13:BM13"/>
    <mergeCell ref="B14:E14"/>
    <mergeCell ref="F14:O14"/>
    <mergeCell ref="P14:AC14"/>
    <mergeCell ref="AD14:AF14"/>
    <mergeCell ref="AG14:AL14"/>
    <mergeCell ref="B13:E13"/>
    <mergeCell ref="F13:O13"/>
    <mergeCell ref="P13:AC13"/>
    <mergeCell ref="AD13:AF13"/>
    <mergeCell ref="AG13:AL13"/>
    <mergeCell ref="AM13:AR13"/>
    <mergeCell ref="AM12:AR12"/>
    <mergeCell ref="AS12:AX12"/>
    <mergeCell ref="AY12:BD12"/>
    <mergeCell ref="BE12:BG12"/>
    <mergeCell ref="BH12:BJ12"/>
    <mergeCell ref="BK12:BM12"/>
    <mergeCell ref="AS11:AX11"/>
    <mergeCell ref="AY11:BD11"/>
    <mergeCell ref="BE11:BG11"/>
    <mergeCell ref="BH11:BJ11"/>
    <mergeCell ref="BK11:BM11"/>
    <mergeCell ref="B12:E12"/>
    <mergeCell ref="F12:O12"/>
    <mergeCell ref="P12:AC12"/>
    <mergeCell ref="AD12:AF12"/>
    <mergeCell ref="AG12:AL12"/>
    <mergeCell ref="AM10:AR10"/>
    <mergeCell ref="AS10:AX10"/>
    <mergeCell ref="AY10:BD10"/>
    <mergeCell ref="BE10:BG10"/>
    <mergeCell ref="B11:E11"/>
    <mergeCell ref="F11:O11"/>
    <mergeCell ref="P11:AC11"/>
    <mergeCell ref="AD11:AF11"/>
    <mergeCell ref="AG11:AL11"/>
    <mergeCell ref="AG10:AL10"/>
    <mergeCell ref="F10:O10"/>
    <mergeCell ref="P10:AC10"/>
    <mergeCell ref="AD10:AF10"/>
    <mergeCell ref="AM11:AR11"/>
    <mergeCell ref="AS9:AX9"/>
    <mergeCell ref="AY9:BD9"/>
    <mergeCell ref="BE9:BG9"/>
    <mergeCell ref="BH9:BJ9"/>
    <mergeCell ref="BK9:BM9"/>
    <mergeCell ref="F9:O9"/>
    <mergeCell ref="P9:AC9"/>
    <mergeCell ref="AD9:AF9"/>
    <mergeCell ref="AG9:AL9"/>
    <mergeCell ref="AM9:AR9"/>
    <mergeCell ref="BK10:BM10"/>
    <mergeCell ref="BH10:BJ10"/>
    <mergeCell ref="B10:E10"/>
    <mergeCell ref="AM7:AR7"/>
    <mergeCell ref="AS7:AX7"/>
    <mergeCell ref="AY7:BD7"/>
    <mergeCell ref="B8:E8"/>
    <mergeCell ref="F8:O8"/>
    <mergeCell ref="P8:AC8"/>
    <mergeCell ref="AD8:AF8"/>
    <mergeCell ref="AG8:AL8"/>
    <mergeCell ref="AM8:AR8"/>
    <mergeCell ref="AS8:AX8"/>
    <mergeCell ref="AY8:BD8"/>
    <mergeCell ref="BE8:BM8"/>
    <mergeCell ref="B9:E9"/>
  </mergeCells>
  <phoneticPr fontId="33"/>
  <dataValidations count="2">
    <dataValidation type="list" allowBlank="1" showInputMessage="1" showErrorMessage="1" error="プルダウンより選択してください" prompt="プルダウンより選択してください" sqref="BF22:BM22" xr:uid="{2AEA8916-6217-4521-A848-154A029F9A83}">
      <formula1>"選択してください,関連あり,関連なし"</formula1>
    </dataValidation>
    <dataValidation type="list" allowBlank="1" showInputMessage="1" showErrorMessage="1" sqref="AD10:AD14" xr:uid="{84E7407A-1629-4C0A-B847-8E93C0F4ECB6}">
      <formula1>"(選択),購入,リース,レンタル"</formula1>
    </dataValidation>
  </dataValidations>
  <printOptions horizontalCentered="1"/>
  <pageMargins left="0.59055118110236227" right="0.59055118110236227" top="0.78740157480314965" bottom="0.59055118110236227" header="0.31496062992125984" footer="0.31496062992125984"/>
  <pageSetup paperSize="9" scale="65"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E6724-6EEA-4C97-8F20-05A2588D9553}">
  <sheetPr>
    <tabColor theme="4" tint="0.79998168889431442"/>
  </sheetPr>
  <dimension ref="B1:BM31"/>
  <sheetViews>
    <sheetView view="pageBreakPreview" zoomScaleNormal="100" zoomScaleSheetLayoutView="100" workbookViewId="0">
      <selection activeCell="B2" sqref="B2"/>
    </sheetView>
  </sheetViews>
  <sheetFormatPr defaultColWidth="2.08203125" defaultRowHeight="18" x14ac:dyDescent="0.55000000000000004"/>
  <cols>
    <col min="1" max="1" width="0.75" style="165" customWidth="1"/>
    <col min="2" max="29" width="2.08203125" style="165"/>
    <col min="30" max="32" width="0" style="165" hidden="1" customWidth="1"/>
    <col min="33" max="96" width="2.08203125" style="165"/>
    <col min="97" max="97" width="0.75" style="165" customWidth="1"/>
    <col min="98" max="114" width="2.08203125" style="165"/>
    <col min="115" max="115" width="2.08203125" style="165" customWidth="1"/>
    <col min="116" max="16384" width="2.08203125" style="165"/>
  </cols>
  <sheetData>
    <row r="1" spans="2:65" x14ac:dyDescent="0.55000000000000004">
      <c r="B1" s="163" t="s">
        <v>524</v>
      </c>
      <c r="C1" s="164"/>
    </row>
    <row r="2" spans="2:65" x14ac:dyDescent="0.55000000000000004">
      <c r="B2" s="166"/>
      <c r="C2" s="165" t="s">
        <v>197</v>
      </c>
    </row>
    <row r="3" spans="2:65" x14ac:dyDescent="0.55000000000000004">
      <c r="B3" s="165" t="s">
        <v>260</v>
      </c>
      <c r="C3" s="167" t="s">
        <v>393</v>
      </c>
    </row>
    <row r="4" spans="2:65" x14ac:dyDescent="0.55000000000000004">
      <c r="B4" s="150" t="s">
        <v>261</v>
      </c>
      <c r="C4" s="167" t="s">
        <v>307</v>
      </c>
    </row>
    <row r="5" spans="2:65" x14ac:dyDescent="0.55000000000000004">
      <c r="B5" s="150"/>
      <c r="C5" s="150"/>
    </row>
    <row r="6" spans="2:65" x14ac:dyDescent="0.55000000000000004">
      <c r="B6" s="150"/>
      <c r="C6" s="150"/>
    </row>
    <row r="7" spans="2:65" x14ac:dyDescent="0.55000000000000004">
      <c r="B7" s="168"/>
      <c r="C7" s="168"/>
      <c r="D7" s="168"/>
      <c r="E7" s="168"/>
      <c r="F7" s="168"/>
      <c r="G7" s="168"/>
      <c r="H7" s="168"/>
      <c r="I7" s="168"/>
      <c r="J7" s="168"/>
      <c r="K7" s="168"/>
      <c r="L7" s="168"/>
      <c r="M7" s="168"/>
      <c r="N7" s="168"/>
      <c r="O7" s="168"/>
      <c r="P7" s="168"/>
      <c r="Q7" s="168"/>
      <c r="R7" s="168"/>
      <c r="S7" s="168"/>
      <c r="T7" s="168"/>
      <c r="U7" s="168"/>
      <c r="V7" s="168"/>
      <c r="W7" s="168"/>
      <c r="X7" s="168"/>
      <c r="Y7" s="168"/>
      <c r="Z7" s="168"/>
      <c r="AA7" s="168"/>
      <c r="AB7" s="168"/>
      <c r="AC7" s="168"/>
      <c r="AD7" s="168"/>
      <c r="AE7" s="168"/>
      <c r="AF7" s="168"/>
      <c r="AG7" s="168"/>
      <c r="AH7" s="168"/>
      <c r="AI7" s="168"/>
      <c r="AJ7" s="168"/>
      <c r="AK7" s="168"/>
      <c r="AL7" s="168"/>
      <c r="AM7" s="827" t="s">
        <v>198</v>
      </c>
      <c r="AN7" s="827"/>
      <c r="AO7" s="827"/>
      <c r="AP7" s="827"/>
      <c r="AQ7" s="827"/>
      <c r="AR7" s="827"/>
      <c r="AS7" s="827" t="s">
        <v>198</v>
      </c>
      <c r="AT7" s="827"/>
      <c r="AU7" s="827"/>
      <c r="AV7" s="827"/>
      <c r="AW7" s="827"/>
      <c r="AX7" s="827"/>
      <c r="AY7" s="827" t="s">
        <v>199</v>
      </c>
      <c r="AZ7" s="827"/>
      <c r="BA7" s="827"/>
      <c r="BB7" s="827"/>
      <c r="BC7" s="827"/>
      <c r="BD7" s="827"/>
      <c r="BE7" s="168"/>
      <c r="BF7" s="168"/>
      <c r="BG7" s="168"/>
      <c r="BH7" s="169"/>
      <c r="BI7" s="169"/>
      <c r="BJ7" s="168"/>
      <c r="BK7" s="168"/>
      <c r="BL7" s="168"/>
      <c r="BM7" s="170" t="s">
        <v>200</v>
      </c>
    </row>
    <row r="8" spans="2:65" x14ac:dyDescent="0.55000000000000004">
      <c r="B8" s="812" t="s">
        <v>201</v>
      </c>
      <c r="C8" s="813"/>
      <c r="D8" s="813"/>
      <c r="E8" s="814"/>
      <c r="F8" s="812" t="s">
        <v>202</v>
      </c>
      <c r="G8" s="813"/>
      <c r="H8" s="813"/>
      <c r="I8" s="813"/>
      <c r="J8" s="813"/>
      <c r="K8" s="813"/>
      <c r="L8" s="813"/>
      <c r="M8" s="813"/>
      <c r="N8" s="813"/>
      <c r="O8" s="814"/>
      <c r="P8" s="812" t="s">
        <v>203</v>
      </c>
      <c r="Q8" s="813"/>
      <c r="R8" s="813"/>
      <c r="S8" s="813"/>
      <c r="T8" s="813"/>
      <c r="U8" s="813"/>
      <c r="V8" s="813"/>
      <c r="W8" s="813"/>
      <c r="X8" s="813"/>
      <c r="Y8" s="813"/>
      <c r="Z8" s="813"/>
      <c r="AA8" s="813"/>
      <c r="AB8" s="813"/>
      <c r="AC8" s="814"/>
      <c r="AD8" s="812" t="s">
        <v>204</v>
      </c>
      <c r="AE8" s="813"/>
      <c r="AF8" s="814"/>
      <c r="AG8" s="812" t="s">
        <v>205</v>
      </c>
      <c r="AH8" s="813"/>
      <c r="AI8" s="813"/>
      <c r="AJ8" s="813"/>
      <c r="AK8" s="813"/>
      <c r="AL8" s="814"/>
      <c r="AM8" s="828" t="s">
        <v>206</v>
      </c>
      <c r="AN8" s="828"/>
      <c r="AO8" s="828"/>
      <c r="AP8" s="828"/>
      <c r="AQ8" s="828"/>
      <c r="AR8" s="828"/>
      <c r="AS8" s="812" t="s">
        <v>207</v>
      </c>
      <c r="AT8" s="813"/>
      <c r="AU8" s="813"/>
      <c r="AV8" s="813"/>
      <c r="AW8" s="813"/>
      <c r="AX8" s="814"/>
      <c r="AY8" s="812" t="s">
        <v>208</v>
      </c>
      <c r="AZ8" s="813"/>
      <c r="BA8" s="813"/>
      <c r="BB8" s="813"/>
      <c r="BC8" s="813"/>
      <c r="BD8" s="814"/>
      <c r="BE8" s="813" t="s">
        <v>209</v>
      </c>
      <c r="BF8" s="813"/>
      <c r="BG8" s="813"/>
      <c r="BH8" s="813"/>
      <c r="BI8" s="813"/>
      <c r="BJ8" s="813"/>
      <c r="BK8" s="813"/>
      <c r="BL8" s="813"/>
      <c r="BM8" s="814"/>
    </row>
    <row r="9" spans="2:65" x14ac:dyDescent="0.55000000000000004">
      <c r="B9" s="834" t="s">
        <v>210</v>
      </c>
      <c r="C9" s="835"/>
      <c r="D9" s="835"/>
      <c r="E9" s="836"/>
      <c r="F9" s="815"/>
      <c r="G9" s="816"/>
      <c r="H9" s="816"/>
      <c r="I9" s="816"/>
      <c r="J9" s="816"/>
      <c r="K9" s="816"/>
      <c r="L9" s="816"/>
      <c r="M9" s="816"/>
      <c r="N9" s="816"/>
      <c r="O9" s="817"/>
      <c r="P9" s="818" t="s">
        <v>211</v>
      </c>
      <c r="Q9" s="818"/>
      <c r="R9" s="818"/>
      <c r="S9" s="818"/>
      <c r="T9" s="818"/>
      <c r="U9" s="818"/>
      <c r="V9" s="818"/>
      <c r="W9" s="818"/>
      <c r="X9" s="818"/>
      <c r="Y9" s="818"/>
      <c r="Z9" s="818"/>
      <c r="AA9" s="818"/>
      <c r="AB9" s="818"/>
      <c r="AC9" s="818"/>
      <c r="AD9" s="818" t="s">
        <v>212</v>
      </c>
      <c r="AE9" s="818"/>
      <c r="AF9" s="818"/>
      <c r="AG9" s="818" t="s">
        <v>213</v>
      </c>
      <c r="AH9" s="818"/>
      <c r="AI9" s="818"/>
      <c r="AJ9" s="818"/>
      <c r="AK9" s="818"/>
      <c r="AL9" s="818"/>
      <c r="AM9" s="818" t="s">
        <v>214</v>
      </c>
      <c r="AN9" s="818"/>
      <c r="AO9" s="818"/>
      <c r="AP9" s="818"/>
      <c r="AQ9" s="818"/>
      <c r="AR9" s="818"/>
      <c r="AS9" s="818" t="s">
        <v>215</v>
      </c>
      <c r="AT9" s="818"/>
      <c r="AU9" s="818"/>
      <c r="AV9" s="818"/>
      <c r="AW9" s="818"/>
      <c r="AX9" s="818"/>
      <c r="AY9" s="818" t="s">
        <v>216</v>
      </c>
      <c r="AZ9" s="818"/>
      <c r="BA9" s="818"/>
      <c r="BB9" s="818"/>
      <c r="BC9" s="818"/>
      <c r="BD9" s="818"/>
      <c r="BE9" s="837" t="s">
        <v>217</v>
      </c>
      <c r="BF9" s="837"/>
      <c r="BG9" s="837"/>
      <c r="BH9" s="838" t="s">
        <v>218</v>
      </c>
      <c r="BI9" s="838"/>
      <c r="BJ9" s="838"/>
      <c r="BK9" s="839" t="s">
        <v>206</v>
      </c>
      <c r="BL9" s="839"/>
      <c r="BM9" s="839"/>
    </row>
    <row r="10" spans="2:65" ht="32.15" customHeight="1" x14ac:dyDescent="0.55000000000000004">
      <c r="B10" s="829" t="s">
        <v>530</v>
      </c>
      <c r="C10" s="829"/>
      <c r="D10" s="829"/>
      <c r="E10" s="829"/>
      <c r="F10" s="845" t="s">
        <v>649</v>
      </c>
      <c r="G10" s="845"/>
      <c r="H10" s="845"/>
      <c r="I10" s="845"/>
      <c r="J10" s="845"/>
      <c r="K10" s="845"/>
      <c r="L10" s="845"/>
      <c r="M10" s="845"/>
      <c r="N10" s="845"/>
      <c r="O10" s="845"/>
      <c r="P10" s="842" t="s">
        <v>632</v>
      </c>
      <c r="Q10" s="842"/>
      <c r="R10" s="842"/>
      <c r="S10" s="842"/>
      <c r="T10" s="842"/>
      <c r="U10" s="842"/>
      <c r="V10" s="842"/>
      <c r="W10" s="842"/>
      <c r="X10" s="842"/>
      <c r="Y10" s="842"/>
      <c r="Z10" s="842"/>
      <c r="AA10" s="842"/>
      <c r="AB10" s="842"/>
      <c r="AC10" s="842"/>
      <c r="AD10" s="843" t="s">
        <v>173</v>
      </c>
      <c r="AE10" s="843"/>
      <c r="AF10" s="843"/>
      <c r="AG10" s="844">
        <v>1</v>
      </c>
      <c r="AH10" s="844"/>
      <c r="AI10" s="844"/>
      <c r="AJ10" s="844"/>
      <c r="AK10" s="844"/>
      <c r="AL10" s="844"/>
      <c r="AM10" s="844">
        <v>600000</v>
      </c>
      <c r="AN10" s="844"/>
      <c r="AO10" s="844"/>
      <c r="AP10" s="844"/>
      <c r="AQ10" s="844"/>
      <c r="AR10" s="844"/>
      <c r="AS10" s="833">
        <f>IF(AM10="","",AG10*AM10)</f>
        <v>600000</v>
      </c>
      <c r="AT10" s="833"/>
      <c r="AU10" s="833"/>
      <c r="AV10" s="833"/>
      <c r="AW10" s="833"/>
      <c r="AX10" s="833"/>
      <c r="AY10" s="833">
        <f>IF(AM10="","",ROUNDDOWN(AG10*AM10*1.1,0))</f>
        <v>660000</v>
      </c>
      <c r="AZ10" s="833"/>
      <c r="BA10" s="833"/>
      <c r="BB10" s="833"/>
      <c r="BC10" s="833"/>
      <c r="BD10" s="833"/>
      <c r="BE10" s="840" t="str">
        <f>IF(AS10="","",IF(AS10&gt;=300000,"必要",""))</f>
        <v>必要</v>
      </c>
      <c r="BF10" s="840"/>
      <c r="BG10" s="840"/>
      <c r="BH10" s="840" t="str">
        <f>IF(AS10="","",IF(AS10&gt;=1000000,"必要",""))</f>
        <v/>
      </c>
      <c r="BI10" s="840"/>
      <c r="BJ10" s="840"/>
      <c r="BK10" s="841" t="str">
        <f>IF(AM10="","",IF(AM10&lt;100000,"×","〇"))</f>
        <v>〇</v>
      </c>
      <c r="BL10" s="841"/>
      <c r="BM10" s="841"/>
    </row>
    <row r="11" spans="2:65" ht="32.15" customHeight="1" x14ac:dyDescent="0.55000000000000004">
      <c r="B11" s="829" t="s">
        <v>531</v>
      </c>
      <c r="C11" s="829"/>
      <c r="D11" s="829"/>
      <c r="E11" s="829"/>
      <c r="F11" s="842" t="s">
        <v>630</v>
      </c>
      <c r="G11" s="842"/>
      <c r="H11" s="842"/>
      <c r="I11" s="842"/>
      <c r="J11" s="842"/>
      <c r="K11" s="842"/>
      <c r="L11" s="842"/>
      <c r="M11" s="842"/>
      <c r="N11" s="842"/>
      <c r="O11" s="842"/>
      <c r="P11" s="842" t="s">
        <v>631</v>
      </c>
      <c r="Q11" s="842"/>
      <c r="R11" s="842"/>
      <c r="S11" s="842"/>
      <c r="T11" s="842"/>
      <c r="U11" s="842"/>
      <c r="V11" s="842"/>
      <c r="W11" s="842"/>
      <c r="X11" s="842"/>
      <c r="Y11" s="842"/>
      <c r="Z11" s="842"/>
      <c r="AA11" s="842"/>
      <c r="AB11" s="842"/>
      <c r="AC11" s="842"/>
      <c r="AD11" s="843" t="s">
        <v>173</v>
      </c>
      <c r="AE11" s="843"/>
      <c r="AF11" s="843"/>
      <c r="AG11" s="844">
        <v>1</v>
      </c>
      <c r="AH11" s="844"/>
      <c r="AI11" s="844"/>
      <c r="AJ11" s="844"/>
      <c r="AK11" s="844"/>
      <c r="AL11" s="844"/>
      <c r="AM11" s="844">
        <v>900000</v>
      </c>
      <c r="AN11" s="844"/>
      <c r="AO11" s="844"/>
      <c r="AP11" s="844"/>
      <c r="AQ11" s="844"/>
      <c r="AR11" s="844"/>
      <c r="AS11" s="833">
        <f t="shared" ref="AS11:AS19" si="0">IF(AM11="","",AG11*AM11)</f>
        <v>900000</v>
      </c>
      <c r="AT11" s="833"/>
      <c r="AU11" s="833"/>
      <c r="AV11" s="833"/>
      <c r="AW11" s="833"/>
      <c r="AX11" s="833"/>
      <c r="AY11" s="833">
        <f t="shared" ref="AY11:AY19" si="1">IF(AM11="","",ROUNDDOWN(AG11*AM11*1.1,0))</f>
        <v>990000</v>
      </c>
      <c r="AZ11" s="833"/>
      <c r="BA11" s="833"/>
      <c r="BB11" s="833"/>
      <c r="BC11" s="833"/>
      <c r="BD11" s="833"/>
      <c r="BE11" s="840" t="str">
        <f t="shared" ref="BE11:BE18" si="2">IF(AS11="","",IF(AS11&gt;=300000,"必要",""))</f>
        <v>必要</v>
      </c>
      <c r="BF11" s="840"/>
      <c r="BG11" s="840"/>
      <c r="BH11" s="840" t="str">
        <f t="shared" ref="BH11:BH19" si="3">IF(AS11="","",IF(AS11&gt;=1000000,"必要",""))</f>
        <v/>
      </c>
      <c r="BI11" s="840"/>
      <c r="BJ11" s="840"/>
      <c r="BK11" s="841" t="str">
        <f t="shared" ref="BK11:BK19" si="4">IF(AM11="","",IF(AM11&lt;100000,"×","〇"))</f>
        <v>〇</v>
      </c>
      <c r="BL11" s="841"/>
      <c r="BM11" s="841"/>
    </row>
    <row r="12" spans="2:65" ht="32.15" customHeight="1" x14ac:dyDescent="0.55000000000000004">
      <c r="B12" s="829" t="s">
        <v>532</v>
      </c>
      <c r="C12" s="829"/>
      <c r="D12" s="829"/>
      <c r="E12" s="829"/>
      <c r="F12" s="830"/>
      <c r="G12" s="830"/>
      <c r="H12" s="830"/>
      <c r="I12" s="830"/>
      <c r="J12" s="830"/>
      <c r="K12" s="830"/>
      <c r="L12" s="830"/>
      <c r="M12" s="830"/>
      <c r="N12" s="830"/>
      <c r="O12" s="830"/>
      <c r="P12" s="830"/>
      <c r="Q12" s="830"/>
      <c r="R12" s="830"/>
      <c r="S12" s="830"/>
      <c r="T12" s="830"/>
      <c r="U12" s="830"/>
      <c r="V12" s="830"/>
      <c r="W12" s="830"/>
      <c r="X12" s="830"/>
      <c r="Y12" s="830"/>
      <c r="Z12" s="830"/>
      <c r="AA12" s="830"/>
      <c r="AB12" s="830"/>
      <c r="AC12" s="830"/>
      <c r="AD12" s="831" t="s">
        <v>173</v>
      </c>
      <c r="AE12" s="831"/>
      <c r="AF12" s="831"/>
      <c r="AG12" s="832"/>
      <c r="AH12" s="832"/>
      <c r="AI12" s="832"/>
      <c r="AJ12" s="832"/>
      <c r="AK12" s="832"/>
      <c r="AL12" s="832"/>
      <c r="AM12" s="832"/>
      <c r="AN12" s="832"/>
      <c r="AO12" s="832"/>
      <c r="AP12" s="832"/>
      <c r="AQ12" s="832"/>
      <c r="AR12" s="832"/>
      <c r="AS12" s="833" t="str">
        <f t="shared" si="0"/>
        <v/>
      </c>
      <c r="AT12" s="833"/>
      <c r="AU12" s="833"/>
      <c r="AV12" s="833"/>
      <c r="AW12" s="833"/>
      <c r="AX12" s="833"/>
      <c r="AY12" s="833" t="str">
        <f t="shared" si="1"/>
        <v/>
      </c>
      <c r="AZ12" s="833"/>
      <c r="BA12" s="833"/>
      <c r="BB12" s="833"/>
      <c r="BC12" s="833"/>
      <c r="BD12" s="833"/>
      <c r="BE12" s="840" t="str">
        <f t="shared" si="2"/>
        <v/>
      </c>
      <c r="BF12" s="840"/>
      <c r="BG12" s="840"/>
      <c r="BH12" s="840" t="str">
        <f t="shared" si="3"/>
        <v/>
      </c>
      <c r="BI12" s="840"/>
      <c r="BJ12" s="840"/>
      <c r="BK12" s="841" t="str">
        <f t="shared" si="4"/>
        <v/>
      </c>
      <c r="BL12" s="841"/>
      <c r="BM12" s="841"/>
    </row>
    <row r="13" spans="2:65" ht="32.15" customHeight="1" x14ac:dyDescent="0.55000000000000004">
      <c r="B13" s="829" t="s">
        <v>533</v>
      </c>
      <c r="C13" s="829"/>
      <c r="D13" s="829"/>
      <c r="E13" s="829"/>
      <c r="F13" s="830"/>
      <c r="G13" s="830"/>
      <c r="H13" s="830"/>
      <c r="I13" s="830"/>
      <c r="J13" s="830"/>
      <c r="K13" s="830"/>
      <c r="L13" s="830"/>
      <c r="M13" s="830"/>
      <c r="N13" s="830"/>
      <c r="O13" s="830"/>
      <c r="P13" s="830"/>
      <c r="Q13" s="830"/>
      <c r="R13" s="830"/>
      <c r="S13" s="830"/>
      <c r="T13" s="830"/>
      <c r="U13" s="830"/>
      <c r="V13" s="830"/>
      <c r="W13" s="830"/>
      <c r="X13" s="830"/>
      <c r="Y13" s="830"/>
      <c r="Z13" s="830"/>
      <c r="AA13" s="830"/>
      <c r="AB13" s="830"/>
      <c r="AC13" s="830"/>
      <c r="AD13" s="831" t="s">
        <v>173</v>
      </c>
      <c r="AE13" s="831"/>
      <c r="AF13" s="831"/>
      <c r="AG13" s="832"/>
      <c r="AH13" s="832"/>
      <c r="AI13" s="832"/>
      <c r="AJ13" s="832"/>
      <c r="AK13" s="832"/>
      <c r="AL13" s="832"/>
      <c r="AM13" s="832"/>
      <c r="AN13" s="832"/>
      <c r="AO13" s="832"/>
      <c r="AP13" s="832"/>
      <c r="AQ13" s="832"/>
      <c r="AR13" s="832"/>
      <c r="AS13" s="833" t="str">
        <f t="shared" si="0"/>
        <v/>
      </c>
      <c r="AT13" s="833"/>
      <c r="AU13" s="833"/>
      <c r="AV13" s="833"/>
      <c r="AW13" s="833"/>
      <c r="AX13" s="833"/>
      <c r="AY13" s="833" t="str">
        <f t="shared" si="1"/>
        <v/>
      </c>
      <c r="AZ13" s="833"/>
      <c r="BA13" s="833"/>
      <c r="BB13" s="833"/>
      <c r="BC13" s="833"/>
      <c r="BD13" s="833"/>
      <c r="BE13" s="840" t="str">
        <f t="shared" si="2"/>
        <v/>
      </c>
      <c r="BF13" s="840"/>
      <c r="BG13" s="840"/>
      <c r="BH13" s="840" t="str">
        <f t="shared" si="3"/>
        <v/>
      </c>
      <c r="BI13" s="840"/>
      <c r="BJ13" s="840"/>
      <c r="BK13" s="841" t="str">
        <f t="shared" si="4"/>
        <v/>
      </c>
      <c r="BL13" s="841"/>
      <c r="BM13" s="841"/>
    </row>
    <row r="14" spans="2:65" ht="32.15" customHeight="1" x14ac:dyDescent="0.55000000000000004">
      <c r="B14" s="829" t="s">
        <v>534</v>
      </c>
      <c r="C14" s="829"/>
      <c r="D14" s="829"/>
      <c r="E14" s="829"/>
      <c r="F14" s="830"/>
      <c r="G14" s="830"/>
      <c r="H14" s="830"/>
      <c r="I14" s="830"/>
      <c r="J14" s="830"/>
      <c r="K14" s="830"/>
      <c r="L14" s="830"/>
      <c r="M14" s="830"/>
      <c r="N14" s="830"/>
      <c r="O14" s="830"/>
      <c r="P14" s="830"/>
      <c r="Q14" s="830"/>
      <c r="R14" s="830"/>
      <c r="S14" s="830"/>
      <c r="T14" s="830"/>
      <c r="U14" s="830"/>
      <c r="V14" s="830"/>
      <c r="W14" s="830"/>
      <c r="X14" s="830"/>
      <c r="Y14" s="830"/>
      <c r="Z14" s="830"/>
      <c r="AA14" s="830"/>
      <c r="AB14" s="830"/>
      <c r="AC14" s="830"/>
      <c r="AD14" s="831" t="s">
        <v>173</v>
      </c>
      <c r="AE14" s="831"/>
      <c r="AF14" s="831"/>
      <c r="AG14" s="832"/>
      <c r="AH14" s="832"/>
      <c r="AI14" s="832"/>
      <c r="AJ14" s="832"/>
      <c r="AK14" s="832"/>
      <c r="AL14" s="832"/>
      <c r="AM14" s="832"/>
      <c r="AN14" s="832"/>
      <c r="AO14" s="832"/>
      <c r="AP14" s="832"/>
      <c r="AQ14" s="832"/>
      <c r="AR14" s="832"/>
      <c r="AS14" s="833" t="str">
        <f t="shared" si="0"/>
        <v/>
      </c>
      <c r="AT14" s="833"/>
      <c r="AU14" s="833"/>
      <c r="AV14" s="833"/>
      <c r="AW14" s="833"/>
      <c r="AX14" s="833"/>
      <c r="AY14" s="833" t="str">
        <f t="shared" si="1"/>
        <v/>
      </c>
      <c r="AZ14" s="833"/>
      <c r="BA14" s="833"/>
      <c r="BB14" s="833"/>
      <c r="BC14" s="833"/>
      <c r="BD14" s="833"/>
      <c r="BE14" s="840" t="str">
        <f t="shared" si="2"/>
        <v/>
      </c>
      <c r="BF14" s="840"/>
      <c r="BG14" s="840"/>
      <c r="BH14" s="840" t="str">
        <f t="shared" si="3"/>
        <v/>
      </c>
      <c r="BI14" s="840"/>
      <c r="BJ14" s="840"/>
      <c r="BK14" s="841" t="str">
        <f t="shared" si="4"/>
        <v/>
      </c>
      <c r="BL14" s="841"/>
      <c r="BM14" s="841"/>
    </row>
    <row r="15" spans="2:65" ht="32.15" customHeight="1" x14ac:dyDescent="0.55000000000000004">
      <c r="B15" s="829" t="s">
        <v>535</v>
      </c>
      <c r="C15" s="829"/>
      <c r="D15" s="829"/>
      <c r="E15" s="829"/>
      <c r="F15" s="830"/>
      <c r="G15" s="830"/>
      <c r="H15" s="830"/>
      <c r="I15" s="830"/>
      <c r="J15" s="830"/>
      <c r="K15" s="830"/>
      <c r="L15" s="830"/>
      <c r="M15" s="830"/>
      <c r="N15" s="830"/>
      <c r="O15" s="830"/>
      <c r="P15" s="830"/>
      <c r="Q15" s="830"/>
      <c r="R15" s="830"/>
      <c r="S15" s="830"/>
      <c r="T15" s="830"/>
      <c r="U15" s="830"/>
      <c r="V15" s="830"/>
      <c r="W15" s="830"/>
      <c r="X15" s="830"/>
      <c r="Y15" s="830"/>
      <c r="Z15" s="830"/>
      <c r="AA15" s="830"/>
      <c r="AB15" s="830"/>
      <c r="AC15" s="830"/>
      <c r="AD15" s="831" t="s">
        <v>173</v>
      </c>
      <c r="AE15" s="831"/>
      <c r="AF15" s="831"/>
      <c r="AG15" s="832"/>
      <c r="AH15" s="832"/>
      <c r="AI15" s="832"/>
      <c r="AJ15" s="832"/>
      <c r="AK15" s="832"/>
      <c r="AL15" s="832"/>
      <c r="AM15" s="832"/>
      <c r="AN15" s="832"/>
      <c r="AO15" s="832"/>
      <c r="AP15" s="832"/>
      <c r="AQ15" s="832"/>
      <c r="AR15" s="832"/>
      <c r="AS15" s="833" t="str">
        <f t="shared" si="0"/>
        <v/>
      </c>
      <c r="AT15" s="833"/>
      <c r="AU15" s="833"/>
      <c r="AV15" s="833"/>
      <c r="AW15" s="833"/>
      <c r="AX15" s="833"/>
      <c r="AY15" s="833" t="str">
        <f t="shared" si="1"/>
        <v/>
      </c>
      <c r="AZ15" s="833"/>
      <c r="BA15" s="833"/>
      <c r="BB15" s="833"/>
      <c r="BC15" s="833"/>
      <c r="BD15" s="833"/>
      <c r="BE15" s="840" t="str">
        <f t="shared" si="2"/>
        <v/>
      </c>
      <c r="BF15" s="840"/>
      <c r="BG15" s="840"/>
      <c r="BH15" s="840" t="str">
        <f t="shared" si="3"/>
        <v/>
      </c>
      <c r="BI15" s="840"/>
      <c r="BJ15" s="840"/>
      <c r="BK15" s="841" t="str">
        <f t="shared" si="4"/>
        <v/>
      </c>
      <c r="BL15" s="841"/>
      <c r="BM15" s="841"/>
    </row>
    <row r="16" spans="2:65" ht="32.15" customHeight="1" x14ac:dyDescent="0.55000000000000004">
      <c r="B16" s="829" t="s">
        <v>536</v>
      </c>
      <c r="C16" s="829"/>
      <c r="D16" s="829"/>
      <c r="E16" s="829"/>
      <c r="F16" s="830"/>
      <c r="G16" s="830"/>
      <c r="H16" s="830"/>
      <c r="I16" s="830"/>
      <c r="J16" s="830"/>
      <c r="K16" s="830"/>
      <c r="L16" s="830"/>
      <c r="M16" s="830"/>
      <c r="N16" s="830"/>
      <c r="O16" s="830"/>
      <c r="P16" s="830"/>
      <c r="Q16" s="830"/>
      <c r="R16" s="830"/>
      <c r="S16" s="830"/>
      <c r="T16" s="830"/>
      <c r="U16" s="830"/>
      <c r="V16" s="830"/>
      <c r="W16" s="830"/>
      <c r="X16" s="830"/>
      <c r="Y16" s="830"/>
      <c r="Z16" s="830"/>
      <c r="AA16" s="830"/>
      <c r="AB16" s="830"/>
      <c r="AC16" s="830"/>
      <c r="AD16" s="831" t="s">
        <v>173</v>
      </c>
      <c r="AE16" s="831"/>
      <c r="AF16" s="831"/>
      <c r="AG16" s="832"/>
      <c r="AH16" s="832"/>
      <c r="AI16" s="832"/>
      <c r="AJ16" s="832"/>
      <c r="AK16" s="832"/>
      <c r="AL16" s="832"/>
      <c r="AM16" s="832"/>
      <c r="AN16" s="832"/>
      <c r="AO16" s="832"/>
      <c r="AP16" s="832"/>
      <c r="AQ16" s="832"/>
      <c r="AR16" s="832"/>
      <c r="AS16" s="833" t="str">
        <f t="shared" si="0"/>
        <v/>
      </c>
      <c r="AT16" s="833"/>
      <c r="AU16" s="833"/>
      <c r="AV16" s="833"/>
      <c r="AW16" s="833"/>
      <c r="AX16" s="833"/>
      <c r="AY16" s="833" t="str">
        <f t="shared" si="1"/>
        <v/>
      </c>
      <c r="AZ16" s="833"/>
      <c r="BA16" s="833"/>
      <c r="BB16" s="833"/>
      <c r="BC16" s="833"/>
      <c r="BD16" s="833"/>
      <c r="BE16" s="840" t="str">
        <f t="shared" si="2"/>
        <v/>
      </c>
      <c r="BF16" s="840"/>
      <c r="BG16" s="840"/>
      <c r="BH16" s="840" t="str">
        <f t="shared" si="3"/>
        <v/>
      </c>
      <c r="BI16" s="840"/>
      <c r="BJ16" s="840"/>
      <c r="BK16" s="841" t="str">
        <f t="shared" si="4"/>
        <v/>
      </c>
      <c r="BL16" s="841"/>
      <c r="BM16" s="841"/>
    </row>
    <row r="17" spans="2:65" ht="32.15" customHeight="1" x14ac:dyDescent="0.55000000000000004">
      <c r="B17" s="829" t="s">
        <v>537</v>
      </c>
      <c r="C17" s="829"/>
      <c r="D17" s="829"/>
      <c r="E17" s="829"/>
      <c r="F17" s="830"/>
      <c r="G17" s="830"/>
      <c r="H17" s="830"/>
      <c r="I17" s="830"/>
      <c r="J17" s="830"/>
      <c r="K17" s="830"/>
      <c r="L17" s="830"/>
      <c r="M17" s="830"/>
      <c r="N17" s="830"/>
      <c r="O17" s="830"/>
      <c r="P17" s="830"/>
      <c r="Q17" s="830"/>
      <c r="R17" s="830"/>
      <c r="S17" s="830"/>
      <c r="T17" s="830"/>
      <c r="U17" s="830"/>
      <c r="V17" s="830"/>
      <c r="W17" s="830"/>
      <c r="X17" s="830"/>
      <c r="Y17" s="830"/>
      <c r="Z17" s="830"/>
      <c r="AA17" s="830"/>
      <c r="AB17" s="830"/>
      <c r="AC17" s="830"/>
      <c r="AD17" s="831" t="s">
        <v>173</v>
      </c>
      <c r="AE17" s="831"/>
      <c r="AF17" s="831"/>
      <c r="AG17" s="832"/>
      <c r="AH17" s="832"/>
      <c r="AI17" s="832"/>
      <c r="AJ17" s="832"/>
      <c r="AK17" s="832"/>
      <c r="AL17" s="832"/>
      <c r="AM17" s="832"/>
      <c r="AN17" s="832"/>
      <c r="AO17" s="832"/>
      <c r="AP17" s="832"/>
      <c r="AQ17" s="832"/>
      <c r="AR17" s="832"/>
      <c r="AS17" s="833" t="str">
        <f t="shared" si="0"/>
        <v/>
      </c>
      <c r="AT17" s="833"/>
      <c r="AU17" s="833"/>
      <c r="AV17" s="833"/>
      <c r="AW17" s="833"/>
      <c r="AX17" s="833"/>
      <c r="AY17" s="833" t="str">
        <f t="shared" si="1"/>
        <v/>
      </c>
      <c r="AZ17" s="833"/>
      <c r="BA17" s="833"/>
      <c r="BB17" s="833"/>
      <c r="BC17" s="833"/>
      <c r="BD17" s="833"/>
      <c r="BE17" s="840" t="str">
        <f t="shared" si="2"/>
        <v/>
      </c>
      <c r="BF17" s="840"/>
      <c r="BG17" s="840"/>
      <c r="BH17" s="840" t="str">
        <f t="shared" si="3"/>
        <v/>
      </c>
      <c r="BI17" s="840"/>
      <c r="BJ17" s="840"/>
      <c r="BK17" s="841" t="str">
        <f t="shared" si="4"/>
        <v/>
      </c>
      <c r="BL17" s="841"/>
      <c r="BM17" s="841"/>
    </row>
    <row r="18" spans="2:65" ht="32.15" customHeight="1" x14ac:dyDescent="0.55000000000000004">
      <c r="B18" s="829" t="s">
        <v>538</v>
      </c>
      <c r="C18" s="829"/>
      <c r="D18" s="829"/>
      <c r="E18" s="829"/>
      <c r="F18" s="830"/>
      <c r="G18" s="830"/>
      <c r="H18" s="830"/>
      <c r="I18" s="830"/>
      <c r="J18" s="830"/>
      <c r="K18" s="830"/>
      <c r="L18" s="830"/>
      <c r="M18" s="830"/>
      <c r="N18" s="830"/>
      <c r="O18" s="830"/>
      <c r="P18" s="830"/>
      <c r="Q18" s="830"/>
      <c r="R18" s="830"/>
      <c r="S18" s="830"/>
      <c r="T18" s="830"/>
      <c r="U18" s="830"/>
      <c r="V18" s="830"/>
      <c r="W18" s="830"/>
      <c r="X18" s="830"/>
      <c r="Y18" s="830"/>
      <c r="Z18" s="830"/>
      <c r="AA18" s="830"/>
      <c r="AB18" s="830"/>
      <c r="AC18" s="830"/>
      <c r="AD18" s="831" t="s">
        <v>173</v>
      </c>
      <c r="AE18" s="831"/>
      <c r="AF18" s="831"/>
      <c r="AG18" s="832"/>
      <c r="AH18" s="832"/>
      <c r="AI18" s="832"/>
      <c r="AJ18" s="832"/>
      <c r="AK18" s="832"/>
      <c r="AL18" s="832"/>
      <c r="AM18" s="832"/>
      <c r="AN18" s="832"/>
      <c r="AO18" s="832"/>
      <c r="AP18" s="832"/>
      <c r="AQ18" s="832"/>
      <c r="AR18" s="832"/>
      <c r="AS18" s="833" t="str">
        <f t="shared" si="0"/>
        <v/>
      </c>
      <c r="AT18" s="833"/>
      <c r="AU18" s="833"/>
      <c r="AV18" s="833"/>
      <c r="AW18" s="833"/>
      <c r="AX18" s="833"/>
      <c r="AY18" s="833" t="str">
        <f t="shared" si="1"/>
        <v/>
      </c>
      <c r="AZ18" s="833"/>
      <c r="BA18" s="833"/>
      <c r="BB18" s="833"/>
      <c r="BC18" s="833"/>
      <c r="BD18" s="833"/>
      <c r="BE18" s="840" t="str">
        <f t="shared" si="2"/>
        <v/>
      </c>
      <c r="BF18" s="840"/>
      <c r="BG18" s="840"/>
      <c r="BH18" s="840" t="str">
        <f t="shared" si="3"/>
        <v/>
      </c>
      <c r="BI18" s="840"/>
      <c r="BJ18" s="840"/>
      <c r="BK18" s="841" t="str">
        <f t="shared" si="4"/>
        <v/>
      </c>
      <c r="BL18" s="841"/>
      <c r="BM18" s="841"/>
    </row>
    <row r="19" spans="2:65" ht="32.15" customHeight="1" x14ac:dyDescent="0.55000000000000004">
      <c r="B19" s="829" t="s">
        <v>539</v>
      </c>
      <c r="C19" s="829"/>
      <c r="D19" s="829"/>
      <c r="E19" s="829"/>
      <c r="F19" s="830"/>
      <c r="G19" s="830"/>
      <c r="H19" s="830"/>
      <c r="I19" s="830"/>
      <c r="J19" s="830"/>
      <c r="K19" s="830"/>
      <c r="L19" s="830"/>
      <c r="M19" s="830"/>
      <c r="N19" s="830"/>
      <c r="O19" s="830"/>
      <c r="P19" s="830"/>
      <c r="Q19" s="830"/>
      <c r="R19" s="830"/>
      <c r="S19" s="830"/>
      <c r="T19" s="830"/>
      <c r="U19" s="830"/>
      <c r="V19" s="830"/>
      <c r="W19" s="830"/>
      <c r="X19" s="830"/>
      <c r="Y19" s="830"/>
      <c r="Z19" s="830"/>
      <c r="AA19" s="830"/>
      <c r="AB19" s="830"/>
      <c r="AC19" s="830"/>
      <c r="AD19" s="831" t="s">
        <v>173</v>
      </c>
      <c r="AE19" s="831"/>
      <c r="AF19" s="831"/>
      <c r="AG19" s="832"/>
      <c r="AH19" s="832"/>
      <c r="AI19" s="832"/>
      <c r="AJ19" s="832"/>
      <c r="AK19" s="832"/>
      <c r="AL19" s="832"/>
      <c r="AM19" s="832"/>
      <c r="AN19" s="832"/>
      <c r="AO19" s="832"/>
      <c r="AP19" s="832"/>
      <c r="AQ19" s="832"/>
      <c r="AR19" s="832"/>
      <c r="AS19" s="833" t="str">
        <f t="shared" si="0"/>
        <v/>
      </c>
      <c r="AT19" s="833"/>
      <c r="AU19" s="833"/>
      <c r="AV19" s="833"/>
      <c r="AW19" s="833"/>
      <c r="AX19" s="833"/>
      <c r="AY19" s="833" t="str">
        <f t="shared" si="1"/>
        <v/>
      </c>
      <c r="AZ19" s="833"/>
      <c r="BA19" s="833"/>
      <c r="BB19" s="833"/>
      <c r="BC19" s="833"/>
      <c r="BD19" s="833"/>
      <c r="BE19" s="840" t="str">
        <f>IF(AS19="","",IF(AS19&gt;=300000,"必要",""))</f>
        <v/>
      </c>
      <c r="BF19" s="840"/>
      <c r="BG19" s="840"/>
      <c r="BH19" s="840" t="str">
        <f t="shared" si="3"/>
        <v/>
      </c>
      <c r="BI19" s="840"/>
      <c r="BJ19" s="840"/>
      <c r="BK19" s="841" t="str">
        <f t="shared" si="4"/>
        <v/>
      </c>
      <c r="BL19" s="841"/>
      <c r="BM19" s="841"/>
    </row>
    <row r="20" spans="2:65" ht="32.15" customHeight="1" x14ac:dyDescent="0.55000000000000004">
      <c r="AM20" s="846" t="s">
        <v>33</v>
      </c>
      <c r="AN20" s="846"/>
      <c r="AO20" s="846"/>
      <c r="AP20" s="846"/>
      <c r="AQ20" s="846"/>
      <c r="AR20" s="847"/>
      <c r="AS20" s="848">
        <f>SUM(AS10:AX19)</f>
        <v>1500000</v>
      </c>
      <c r="AT20" s="848"/>
      <c r="AU20" s="848"/>
      <c r="AV20" s="848"/>
      <c r="AW20" s="848"/>
      <c r="AX20" s="848"/>
      <c r="AY20" s="848">
        <f>SUM(AY10:BD19)</f>
        <v>1650000</v>
      </c>
      <c r="AZ20" s="848"/>
      <c r="BA20" s="848"/>
      <c r="BB20" s="848"/>
      <c r="BC20" s="848"/>
      <c r="BD20" s="848"/>
    </row>
    <row r="22" spans="2:65" x14ac:dyDescent="0.55000000000000004">
      <c r="B22" s="164" t="s">
        <v>298</v>
      </c>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row>
    <row r="23" spans="2:65" ht="23.65" customHeight="1" x14ac:dyDescent="0.55000000000000004">
      <c r="B23" s="750" t="s">
        <v>314</v>
      </c>
      <c r="C23" s="751"/>
      <c r="D23" s="751"/>
      <c r="E23" s="752"/>
      <c r="F23" s="753"/>
      <c r="G23" s="754"/>
      <c r="H23" s="754"/>
      <c r="I23" s="754"/>
      <c r="J23" s="755"/>
      <c r="K23" s="756" t="s">
        <v>318</v>
      </c>
      <c r="L23" s="756"/>
      <c r="M23" s="756"/>
      <c r="N23" s="756"/>
      <c r="O23" s="756"/>
      <c r="P23" s="753"/>
      <c r="Q23" s="754"/>
      <c r="R23" s="754"/>
      <c r="S23" s="754"/>
      <c r="T23" s="754"/>
      <c r="U23" s="754"/>
      <c r="V23" s="754"/>
      <c r="W23" s="754"/>
      <c r="X23" s="754"/>
      <c r="Y23" s="754"/>
      <c r="Z23" s="754"/>
      <c r="AA23" s="754"/>
      <c r="AB23" s="754"/>
      <c r="AC23" s="754"/>
      <c r="AD23" s="754"/>
      <c r="AE23" s="754"/>
      <c r="AF23" s="754"/>
      <c r="AG23" s="754"/>
      <c r="AH23" s="754"/>
      <c r="AI23" s="754"/>
      <c r="AJ23" s="754"/>
      <c r="AK23" s="755"/>
      <c r="AL23" s="750" t="s">
        <v>319</v>
      </c>
      <c r="AM23" s="757"/>
      <c r="AN23" s="757"/>
      <c r="AO23" s="757"/>
      <c r="AP23" s="757"/>
      <c r="AQ23" s="758"/>
      <c r="AR23" s="759"/>
      <c r="AS23" s="760"/>
      <c r="AT23" s="760"/>
      <c r="AU23" s="760"/>
      <c r="AV23" s="760"/>
      <c r="AW23" s="760"/>
      <c r="AX23" s="760"/>
      <c r="AY23" s="760"/>
      <c r="AZ23" s="760"/>
      <c r="BA23" s="760"/>
      <c r="BB23" s="760"/>
      <c r="BC23" s="760"/>
      <c r="BD23" s="760"/>
      <c r="BE23" s="760"/>
      <c r="BF23" s="760"/>
      <c r="BG23" s="760"/>
      <c r="BH23" s="760"/>
      <c r="BI23" s="760"/>
      <c r="BJ23" s="760"/>
      <c r="BK23" s="760"/>
      <c r="BL23" s="760"/>
      <c r="BM23" s="761"/>
    </row>
    <row r="24" spans="2:65" ht="23.65" customHeight="1" x14ac:dyDescent="0.55000000000000004">
      <c r="B24" s="764" t="s">
        <v>320</v>
      </c>
      <c r="C24" s="765"/>
      <c r="D24" s="765"/>
      <c r="E24" s="765"/>
      <c r="F24" s="765"/>
      <c r="G24" s="765"/>
      <c r="H24" s="765"/>
      <c r="I24" s="765"/>
      <c r="J24" s="765"/>
      <c r="K24" s="765"/>
      <c r="L24" s="765"/>
      <c r="M24" s="765"/>
      <c r="N24" s="765"/>
      <c r="O24" s="766"/>
      <c r="P24" s="849" t="s">
        <v>333</v>
      </c>
      <c r="Q24" s="850"/>
      <c r="R24" s="850"/>
      <c r="S24" s="850"/>
      <c r="T24" s="850"/>
      <c r="U24" s="850"/>
      <c r="V24" s="850"/>
      <c r="W24" s="850"/>
      <c r="X24" s="850"/>
      <c r="Y24" s="850"/>
      <c r="Z24" s="850"/>
      <c r="AA24" s="850"/>
      <c r="AB24" s="850"/>
      <c r="AC24" s="850"/>
      <c r="AD24" s="850"/>
      <c r="AE24" s="850"/>
      <c r="AF24" s="850"/>
      <c r="AG24" s="850"/>
      <c r="AH24" s="850"/>
      <c r="AI24" s="850"/>
      <c r="AJ24" s="850"/>
      <c r="AK24" s="850"/>
      <c r="AL24" s="850"/>
      <c r="AM24" s="850"/>
      <c r="AN24" s="850"/>
      <c r="AO24" s="850"/>
      <c r="AP24" s="850"/>
      <c r="AQ24" s="850"/>
      <c r="AR24" s="850"/>
      <c r="AS24" s="850"/>
      <c r="AT24" s="850"/>
      <c r="AU24" s="850"/>
      <c r="AV24" s="850"/>
      <c r="AW24" s="850"/>
      <c r="AX24" s="850"/>
      <c r="AY24" s="850"/>
      <c r="AZ24" s="850"/>
      <c r="BA24" s="850"/>
      <c r="BB24" s="850"/>
      <c r="BC24" s="850"/>
      <c r="BD24" s="850"/>
      <c r="BE24" s="850"/>
      <c r="BF24" s="850"/>
      <c r="BG24" s="850"/>
      <c r="BH24" s="850"/>
      <c r="BI24" s="850"/>
      <c r="BJ24" s="850"/>
      <c r="BK24" s="850"/>
      <c r="BL24" s="850"/>
      <c r="BM24" s="850"/>
    </row>
    <row r="25" spans="2:65" ht="23.65" customHeight="1" x14ac:dyDescent="0.55000000000000004">
      <c r="B25" s="764" t="s">
        <v>321</v>
      </c>
      <c r="C25" s="765"/>
      <c r="D25" s="765"/>
      <c r="E25" s="765"/>
      <c r="F25" s="765"/>
      <c r="G25" s="765"/>
      <c r="H25" s="765"/>
      <c r="I25" s="765"/>
      <c r="J25" s="765"/>
      <c r="K25" s="765"/>
      <c r="L25" s="765"/>
      <c r="M25" s="765"/>
      <c r="N25" s="765"/>
      <c r="O25" s="766"/>
      <c r="P25" s="753"/>
      <c r="Q25" s="754"/>
      <c r="R25" s="754"/>
      <c r="S25" s="754"/>
      <c r="T25" s="754"/>
      <c r="U25" s="754"/>
      <c r="V25" s="754"/>
      <c r="W25" s="754"/>
      <c r="X25" s="754"/>
      <c r="Y25" s="754"/>
      <c r="Z25" s="754"/>
      <c r="AA25" s="754"/>
      <c r="AB25" s="754"/>
      <c r="AC25" s="754"/>
      <c r="AD25" s="754"/>
      <c r="AE25" s="754"/>
      <c r="AF25" s="754"/>
      <c r="AG25" s="754"/>
      <c r="AH25" s="754"/>
      <c r="AI25" s="754"/>
      <c r="AJ25" s="754"/>
      <c r="AK25" s="754"/>
      <c r="AL25" s="754"/>
      <c r="AM25" s="754"/>
      <c r="AN25" s="754"/>
      <c r="AO25" s="754"/>
      <c r="AP25" s="754"/>
      <c r="AQ25" s="754"/>
      <c r="AR25" s="754"/>
      <c r="AS25" s="754"/>
      <c r="AT25" s="754"/>
      <c r="AU25" s="754"/>
      <c r="AV25" s="754"/>
      <c r="AW25" s="754"/>
      <c r="AX25" s="754"/>
      <c r="AY25" s="754"/>
      <c r="AZ25" s="754"/>
      <c r="BA25" s="754"/>
      <c r="BB25" s="754"/>
      <c r="BC25" s="754"/>
      <c r="BD25" s="754"/>
      <c r="BE25" s="754"/>
      <c r="BF25" s="754"/>
      <c r="BG25" s="754"/>
      <c r="BH25" s="754"/>
      <c r="BI25" s="754"/>
      <c r="BJ25" s="754"/>
      <c r="BK25" s="754"/>
      <c r="BL25" s="754"/>
      <c r="BM25" s="755"/>
    </row>
    <row r="26" spans="2:65" s="171" customFormat="1" ht="23.65" customHeight="1" x14ac:dyDescent="0.55000000000000004">
      <c r="B26" s="767" t="s">
        <v>540</v>
      </c>
      <c r="C26" s="768"/>
      <c r="D26" s="768"/>
      <c r="E26" s="768"/>
      <c r="F26" s="768"/>
      <c r="G26" s="768"/>
      <c r="H26" s="768"/>
      <c r="I26" s="768"/>
      <c r="J26" s="768"/>
      <c r="K26" s="768"/>
      <c r="L26" s="768"/>
      <c r="M26" s="768"/>
      <c r="N26" s="768"/>
      <c r="O26" s="769"/>
      <c r="P26" s="770"/>
      <c r="Q26" s="771"/>
      <c r="R26" s="771"/>
      <c r="S26" s="771"/>
      <c r="T26" s="771"/>
      <c r="U26" s="771"/>
      <c r="V26" s="771"/>
      <c r="W26" s="771"/>
      <c r="X26" s="771"/>
      <c r="Y26" s="771"/>
      <c r="Z26" s="771"/>
      <c r="AA26" s="771"/>
      <c r="AB26" s="771"/>
      <c r="AC26" s="771"/>
      <c r="AD26" s="771"/>
      <c r="AE26" s="771"/>
      <c r="AF26" s="771"/>
      <c r="AG26" s="771"/>
      <c r="AH26" s="771"/>
      <c r="AI26" s="771"/>
      <c r="AJ26" s="771"/>
      <c r="AK26" s="771"/>
      <c r="AL26" s="771"/>
      <c r="AM26" s="771"/>
      <c r="AN26" s="771"/>
      <c r="AO26" s="771"/>
      <c r="AP26" s="771"/>
      <c r="AQ26" s="771"/>
      <c r="AR26" s="771"/>
      <c r="AS26" s="771"/>
      <c r="AT26" s="771"/>
      <c r="AU26" s="771"/>
      <c r="AV26" s="771"/>
      <c r="AW26" s="771"/>
      <c r="AX26" s="771"/>
      <c r="AY26" s="771"/>
      <c r="AZ26" s="771"/>
      <c r="BA26" s="771"/>
      <c r="BB26" s="771"/>
      <c r="BC26" s="771"/>
      <c r="BD26" s="771"/>
      <c r="BE26" s="771"/>
      <c r="BF26" s="771"/>
      <c r="BG26" s="771"/>
      <c r="BH26" s="771"/>
      <c r="BI26" s="771"/>
      <c r="BJ26" s="771"/>
      <c r="BK26" s="771"/>
      <c r="BL26" s="771"/>
      <c r="BM26" s="772"/>
    </row>
    <row r="27" spans="2:65" x14ac:dyDescent="0.55000000000000004">
      <c r="B27" s="164"/>
      <c r="C27" s="164"/>
      <c r="D27" s="164"/>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64"/>
      <c r="BH27" s="164"/>
      <c r="BI27" s="164"/>
      <c r="BJ27" s="164"/>
      <c r="BK27" s="164"/>
      <c r="BL27" s="164"/>
      <c r="BM27" s="164"/>
    </row>
    <row r="28" spans="2:65" x14ac:dyDescent="0.55000000000000004">
      <c r="B28" s="164" t="s">
        <v>299</v>
      </c>
      <c r="C28" s="164"/>
      <c r="D28" s="164"/>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64"/>
      <c r="BH28" s="164"/>
      <c r="BI28" s="164"/>
      <c r="BJ28" s="164"/>
      <c r="BK28" s="164"/>
      <c r="BL28" s="164"/>
      <c r="BM28" s="164"/>
    </row>
    <row r="29" spans="2:65" ht="23.65" customHeight="1" x14ac:dyDescent="0.55000000000000004">
      <c r="B29" s="750" t="s">
        <v>314</v>
      </c>
      <c r="C29" s="751"/>
      <c r="D29" s="751"/>
      <c r="E29" s="752"/>
      <c r="F29" s="753"/>
      <c r="G29" s="754"/>
      <c r="H29" s="754"/>
      <c r="I29" s="754"/>
      <c r="J29" s="755"/>
      <c r="K29" s="851" t="s">
        <v>322</v>
      </c>
      <c r="L29" s="851"/>
      <c r="M29" s="851"/>
      <c r="N29" s="851"/>
      <c r="O29" s="851"/>
      <c r="P29" s="753"/>
      <c r="Q29" s="754"/>
      <c r="R29" s="754"/>
      <c r="S29" s="754"/>
      <c r="T29" s="754"/>
      <c r="U29" s="754"/>
      <c r="V29" s="754"/>
      <c r="W29" s="754"/>
      <c r="X29" s="754"/>
      <c r="Y29" s="754"/>
      <c r="Z29" s="754"/>
      <c r="AA29" s="754"/>
      <c r="AB29" s="754"/>
      <c r="AC29" s="754"/>
      <c r="AD29" s="754"/>
      <c r="AE29" s="754"/>
      <c r="AF29" s="754"/>
      <c r="AG29" s="754"/>
      <c r="AH29" s="754"/>
      <c r="AI29" s="754"/>
      <c r="AJ29" s="754"/>
      <c r="AK29" s="755"/>
      <c r="AL29" s="750" t="s">
        <v>323</v>
      </c>
      <c r="AM29" s="757"/>
      <c r="AN29" s="757"/>
      <c r="AO29" s="757"/>
      <c r="AP29" s="757"/>
      <c r="AQ29" s="758"/>
      <c r="AR29" s="759"/>
      <c r="AS29" s="760"/>
      <c r="AT29" s="760"/>
      <c r="AU29" s="760"/>
      <c r="AV29" s="760"/>
      <c r="AW29" s="760"/>
      <c r="AX29" s="760"/>
      <c r="AY29" s="760"/>
      <c r="AZ29" s="760"/>
      <c r="BA29" s="760"/>
      <c r="BB29" s="760"/>
      <c r="BC29" s="760"/>
      <c r="BD29" s="760"/>
      <c r="BE29" s="760"/>
      <c r="BF29" s="760"/>
      <c r="BG29" s="760"/>
      <c r="BH29" s="760"/>
      <c r="BI29" s="760"/>
      <c r="BJ29" s="760"/>
      <c r="BK29" s="760"/>
      <c r="BL29" s="760"/>
      <c r="BM29" s="761"/>
    </row>
    <row r="30" spans="2:65" s="171" customFormat="1" ht="23.65" customHeight="1" x14ac:dyDescent="0.55000000000000004">
      <c r="B30" s="767" t="s">
        <v>334</v>
      </c>
      <c r="C30" s="768"/>
      <c r="D30" s="768"/>
      <c r="E30" s="768"/>
      <c r="F30" s="768"/>
      <c r="G30" s="768"/>
      <c r="H30" s="768"/>
      <c r="I30" s="768"/>
      <c r="J30" s="768"/>
      <c r="K30" s="768"/>
      <c r="L30" s="768"/>
      <c r="M30" s="768"/>
      <c r="N30" s="768"/>
      <c r="O30" s="769"/>
      <c r="P30" s="770" t="s">
        <v>331</v>
      </c>
      <c r="Q30" s="771"/>
      <c r="R30" s="771"/>
      <c r="S30" s="771"/>
      <c r="T30" s="771"/>
      <c r="U30" s="771"/>
      <c r="V30" s="771"/>
      <c r="W30" s="771"/>
      <c r="X30" s="771"/>
      <c r="Y30" s="771"/>
      <c r="Z30" s="771"/>
      <c r="AA30" s="771"/>
      <c r="AB30" s="771"/>
      <c r="AC30" s="771"/>
      <c r="AD30" s="771"/>
      <c r="AE30" s="771"/>
      <c r="AF30" s="771"/>
      <c r="AG30" s="771"/>
      <c r="AH30" s="771"/>
      <c r="AI30" s="771"/>
      <c r="AJ30" s="771"/>
      <c r="AK30" s="771"/>
      <c r="AL30" s="771"/>
      <c r="AM30" s="771"/>
      <c r="AN30" s="771"/>
      <c r="AO30" s="771"/>
      <c r="AP30" s="771"/>
      <c r="AQ30" s="771"/>
      <c r="AR30" s="771"/>
      <c r="AS30" s="771"/>
      <c r="AT30" s="771"/>
      <c r="AU30" s="771"/>
      <c r="AV30" s="771"/>
      <c r="AW30" s="771"/>
      <c r="AX30" s="771"/>
      <c r="AY30" s="771"/>
      <c r="AZ30" s="771"/>
      <c r="BA30" s="771"/>
      <c r="BB30" s="771"/>
      <c r="BC30" s="771"/>
      <c r="BD30" s="771"/>
      <c r="BE30" s="771"/>
      <c r="BF30" s="771"/>
      <c r="BG30" s="771"/>
      <c r="BH30" s="771"/>
      <c r="BI30" s="771"/>
      <c r="BJ30" s="771"/>
      <c r="BK30" s="771"/>
      <c r="BL30" s="771"/>
      <c r="BM30" s="772"/>
    </row>
    <row r="31" spans="2:65" s="171" customFormat="1" ht="23.65" customHeight="1" x14ac:dyDescent="0.55000000000000004">
      <c r="B31" s="767" t="s">
        <v>540</v>
      </c>
      <c r="C31" s="768"/>
      <c r="D31" s="768"/>
      <c r="E31" s="768"/>
      <c r="F31" s="768"/>
      <c r="G31" s="768"/>
      <c r="H31" s="768"/>
      <c r="I31" s="768"/>
      <c r="J31" s="768"/>
      <c r="K31" s="768"/>
      <c r="L31" s="768"/>
      <c r="M31" s="768"/>
      <c r="N31" s="768"/>
      <c r="O31" s="769"/>
      <c r="P31" s="770"/>
      <c r="Q31" s="771"/>
      <c r="R31" s="771"/>
      <c r="S31" s="771"/>
      <c r="T31" s="771"/>
      <c r="U31" s="771"/>
      <c r="V31" s="771"/>
      <c r="W31" s="771"/>
      <c r="X31" s="771"/>
      <c r="Y31" s="771"/>
      <c r="Z31" s="771"/>
      <c r="AA31" s="771"/>
      <c r="AB31" s="771"/>
      <c r="AC31" s="771"/>
      <c r="AD31" s="771"/>
      <c r="AE31" s="771"/>
      <c r="AF31" s="771"/>
      <c r="AG31" s="771"/>
      <c r="AH31" s="771"/>
      <c r="AI31" s="771"/>
      <c r="AJ31" s="771"/>
      <c r="AK31" s="771"/>
      <c r="AL31" s="771"/>
      <c r="AM31" s="771"/>
      <c r="AN31" s="771"/>
      <c r="AO31" s="771"/>
      <c r="AP31" s="771"/>
      <c r="AQ31" s="771"/>
      <c r="AR31" s="771"/>
      <c r="AS31" s="771"/>
      <c r="AT31" s="771"/>
      <c r="AU31" s="771"/>
      <c r="AV31" s="771"/>
      <c r="AW31" s="771"/>
      <c r="AX31" s="771"/>
      <c r="AY31" s="771"/>
      <c r="AZ31" s="771"/>
      <c r="BA31" s="771"/>
      <c r="BB31" s="771"/>
      <c r="BC31" s="771"/>
      <c r="BD31" s="771"/>
      <c r="BE31" s="771"/>
      <c r="BF31" s="771"/>
      <c r="BG31" s="771"/>
      <c r="BH31" s="771"/>
      <c r="BI31" s="771"/>
      <c r="BJ31" s="771"/>
      <c r="BK31" s="771"/>
      <c r="BL31" s="771"/>
      <c r="BM31" s="772"/>
    </row>
  </sheetData>
  <sheetProtection algorithmName="SHA-512" hashValue="1Sxh8sYYBQyxa08wO+6hd8gYrk8/PM9t7JomiqsBStZXvpzdTay49wCthNNFfNDhiSWzntgqEQIQwU7aGCoLlw==" saltValue="qLOxpOX6XEqdApG0F4T0sw==" spinCount="100000" sheet="1" formatCells="0" formatRows="0"/>
  <mergeCells count="158">
    <mergeCell ref="B30:O30"/>
    <mergeCell ref="P30:BM30"/>
    <mergeCell ref="B31:O31"/>
    <mergeCell ref="P31:BM31"/>
    <mergeCell ref="B29:E29"/>
    <mergeCell ref="F29:J29"/>
    <mergeCell ref="K29:O29"/>
    <mergeCell ref="P29:AK29"/>
    <mergeCell ref="AL29:AQ29"/>
    <mergeCell ref="AR29:BM29"/>
    <mergeCell ref="B24:O24"/>
    <mergeCell ref="P24:BM24"/>
    <mergeCell ref="B25:O25"/>
    <mergeCell ref="P25:BM25"/>
    <mergeCell ref="B26:O26"/>
    <mergeCell ref="P26:BM26"/>
    <mergeCell ref="B23:E23"/>
    <mergeCell ref="F23:J23"/>
    <mergeCell ref="K23:O23"/>
    <mergeCell ref="P23:AK23"/>
    <mergeCell ref="AL23:AQ23"/>
    <mergeCell ref="AR23:BM23"/>
    <mergeCell ref="AS19:AX19"/>
    <mergeCell ref="AY19:BD19"/>
    <mergeCell ref="BE19:BG19"/>
    <mergeCell ref="BH19:BJ19"/>
    <mergeCell ref="BK19:BM19"/>
    <mergeCell ref="AM20:AR20"/>
    <mergeCell ref="AS20:AX20"/>
    <mergeCell ref="AY20:BD20"/>
    <mergeCell ref="B19:E19"/>
    <mergeCell ref="F19:O19"/>
    <mergeCell ref="P19:AC19"/>
    <mergeCell ref="AD19:AF19"/>
    <mergeCell ref="AG19:AL19"/>
    <mergeCell ref="AM19:AR19"/>
    <mergeCell ref="AM18:AR18"/>
    <mergeCell ref="AS18:AX18"/>
    <mergeCell ref="AY18:BD18"/>
    <mergeCell ref="BE18:BG18"/>
    <mergeCell ref="BH18:BJ18"/>
    <mergeCell ref="BK18:BM18"/>
    <mergeCell ref="AS17:AX17"/>
    <mergeCell ref="AY17:BD17"/>
    <mergeCell ref="BE17:BG17"/>
    <mergeCell ref="BH17:BJ17"/>
    <mergeCell ref="BK17:BM17"/>
    <mergeCell ref="AM17:AR17"/>
    <mergeCell ref="B18:E18"/>
    <mergeCell ref="F18:O18"/>
    <mergeCell ref="P18:AC18"/>
    <mergeCell ref="AD18:AF18"/>
    <mergeCell ref="AG18:AL18"/>
    <mergeCell ref="B17:E17"/>
    <mergeCell ref="F17:O17"/>
    <mergeCell ref="P17:AC17"/>
    <mergeCell ref="AD17:AF17"/>
    <mergeCell ref="AG17:AL17"/>
    <mergeCell ref="AM16:AR16"/>
    <mergeCell ref="AS16:AX16"/>
    <mergeCell ref="AY16:BD16"/>
    <mergeCell ref="BE16:BG16"/>
    <mergeCell ref="BH16:BJ16"/>
    <mergeCell ref="BK16:BM16"/>
    <mergeCell ref="AS15:AX15"/>
    <mergeCell ref="AY15:BD15"/>
    <mergeCell ref="BE15:BG15"/>
    <mergeCell ref="BH15:BJ15"/>
    <mergeCell ref="BK15:BM15"/>
    <mergeCell ref="AM15:AR15"/>
    <mergeCell ref="B16:E16"/>
    <mergeCell ref="F16:O16"/>
    <mergeCell ref="P16:AC16"/>
    <mergeCell ref="AD16:AF16"/>
    <mergeCell ref="AG16:AL16"/>
    <mergeCell ref="B15:E15"/>
    <mergeCell ref="F15:O15"/>
    <mergeCell ref="P15:AC15"/>
    <mergeCell ref="AD15:AF15"/>
    <mergeCell ref="AG15:AL15"/>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4:E14"/>
    <mergeCell ref="F14:O14"/>
    <mergeCell ref="P14:AC14"/>
    <mergeCell ref="AD14:AF14"/>
    <mergeCell ref="AG14:AL14"/>
    <mergeCell ref="B13:E13"/>
    <mergeCell ref="F13:O13"/>
    <mergeCell ref="P13:AC13"/>
    <mergeCell ref="AD13:AF13"/>
    <mergeCell ref="AG13:AL13"/>
    <mergeCell ref="AS10:AX10"/>
    <mergeCell ref="AY12:BD12"/>
    <mergeCell ref="BE12:BG12"/>
    <mergeCell ref="BH12:BJ12"/>
    <mergeCell ref="BK12:BM12"/>
    <mergeCell ref="AS11:AX11"/>
    <mergeCell ref="AY11:BD11"/>
    <mergeCell ref="BE11:BG11"/>
    <mergeCell ref="BH11:BJ11"/>
    <mergeCell ref="BK11:BM11"/>
    <mergeCell ref="F11:O11"/>
    <mergeCell ref="P11:AC11"/>
    <mergeCell ref="AD11:AF11"/>
    <mergeCell ref="AG11:AL11"/>
    <mergeCell ref="AM11:AR11"/>
    <mergeCell ref="B10:E10"/>
    <mergeCell ref="F10:O10"/>
    <mergeCell ref="P10:AC10"/>
    <mergeCell ref="AD10:AF10"/>
    <mergeCell ref="AG10:AL10"/>
    <mergeCell ref="AM10:AR10"/>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AM7:AR7"/>
    <mergeCell ref="AS7:AX7"/>
    <mergeCell ref="AY7:BD7"/>
    <mergeCell ref="B8:E8"/>
    <mergeCell ref="F8:O8"/>
    <mergeCell ref="P8:AC8"/>
    <mergeCell ref="AD8:AF8"/>
    <mergeCell ref="AG8:AL8"/>
    <mergeCell ref="AM8:AR8"/>
    <mergeCell ref="AS8:AX8"/>
    <mergeCell ref="AY8:BD8"/>
  </mergeCells>
  <phoneticPr fontId="33"/>
  <dataValidations count="1">
    <dataValidation type="list" allowBlank="1" showInputMessage="1" showErrorMessage="1" sqref="AD10:AD19" xr:uid="{9B164E43-E019-4A34-BF3E-4FB0C6B1A14C}">
      <formula1>"(選択),購入,リース,レンタル"</formula1>
    </dataValidation>
  </dataValidations>
  <printOptions horizontalCentered="1"/>
  <pageMargins left="0.59055118110236227" right="0.59055118110236227" top="0.78740157480314965" bottom="0.59055118110236227" header="0.31496062992125984" footer="0.31496062992125984"/>
  <pageSetup paperSize="9" scale="63"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7FE36-775C-4375-8EC5-67F4FCF5266D}">
  <sheetPr>
    <tabColor theme="4" tint="0.79998168889431442"/>
  </sheetPr>
  <dimension ref="B1:BM33"/>
  <sheetViews>
    <sheetView view="pageBreakPreview" zoomScaleNormal="100" zoomScaleSheetLayoutView="100" workbookViewId="0">
      <selection activeCell="B2" sqref="B2"/>
    </sheetView>
  </sheetViews>
  <sheetFormatPr defaultColWidth="2.08203125" defaultRowHeight="18" x14ac:dyDescent="0.55000000000000004"/>
  <cols>
    <col min="1" max="1" width="0.75" style="174" customWidth="1"/>
    <col min="2" max="65" width="2.08203125" style="174"/>
    <col min="66" max="66" width="0.75" style="174" customWidth="1"/>
    <col min="67" max="83" width="2.08203125" style="174"/>
    <col min="84" max="84" width="2.08203125" style="174" customWidth="1"/>
    <col min="85" max="16384" width="2.08203125" style="174"/>
  </cols>
  <sheetData>
    <row r="1" spans="2:65" x14ac:dyDescent="0.55000000000000004">
      <c r="B1" s="172" t="s">
        <v>509</v>
      </c>
      <c r="C1" s="173"/>
    </row>
    <row r="2" spans="2:65" x14ac:dyDescent="0.55000000000000004">
      <c r="B2" s="175"/>
      <c r="C2" s="174" t="s">
        <v>197</v>
      </c>
    </row>
    <row r="3" spans="2:65" x14ac:dyDescent="0.55000000000000004">
      <c r="B3" s="174" t="s">
        <v>260</v>
      </c>
      <c r="C3" s="176" t="s">
        <v>510</v>
      </c>
    </row>
    <row r="4" spans="2:65" x14ac:dyDescent="0.55000000000000004">
      <c r="B4" s="177" t="s">
        <v>261</v>
      </c>
      <c r="C4" s="176" t="s">
        <v>307</v>
      </c>
    </row>
    <row r="5" spans="2:65" x14ac:dyDescent="0.55000000000000004">
      <c r="B5" s="177" t="s">
        <v>529</v>
      </c>
      <c r="C5" s="177"/>
    </row>
    <row r="7" spans="2:65" x14ac:dyDescent="0.55000000000000004">
      <c r="B7" s="178"/>
      <c r="C7" s="178"/>
      <c r="D7" s="178"/>
      <c r="E7" s="178"/>
      <c r="F7" s="178"/>
      <c r="G7" s="178"/>
      <c r="H7" s="178"/>
      <c r="I7" s="178"/>
      <c r="J7" s="178"/>
      <c r="K7" s="178"/>
      <c r="L7" s="178"/>
      <c r="M7" s="178"/>
      <c r="N7" s="178"/>
      <c r="O7" s="178"/>
      <c r="P7" s="178"/>
      <c r="Q7" s="178"/>
      <c r="R7" s="178"/>
      <c r="S7" s="178"/>
      <c r="T7" s="178"/>
      <c r="U7" s="178"/>
      <c r="V7" s="178"/>
      <c r="W7" s="178"/>
      <c r="X7" s="178"/>
      <c r="Y7" s="178"/>
      <c r="Z7" s="178"/>
      <c r="AA7" s="178"/>
      <c r="AB7" s="178"/>
      <c r="AC7" s="178"/>
      <c r="AD7" s="178"/>
      <c r="AE7" s="178"/>
      <c r="AF7" s="178"/>
      <c r="AG7" s="178"/>
      <c r="AH7" s="178"/>
      <c r="AI7" s="178"/>
      <c r="AJ7" s="178"/>
      <c r="AK7" s="178"/>
      <c r="AL7" s="178"/>
      <c r="AM7" s="852" t="s">
        <v>198</v>
      </c>
      <c r="AN7" s="852"/>
      <c r="AO7" s="852"/>
      <c r="AP7" s="852"/>
      <c r="AQ7" s="852"/>
      <c r="AR7" s="852"/>
      <c r="AS7" s="852" t="s">
        <v>198</v>
      </c>
      <c r="AT7" s="852"/>
      <c r="AU7" s="852"/>
      <c r="AV7" s="852"/>
      <c r="AW7" s="852"/>
      <c r="AX7" s="852"/>
      <c r="AY7" s="852" t="s">
        <v>199</v>
      </c>
      <c r="AZ7" s="852"/>
      <c r="BA7" s="852"/>
      <c r="BB7" s="852"/>
      <c r="BC7" s="852"/>
      <c r="BD7" s="852"/>
      <c r="BE7" s="178"/>
      <c r="BF7" s="178"/>
      <c r="BG7" s="178"/>
      <c r="BH7" s="179"/>
      <c r="BI7" s="179"/>
      <c r="BJ7" s="178"/>
      <c r="BK7" s="178"/>
      <c r="BL7" s="178"/>
      <c r="BM7" s="180" t="s">
        <v>200</v>
      </c>
    </row>
    <row r="8" spans="2:65" x14ac:dyDescent="0.55000000000000004">
      <c r="B8" s="853" t="s">
        <v>201</v>
      </c>
      <c r="C8" s="854"/>
      <c r="D8" s="854"/>
      <c r="E8" s="855"/>
      <c r="F8" s="853" t="s">
        <v>202</v>
      </c>
      <c r="G8" s="854"/>
      <c r="H8" s="854"/>
      <c r="I8" s="854"/>
      <c r="J8" s="854"/>
      <c r="K8" s="854"/>
      <c r="L8" s="854"/>
      <c r="M8" s="854"/>
      <c r="N8" s="854"/>
      <c r="O8" s="855"/>
      <c r="P8" s="853" t="s">
        <v>203</v>
      </c>
      <c r="Q8" s="854"/>
      <c r="R8" s="854"/>
      <c r="S8" s="854"/>
      <c r="T8" s="854"/>
      <c r="U8" s="854"/>
      <c r="V8" s="854"/>
      <c r="W8" s="854"/>
      <c r="X8" s="854"/>
      <c r="Y8" s="854"/>
      <c r="Z8" s="854"/>
      <c r="AA8" s="854"/>
      <c r="AB8" s="854"/>
      <c r="AC8" s="855"/>
      <c r="AD8" s="853" t="s">
        <v>204</v>
      </c>
      <c r="AE8" s="854"/>
      <c r="AF8" s="855"/>
      <c r="AG8" s="853" t="s">
        <v>205</v>
      </c>
      <c r="AH8" s="854"/>
      <c r="AI8" s="854"/>
      <c r="AJ8" s="854"/>
      <c r="AK8" s="854"/>
      <c r="AL8" s="855"/>
      <c r="AM8" s="856" t="s">
        <v>206</v>
      </c>
      <c r="AN8" s="856"/>
      <c r="AO8" s="856"/>
      <c r="AP8" s="856"/>
      <c r="AQ8" s="856"/>
      <c r="AR8" s="856"/>
      <c r="AS8" s="853" t="s">
        <v>207</v>
      </c>
      <c r="AT8" s="854"/>
      <c r="AU8" s="854"/>
      <c r="AV8" s="854"/>
      <c r="AW8" s="854"/>
      <c r="AX8" s="855"/>
      <c r="AY8" s="853" t="s">
        <v>208</v>
      </c>
      <c r="AZ8" s="854"/>
      <c r="BA8" s="854"/>
      <c r="BB8" s="854"/>
      <c r="BC8" s="854"/>
      <c r="BD8" s="855"/>
      <c r="BE8" s="854" t="s">
        <v>209</v>
      </c>
      <c r="BF8" s="854"/>
      <c r="BG8" s="854"/>
      <c r="BH8" s="854"/>
      <c r="BI8" s="854"/>
      <c r="BJ8" s="854"/>
      <c r="BK8" s="854"/>
      <c r="BL8" s="854"/>
      <c r="BM8" s="855"/>
    </row>
    <row r="9" spans="2:65" x14ac:dyDescent="0.55000000000000004">
      <c r="B9" s="862" t="s">
        <v>210</v>
      </c>
      <c r="C9" s="863"/>
      <c r="D9" s="863"/>
      <c r="E9" s="864"/>
      <c r="F9" s="865"/>
      <c r="G9" s="866"/>
      <c r="H9" s="866"/>
      <c r="I9" s="866"/>
      <c r="J9" s="866"/>
      <c r="K9" s="866"/>
      <c r="L9" s="866"/>
      <c r="M9" s="866"/>
      <c r="N9" s="866"/>
      <c r="O9" s="867"/>
      <c r="P9" s="868" t="s">
        <v>211</v>
      </c>
      <c r="Q9" s="868"/>
      <c r="R9" s="868"/>
      <c r="S9" s="868"/>
      <c r="T9" s="868"/>
      <c r="U9" s="868"/>
      <c r="V9" s="868"/>
      <c r="W9" s="868"/>
      <c r="X9" s="868"/>
      <c r="Y9" s="868"/>
      <c r="Z9" s="868"/>
      <c r="AA9" s="868"/>
      <c r="AB9" s="868"/>
      <c r="AC9" s="868"/>
      <c r="AD9" s="868" t="s">
        <v>212</v>
      </c>
      <c r="AE9" s="868"/>
      <c r="AF9" s="868"/>
      <c r="AG9" s="868" t="s">
        <v>213</v>
      </c>
      <c r="AH9" s="868"/>
      <c r="AI9" s="868"/>
      <c r="AJ9" s="868"/>
      <c r="AK9" s="868"/>
      <c r="AL9" s="868"/>
      <c r="AM9" s="868" t="s">
        <v>214</v>
      </c>
      <c r="AN9" s="868"/>
      <c r="AO9" s="868"/>
      <c r="AP9" s="868"/>
      <c r="AQ9" s="868"/>
      <c r="AR9" s="868"/>
      <c r="AS9" s="868" t="s">
        <v>215</v>
      </c>
      <c r="AT9" s="868"/>
      <c r="AU9" s="868"/>
      <c r="AV9" s="868"/>
      <c r="AW9" s="868"/>
      <c r="AX9" s="868"/>
      <c r="AY9" s="868" t="s">
        <v>216</v>
      </c>
      <c r="AZ9" s="868"/>
      <c r="BA9" s="868"/>
      <c r="BB9" s="868"/>
      <c r="BC9" s="868"/>
      <c r="BD9" s="868"/>
      <c r="BE9" s="869" t="s">
        <v>217</v>
      </c>
      <c r="BF9" s="869"/>
      <c r="BG9" s="869"/>
      <c r="BH9" s="870" t="s">
        <v>218</v>
      </c>
      <c r="BI9" s="870"/>
      <c r="BJ9" s="870"/>
      <c r="BK9" s="871" t="s">
        <v>206</v>
      </c>
      <c r="BL9" s="871"/>
      <c r="BM9" s="871"/>
    </row>
    <row r="10" spans="2:65" ht="32.15" customHeight="1" x14ac:dyDescent="0.55000000000000004">
      <c r="B10" s="857" t="s">
        <v>511</v>
      </c>
      <c r="C10" s="857"/>
      <c r="D10" s="857"/>
      <c r="E10" s="857"/>
      <c r="F10" s="858"/>
      <c r="G10" s="858"/>
      <c r="H10" s="858"/>
      <c r="I10" s="858"/>
      <c r="J10" s="858"/>
      <c r="K10" s="858"/>
      <c r="L10" s="858"/>
      <c r="M10" s="858"/>
      <c r="N10" s="858"/>
      <c r="O10" s="858"/>
      <c r="P10" s="858"/>
      <c r="Q10" s="858"/>
      <c r="R10" s="858"/>
      <c r="S10" s="858"/>
      <c r="T10" s="858"/>
      <c r="U10" s="858"/>
      <c r="V10" s="858"/>
      <c r="W10" s="858"/>
      <c r="X10" s="858"/>
      <c r="Y10" s="858"/>
      <c r="Z10" s="858"/>
      <c r="AA10" s="858"/>
      <c r="AB10" s="858"/>
      <c r="AC10" s="858"/>
      <c r="AD10" s="859" t="s">
        <v>173</v>
      </c>
      <c r="AE10" s="859"/>
      <c r="AF10" s="859"/>
      <c r="AG10" s="860"/>
      <c r="AH10" s="860"/>
      <c r="AI10" s="860"/>
      <c r="AJ10" s="860"/>
      <c r="AK10" s="860"/>
      <c r="AL10" s="860"/>
      <c r="AM10" s="860"/>
      <c r="AN10" s="860"/>
      <c r="AO10" s="860"/>
      <c r="AP10" s="860"/>
      <c r="AQ10" s="860"/>
      <c r="AR10" s="860"/>
      <c r="AS10" s="861" t="str">
        <f>IF(AM10="","",AG10*AM10)</f>
        <v/>
      </c>
      <c r="AT10" s="861"/>
      <c r="AU10" s="861"/>
      <c r="AV10" s="861"/>
      <c r="AW10" s="861"/>
      <c r="AX10" s="861"/>
      <c r="AY10" s="861" t="str">
        <f>IF(AM10="","",ROUNDDOWN(AG10*AM10*1.1,0))</f>
        <v/>
      </c>
      <c r="AZ10" s="861"/>
      <c r="BA10" s="861"/>
      <c r="BB10" s="861"/>
      <c r="BC10" s="861"/>
      <c r="BD10" s="861"/>
      <c r="BE10" s="872" t="str">
        <f>IF(AS10="","",IF(AS10&gt;=300000,"必要",""))</f>
        <v/>
      </c>
      <c r="BF10" s="872"/>
      <c r="BG10" s="872"/>
      <c r="BH10" s="872" t="str">
        <f>IF(AS10="","",IF(AS10&gt;=1000000,"必要",""))</f>
        <v/>
      </c>
      <c r="BI10" s="872"/>
      <c r="BJ10" s="872"/>
      <c r="BK10" s="872" t="str">
        <f>IF(AM10="","",IF(AM10&lt;50000,"×","〇"))</f>
        <v/>
      </c>
      <c r="BL10" s="872"/>
      <c r="BM10" s="872"/>
    </row>
    <row r="11" spans="2:65" ht="32.15" customHeight="1" x14ac:dyDescent="0.55000000000000004">
      <c r="B11" s="857" t="s">
        <v>512</v>
      </c>
      <c r="C11" s="857"/>
      <c r="D11" s="857"/>
      <c r="E11" s="857"/>
      <c r="F11" s="858"/>
      <c r="G11" s="858"/>
      <c r="H11" s="858"/>
      <c r="I11" s="858"/>
      <c r="J11" s="858"/>
      <c r="K11" s="858"/>
      <c r="L11" s="858"/>
      <c r="M11" s="858"/>
      <c r="N11" s="858"/>
      <c r="O11" s="858"/>
      <c r="P11" s="858"/>
      <c r="Q11" s="858"/>
      <c r="R11" s="858"/>
      <c r="S11" s="858"/>
      <c r="T11" s="858"/>
      <c r="U11" s="858"/>
      <c r="V11" s="858"/>
      <c r="W11" s="858"/>
      <c r="X11" s="858"/>
      <c r="Y11" s="858"/>
      <c r="Z11" s="858"/>
      <c r="AA11" s="858"/>
      <c r="AB11" s="858"/>
      <c r="AC11" s="858"/>
      <c r="AD11" s="859" t="s">
        <v>173</v>
      </c>
      <c r="AE11" s="859"/>
      <c r="AF11" s="859"/>
      <c r="AG11" s="860"/>
      <c r="AH11" s="860"/>
      <c r="AI11" s="860"/>
      <c r="AJ11" s="860"/>
      <c r="AK11" s="860"/>
      <c r="AL11" s="860"/>
      <c r="AM11" s="860"/>
      <c r="AN11" s="860"/>
      <c r="AO11" s="860"/>
      <c r="AP11" s="860"/>
      <c r="AQ11" s="860"/>
      <c r="AR11" s="860"/>
      <c r="AS11" s="861" t="str">
        <f t="shared" ref="AS11:AS19" si="0">IF(AM11="","",AG11*AM11)</f>
        <v/>
      </c>
      <c r="AT11" s="861"/>
      <c r="AU11" s="861"/>
      <c r="AV11" s="861"/>
      <c r="AW11" s="861"/>
      <c r="AX11" s="861"/>
      <c r="AY11" s="861" t="str">
        <f t="shared" ref="AY11:AY19" si="1">IF(AM11="","",ROUNDDOWN(AG11*AM11*1.1,0))</f>
        <v/>
      </c>
      <c r="AZ11" s="861"/>
      <c r="BA11" s="861"/>
      <c r="BB11" s="861"/>
      <c r="BC11" s="861"/>
      <c r="BD11" s="861"/>
      <c r="BE11" s="872" t="str">
        <f t="shared" ref="BE11:BE19" si="2">IF(AS11="","",IF(AS11&gt;=300000,"必要",""))</f>
        <v/>
      </c>
      <c r="BF11" s="872"/>
      <c r="BG11" s="872"/>
      <c r="BH11" s="872" t="str">
        <f t="shared" ref="BH11:BH19" si="3">IF(AS11="","",IF(AS11&gt;=1000000,"必要",""))</f>
        <v/>
      </c>
      <c r="BI11" s="872"/>
      <c r="BJ11" s="872"/>
      <c r="BK11" s="872" t="str">
        <f t="shared" ref="BK11:BK18" si="4">IF(AM11="","",IF(AM11&lt;50000,"×","〇"))</f>
        <v/>
      </c>
      <c r="BL11" s="872"/>
      <c r="BM11" s="872"/>
    </row>
    <row r="12" spans="2:65" ht="32.15" customHeight="1" x14ac:dyDescent="0.55000000000000004">
      <c r="B12" s="857" t="s">
        <v>513</v>
      </c>
      <c r="C12" s="857"/>
      <c r="D12" s="857"/>
      <c r="E12" s="857"/>
      <c r="F12" s="858"/>
      <c r="G12" s="858"/>
      <c r="H12" s="858"/>
      <c r="I12" s="858"/>
      <c r="J12" s="858"/>
      <c r="K12" s="858"/>
      <c r="L12" s="858"/>
      <c r="M12" s="858"/>
      <c r="N12" s="858"/>
      <c r="O12" s="858"/>
      <c r="P12" s="858"/>
      <c r="Q12" s="858"/>
      <c r="R12" s="858"/>
      <c r="S12" s="858"/>
      <c r="T12" s="858"/>
      <c r="U12" s="858"/>
      <c r="V12" s="858"/>
      <c r="W12" s="858"/>
      <c r="X12" s="858"/>
      <c r="Y12" s="858"/>
      <c r="Z12" s="858"/>
      <c r="AA12" s="858"/>
      <c r="AB12" s="858"/>
      <c r="AC12" s="858"/>
      <c r="AD12" s="859" t="s">
        <v>173</v>
      </c>
      <c r="AE12" s="859"/>
      <c r="AF12" s="859"/>
      <c r="AG12" s="860"/>
      <c r="AH12" s="860"/>
      <c r="AI12" s="860"/>
      <c r="AJ12" s="860"/>
      <c r="AK12" s="860"/>
      <c r="AL12" s="860"/>
      <c r="AM12" s="860"/>
      <c r="AN12" s="860"/>
      <c r="AO12" s="860"/>
      <c r="AP12" s="860"/>
      <c r="AQ12" s="860"/>
      <c r="AR12" s="860"/>
      <c r="AS12" s="861" t="str">
        <f t="shared" si="0"/>
        <v/>
      </c>
      <c r="AT12" s="861"/>
      <c r="AU12" s="861"/>
      <c r="AV12" s="861"/>
      <c r="AW12" s="861"/>
      <c r="AX12" s="861"/>
      <c r="AY12" s="861" t="str">
        <f t="shared" si="1"/>
        <v/>
      </c>
      <c r="AZ12" s="861"/>
      <c r="BA12" s="861"/>
      <c r="BB12" s="861"/>
      <c r="BC12" s="861"/>
      <c r="BD12" s="861"/>
      <c r="BE12" s="872" t="str">
        <f t="shared" si="2"/>
        <v/>
      </c>
      <c r="BF12" s="872"/>
      <c r="BG12" s="872"/>
      <c r="BH12" s="872" t="str">
        <f t="shared" si="3"/>
        <v/>
      </c>
      <c r="BI12" s="872"/>
      <c r="BJ12" s="872"/>
      <c r="BK12" s="872" t="str">
        <f t="shared" si="4"/>
        <v/>
      </c>
      <c r="BL12" s="872"/>
      <c r="BM12" s="872"/>
    </row>
    <row r="13" spans="2:65" ht="32.15" customHeight="1" x14ac:dyDescent="0.55000000000000004">
      <c r="B13" s="857" t="s">
        <v>514</v>
      </c>
      <c r="C13" s="857"/>
      <c r="D13" s="857"/>
      <c r="E13" s="857"/>
      <c r="F13" s="858"/>
      <c r="G13" s="858"/>
      <c r="H13" s="858"/>
      <c r="I13" s="858"/>
      <c r="J13" s="858"/>
      <c r="K13" s="858"/>
      <c r="L13" s="858"/>
      <c r="M13" s="858"/>
      <c r="N13" s="858"/>
      <c r="O13" s="858"/>
      <c r="P13" s="858"/>
      <c r="Q13" s="858"/>
      <c r="R13" s="858"/>
      <c r="S13" s="858"/>
      <c r="T13" s="858"/>
      <c r="U13" s="858"/>
      <c r="V13" s="858"/>
      <c r="W13" s="858"/>
      <c r="X13" s="858"/>
      <c r="Y13" s="858"/>
      <c r="Z13" s="858"/>
      <c r="AA13" s="858"/>
      <c r="AB13" s="858"/>
      <c r="AC13" s="858"/>
      <c r="AD13" s="859" t="s">
        <v>173</v>
      </c>
      <c r="AE13" s="859"/>
      <c r="AF13" s="859"/>
      <c r="AG13" s="860"/>
      <c r="AH13" s="860"/>
      <c r="AI13" s="860"/>
      <c r="AJ13" s="860"/>
      <c r="AK13" s="860"/>
      <c r="AL13" s="860"/>
      <c r="AM13" s="860"/>
      <c r="AN13" s="860"/>
      <c r="AO13" s="860"/>
      <c r="AP13" s="860"/>
      <c r="AQ13" s="860"/>
      <c r="AR13" s="860"/>
      <c r="AS13" s="861" t="str">
        <f t="shared" si="0"/>
        <v/>
      </c>
      <c r="AT13" s="861"/>
      <c r="AU13" s="861"/>
      <c r="AV13" s="861"/>
      <c r="AW13" s="861"/>
      <c r="AX13" s="861"/>
      <c r="AY13" s="861" t="str">
        <f t="shared" si="1"/>
        <v/>
      </c>
      <c r="AZ13" s="861"/>
      <c r="BA13" s="861"/>
      <c r="BB13" s="861"/>
      <c r="BC13" s="861"/>
      <c r="BD13" s="861"/>
      <c r="BE13" s="872" t="str">
        <f t="shared" si="2"/>
        <v/>
      </c>
      <c r="BF13" s="872"/>
      <c r="BG13" s="872"/>
      <c r="BH13" s="872" t="str">
        <f t="shared" si="3"/>
        <v/>
      </c>
      <c r="BI13" s="872"/>
      <c r="BJ13" s="872"/>
      <c r="BK13" s="872" t="str">
        <f t="shared" si="4"/>
        <v/>
      </c>
      <c r="BL13" s="872"/>
      <c r="BM13" s="872"/>
    </row>
    <row r="14" spans="2:65" ht="32.15" customHeight="1" x14ac:dyDescent="0.55000000000000004">
      <c r="B14" s="857" t="s">
        <v>515</v>
      </c>
      <c r="C14" s="857"/>
      <c r="D14" s="857"/>
      <c r="E14" s="857"/>
      <c r="F14" s="858"/>
      <c r="G14" s="858"/>
      <c r="H14" s="858"/>
      <c r="I14" s="858"/>
      <c r="J14" s="858"/>
      <c r="K14" s="858"/>
      <c r="L14" s="858"/>
      <c r="M14" s="858"/>
      <c r="N14" s="858"/>
      <c r="O14" s="858"/>
      <c r="P14" s="858"/>
      <c r="Q14" s="858"/>
      <c r="R14" s="858"/>
      <c r="S14" s="858"/>
      <c r="T14" s="858"/>
      <c r="U14" s="858"/>
      <c r="V14" s="858"/>
      <c r="W14" s="858"/>
      <c r="X14" s="858"/>
      <c r="Y14" s="858"/>
      <c r="Z14" s="858"/>
      <c r="AA14" s="858"/>
      <c r="AB14" s="858"/>
      <c r="AC14" s="858"/>
      <c r="AD14" s="859" t="s">
        <v>173</v>
      </c>
      <c r="AE14" s="859"/>
      <c r="AF14" s="859"/>
      <c r="AG14" s="860"/>
      <c r="AH14" s="860"/>
      <c r="AI14" s="860"/>
      <c r="AJ14" s="860"/>
      <c r="AK14" s="860"/>
      <c r="AL14" s="860"/>
      <c r="AM14" s="860"/>
      <c r="AN14" s="860"/>
      <c r="AO14" s="860"/>
      <c r="AP14" s="860"/>
      <c r="AQ14" s="860"/>
      <c r="AR14" s="860"/>
      <c r="AS14" s="861" t="str">
        <f t="shared" si="0"/>
        <v/>
      </c>
      <c r="AT14" s="861"/>
      <c r="AU14" s="861"/>
      <c r="AV14" s="861"/>
      <c r="AW14" s="861"/>
      <c r="AX14" s="861"/>
      <c r="AY14" s="861" t="str">
        <f t="shared" si="1"/>
        <v/>
      </c>
      <c r="AZ14" s="861"/>
      <c r="BA14" s="861"/>
      <c r="BB14" s="861"/>
      <c r="BC14" s="861"/>
      <c r="BD14" s="861"/>
      <c r="BE14" s="872" t="str">
        <f t="shared" si="2"/>
        <v/>
      </c>
      <c r="BF14" s="872"/>
      <c r="BG14" s="872"/>
      <c r="BH14" s="872" t="str">
        <f t="shared" si="3"/>
        <v/>
      </c>
      <c r="BI14" s="872"/>
      <c r="BJ14" s="872"/>
      <c r="BK14" s="872" t="str">
        <f t="shared" si="4"/>
        <v/>
      </c>
      <c r="BL14" s="872"/>
      <c r="BM14" s="872"/>
    </row>
    <row r="15" spans="2:65" ht="32.15" customHeight="1" x14ac:dyDescent="0.55000000000000004">
      <c r="B15" s="857" t="s">
        <v>516</v>
      </c>
      <c r="C15" s="857"/>
      <c r="D15" s="857"/>
      <c r="E15" s="857"/>
      <c r="F15" s="858"/>
      <c r="G15" s="858"/>
      <c r="H15" s="858"/>
      <c r="I15" s="858"/>
      <c r="J15" s="858"/>
      <c r="K15" s="858"/>
      <c r="L15" s="858"/>
      <c r="M15" s="858"/>
      <c r="N15" s="858"/>
      <c r="O15" s="858"/>
      <c r="P15" s="858"/>
      <c r="Q15" s="858"/>
      <c r="R15" s="858"/>
      <c r="S15" s="858"/>
      <c r="T15" s="858"/>
      <c r="U15" s="858"/>
      <c r="V15" s="858"/>
      <c r="W15" s="858"/>
      <c r="X15" s="858"/>
      <c r="Y15" s="858"/>
      <c r="Z15" s="858"/>
      <c r="AA15" s="858"/>
      <c r="AB15" s="858"/>
      <c r="AC15" s="858"/>
      <c r="AD15" s="859" t="s">
        <v>173</v>
      </c>
      <c r="AE15" s="859"/>
      <c r="AF15" s="859"/>
      <c r="AG15" s="860"/>
      <c r="AH15" s="860"/>
      <c r="AI15" s="860"/>
      <c r="AJ15" s="860"/>
      <c r="AK15" s="860"/>
      <c r="AL15" s="860"/>
      <c r="AM15" s="860"/>
      <c r="AN15" s="860"/>
      <c r="AO15" s="860"/>
      <c r="AP15" s="860"/>
      <c r="AQ15" s="860"/>
      <c r="AR15" s="860"/>
      <c r="AS15" s="861" t="str">
        <f t="shared" si="0"/>
        <v/>
      </c>
      <c r="AT15" s="861"/>
      <c r="AU15" s="861"/>
      <c r="AV15" s="861"/>
      <c r="AW15" s="861"/>
      <c r="AX15" s="861"/>
      <c r="AY15" s="861" t="str">
        <f t="shared" si="1"/>
        <v/>
      </c>
      <c r="AZ15" s="861"/>
      <c r="BA15" s="861"/>
      <c r="BB15" s="861"/>
      <c r="BC15" s="861"/>
      <c r="BD15" s="861"/>
      <c r="BE15" s="872" t="str">
        <f t="shared" si="2"/>
        <v/>
      </c>
      <c r="BF15" s="872"/>
      <c r="BG15" s="872"/>
      <c r="BH15" s="872" t="str">
        <f t="shared" si="3"/>
        <v/>
      </c>
      <c r="BI15" s="872"/>
      <c r="BJ15" s="872"/>
      <c r="BK15" s="872" t="str">
        <f t="shared" si="4"/>
        <v/>
      </c>
      <c r="BL15" s="872"/>
      <c r="BM15" s="872"/>
    </row>
    <row r="16" spans="2:65" ht="32.15" customHeight="1" x14ac:dyDescent="0.55000000000000004">
      <c r="B16" s="857" t="s">
        <v>517</v>
      </c>
      <c r="C16" s="857"/>
      <c r="D16" s="857"/>
      <c r="E16" s="857"/>
      <c r="F16" s="858"/>
      <c r="G16" s="858"/>
      <c r="H16" s="858"/>
      <c r="I16" s="858"/>
      <c r="J16" s="858"/>
      <c r="K16" s="858"/>
      <c r="L16" s="858"/>
      <c r="M16" s="858"/>
      <c r="N16" s="858"/>
      <c r="O16" s="858"/>
      <c r="P16" s="858"/>
      <c r="Q16" s="858"/>
      <c r="R16" s="858"/>
      <c r="S16" s="858"/>
      <c r="T16" s="858"/>
      <c r="U16" s="858"/>
      <c r="V16" s="858"/>
      <c r="W16" s="858"/>
      <c r="X16" s="858"/>
      <c r="Y16" s="858"/>
      <c r="Z16" s="858"/>
      <c r="AA16" s="858"/>
      <c r="AB16" s="858"/>
      <c r="AC16" s="858"/>
      <c r="AD16" s="859" t="s">
        <v>173</v>
      </c>
      <c r="AE16" s="859"/>
      <c r="AF16" s="859"/>
      <c r="AG16" s="860"/>
      <c r="AH16" s="860"/>
      <c r="AI16" s="860"/>
      <c r="AJ16" s="860"/>
      <c r="AK16" s="860"/>
      <c r="AL16" s="860"/>
      <c r="AM16" s="860"/>
      <c r="AN16" s="860"/>
      <c r="AO16" s="860"/>
      <c r="AP16" s="860"/>
      <c r="AQ16" s="860"/>
      <c r="AR16" s="860"/>
      <c r="AS16" s="861" t="str">
        <f t="shared" si="0"/>
        <v/>
      </c>
      <c r="AT16" s="861"/>
      <c r="AU16" s="861"/>
      <c r="AV16" s="861"/>
      <c r="AW16" s="861"/>
      <c r="AX16" s="861"/>
      <c r="AY16" s="861" t="str">
        <f t="shared" si="1"/>
        <v/>
      </c>
      <c r="AZ16" s="861"/>
      <c r="BA16" s="861"/>
      <c r="BB16" s="861"/>
      <c r="BC16" s="861"/>
      <c r="BD16" s="861"/>
      <c r="BE16" s="872" t="str">
        <f t="shared" si="2"/>
        <v/>
      </c>
      <c r="BF16" s="872"/>
      <c r="BG16" s="872"/>
      <c r="BH16" s="872" t="str">
        <f t="shared" si="3"/>
        <v/>
      </c>
      <c r="BI16" s="872"/>
      <c r="BJ16" s="872"/>
      <c r="BK16" s="872" t="str">
        <f t="shared" si="4"/>
        <v/>
      </c>
      <c r="BL16" s="872"/>
      <c r="BM16" s="872"/>
    </row>
    <row r="17" spans="2:65" ht="32.15" customHeight="1" x14ac:dyDescent="0.55000000000000004">
      <c r="B17" s="857" t="s">
        <v>518</v>
      </c>
      <c r="C17" s="857"/>
      <c r="D17" s="857"/>
      <c r="E17" s="857"/>
      <c r="F17" s="858"/>
      <c r="G17" s="858"/>
      <c r="H17" s="858"/>
      <c r="I17" s="858"/>
      <c r="J17" s="858"/>
      <c r="K17" s="858"/>
      <c r="L17" s="858"/>
      <c r="M17" s="858"/>
      <c r="N17" s="858"/>
      <c r="O17" s="858"/>
      <c r="P17" s="858"/>
      <c r="Q17" s="858"/>
      <c r="R17" s="858"/>
      <c r="S17" s="858"/>
      <c r="T17" s="858"/>
      <c r="U17" s="858"/>
      <c r="V17" s="858"/>
      <c r="W17" s="858"/>
      <c r="X17" s="858"/>
      <c r="Y17" s="858"/>
      <c r="Z17" s="858"/>
      <c r="AA17" s="858"/>
      <c r="AB17" s="858"/>
      <c r="AC17" s="858"/>
      <c r="AD17" s="859" t="s">
        <v>173</v>
      </c>
      <c r="AE17" s="859"/>
      <c r="AF17" s="859"/>
      <c r="AG17" s="860"/>
      <c r="AH17" s="860"/>
      <c r="AI17" s="860"/>
      <c r="AJ17" s="860"/>
      <c r="AK17" s="860"/>
      <c r="AL17" s="860"/>
      <c r="AM17" s="860"/>
      <c r="AN17" s="860"/>
      <c r="AO17" s="860"/>
      <c r="AP17" s="860"/>
      <c r="AQ17" s="860"/>
      <c r="AR17" s="860"/>
      <c r="AS17" s="861" t="str">
        <f t="shared" si="0"/>
        <v/>
      </c>
      <c r="AT17" s="861"/>
      <c r="AU17" s="861"/>
      <c r="AV17" s="861"/>
      <c r="AW17" s="861"/>
      <c r="AX17" s="861"/>
      <c r="AY17" s="861" t="str">
        <f t="shared" si="1"/>
        <v/>
      </c>
      <c r="AZ17" s="861"/>
      <c r="BA17" s="861"/>
      <c r="BB17" s="861"/>
      <c r="BC17" s="861"/>
      <c r="BD17" s="861"/>
      <c r="BE17" s="872" t="str">
        <f t="shared" si="2"/>
        <v/>
      </c>
      <c r="BF17" s="872"/>
      <c r="BG17" s="872"/>
      <c r="BH17" s="872" t="str">
        <f t="shared" si="3"/>
        <v/>
      </c>
      <c r="BI17" s="872"/>
      <c r="BJ17" s="872"/>
      <c r="BK17" s="872" t="str">
        <f t="shared" si="4"/>
        <v/>
      </c>
      <c r="BL17" s="872"/>
      <c r="BM17" s="872"/>
    </row>
    <row r="18" spans="2:65" ht="32.15" customHeight="1" x14ac:dyDescent="0.55000000000000004">
      <c r="B18" s="857" t="s">
        <v>519</v>
      </c>
      <c r="C18" s="857"/>
      <c r="D18" s="857"/>
      <c r="E18" s="857"/>
      <c r="F18" s="858"/>
      <c r="G18" s="858"/>
      <c r="H18" s="858"/>
      <c r="I18" s="858"/>
      <c r="J18" s="858"/>
      <c r="K18" s="858"/>
      <c r="L18" s="858"/>
      <c r="M18" s="858"/>
      <c r="N18" s="858"/>
      <c r="O18" s="858"/>
      <c r="P18" s="858"/>
      <c r="Q18" s="858"/>
      <c r="R18" s="858"/>
      <c r="S18" s="858"/>
      <c r="T18" s="858"/>
      <c r="U18" s="858"/>
      <c r="V18" s="858"/>
      <c r="W18" s="858"/>
      <c r="X18" s="858"/>
      <c r="Y18" s="858"/>
      <c r="Z18" s="858"/>
      <c r="AA18" s="858"/>
      <c r="AB18" s="858"/>
      <c r="AC18" s="858"/>
      <c r="AD18" s="859" t="s">
        <v>173</v>
      </c>
      <c r="AE18" s="859"/>
      <c r="AF18" s="859"/>
      <c r="AG18" s="860"/>
      <c r="AH18" s="860"/>
      <c r="AI18" s="860"/>
      <c r="AJ18" s="860"/>
      <c r="AK18" s="860"/>
      <c r="AL18" s="860"/>
      <c r="AM18" s="860"/>
      <c r="AN18" s="860"/>
      <c r="AO18" s="860"/>
      <c r="AP18" s="860"/>
      <c r="AQ18" s="860"/>
      <c r="AR18" s="860"/>
      <c r="AS18" s="861" t="str">
        <f t="shared" si="0"/>
        <v/>
      </c>
      <c r="AT18" s="861"/>
      <c r="AU18" s="861"/>
      <c r="AV18" s="861"/>
      <c r="AW18" s="861"/>
      <c r="AX18" s="861"/>
      <c r="AY18" s="861" t="str">
        <f t="shared" si="1"/>
        <v/>
      </c>
      <c r="AZ18" s="861"/>
      <c r="BA18" s="861"/>
      <c r="BB18" s="861"/>
      <c r="BC18" s="861"/>
      <c r="BD18" s="861"/>
      <c r="BE18" s="872" t="str">
        <f t="shared" si="2"/>
        <v/>
      </c>
      <c r="BF18" s="872"/>
      <c r="BG18" s="872"/>
      <c r="BH18" s="872" t="str">
        <f t="shared" si="3"/>
        <v/>
      </c>
      <c r="BI18" s="872"/>
      <c r="BJ18" s="872"/>
      <c r="BK18" s="872" t="str">
        <f t="shared" si="4"/>
        <v/>
      </c>
      <c r="BL18" s="872"/>
      <c r="BM18" s="872"/>
    </row>
    <row r="19" spans="2:65" ht="32.15" customHeight="1" x14ac:dyDescent="0.55000000000000004">
      <c r="B19" s="857" t="s">
        <v>520</v>
      </c>
      <c r="C19" s="857"/>
      <c r="D19" s="857"/>
      <c r="E19" s="857"/>
      <c r="F19" s="858"/>
      <c r="G19" s="858"/>
      <c r="H19" s="858"/>
      <c r="I19" s="858"/>
      <c r="J19" s="858"/>
      <c r="K19" s="858"/>
      <c r="L19" s="858"/>
      <c r="M19" s="858"/>
      <c r="N19" s="858"/>
      <c r="O19" s="858"/>
      <c r="P19" s="858"/>
      <c r="Q19" s="858"/>
      <c r="R19" s="858"/>
      <c r="S19" s="858"/>
      <c r="T19" s="858"/>
      <c r="U19" s="858"/>
      <c r="V19" s="858"/>
      <c r="W19" s="858"/>
      <c r="X19" s="858"/>
      <c r="Y19" s="858"/>
      <c r="Z19" s="858"/>
      <c r="AA19" s="858"/>
      <c r="AB19" s="858"/>
      <c r="AC19" s="858"/>
      <c r="AD19" s="859" t="s">
        <v>173</v>
      </c>
      <c r="AE19" s="859"/>
      <c r="AF19" s="859"/>
      <c r="AG19" s="860"/>
      <c r="AH19" s="860"/>
      <c r="AI19" s="860"/>
      <c r="AJ19" s="860"/>
      <c r="AK19" s="860"/>
      <c r="AL19" s="860"/>
      <c r="AM19" s="860"/>
      <c r="AN19" s="860"/>
      <c r="AO19" s="860"/>
      <c r="AP19" s="860"/>
      <c r="AQ19" s="860"/>
      <c r="AR19" s="860"/>
      <c r="AS19" s="861" t="str">
        <f t="shared" si="0"/>
        <v/>
      </c>
      <c r="AT19" s="861"/>
      <c r="AU19" s="861"/>
      <c r="AV19" s="861"/>
      <c r="AW19" s="861"/>
      <c r="AX19" s="861"/>
      <c r="AY19" s="861" t="str">
        <f t="shared" si="1"/>
        <v/>
      </c>
      <c r="AZ19" s="861"/>
      <c r="BA19" s="861"/>
      <c r="BB19" s="861"/>
      <c r="BC19" s="861"/>
      <c r="BD19" s="861"/>
      <c r="BE19" s="872" t="str">
        <f t="shared" si="2"/>
        <v/>
      </c>
      <c r="BF19" s="872"/>
      <c r="BG19" s="872"/>
      <c r="BH19" s="872" t="str">
        <f t="shared" si="3"/>
        <v/>
      </c>
      <c r="BI19" s="872"/>
      <c r="BJ19" s="872"/>
      <c r="BK19" s="872" t="str">
        <f>IF(AM19="","",IF(AM19&lt;50000,"×","〇"))</f>
        <v/>
      </c>
      <c r="BL19" s="872"/>
      <c r="BM19" s="872"/>
    </row>
    <row r="20" spans="2:65" ht="32.15" customHeight="1" x14ac:dyDescent="0.55000000000000004">
      <c r="AM20" s="873" t="s">
        <v>33</v>
      </c>
      <c r="AN20" s="873"/>
      <c r="AO20" s="873"/>
      <c r="AP20" s="873"/>
      <c r="AQ20" s="873"/>
      <c r="AR20" s="874"/>
      <c r="AS20" s="875">
        <f>SUM(AS10:AX19)</f>
        <v>0</v>
      </c>
      <c r="AT20" s="875"/>
      <c r="AU20" s="875"/>
      <c r="AV20" s="875"/>
      <c r="AW20" s="875"/>
      <c r="AX20" s="875"/>
      <c r="AY20" s="875">
        <f>SUM(AY10:BD19)</f>
        <v>0</v>
      </c>
      <c r="AZ20" s="875"/>
      <c r="BA20" s="875"/>
      <c r="BB20" s="875"/>
      <c r="BC20" s="875"/>
      <c r="BD20" s="875"/>
    </row>
    <row r="22" spans="2:65" x14ac:dyDescent="0.55000000000000004">
      <c r="B22" s="174" t="s">
        <v>521</v>
      </c>
    </row>
    <row r="23" spans="2:65" ht="23.65" customHeight="1" x14ac:dyDescent="0.55000000000000004">
      <c r="B23" s="877" t="s">
        <v>254</v>
      </c>
      <c r="C23" s="878"/>
      <c r="D23" s="878"/>
      <c r="E23" s="879"/>
      <c r="F23" s="877" t="s">
        <v>522</v>
      </c>
      <c r="G23" s="878"/>
      <c r="H23" s="878"/>
      <c r="I23" s="878"/>
      <c r="J23" s="878"/>
      <c r="K23" s="878"/>
      <c r="L23" s="878"/>
      <c r="M23" s="878"/>
      <c r="N23" s="878"/>
      <c r="O23" s="879"/>
      <c r="P23" s="877" t="s">
        <v>523</v>
      </c>
      <c r="Q23" s="878"/>
      <c r="R23" s="878"/>
      <c r="S23" s="878"/>
      <c r="T23" s="878"/>
      <c r="U23" s="878"/>
      <c r="V23" s="878"/>
      <c r="W23" s="878"/>
      <c r="X23" s="878"/>
      <c r="Y23" s="878"/>
      <c r="Z23" s="878"/>
      <c r="AA23" s="878"/>
      <c r="AB23" s="878"/>
      <c r="AC23" s="878"/>
      <c r="AD23" s="878"/>
      <c r="AE23" s="878"/>
      <c r="AF23" s="878"/>
      <c r="AG23" s="878"/>
      <c r="AH23" s="878"/>
      <c r="AI23" s="878"/>
      <c r="AJ23" s="878"/>
      <c r="AK23" s="878"/>
      <c r="AL23" s="878"/>
      <c r="AM23" s="878"/>
      <c r="AN23" s="878"/>
      <c r="AO23" s="878"/>
      <c r="AP23" s="878"/>
      <c r="AQ23" s="878"/>
      <c r="AR23" s="878"/>
      <c r="AS23" s="878"/>
      <c r="AT23" s="878"/>
      <c r="AU23" s="878"/>
      <c r="AV23" s="878"/>
      <c r="AW23" s="878"/>
      <c r="AX23" s="878"/>
      <c r="AY23" s="878"/>
      <c r="AZ23" s="878"/>
      <c r="BA23" s="878"/>
      <c r="BB23" s="878"/>
      <c r="BC23" s="878"/>
      <c r="BD23" s="878"/>
      <c r="BE23" s="878"/>
      <c r="BF23" s="878"/>
      <c r="BG23" s="878"/>
      <c r="BH23" s="878"/>
      <c r="BI23" s="878"/>
      <c r="BJ23" s="878"/>
      <c r="BK23" s="878"/>
      <c r="BL23" s="878"/>
      <c r="BM23" s="879"/>
    </row>
    <row r="24" spans="2:65" ht="24.75" customHeight="1" x14ac:dyDescent="0.55000000000000004">
      <c r="B24" s="857" t="s">
        <v>511</v>
      </c>
      <c r="C24" s="857"/>
      <c r="D24" s="857"/>
      <c r="E24" s="857"/>
      <c r="F24" s="876" t="s">
        <v>173</v>
      </c>
      <c r="G24" s="876"/>
      <c r="H24" s="876"/>
      <c r="I24" s="876"/>
      <c r="J24" s="876"/>
      <c r="K24" s="876"/>
      <c r="L24" s="876"/>
      <c r="M24" s="876"/>
      <c r="N24" s="876"/>
      <c r="O24" s="876"/>
      <c r="P24" s="876" t="str">
        <f>IF(F24="(選択)","",IF(F24="有","カラー写真２～３枚(現物の個数、設置場所等が複数の画角から確認できるもの","履行完了届や報告書など、購入等先が発行する契約の履行を証明する書類"))</f>
        <v/>
      </c>
      <c r="Q24" s="876"/>
      <c r="R24" s="876"/>
      <c r="S24" s="876"/>
      <c r="T24" s="876"/>
      <c r="U24" s="876"/>
      <c r="V24" s="876"/>
      <c r="W24" s="876"/>
      <c r="X24" s="876"/>
      <c r="Y24" s="876"/>
      <c r="Z24" s="876"/>
      <c r="AA24" s="876"/>
      <c r="AB24" s="876"/>
      <c r="AC24" s="876"/>
      <c r="AD24" s="876"/>
      <c r="AE24" s="876"/>
      <c r="AF24" s="876"/>
      <c r="AG24" s="876"/>
      <c r="AH24" s="876"/>
      <c r="AI24" s="876"/>
      <c r="AJ24" s="876"/>
      <c r="AK24" s="876"/>
      <c r="AL24" s="876"/>
      <c r="AM24" s="876"/>
      <c r="AN24" s="876"/>
      <c r="AO24" s="876"/>
      <c r="AP24" s="876"/>
      <c r="AQ24" s="876"/>
      <c r="AR24" s="876"/>
      <c r="AS24" s="876"/>
      <c r="AT24" s="876"/>
      <c r="AU24" s="876"/>
      <c r="AV24" s="876"/>
      <c r="AW24" s="876"/>
      <c r="AX24" s="876"/>
      <c r="AY24" s="876"/>
      <c r="AZ24" s="876"/>
      <c r="BA24" s="876"/>
      <c r="BB24" s="876"/>
      <c r="BC24" s="876"/>
      <c r="BD24" s="876"/>
      <c r="BE24" s="876"/>
      <c r="BF24" s="876"/>
      <c r="BG24" s="876"/>
      <c r="BH24" s="876"/>
      <c r="BI24" s="876"/>
      <c r="BJ24" s="876"/>
      <c r="BK24" s="876"/>
      <c r="BL24" s="876"/>
      <c r="BM24" s="876"/>
    </row>
    <row r="25" spans="2:65" ht="24.65" customHeight="1" x14ac:dyDescent="0.55000000000000004">
      <c r="B25" s="857" t="s">
        <v>512</v>
      </c>
      <c r="C25" s="857"/>
      <c r="D25" s="857"/>
      <c r="E25" s="857"/>
      <c r="F25" s="876" t="s">
        <v>173</v>
      </c>
      <c r="G25" s="876"/>
      <c r="H25" s="876"/>
      <c r="I25" s="876"/>
      <c r="J25" s="876"/>
      <c r="K25" s="876"/>
      <c r="L25" s="876"/>
      <c r="M25" s="876"/>
      <c r="N25" s="876"/>
      <c r="O25" s="876"/>
      <c r="P25" s="876" t="str">
        <f t="shared" ref="P25:P33" si="5">IF(F25="(選択)","",IF(F25="有","カラー写真２～３枚(現物の個数、設置場所等が複数の画角から確認できるもの","履行完了届や報告書など、購入等先が発行する契約の履行を証明する書類"))</f>
        <v/>
      </c>
      <c r="Q25" s="876"/>
      <c r="R25" s="876"/>
      <c r="S25" s="876"/>
      <c r="T25" s="876"/>
      <c r="U25" s="876"/>
      <c r="V25" s="876"/>
      <c r="W25" s="876"/>
      <c r="X25" s="876"/>
      <c r="Y25" s="876"/>
      <c r="Z25" s="876"/>
      <c r="AA25" s="876"/>
      <c r="AB25" s="876"/>
      <c r="AC25" s="876"/>
      <c r="AD25" s="876"/>
      <c r="AE25" s="876"/>
      <c r="AF25" s="876"/>
      <c r="AG25" s="876"/>
      <c r="AH25" s="876"/>
      <c r="AI25" s="876"/>
      <c r="AJ25" s="876"/>
      <c r="AK25" s="876"/>
      <c r="AL25" s="876"/>
      <c r="AM25" s="876"/>
      <c r="AN25" s="876"/>
      <c r="AO25" s="876"/>
      <c r="AP25" s="876"/>
      <c r="AQ25" s="876"/>
      <c r="AR25" s="876"/>
      <c r="AS25" s="876"/>
      <c r="AT25" s="876"/>
      <c r="AU25" s="876"/>
      <c r="AV25" s="876"/>
      <c r="AW25" s="876"/>
      <c r="AX25" s="876"/>
      <c r="AY25" s="876"/>
      <c r="AZ25" s="876"/>
      <c r="BA25" s="876"/>
      <c r="BB25" s="876"/>
      <c r="BC25" s="876"/>
      <c r="BD25" s="876"/>
      <c r="BE25" s="876"/>
      <c r="BF25" s="876"/>
      <c r="BG25" s="876"/>
      <c r="BH25" s="876"/>
      <c r="BI25" s="876"/>
      <c r="BJ25" s="876"/>
      <c r="BK25" s="876"/>
      <c r="BL25" s="876"/>
      <c r="BM25" s="876"/>
    </row>
    <row r="26" spans="2:65" ht="24.65" customHeight="1" x14ac:dyDescent="0.55000000000000004">
      <c r="B26" s="857" t="s">
        <v>513</v>
      </c>
      <c r="C26" s="857"/>
      <c r="D26" s="857"/>
      <c r="E26" s="857"/>
      <c r="F26" s="876" t="s">
        <v>173</v>
      </c>
      <c r="G26" s="876"/>
      <c r="H26" s="876"/>
      <c r="I26" s="876"/>
      <c r="J26" s="876"/>
      <c r="K26" s="876"/>
      <c r="L26" s="876"/>
      <c r="M26" s="876"/>
      <c r="N26" s="876"/>
      <c r="O26" s="876"/>
      <c r="P26" s="876" t="str">
        <f t="shared" si="5"/>
        <v/>
      </c>
      <c r="Q26" s="876"/>
      <c r="R26" s="876"/>
      <c r="S26" s="876"/>
      <c r="T26" s="876"/>
      <c r="U26" s="876"/>
      <c r="V26" s="876"/>
      <c r="W26" s="876"/>
      <c r="X26" s="876"/>
      <c r="Y26" s="876"/>
      <c r="Z26" s="876"/>
      <c r="AA26" s="876"/>
      <c r="AB26" s="876"/>
      <c r="AC26" s="876"/>
      <c r="AD26" s="876"/>
      <c r="AE26" s="876"/>
      <c r="AF26" s="876"/>
      <c r="AG26" s="876"/>
      <c r="AH26" s="876"/>
      <c r="AI26" s="876"/>
      <c r="AJ26" s="876"/>
      <c r="AK26" s="876"/>
      <c r="AL26" s="876"/>
      <c r="AM26" s="876"/>
      <c r="AN26" s="876"/>
      <c r="AO26" s="876"/>
      <c r="AP26" s="876"/>
      <c r="AQ26" s="876"/>
      <c r="AR26" s="876"/>
      <c r="AS26" s="876"/>
      <c r="AT26" s="876"/>
      <c r="AU26" s="876"/>
      <c r="AV26" s="876"/>
      <c r="AW26" s="876"/>
      <c r="AX26" s="876"/>
      <c r="AY26" s="876"/>
      <c r="AZ26" s="876"/>
      <c r="BA26" s="876"/>
      <c r="BB26" s="876"/>
      <c r="BC26" s="876"/>
      <c r="BD26" s="876"/>
      <c r="BE26" s="876"/>
      <c r="BF26" s="876"/>
      <c r="BG26" s="876"/>
      <c r="BH26" s="876"/>
      <c r="BI26" s="876"/>
      <c r="BJ26" s="876"/>
      <c r="BK26" s="876"/>
      <c r="BL26" s="876"/>
      <c r="BM26" s="876"/>
    </row>
    <row r="27" spans="2:65" ht="24.65" customHeight="1" x14ac:dyDescent="0.55000000000000004">
      <c r="B27" s="857" t="s">
        <v>514</v>
      </c>
      <c r="C27" s="857"/>
      <c r="D27" s="857"/>
      <c r="E27" s="857"/>
      <c r="F27" s="876" t="s">
        <v>173</v>
      </c>
      <c r="G27" s="876"/>
      <c r="H27" s="876"/>
      <c r="I27" s="876"/>
      <c r="J27" s="876"/>
      <c r="K27" s="876"/>
      <c r="L27" s="876"/>
      <c r="M27" s="876"/>
      <c r="N27" s="876"/>
      <c r="O27" s="876"/>
      <c r="P27" s="876" t="str">
        <f t="shared" si="5"/>
        <v/>
      </c>
      <c r="Q27" s="876"/>
      <c r="R27" s="876"/>
      <c r="S27" s="876"/>
      <c r="T27" s="876"/>
      <c r="U27" s="876"/>
      <c r="V27" s="876"/>
      <c r="W27" s="876"/>
      <c r="X27" s="876"/>
      <c r="Y27" s="876"/>
      <c r="Z27" s="876"/>
      <c r="AA27" s="876"/>
      <c r="AB27" s="876"/>
      <c r="AC27" s="876"/>
      <c r="AD27" s="876"/>
      <c r="AE27" s="876"/>
      <c r="AF27" s="876"/>
      <c r="AG27" s="876"/>
      <c r="AH27" s="876"/>
      <c r="AI27" s="876"/>
      <c r="AJ27" s="876"/>
      <c r="AK27" s="876"/>
      <c r="AL27" s="876"/>
      <c r="AM27" s="876"/>
      <c r="AN27" s="876"/>
      <c r="AO27" s="876"/>
      <c r="AP27" s="876"/>
      <c r="AQ27" s="876"/>
      <c r="AR27" s="876"/>
      <c r="AS27" s="876"/>
      <c r="AT27" s="876"/>
      <c r="AU27" s="876"/>
      <c r="AV27" s="876"/>
      <c r="AW27" s="876"/>
      <c r="AX27" s="876"/>
      <c r="AY27" s="876"/>
      <c r="AZ27" s="876"/>
      <c r="BA27" s="876"/>
      <c r="BB27" s="876"/>
      <c r="BC27" s="876"/>
      <c r="BD27" s="876"/>
      <c r="BE27" s="876"/>
      <c r="BF27" s="876"/>
      <c r="BG27" s="876"/>
      <c r="BH27" s="876"/>
      <c r="BI27" s="876"/>
      <c r="BJ27" s="876"/>
      <c r="BK27" s="876"/>
      <c r="BL27" s="876"/>
      <c r="BM27" s="876"/>
    </row>
    <row r="28" spans="2:65" ht="24.65" customHeight="1" x14ac:dyDescent="0.55000000000000004">
      <c r="B28" s="857" t="s">
        <v>515</v>
      </c>
      <c r="C28" s="857"/>
      <c r="D28" s="857"/>
      <c r="E28" s="857"/>
      <c r="F28" s="876" t="s">
        <v>173</v>
      </c>
      <c r="G28" s="876"/>
      <c r="H28" s="876"/>
      <c r="I28" s="876"/>
      <c r="J28" s="876"/>
      <c r="K28" s="876"/>
      <c r="L28" s="876"/>
      <c r="M28" s="876"/>
      <c r="N28" s="876"/>
      <c r="O28" s="876"/>
      <c r="P28" s="876" t="str">
        <f t="shared" si="5"/>
        <v/>
      </c>
      <c r="Q28" s="876"/>
      <c r="R28" s="876"/>
      <c r="S28" s="876"/>
      <c r="T28" s="876"/>
      <c r="U28" s="876"/>
      <c r="V28" s="876"/>
      <c r="W28" s="876"/>
      <c r="X28" s="876"/>
      <c r="Y28" s="876"/>
      <c r="Z28" s="876"/>
      <c r="AA28" s="876"/>
      <c r="AB28" s="876"/>
      <c r="AC28" s="876"/>
      <c r="AD28" s="876"/>
      <c r="AE28" s="876"/>
      <c r="AF28" s="876"/>
      <c r="AG28" s="876"/>
      <c r="AH28" s="876"/>
      <c r="AI28" s="876"/>
      <c r="AJ28" s="876"/>
      <c r="AK28" s="876"/>
      <c r="AL28" s="876"/>
      <c r="AM28" s="876"/>
      <c r="AN28" s="876"/>
      <c r="AO28" s="876"/>
      <c r="AP28" s="876"/>
      <c r="AQ28" s="876"/>
      <c r="AR28" s="876"/>
      <c r="AS28" s="876"/>
      <c r="AT28" s="876"/>
      <c r="AU28" s="876"/>
      <c r="AV28" s="876"/>
      <c r="AW28" s="876"/>
      <c r="AX28" s="876"/>
      <c r="AY28" s="876"/>
      <c r="AZ28" s="876"/>
      <c r="BA28" s="876"/>
      <c r="BB28" s="876"/>
      <c r="BC28" s="876"/>
      <c r="BD28" s="876"/>
      <c r="BE28" s="876"/>
      <c r="BF28" s="876"/>
      <c r="BG28" s="876"/>
      <c r="BH28" s="876"/>
      <c r="BI28" s="876"/>
      <c r="BJ28" s="876"/>
      <c r="BK28" s="876"/>
      <c r="BL28" s="876"/>
      <c r="BM28" s="876"/>
    </row>
    <row r="29" spans="2:65" ht="24.65" customHeight="1" x14ac:dyDescent="0.55000000000000004">
      <c r="B29" s="857" t="s">
        <v>516</v>
      </c>
      <c r="C29" s="857"/>
      <c r="D29" s="857"/>
      <c r="E29" s="857"/>
      <c r="F29" s="876" t="s">
        <v>173</v>
      </c>
      <c r="G29" s="876"/>
      <c r="H29" s="876"/>
      <c r="I29" s="876"/>
      <c r="J29" s="876"/>
      <c r="K29" s="876"/>
      <c r="L29" s="876"/>
      <c r="M29" s="876"/>
      <c r="N29" s="876"/>
      <c r="O29" s="876"/>
      <c r="P29" s="876" t="str">
        <f t="shared" si="5"/>
        <v/>
      </c>
      <c r="Q29" s="876"/>
      <c r="R29" s="876"/>
      <c r="S29" s="876"/>
      <c r="T29" s="876"/>
      <c r="U29" s="876"/>
      <c r="V29" s="876"/>
      <c r="W29" s="876"/>
      <c r="X29" s="876"/>
      <c r="Y29" s="876"/>
      <c r="Z29" s="876"/>
      <c r="AA29" s="876"/>
      <c r="AB29" s="876"/>
      <c r="AC29" s="876"/>
      <c r="AD29" s="876"/>
      <c r="AE29" s="876"/>
      <c r="AF29" s="876"/>
      <c r="AG29" s="876"/>
      <c r="AH29" s="876"/>
      <c r="AI29" s="876"/>
      <c r="AJ29" s="876"/>
      <c r="AK29" s="876"/>
      <c r="AL29" s="876"/>
      <c r="AM29" s="876"/>
      <c r="AN29" s="876"/>
      <c r="AO29" s="876"/>
      <c r="AP29" s="876"/>
      <c r="AQ29" s="876"/>
      <c r="AR29" s="876"/>
      <c r="AS29" s="876"/>
      <c r="AT29" s="876"/>
      <c r="AU29" s="876"/>
      <c r="AV29" s="876"/>
      <c r="AW29" s="876"/>
      <c r="AX29" s="876"/>
      <c r="AY29" s="876"/>
      <c r="AZ29" s="876"/>
      <c r="BA29" s="876"/>
      <c r="BB29" s="876"/>
      <c r="BC29" s="876"/>
      <c r="BD29" s="876"/>
      <c r="BE29" s="876"/>
      <c r="BF29" s="876"/>
      <c r="BG29" s="876"/>
      <c r="BH29" s="876"/>
      <c r="BI29" s="876"/>
      <c r="BJ29" s="876"/>
      <c r="BK29" s="876"/>
      <c r="BL29" s="876"/>
      <c r="BM29" s="876"/>
    </row>
    <row r="30" spans="2:65" ht="24.65" customHeight="1" x14ac:dyDescent="0.55000000000000004">
      <c r="B30" s="857" t="s">
        <v>517</v>
      </c>
      <c r="C30" s="857"/>
      <c r="D30" s="857"/>
      <c r="E30" s="857"/>
      <c r="F30" s="876" t="s">
        <v>173</v>
      </c>
      <c r="G30" s="876"/>
      <c r="H30" s="876"/>
      <c r="I30" s="876"/>
      <c r="J30" s="876"/>
      <c r="K30" s="876"/>
      <c r="L30" s="876"/>
      <c r="M30" s="876"/>
      <c r="N30" s="876"/>
      <c r="O30" s="876"/>
      <c r="P30" s="876" t="str">
        <f t="shared" si="5"/>
        <v/>
      </c>
      <c r="Q30" s="876"/>
      <c r="R30" s="876"/>
      <c r="S30" s="876"/>
      <c r="T30" s="876"/>
      <c r="U30" s="876"/>
      <c r="V30" s="876"/>
      <c r="W30" s="876"/>
      <c r="X30" s="876"/>
      <c r="Y30" s="876"/>
      <c r="Z30" s="876"/>
      <c r="AA30" s="876"/>
      <c r="AB30" s="876"/>
      <c r="AC30" s="876"/>
      <c r="AD30" s="876"/>
      <c r="AE30" s="876"/>
      <c r="AF30" s="876"/>
      <c r="AG30" s="876"/>
      <c r="AH30" s="876"/>
      <c r="AI30" s="876"/>
      <c r="AJ30" s="876"/>
      <c r="AK30" s="876"/>
      <c r="AL30" s="876"/>
      <c r="AM30" s="876"/>
      <c r="AN30" s="876"/>
      <c r="AO30" s="876"/>
      <c r="AP30" s="876"/>
      <c r="AQ30" s="876"/>
      <c r="AR30" s="876"/>
      <c r="AS30" s="876"/>
      <c r="AT30" s="876"/>
      <c r="AU30" s="876"/>
      <c r="AV30" s="876"/>
      <c r="AW30" s="876"/>
      <c r="AX30" s="876"/>
      <c r="AY30" s="876"/>
      <c r="AZ30" s="876"/>
      <c r="BA30" s="876"/>
      <c r="BB30" s="876"/>
      <c r="BC30" s="876"/>
      <c r="BD30" s="876"/>
      <c r="BE30" s="876"/>
      <c r="BF30" s="876"/>
      <c r="BG30" s="876"/>
      <c r="BH30" s="876"/>
      <c r="BI30" s="876"/>
      <c r="BJ30" s="876"/>
      <c r="BK30" s="876"/>
      <c r="BL30" s="876"/>
      <c r="BM30" s="876"/>
    </row>
    <row r="31" spans="2:65" ht="24.65" customHeight="1" x14ac:dyDescent="0.55000000000000004">
      <c r="B31" s="857" t="s">
        <v>518</v>
      </c>
      <c r="C31" s="857"/>
      <c r="D31" s="857"/>
      <c r="E31" s="857"/>
      <c r="F31" s="876" t="s">
        <v>173</v>
      </c>
      <c r="G31" s="876"/>
      <c r="H31" s="876"/>
      <c r="I31" s="876"/>
      <c r="J31" s="876"/>
      <c r="K31" s="876"/>
      <c r="L31" s="876"/>
      <c r="M31" s="876"/>
      <c r="N31" s="876"/>
      <c r="O31" s="876"/>
      <c r="P31" s="876" t="str">
        <f t="shared" si="5"/>
        <v/>
      </c>
      <c r="Q31" s="876"/>
      <c r="R31" s="876"/>
      <c r="S31" s="876"/>
      <c r="T31" s="876"/>
      <c r="U31" s="876"/>
      <c r="V31" s="876"/>
      <c r="W31" s="876"/>
      <c r="X31" s="876"/>
      <c r="Y31" s="876"/>
      <c r="Z31" s="876"/>
      <c r="AA31" s="876"/>
      <c r="AB31" s="876"/>
      <c r="AC31" s="876"/>
      <c r="AD31" s="876"/>
      <c r="AE31" s="876"/>
      <c r="AF31" s="876"/>
      <c r="AG31" s="876"/>
      <c r="AH31" s="876"/>
      <c r="AI31" s="876"/>
      <c r="AJ31" s="876"/>
      <c r="AK31" s="876"/>
      <c r="AL31" s="876"/>
      <c r="AM31" s="876"/>
      <c r="AN31" s="876"/>
      <c r="AO31" s="876"/>
      <c r="AP31" s="876"/>
      <c r="AQ31" s="876"/>
      <c r="AR31" s="876"/>
      <c r="AS31" s="876"/>
      <c r="AT31" s="876"/>
      <c r="AU31" s="876"/>
      <c r="AV31" s="876"/>
      <c r="AW31" s="876"/>
      <c r="AX31" s="876"/>
      <c r="AY31" s="876"/>
      <c r="AZ31" s="876"/>
      <c r="BA31" s="876"/>
      <c r="BB31" s="876"/>
      <c r="BC31" s="876"/>
      <c r="BD31" s="876"/>
      <c r="BE31" s="876"/>
      <c r="BF31" s="876"/>
      <c r="BG31" s="876"/>
      <c r="BH31" s="876"/>
      <c r="BI31" s="876"/>
      <c r="BJ31" s="876"/>
      <c r="BK31" s="876"/>
      <c r="BL31" s="876"/>
      <c r="BM31" s="876"/>
    </row>
    <row r="32" spans="2:65" ht="24.65" customHeight="1" x14ac:dyDescent="0.55000000000000004">
      <c r="B32" s="857" t="s">
        <v>519</v>
      </c>
      <c r="C32" s="857"/>
      <c r="D32" s="857"/>
      <c r="E32" s="857"/>
      <c r="F32" s="876" t="s">
        <v>173</v>
      </c>
      <c r="G32" s="876"/>
      <c r="H32" s="876"/>
      <c r="I32" s="876"/>
      <c r="J32" s="876"/>
      <c r="K32" s="876"/>
      <c r="L32" s="876"/>
      <c r="M32" s="876"/>
      <c r="N32" s="876"/>
      <c r="O32" s="876"/>
      <c r="P32" s="876" t="str">
        <f t="shared" si="5"/>
        <v/>
      </c>
      <c r="Q32" s="876"/>
      <c r="R32" s="876"/>
      <c r="S32" s="876"/>
      <c r="T32" s="876"/>
      <c r="U32" s="876"/>
      <c r="V32" s="876"/>
      <c r="W32" s="876"/>
      <c r="X32" s="876"/>
      <c r="Y32" s="876"/>
      <c r="Z32" s="876"/>
      <c r="AA32" s="876"/>
      <c r="AB32" s="876"/>
      <c r="AC32" s="876"/>
      <c r="AD32" s="876"/>
      <c r="AE32" s="876"/>
      <c r="AF32" s="876"/>
      <c r="AG32" s="876"/>
      <c r="AH32" s="876"/>
      <c r="AI32" s="876"/>
      <c r="AJ32" s="876"/>
      <c r="AK32" s="876"/>
      <c r="AL32" s="876"/>
      <c r="AM32" s="876"/>
      <c r="AN32" s="876"/>
      <c r="AO32" s="876"/>
      <c r="AP32" s="876"/>
      <c r="AQ32" s="876"/>
      <c r="AR32" s="876"/>
      <c r="AS32" s="876"/>
      <c r="AT32" s="876"/>
      <c r="AU32" s="876"/>
      <c r="AV32" s="876"/>
      <c r="AW32" s="876"/>
      <c r="AX32" s="876"/>
      <c r="AY32" s="876"/>
      <c r="AZ32" s="876"/>
      <c r="BA32" s="876"/>
      <c r="BB32" s="876"/>
      <c r="BC32" s="876"/>
      <c r="BD32" s="876"/>
      <c r="BE32" s="876"/>
      <c r="BF32" s="876"/>
      <c r="BG32" s="876"/>
      <c r="BH32" s="876"/>
      <c r="BI32" s="876"/>
      <c r="BJ32" s="876"/>
      <c r="BK32" s="876"/>
      <c r="BL32" s="876"/>
      <c r="BM32" s="876"/>
    </row>
    <row r="33" spans="2:65" ht="24.65" customHeight="1" x14ac:dyDescent="0.55000000000000004">
      <c r="B33" s="857" t="s">
        <v>520</v>
      </c>
      <c r="C33" s="857"/>
      <c r="D33" s="857"/>
      <c r="E33" s="857"/>
      <c r="F33" s="876" t="s">
        <v>173</v>
      </c>
      <c r="G33" s="876"/>
      <c r="H33" s="876"/>
      <c r="I33" s="876"/>
      <c r="J33" s="876"/>
      <c r="K33" s="876"/>
      <c r="L33" s="876"/>
      <c r="M33" s="876"/>
      <c r="N33" s="876"/>
      <c r="O33" s="876"/>
      <c r="P33" s="876" t="str">
        <f t="shared" si="5"/>
        <v/>
      </c>
      <c r="Q33" s="876"/>
      <c r="R33" s="876"/>
      <c r="S33" s="876"/>
      <c r="T33" s="876"/>
      <c r="U33" s="876"/>
      <c r="V33" s="876"/>
      <c r="W33" s="876"/>
      <c r="X33" s="876"/>
      <c r="Y33" s="876"/>
      <c r="Z33" s="876"/>
      <c r="AA33" s="876"/>
      <c r="AB33" s="876"/>
      <c r="AC33" s="876"/>
      <c r="AD33" s="876"/>
      <c r="AE33" s="876"/>
      <c r="AF33" s="876"/>
      <c r="AG33" s="876"/>
      <c r="AH33" s="876"/>
      <c r="AI33" s="876"/>
      <c r="AJ33" s="876"/>
      <c r="AK33" s="876"/>
      <c r="AL33" s="876"/>
      <c r="AM33" s="876"/>
      <c r="AN33" s="876"/>
      <c r="AO33" s="876"/>
      <c r="AP33" s="876"/>
      <c r="AQ33" s="876"/>
      <c r="AR33" s="876"/>
      <c r="AS33" s="876"/>
      <c r="AT33" s="876"/>
      <c r="AU33" s="876"/>
      <c r="AV33" s="876"/>
      <c r="AW33" s="876"/>
      <c r="AX33" s="876"/>
      <c r="AY33" s="876"/>
      <c r="AZ33" s="876"/>
      <c r="BA33" s="876"/>
      <c r="BB33" s="876"/>
      <c r="BC33" s="876"/>
      <c r="BD33" s="876"/>
      <c r="BE33" s="876"/>
      <c r="BF33" s="876"/>
      <c r="BG33" s="876"/>
      <c r="BH33" s="876"/>
      <c r="BI33" s="876"/>
      <c r="BJ33" s="876"/>
      <c r="BK33" s="876"/>
      <c r="BL33" s="876"/>
      <c r="BM33" s="876"/>
    </row>
  </sheetData>
  <sheetProtection algorithmName="SHA-512" hashValue="uMyZ/lpVRmLtSb6guvgkEKwbG0Gr0iRE4B28OsibP4M/VyWE428qTfB8KYw1+t0FVrxbWNZ3Ba3Gn7Gb2Ul6Bw==" saltValue="toqcSk/hRh4nkOIDTkWZLQ==" spinCount="100000" sheet="1" formatCells="0" formatRows="0"/>
  <mergeCells count="169">
    <mergeCell ref="B33:E33"/>
    <mergeCell ref="F33:O33"/>
    <mergeCell ref="P33:BM33"/>
    <mergeCell ref="B31:E31"/>
    <mergeCell ref="F31:O31"/>
    <mergeCell ref="P31:BM31"/>
    <mergeCell ref="B32:E32"/>
    <mergeCell ref="F32:O32"/>
    <mergeCell ref="P32:BM32"/>
    <mergeCell ref="B29:E29"/>
    <mergeCell ref="F29:O29"/>
    <mergeCell ref="P29:BM29"/>
    <mergeCell ref="B30:E30"/>
    <mergeCell ref="F30:O30"/>
    <mergeCell ref="P30:BM30"/>
    <mergeCell ref="B27:E27"/>
    <mergeCell ref="F27:O27"/>
    <mergeCell ref="P27:BM27"/>
    <mergeCell ref="B28:E28"/>
    <mergeCell ref="F28:O28"/>
    <mergeCell ref="P28:BM28"/>
    <mergeCell ref="B25:E25"/>
    <mergeCell ref="F25:O25"/>
    <mergeCell ref="P25:BM25"/>
    <mergeCell ref="B26:E26"/>
    <mergeCell ref="F26:O26"/>
    <mergeCell ref="P26:BM26"/>
    <mergeCell ref="B23:E23"/>
    <mergeCell ref="F23:O23"/>
    <mergeCell ref="P23:BM23"/>
    <mergeCell ref="B24:E24"/>
    <mergeCell ref="F24:O24"/>
    <mergeCell ref="P24:BM24"/>
    <mergeCell ref="AS19:AX19"/>
    <mergeCell ref="AY19:BD19"/>
    <mergeCell ref="BE19:BG19"/>
    <mergeCell ref="BH19:BJ19"/>
    <mergeCell ref="BK19:BM19"/>
    <mergeCell ref="AM20:AR20"/>
    <mergeCell ref="AS20:AX20"/>
    <mergeCell ref="AY20:BD20"/>
    <mergeCell ref="B19:E19"/>
    <mergeCell ref="F19:O19"/>
    <mergeCell ref="P19:AC19"/>
    <mergeCell ref="AD19:AF19"/>
    <mergeCell ref="AG19:AL19"/>
    <mergeCell ref="AM19:AR19"/>
    <mergeCell ref="AM18:AR18"/>
    <mergeCell ref="AS18:AX18"/>
    <mergeCell ref="AY18:BD18"/>
    <mergeCell ref="BE18:BG18"/>
    <mergeCell ref="BH18:BJ18"/>
    <mergeCell ref="BK18:BM18"/>
    <mergeCell ref="AS17:AX17"/>
    <mergeCell ref="AY17:BD17"/>
    <mergeCell ref="BE17:BG17"/>
    <mergeCell ref="BH17:BJ17"/>
    <mergeCell ref="BK17:BM17"/>
    <mergeCell ref="AM17:AR17"/>
    <mergeCell ref="B18:E18"/>
    <mergeCell ref="F18:O18"/>
    <mergeCell ref="P18:AC18"/>
    <mergeCell ref="AD18:AF18"/>
    <mergeCell ref="AG18:AL18"/>
    <mergeCell ref="B17:E17"/>
    <mergeCell ref="F17:O17"/>
    <mergeCell ref="P17:AC17"/>
    <mergeCell ref="AD17:AF17"/>
    <mergeCell ref="AG17:AL17"/>
    <mergeCell ref="AM16:AR16"/>
    <mergeCell ref="AS16:AX16"/>
    <mergeCell ref="AY16:BD16"/>
    <mergeCell ref="BE16:BG16"/>
    <mergeCell ref="BH16:BJ16"/>
    <mergeCell ref="BK16:BM16"/>
    <mergeCell ref="AS15:AX15"/>
    <mergeCell ref="AY15:BD15"/>
    <mergeCell ref="BE15:BG15"/>
    <mergeCell ref="BH15:BJ15"/>
    <mergeCell ref="BK15:BM15"/>
    <mergeCell ref="AM15:AR15"/>
    <mergeCell ref="B16:E16"/>
    <mergeCell ref="F16:O16"/>
    <mergeCell ref="P16:AC16"/>
    <mergeCell ref="AD16:AF16"/>
    <mergeCell ref="AG16:AL16"/>
    <mergeCell ref="B15:E15"/>
    <mergeCell ref="F15:O15"/>
    <mergeCell ref="P15:AC15"/>
    <mergeCell ref="AD15:AF15"/>
    <mergeCell ref="AG15:AL15"/>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4:E14"/>
    <mergeCell ref="F14:O14"/>
    <mergeCell ref="P14:AC14"/>
    <mergeCell ref="AD14:AF14"/>
    <mergeCell ref="AG14:AL14"/>
    <mergeCell ref="B13:E13"/>
    <mergeCell ref="F13:O13"/>
    <mergeCell ref="P13:AC13"/>
    <mergeCell ref="AD13:AF13"/>
    <mergeCell ref="AG13:AL13"/>
    <mergeCell ref="AS10:AX10"/>
    <mergeCell ref="AY12:BD12"/>
    <mergeCell ref="BE12:BG12"/>
    <mergeCell ref="BH12:BJ12"/>
    <mergeCell ref="BK12:BM12"/>
    <mergeCell ref="AS11:AX11"/>
    <mergeCell ref="AY11:BD11"/>
    <mergeCell ref="BE11:BG11"/>
    <mergeCell ref="BH11:BJ11"/>
    <mergeCell ref="BK11:BM11"/>
    <mergeCell ref="F11:O11"/>
    <mergeCell ref="P11:AC11"/>
    <mergeCell ref="AD11:AF11"/>
    <mergeCell ref="AG11:AL11"/>
    <mergeCell ref="AM11:AR11"/>
    <mergeCell ref="B10:E10"/>
    <mergeCell ref="F10:O10"/>
    <mergeCell ref="P10:AC10"/>
    <mergeCell ref="AD10:AF10"/>
    <mergeCell ref="AG10:AL10"/>
    <mergeCell ref="AM10:AR10"/>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AM7:AR7"/>
    <mergeCell ref="AS7:AX7"/>
    <mergeCell ref="AY7:BD7"/>
    <mergeCell ref="B8:E8"/>
    <mergeCell ref="F8:O8"/>
    <mergeCell ref="P8:AC8"/>
    <mergeCell ref="AD8:AF8"/>
    <mergeCell ref="AG8:AL8"/>
    <mergeCell ref="AM8:AR8"/>
    <mergeCell ref="AS8:AX8"/>
    <mergeCell ref="AY8:BD8"/>
  </mergeCells>
  <phoneticPr fontId="33"/>
  <dataValidations count="2">
    <dataValidation type="list" allowBlank="1" showInputMessage="1" showErrorMessage="1" sqref="F24:O33" xr:uid="{213856F6-5B68-4901-A6E8-FC174E13D9A6}">
      <formula1>"(選択),有,無"</formula1>
    </dataValidation>
    <dataValidation type="list" allowBlank="1" showInputMessage="1" showErrorMessage="1" sqref="AD10:AD19" xr:uid="{1B407771-BC9A-4F78-A4AC-A1B6FA89F89F}">
      <formula1>"(選択),購入,リース,レンタル"</formula1>
    </dataValidation>
  </dataValidations>
  <printOptions horizontalCentered="1"/>
  <pageMargins left="0.59055118110236227" right="0.59055118110236227" top="0.78740157480314965" bottom="0.59055118110236227" header="0.31496062992125984" footer="0.31496062992125984"/>
  <pageSetup paperSize="9" scale="6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C0570-71F2-4EDC-9CC6-689A43B921A8}">
  <sheetPr>
    <tabColor theme="4" tint="0.79998168889431442"/>
  </sheetPr>
  <dimension ref="B1:BK16"/>
  <sheetViews>
    <sheetView view="pageBreakPreview" zoomScaleNormal="100" zoomScaleSheetLayoutView="100" workbookViewId="0">
      <selection activeCell="B2" sqref="B2"/>
    </sheetView>
  </sheetViews>
  <sheetFormatPr defaultColWidth="2.08203125" defaultRowHeight="18" x14ac:dyDescent="0.55000000000000004"/>
  <cols>
    <col min="1" max="1" width="0.75" style="165" customWidth="1"/>
    <col min="2" max="63" width="2.08203125" style="165"/>
    <col min="64" max="64" width="0.75" style="165" customWidth="1"/>
    <col min="65" max="81" width="2.08203125" style="165"/>
    <col min="82" max="82" width="2.08203125" style="165" customWidth="1"/>
    <col min="83" max="16384" width="2.08203125" style="165"/>
  </cols>
  <sheetData>
    <row r="1" spans="2:63" x14ac:dyDescent="0.55000000000000004">
      <c r="B1" s="172" t="s">
        <v>300</v>
      </c>
      <c r="C1" s="173"/>
    </row>
    <row r="2" spans="2:63" x14ac:dyDescent="0.55000000000000004">
      <c r="B2" s="166"/>
      <c r="C2" s="167" t="s">
        <v>305</v>
      </c>
    </row>
    <row r="3" spans="2:63" x14ac:dyDescent="0.55000000000000004">
      <c r="C3" s="165" t="s">
        <v>301</v>
      </c>
    </row>
    <row r="4" spans="2:63" x14ac:dyDescent="0.55000000000000004">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68"/>
      <c r="AM4" s="168"/>
      <c r="AN4" s="168"/>
      <c r="AO4" s="827"/>
      <c r="AP4" s="827"/>
      <c r="AQ4" s="827"/>
      <c r="AR4" s="827"/>
      <c r="AS4" s="827"/>
      <c r="AT4" s="827"/>
      <c r="AU4" s="827"/>
      <c r="AV4" s="827"/>
      <c r="AW4" s="827"/>
      <c r="AX4" s="827"/>
      <c r="AY4" s="827"/>
      <c r="AZ4" s="827"/>
      <c r="BA4" s="827"/>
      <c r="BB4" s="827"/>
      <c r="BC4" s="168"/>
      <c r="BD4" s="168"/>
      <c r="BE4" s="168"/>
      <c r="BF4" s="169"/>
      <c r="BG4" s="169"/>
      <c r="BH4" s="168"/>
      <c r="BI4" s="168"/>
      <c r="BJ4" s="168"/>
      <c r="BK4" s="170"/>
    </row>
    <row r="5" spans="2:63" ht="23.65" customHeight="1" x14ac:dyDescent="0.55000000000000004">
      <c r="B5" s="812" t="s">
        <v>201</v>
      </c>
      <c r="C5" s="813"/>
      <c r="D5" s="813"/>
      <c r="E5" s="814"/>
      <c r="F5" s="880" t="s">
        <v>345</v>
      </c>
      <c r="G5" s="881"/>
      <c r="H5" s="881"/>
      <c r="I5" s="881"/>
      <c r="J5" s="881"/>
      <c r="K5" s="881"/>
      <c r="L5" s="881"/>
      <c r="M5" s="881"/>
      <c r="N5" s="881"/>
      <c r="O5" s="881"/>
      <c r="P5" s="881"/>
      <c r="Q5" s="881"/>
      <c r="R5" s="881"/>
      <c r="S5" s="881"/>
      <c r="T5" s="881"/>
      <c r="U5" s="881"/>
      <c r="V5" s="881"/>
      <c r="W5" s="881"/>
      <c r="X5" s="881"/>
      <c r="Y5" s="881"/>
      <c r="Z5" s="881"/>
      <c r="AA5" s="881"/>
      <c r="AB5" s="881"/>
      <c r="AC5" s="881"/>
      <c r="AD5" s="881"/>
      <c r="AE5" s="882"/>
      <c r="AF5" s="812" t="s">
        <v>302</v>
      </c>
      <c r="AG5" s="813"/>
      <c r="AH5" s="813"/>
      <c r="AI5" s="813"/>
      <c r="AJ5" s="813"/>
      <c r="AK5" s="813"/>
      <c r="AL5" s="813"/>
      <c r="AM5" s="813"/>
      <c r="AN5" s="813"/>
      <c r="AO5" s="813"/>
      <c r="AP5" s="813"/>
      <c r="AQ5" s="813"/>
      <c r="AR5" s="813"/>
      <c r="AS5" s="813"/>
      <c r="AT5" s="813"/>
      <c r="AU5" s="813"/>
      <c r="AV5" s="813"/>
      <c r="AW5" s="813"/>
      <c r="AX5" s="813"/>
      <c r="AY5" s="813"/>
      <c r="AZ5" s="813"/>
      <c r="BA5" s="813"/>
      <c r="BB5" s="813"/>
      <c r="BC5" s="813"/>
      <c r="BD5" s="813"/>
      <c r="BE5" s="813"/>
      <c r="BF5" s="813"/>
      <c r="BG5" s="813"/>
      <c r="BH5" s="813"/>
      <c r="BI5" s="813"/>
      <c r="BJ5" s="813"/>
      <c r="BK5" s="814"/>
    </row>
    <row r="6" spans="2:63" ht="23.65" customHeight="1" x14ac:dyDescent="0.55000000000000004">
      <c r="B6" s="883" t="s">
        <v>210</v>
      </c>
      <c r="C6" s="884"/>
      <c r="D6" s="884"/>
      <c r="E6" s="885"/>
      <c r="F6" s="812" t="s">
        <v>381</v>
      </c>
      <c r="G6" s="813"/>
      <c r="H6" s="813"/>
      <c r="I6" s="813"/>
      <c r="J6" s="813"/>
      <c r="K6" s="813"/>
      <c r="L6" s="813"/>
      <c r="M6" s="813"/>
      <c r="N6" s="813"/>
      <c r="O6" s="813"/>
      <c r="P6" s="813"/>
      <c r="Q6" s="813"/>
      <c r="R6" s="814"/>
      <c r="S6" s="885" t="s">
        <v>303</v>
      </c>
      <c r="T6" s="886"/>
      <c r="U6" s="886"/>
      <c r="V6" s="886"/>
      <c r="W6" s="886"/>
      <c r="X6" s="886"/>
      <c r="Y6" s="886"/>
      <c r="Z6" s="886"/>
      <c r="AA6" s="886"/>
      <c r="AB6" s="886"/>
      <c r="AC6" s="886"/>
      <c r="AD6" s="886"/>
      <c r="AE6" s="886"/>
      <c r="AF6" s="883" t="s">
        <v>380</v>
      </c>
      <c r="AG6" s="884"/>
      <c r="AH6" s="884"/>
      <c r="AI6" s="884"/>
      <c r="AJ6" s="884"/>
      <c r="AK6" s="884"/>
      <c r="AL6" s="884"/>
      <c r="AM6" s="884"/>
      <c r="AN6" s="884"/>
      <c r="AO6" s="884"/>
      <c r="AP6" s="884"/>
      <c r="AQ6" s="884"/>
      <c r="AR6" s="884"/>
      <c r="AS6" s="884"/>
      <c r="AT6" s="884"/>
      <c r="AU6" s="884"/>
      <c r="AV6" s="884"/>
      <c r="AW6" s="884"/>
      <c r="AX6" s="884"/>
      <c r="AY6" s="884"/>
      <c r="AZ6" s="884"/>
      <c r="BA6" s="884"/>
      <c r="BB6" s="884"/>
      <c r="BC6" s="884"/>
      <c r="BD6" s="884"/>
      <c r="BE6" s="884"/>
      <c r="BF6" s="884"/>
      <c r="BG6" s="884"/>
      <c r="BH6" s="884"/>
      <c r="BI6" s="884"/>
      <c r="BJ6" s="884"/>
      <c r="BK6" s="885"/>
    </row>
    <row r="7" spans="2:63" ht="34.15" customHeight="1" x14ac:dyDescent="0.55000000000000004">
      <c r="B7" s="887" t="s">
        <v>638</v>
      </c>
      <c r="C7" s="887"/>
      <c r="D7" s="887"/>
      <c r="E7" s="887"/>
      <c r="F7" s="888">
        <v>10000000</v>
      </c>
      <c r="G7" s="888"/>
      <c r="H7" s="888"/>
      <c r="I7" s="888"/>
      <c r="J7" s="888"/>
      <c r="K7" s="888"/>
      <c r="L7" s="888"/>
      <c r="M7" s="888"/>
      <c r="N7" s="888"/>
      <c r="O7" s="888"/>
      <c r="P7" s="888"/>
      <c r="Q7" s="888"/>
      <c r="R7" s="888"/>
      <c r="S7" s="889"/>
      <c r="T7" s="890"/>
      <c r="U7" s="890"/>
      <c r="V7" s="890"/>
      <c r="W7" s="890"/>
      <c r="X7" s="890"/>
      <c r="Y7" s="890"/>
      <c r="Z7" s="890"/>
      <c r="AA7" s="890"/>
      <c r="AB7" s="890"/>
      <c r="AC7" s="890"/>
      <c r="AD7" s="890"/>
      <c r="AE7" s="891"/>
      <c r="AF7" s="892" t="s">
        <v>646</v>
      </c>
      <c r="AG7" s="893"/>
      <c r="AH7" s="893"/>
      <c r="AI7" s="893"/>
      <c r="AJ7" s="893"/>
      <c r="AK7" s="893"/>
      <c r="AL7" s="893"/>
      <c r="AM7" s="893"/>
      <c r="AN7" s="893"/>
      <c r="AO7" s="893"/>
      <c r="AP7" s="893"/>
      <c r="AQ7" s="893"/>
      <c r="AR7" s="893"/>
      <c r="AS7" s="893"/>
      <c r="AT7" s="893"/>
      <c r="AU7" s="893"/>
      <c r="AV7" s="893"/>
      <c r="AW7" s="893"/>
      <c r="AX7" s="893"/>
      <c r="AY7" s="893"/>
      <c r="AZ7" s="893"/>
      <c r="BA7" s="893"/>
      <c r="BB7" s="893"/>
      <c r="BC7" s="893"/>
      <c r="BD7" s="893"/>
      <c r="BE7" s="893"/>
      <c r="BF7" s="893"/>
      <c r="BG7" s="893"/>
      <c r="BH7" s="893"/>
      <c r="BI7" s="893"/>
      <c r="BJ7" s="893"/>
      <c r="BK7" s="893"/>
    </row>
    <row r="8" spans="2:63" ht="34.15" customHeight="1" x14ac:dyDescent="0.55000000000000004">
      <c r="B8" s="894" t="s">
        <v>647</v>
      </c>
      <c r="C8" s="887"/>
      <c r="D8" s="887"/>
      <c r="E8" s="887"/>
      <c r="F8" s="888">
        <v>5000000</v>
      </c>
      <c r="G8" s="888"/>
      <c r="H8" s="888"/>
      <c r="I8" s="888"/>
      <c r="J8" s="888"/>
      <c r="K8" s="888"/>
      <c r="L8" s="888"/>
      <c r="M8" s="888"/>
      <c r="N8" s="888"/>
      <c r="O8" s="888"/>
      <c r="P8" s="888"/>
      <c r="Q8" s="888"/>
      <c r="R8" s="888"/>
      <c r="S8" s="888">
        <v>6000000</v>
      </c>
      <c r="T8" s="888"/>
      <c r="U8" s="888"/>
      <c r="V8" s="888"/>
      <c r="W8" s="888"/>
      <c r="X8" s="888"/>
      <c r="Y8" s="888"/>
      <c r="Z8" s="888"/>
      <c r="AA8" s="888"/>
      <c r="AB8" s="888"/>
      <c r="AC8" s="888"/>
      <c r="AD8" s="888"/>
      <c r="AE8" s="888"/>
      <c r="AF8" s="887"/>
      <c r="AG8" s="887"/>
      <c r="AH8" s="887"/>
      <c r="AI8" s="887"/>
      <c r="AJ8" s="887"/>
      <c r="AK8" s="887"/>
      <c r="AL8" s="887"/>
      <c r="AM8" s="887"/>
      <c r="AN8" s="887"/>
      <c r="AO8" s="887"/>
      <c r="AP8" s="887"/>
      <c r="AQ8" s="887"/>
      <c r="AR8" s="887"/>
      <c r="AS8" s="887"/>
      <c r="AT8" s="887"/>
      <c r="AU8" s="887"/>
      <c r="AV8" s="887"/>
      <c r="AW8" s="887"/>
      <c r="AX8" s="887"/>
      <c r="AY8" s="887"/>
      <c r="AZ8" s="887"/>
      <c r="BA8" s="887"/>
      <c r="BB8" s="887"/>
      <c r="BC8" s="887"/>
      <c r="BD8" s="887"/>
      <c r="BE8" s="887"/>
      <c r="BF8" s="887"/>
      <c r="BG8" s="887"/>
      <c r="BH8" s="887"/>
      <c r="BI8" s="887"/>
      <c r="BJ8" s="887"/>
      <c r="BK8" s="887"/>
    </row>
    <row r="9" spans="2:63" ht="34.15" customHeight="1" x14ac:dyDescent="0.55000000000000004">
      <c r="B9" s="895"/>
      <c r="C9" s="895"/>
      <c r="D9" s="895"/>
      <c r="E9" s="895"/>
      <c r="F9" s="896"/>
      <c r="G9" s="896"/>
      <c r="H9" s="896"/>
      <c r="I9" s="896"/>
      <c r="J9" s="896"/>
      <c r="K9" s="896"/>
      <c r="L9" s="896"/>
      <c r="M9" s="896"/>
      <c r="N9" s="896"/>
      <c r="O9" s="896"/>
      <c r="P9" s="896"/>
      <c r="Q9" s="896"/>
      <c r="R9" s="896"/>
      <c r="S9" s="896"/>
      <c r="T9" s="896"/>
      <c r="U9" s="896"/>
      <c r="V9" s="896"/>
      <c r="W9" s="896"/>
      <c r="X9" s="896"/>
      <c r="Y9" s="896"/>
      <c r="Z9" s="896"/>
      <c r="AA9" s="896"/>
      <c r="AB9" s="896"/>
      <c r="AC9" s="896"/>
      <c r="AD9" s="896"/>
      <c r="AE9" s="896"/>
      <c r="AF9" s="895"/>
      <c r="AG9" s="895"/>
      <c r="AH9" s="895"/>
      <c r="AI9" s="895"/>
      <c r="AJ9" s="895"/>
      <c r="AK9" s="895"/>
      <c r="AL9" s="895"/>
      <c r="AM9" s="895"/>
      <c r="AN9" s="895"/>
      <c r="AO9" s="895"/>
      <c r="AP9" s="895"/>
      <c r="AQ9" s="895"/>
      <c r="AR9" s="895"/>
      <c r="AS9" s="895"/>
      <c r="AT9" s="895"/>
      <c r="AU9" s="895"/>
      <c r="AV9" s="895"/>
      <c r="AW9" s="895"/>
      <c r="AX9" s="895"/>
      <c r="AY9" s="895"/>
      <c r="AZ9" s="895"/>
      <c r="BA9" s="895"/>
      <c r="BB9" s="895"/>
      <c r="BC9" s="895"/>
      <c r="BD9" s="895"/>
      <c r="BE9" s="895"/>
      <c r="BF9" s="895"/>
      <c r="BG9" s="895"/>
      <c r="BH9" s="895"/>
      <c r="BI9" s="895"/>
      <c r="BJ9" s="895"/>
      <c r="BK9" s="895"/>
    </row>
    <row r="10" spans="2:63" ht="34.15" customHeight="1" x14ac:dyDescent="0.55000000000000004">
      <c r="B10" s="897"/>
      <c r="C10" s="897"/>
      <c r="D10" s="897"/>
      <c r="E10" s="897"/>
      <c r="F10" s="898"/>
      <c r="G10" s="898"/>
      <c r="H10" s="898"/>
      <c r="I10" s="898"/>
      <c r="J10" s="898"/>
      <c r="K10" s="898"/>
      <c r="L10" s="898"/>
      <c r="M10" s="898"/>
      <c r="N10" s="898"/>
      <c r="O10" s="898"/>
      <c r="P10" s="898"/>
      <c r="Q10" s="898"/>
      <c r="R10" s="898"/>
      <c r="S10" s="898"/>
      <c r="T10" s="898"/>
      <c r="U10" s="898"/>
      <c r="V10" s="898"/>
      <c r="W10" s="898"/>
      <c r="X10" s="898"/>
      <c r="Y10" s="898"/>
      <c r="Z10" s="898"/>
      <c r="AA10" s="898"/>
      <c r="AB10" s="898"/>
      <c r="AC10" s="898"/>
      <c r="AD10" s="898"/>
      <c r="AE10" s="898"/>
      <c r="AF10" s="897"/>
      <c r="AG10" s="897"/>
      <c r="AH10" s="897"/>
      <c r="AI10" s="897"/>
      <c r="AJ10" s="897"/>
      <c r="AK10" s="897"/>
      <c r="AL10" s="897"/>
      <c r="AM10" s="897"/>
      <c r="AN10" s="897"/>
      <c r="AO10" s="897"/>
      <c r="AP10" s="897"/>
      <c r="AQ10" s="897"/>
      <c r="AR10" s="897"/>
      <c r="AS10" s="897"/>
      <c r="AT10" s="897"/>
      <c r="AU10" s="897"/>
      <c r="AV10" s="897"/>
      <c r="AW10" s="897"/>
      <c r="AX10" s="897"/>
      <c r="AY10" s="897"/>
      <c r="AZ10" s="897"/>
      <c r="BA10" s="897"/>
      <c r="BB10" s="897"/>
      <c r="BC10" s="897"/>
      <c r="BD10" s="897"/>
      <c r="BE10" s="897"/>
      <c r="BF10" s="897"/>
      <c r="BG10" s="897"/>
      <c r="BH10" s="897"/>
      <c r="BI10" s="897"/>
      <c r="BJ10" s="897"/>
      <c r="BK10" s="897"/>
    </row>
    <row r="11" spans="2:63" ht="34.15" customHeight="1" x14ac:dyDescent="0.55000000000000004">
      <c r="B11" s="897"/>
      <c r="C11" s="897"/>
      <c r="D11" s="897"/>
      <c r="E11" s="897"/>
      <c r="F11" s="898"/>
      <c r="G11" s="898"/>
      <c r="H11" s="898"/>
      <c r="I11" s="898"/>
      <c r="J11" s="898"/>
      <c r="K11" s="898"/>
      <c r="L11" s="898"/>
      <c r="M11" s="898"/>
      <c r="N11" s="898"/>
      <c r="O11" s="898"/>
      <c r="P11" s="898"/>
      <c r="Q11" s="898"/>
      <c r="R11" s="898"/>
      <c r="S11" s="898"/>
      <c r="T11" s="898"/>
      <c r="U11" s="898"/>
      <c r="V11" s="898"/>
      <c r="W11" s="898"/>
      <c r="X11" s="898"/>
      <c r="Y11" s="898"/>
      <c r="Z11" s="898"/>
      <c r="AA11" s="898"/>
      <c r="AB11" s="898"/>
      <c r="AC11" s="898"/>
      <c r="AD11" s="898"/>
      <c r="AE11" s="898"/>
      <c r="AF11" s="897"/>
      <c r="AG11" s="897"/>
      <c r="AH11" s="897"/>
      <c r="AI11" s="897"/>
      <c r="AJ11" s="897"/>
      <c r="AK11" s="897"/>
      <c r="AL11" s="897"/>
      <c r="AM11" s="897"/>
      <c r="AN11" s="897"/>
      <c r="AO11" s="897"/>
      <c r="AP11" s="897"/>
      <c r="AQ11" s="897"/>
      <c r="AR11" s="897"/>
      <c r="AS11" s="897"/>
      <c r="AT11" s="897"/>
      <c r="AU11" s="897"/>
      <c r="AV11" s="897"/>
      <c r="AW11" s="897"/>
      <c r="AX11" s="897"/>
      <c r="AY11" s="897"/>
      <c r="AZ11" s="897"/>
      <c r="BA11" s="897"/>
      <c r="BB11" s="897"/>
      <c r="BC11" s="897"/>
      <c r="BD11" s="897"/>
      <c r="BE11" s="897"/>
      <c r="BF11" s="897"/>
      <c r="BG11" s="897"/>
      <c r="BH11" s="897"/>
      <c r="BI11" s="897"/>
      <c r="BJ11" s="897"/>
      <c r="BK11" s="897"/>
    </row>
    <row r="12" spans="2:63" ht="34.15" customHeight="1" x14ac:dyDescent="0.55000000000000004">
      <c r="B12" s="897"/>
      <c r="C12" s="897"/>
      <c r="D12" s="897"/>
      <c r="E12" s="897"/>
      <c r="F12" s="898"/>
      <c r="G12" s="898"/>
      <c r="H12" s="898"/>
      <c r="I12" s="898"/>
      <c r="J12" s="898"/>
      <c r="K12" s="898"/>
      <c r="L12" s="898"/>
      <c r="M12" s="898"/>
      <c r="N12" s="898"/>
      <c r="O12" s="898"/>
      <c r="P12" s="898"/>
      <c r="Q12" s="898"/>
      <c r="R12" s="898"/>
      <c r="S12" s="898"/>
      <c r="T12" s="898"/>
      <c r="U12" s="898"/>
      <c r="V12" s="898"/>
      <c r="W12" s="898"/>
      <c r="X12" s="898"/>
      <c r="Y12" s="898"/>
      <c r="Z12" s="898"/>
      <c r="AA12" s="898"/>
      <c r="AB12" s="898"/>
      <c r="AC12" s="898"/>
      <c r="AD12" s="898"/>
      <c r="AE12" s="898"/>
      <c r="AF12" s="897"/>
      <c r="AG12" s="897"/>
      <c r="AH12" s="897"/>
      <c r="AI12" s="897"/>
      <c r="AJ12" s="897"/>
      <c r="AK12" s="897"/>
      <c r="AL12" s="897"/>
      <c r="AM12" s="897"/>
      <c r="AN12" s="897"/>
      <c r="AO12" s="897"/>
      <c r="AP12" s="897"/>
      <c r="AQ12" s="897"/>
      <c r="AR12" s="897"/>
      <c r="AS12" s="897"/>
      <c r="AT12" s="897"/>
      <c r="AU12" s="897"/>
      <c r="AV12" s="897"/>
      <c r="AW12" s="897"/>
      <c r="AX12" s="897"/>
      <c r="AY12" s="897"/>
      <c r="AZ12" s="897"/>
      <c r="BA12" s="897"/>
      <c r="BB12" s="897"/>
      <c r="BC12" s="897"/>
      <c r="BD12" s="897"/>
      <c r="BE12" s="897"/>
      <c r="BF12" s="897"/>
      <c r="BG12" s="897"/>
      <c r="BH12" s="897"/>
      <c r="BI12" s="897"/>
      <c r="BJ12" s="897"/>
      <c r="BK12" s="897"/>
    </row>
    <row r="13" spans="2:63" ht="34.15" customHeight="1" x14ac:dyDescent="0.55000000000000004">
      <c r="B13" s="897"/>
      <c r="C13" s="897"/>
      <c r="D13" s="897"/>
      <c r="E13" s="897"/>
      <c r="F13" s="898"/>
      <c r="G13" s="898"/>
      <c r="H13" s="898"/>
      <c r="I13" s="898"/>
      <c r="J13" s="898"/>
      <c r="K13" s="898"/>
      <c r="L13" s="898"/>
      <c r="M13" s="898"/>
      <c r="N13" s="898"/>
      <c r="O13" s="898"/>
      <c r="P13" s="898"/>
      <c r="Q13" s="898"/>
      <c r="R13" s="898"/>
      <c r="S13" s="898"/>
      <c r="T13" s="898"/>
      <c r="U13" s="898"/>
      <c r="V13" s="898"/>
      <c r="W13" s="898"/>
      <c r="X13" s="898"/>
      <c r="Y13" s="898"/>
      <c r="Z13" s="898"/>
      <c r="AA13" s="898"/>
      <c r="AB13" s="898"/>
      <c r="AC13" s="898"/>
      <c r="AD13" s="898"/>
      <c r="AE13" s="898"/>
      <c r="AF13" s="897"/>
      <c r="AG13" s="897"/>
      <c r="AH13" s="897"/>
      <c r="AI13" s="897"/>
      <c r="AJ13" s="897"/>
      <c r="AK13" s="897"/>
      <c r="AL13" s="897"/>
      <c r="AM13" s="897"/>
      <c r="AN13" s="897"/>
      <c r="AO13" s="897"/>
      <c r="AP13" s="897"/>
      <c r="AQ13" s="897"/>
      <c r="AR13" s="897"/>
      <c r="AS13" s="897"/>
      <c r="AT13" s="897"/>
      <c r="AU13" s="897"/>
      <c r="AV13" s="897"/>
      <c r="AW13" s="897"/>
      <c r="AX13" s="897"/>
      <c r="AY13" s="897"/>
      <c r="AZ13" s="897"/>
      <c r="BA13" s="897"/>
      <c r="BB13" s="897"/>
      <c r="BC13" s="897"/>
      <c r="BD13" s="897"/>
      <c r="BE13" s="897"/>
      <c r="BF13" s="897"/>
      <c r="BG13" s="897"/>
      <c r="BH13" s="897"/>
      <c r="BI13" s="897"/>
      <c r="BJ13" s="897"/>
      <c r="BK13" s="897"/>
    </row>
    <row r="14" spans="2:63" ht="34.15" customHeight="1" x14ac:dyDescent="0.55000000000000004">
      <c r="B14" s="897"/>
      <c r="C14" s="897"/>
      <c r="D14" s="897"/>
      <c r="E14" s="897"/>
      <c r="F14" s="898"/>
      <c r="G14" s="898"/>
      <c r="H14" s="898"/>
      <c r="I14" s="898"/>
      <c r="J14" s="898"/>
      <c r="K14" s="898"/>
      <c r="L14" s="898"/>
      <c r="M14" s="898"/>
      <c r="N14" s="898"/>
      <c r="O14" s="898"/>
      <c r="P14" s="898"/>
      <c r="Q14" s="898"/>
      <c r="R14" s="898"/>
      <c r="S14" s="898"/>
      <c r="T14" s="898"/>
      <c r="U14" s="898"/>
      <c r="V14" s="898"/>
      <c r="W14" s="898"/>
      <c r="X14" s="898"/>
      <c r="Y14" s="898"/>
      <c r="Z14" s="898"/>
      <c r="AA14" s="898"/>
      <c r="AB14" s="898"/>
      <c r="AC14" s="898"/>
      <c r="AD14" s="898"/>
      <c r="AE14" s="898"/>
      <c r="AF14" s="897"/>
      <c r="AG14" s="897"/>
      <c r="AH14" s="897"/>
      <c r="AI14" s="897"/>
      <c r="AJ14" s="897"/>
      <c r="AK14" s="897"/>
      <c r="AL14" s="897"/>
      <c r="AM14" s="897"/>
      <c r="AN14" s="897"/>
      <c r="AO14" s="897"/>
      <c r="AP14" s="897"/>
      <c r="AQ14" s="897"/>
      <c r="AR14" s="897"/>
      <c r="AS14" s="897"/>
      <c r="AT14" s="897"/>
      <c r="AU14" s="897"/>
      <c r="AV14" s="897"/>
      <c r="AW14" s="897"/>
      <c r="AX14" s="897"/>
      <c r="AY14" s="897"/>
      <c r="AZ14" s="897"/>
      <c r="BA14" s="897"/>
      <c r="BB14" s="897"/>
      <c r="BC14" s="897"/>
      <c r="BD14" s="897"/>
      <c r="BE14" s="897"/>
      <c r="BF14" s="897"/>
      <c r="BG14" s="897"/>
      <c r="BH14" s="897"/>
      <c r="BI14" s="897"/>
      <c r="BJ14" s="897"/>
      <c r="BK14" s="897"/>
    </row>
    <row r="15" spans="2:63" ht="34.15" customHeight="1" x14ac:dyDescent="0.55000000000000004">
      <c r="B15" s="897"/>
      <c r="C15" s="897"/>
      <c r="D15" s="897"/>
      <c r="E15" s="897"/>
      <c r="F15" s="898"/>
      <c r="G15" s="898"/>
      <c r="H15" s="898"/>
      <c r="I15" s="898"/>
      <c r="J15" s="898"/>
      <c r="K15" s="898"/>
      <c r="L15" s="898"/>
      <c r="M15" s="898"/>
      <c r="N15" s="898"/>
      <c r="O15" s="898"/>
      <c r="P15" s="898"/>
      <c r="Q15" s="898"/>
      <c r="R15" s="898"/>
      <c r="S15" s="898"/>
      <c r="T15" s="898"/>
      <c r="U15" s="898"/>
      <c r="V15" s="898"/>
      <c r="W15" s="898"/>
      <c r="X15" s="898"/>
      <c r="Y15" s="898"/>
      <c r="Z15" s="898"/>
      <c r="AA15" s="898"/>
      <c r="AB15" s="898"/>
      <c r="AC15" s="898"/>
      <c r="AD15" s="898"/>
      <c r="AE15" s="898"/>
      <c r="AF15" s="897"/>
      <c r="AG15" s="897"/>
      <c r="AH15" s="897"/>
      <c r="AI15" s="897"/>
      <c r="AJ15" s="897"/>
      <c r="AK15" s="897"/>
      <c r="AL15" s="897"/>
      <c r="AM15" s="897"/>
      <c r="AN15" s="897"/>
      <c r="AO15" s="897"/>
      <c r="AP15" s="897"/>
      <c r="AQ15" s="897"/>
      <c r="AR15" s="897"/>
      <c r="AS15" s="897"/>
      <c r="AT15" s="897"/>
      <c r="AU15" s="897"/>
      <c r="AV15" s="897"/>
      <c r="AW15" s="897"/>
      <c r="AX15" s="897"/>
      <c r="AY15" s="897"/>
      <c r="AZ15" s="897"/>
      <c r="BA15" s="897"/>
      <c r="BB15" s="897"/>
      <c r="BC15" s="897"/>
      <c r="BD15" s="897"/>
      <c r="BE15" s="897"/>
      <c r="BF15" s="897"/>
      <c r="BG15" s="897"/>
      <c r="BH15" s="897"/>
      <c r="BI15" s="897"/>
      <c r="BJ15" s="897"/>
      <c r="BK15" s="897"/>
    </row>
    <row r="16" spans="2:63" ht="34.15" customHeight="1" x14ac:dyDescent="0.55000000000000004">
      <c r="B16" s="897"/>
      <c r="C16" s="897"/>
      <c r="D16" s="897"/>
      <c r="E16" s="897"/>
      <c r="F16" s="898"/>
      <c r="G16" s="898"/>
      <c r="H16" s="898"/>
      <c r="I16" s="898"/>
      <c r="J16" s="898"/>
      <c r="K16" s="898"/>
      <c r="L16" s="898"/>
      <c r="M16" s="898"/>
      <c r="N16" s="898"/>
      <c r="O16" s="898"/>
      <c r="P16" s="898"/>
      <c r="Q16" s="898"/>
      <c r="R16" s="898"/>
      <c r="S16" s="898"/>
      <c r="T16" s="898"/>
      <c r="U16" s="898"/>
      <c r="V16" s="898"/>
      <c r="W16" s="898"/>
      <c r="X16" s="898"/>
      <c r="Y16" s="898"/>
      <c r="Z16" s="898"/>
      <c r="AA16" s="898"/>
      <c r="AB16" s="898"/>
      <c r="AC16" s="898"/>
      <c r="AD16" s="898"/>
      <c r="AE16" s="898"/>
      <c r="AF16" s="897"/>
      <c r="AG16" s="897"/>
      <c r="AH16" s="897"/>
      <c r="AI16" s="897"/>
      <c r="AJ16" s="897"/>
      <c r="AK16" s="897"/>
      <c r="AL16" s="897"/>
      <c r="AM16" s="897"/>
      <c r="AN16" s="897"/>
      <c r="AO16" s="897"/>
      <c r="AP16" s="897"/>
      <c r="AQ16" s="897"/>
      <c r="AR16" s="897"/>
      <c r="AS16" s="897"/>
      <c r="AT16" s="897"/>
      <c r="AU16" s="897"/>
      <c r="AV16" s="897"/>
      <c r="AW16" s="897"/>
      <c r="AX16" s="897"/>
      <c r="AY16" s="897"/>
      <c r="AZ16" s="897"/>
      <c r="BA16" s="897"/>
      <c r="BB16" s="897"/>
      <c r="BC16" s="897"/>
      <c r="BD16" s="897"/>
      <c r="BE16" s="897"/>
      <c r="BF16" s="897"/>
      <c r="BG16" s="897"/>
      <c r="BH16" s="897"/>
      <c r="BI16" s="897"/>
      <c r="BJ16" s="897"/>
      <c r="BK16" s="897"/>
    </row>
  </sheetData>
  <sheetProtection algorithmName="SHA-512" hashValue="NE9ih/SjoJh+rhosQGgCyKHtAZLjvfmvEdyRb6ssX6kmtfLfmr+OyVJ93GqKiaokjJQU2RBV0c6YP0sEEbDmoA==" saltValue="4o9h2D+22wy3tVoJw3VBrw==" spinCount="100000" sheet="1" formatCells="0" formatRows="0"/>
  <mergeCells count="50">
    <mergeCell ref="B16:E16"/>
    <mergeCell ref="F16:R16"/>
    <mergeCell ref="S16:AE16"/>
    <mergeCell ref="AF16:BK16"/>
    <mergeCell ref="B14:E14"/>
    <mergeCell ref="F14:R14"/>
    <mergeCell ref="S14:AE14"/>
    <mergeCell ref="AF14:BK14"/>
    <mergeCell ref="B15:E15"/>
    <mergeCell ref="F15:R15"/>
    <mergeCell ref="S15:AE15"/>
    <mergeCell ref="AF15:BK15"/>
    <mergeCell ref="B12:E12"/>
    <mergeCell ref="F12:R12"/>
    <mergeCell ref="S12:AE12"/>
    <mergeCell ref="AF12:BK12"/>
    <mergeCell ref="B13:E13"/>
    <mergeCell ref="F13:R13"/>
    <mergeCell ref="S13:AE13"/>
    <mergeCell ref="AF13:BK13"/>
    <mergeCell ref="B10:E10"/>
    <mergeCell ref="F10:R10"/>
    <mergeCell ref="S10:AE10"/>
    <mergeCell ref="AF10:BK10"/>
    <mergeCell ref="B11:E11"/>
    <mergeCell ref="F11:R11"/>
    <mergeCell ref="S11:AE11"/>
    <mergeCell ref="AF11:BK11"/>
    <mergeCell ref="B8:E8"/>
    <mergeCell ref="F8:R8"/>
    <mergeCell ref="S8:AE8"/>
    <mergeCell ref="AF8:BK8"/>
    <mergeCell ref="B9:E9"/>
    <mergeCell ref="F9:R9"/>
    <mergeCell ref="S9:AE9"/>
    <mergeCell ref="AF9:BK9"/>
    <mergeCell ref="B6:E6"/>
    <mergeCell ref="F6:R6"/>
    <mergeCell ref="S6:AE6"/>
    <mergeCell ref="AF6:BK6"/>
    <mergeCell ref="B7:E7"/>
    <mergeCell ref="F7:R7"/>
    <mergeCell ref="S7:AE7"/>
    <mergeCell ref="AF7:BK7"/>
    <mergeCell ref="AO4:AT4"/>
    <mergeCell ref="AU4:AW4"/>
    <mergeCell ref="AX4:BB4"/>
    <mergeCell ref="B5:E5"/>
    <mergeCell ref="F5:AE5"/>
    <mergeCell ref="AF5:BK5"/>
  </mergeCells>
  <phoneticPr fontId="33"/>
  <dataValidations count="1">
    <dataValidation type="whole" operator="greaterThanOrEqual" allowBlank="1" showInputMessage="1" showErrorMessage="1" errorTitle="エラー" error="0以上の整数を入力してください" sqref="F7:AE16" xr:uid="{3A37AE2B-1EB4-40AA-BF55-2D3990D2C65C}">
      <formula1>0</formula1>
    </dataValidation>
  </dataValidations>
  <printOptions horizontalCentered="1"/>
  <pageMargins left="0.59055118110236227" right="0.59055118110236227" top="0.78740157480314965" bottom="0.59055118110236227" header="0.31496062992125984" footer="0.31496062992125984"/>
  <pageSetup paperSize="9" scale="63"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38BDF-E4CD-4541-8161-755C9011CC72}">
  <sheetPr>
    <tabColor theme="4" tint="0.79998168889431442"/>
  </sheetPr>
  <dimension ref="A1:AT39"/>
  <sheetViews>
    <sheetView view="pageBreakPreview" zoomScaleNormal="100" zoomScaleSheetLayoutView="100" workbookViewId="0"/>
  </sheetViews>
  <sheetFormatPr defaultColWidth="8.58203125" defaultRowHeight="18" x14ac:dyDescent="0.55000000000000004"/>
  <cols>
    <col min="1" max="1" width="2" style="19" customWidth="1"/>
    <col min="2" max="12" width="2.08203125" style="19" customWidth="1"/>
    <col min="13" max="13" width="5.75" style="19" bestFit="1" customWidth="1"/>
    <col min="14" max="45" width="1.75" style="19" customWidth="1"/>
    <col min="46" max="46" width="0.75" style="19" customWidth="1"/>
    <col min="47" max="16384" width="8.58203125" style="19"/>
  </cols>
  <sheetData>
    <row r="1" spans="1:46" ht="20" x14ac:dyDescent="0.55000000000000004">
      <c r="A1" s="181" t="s">
        <v>390</v>
      </c>
      <c r="B1" s="181"/>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82"/>
      <c r="AM1" s="182"/>
      <c r="AN1" s="182"/>
      <c r="AO1" s="182"/>
      <c r="AP1" s="182"/>
      <c r="AQ1" s="182"/>
      <c r="AR1" s="182"/>
      <c r="AS1" s="182"/>
      <c r="AT1" s="20"/>
    </row>
    <row r="2" spans="1:46" x14ac:dyDescent="0.55000000000000004">
      <c r="A2" s="183"/>
      <c r="B2" s="184" t="s">
        <v>119</v>
      </c>
      <c r="C2" s="183"/>
      <c r="D2" s="183"/>
      <c r="E2" s="183"/>
      <c r="F2" s="185"/>
      <c r="G2" s="186"/>
      <c r="H2" s="186"/>
      <c r="I2" s="186"/>
      <c r="J2" s="186"/>
      <c r="K2" s="186"/>
      <c r="L2" s="186"/>
      <c r="M2" s="186"/>
      <c r="N2" s="186"/>
      <c r="O2" s="186"/>
      <c r="P2" s="186"/>
      <c r="Q2" s="186"/>
      <c r="R2" s="186"/>
      <c r="S2" s="186"/>
      <c r="T2" s="186"/>
      <c r="U2" s="186"/>
      <c r="V2" s="186"/>
      <c r="W2" s="186"/>
      <c r="X2" s="186"/>
      <c r="Y2" s="186"/>
      <c r="Z2" s="899" t="s">
        <v>391</v>
      </c>
      <c r="AA2" s="899"/>
      <c r="AB2" s="899"/>
      <c r="AC2" s="899"/>
      <c r="AD2" s="899"/>
      <c r="AE2" s="899"/>
      <c r="AF2" s="900">
        <v>0.8</v>
      </c>
      <c r="AG2" s="900"/>
      <c r="AH2" s="900"/>
      <c r="AI2" s="900"/>
      <c r="AJ2" s="900"/>
      <c r="AK2" s="900"/>
      <c r="AL2" s="900"/>
      <c r="AM2" s="900"/>
      <c r="AN2" s="900"/>
      <c r="AO2" s="900"/>
      <c r="AP2" s="900"/>
      <c r="AQ2" s="900"/>
      <c r="AR2" s="900"/>
      <c r="AS2" s="900"/>
      <c r="AT2" s="20"/>
    </row>
    <row r="3" spans="1:46" s="20" customFormat="1" ht="31.15" customHeight="1" x14ac:dyDescent="0.55000000000000004">
      <c r="A3" s="184" t="s">
        <v>184</v>
      </c>
      <c r="B3" s="186"/>
      <c r="C3" s="186"/>
      <c r="D3" s="182"/>
      <c r="E3" s="182"/>
      <c r="F3" s="182"/>
      <c r="G3" s="182"/>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7"/>
      <c r="AN3" s="188" t="s">
        <v>120</v>
      </c>
      <c r="AO3" s="187"/>
      <c r="AP3" s="187"/>
      <c r="AQ3" s="187"/>
      <c r="AR3" s="187"/>
      <c r="AS3" s="187"/>
    </row>
    <row r="4" spans="1:46" ht="18" customHeight="1" x14ac:dyDescent="0.55000000000000004">
      <c r="A4" s="901" t="s">
        <v>121</v>
      </c>
      <c r="B4" s="901"/>
      <c r="C4" s="901"/>
      <c r="D4" s="901"/>
      <c r="E4" s="901"/>
      <c r="F4" s="901"/>
      <c r="G4" s="901"/>
      <c r="H4" s="901"/>
      <c r="I4" s="901"/>
      <c r="J4" s="901"/>
      <c r="K4" s="901"/>
      <c r="L4" s="901"/>
      <c r="M4" s="901"/>
      <c r="N4" s="901"/>
      <c r="O4" s="901"/>
      <c r="P4" s="902" t="s">
        <v>185</v>
      </c>
      <c r="Q4" s="903"/>
      <c r="R4" s="903"/>
      <c r="S4" s="903"/>
      <c r="T4" s="903"/>
      <c r="U4" s="903"/>
      <c r="V4" s="903"/>
      <c r="W4" s="903"/>
      <c r="X4" s="903"/>
      <c r="Y4" s="904"/>
      <c r="Z4" s="902" t="s">
        <v>186</v>
      </c>
      <c r="AA4" s="903"/>
      <c r="AB4" s="903"/>
      <c r="AC4" s="903"/>
      <c r="AD4" s="903"/>
      <c r="AE4" s="903"/>
      <c r="AF4" s="903"/>
      <c r="AG4" s="903"/>
      <c r="AH4" s="903"/>
      <c r="AI4" s="904"/>
      <c r="AJ4" s="902" t="s">
        <v>149</v>
      </c>
      <c r="AK4" s="903"/>
      <c r="AL4" s="903"/>
      <c r="AM4" s="903"/>
      <c r="AN4" s="903"/>
      <c r="AO4" s="903"/>
      <c r="AP4" s="903"/>
      <c r="AQ4" s="903"/>
      <c r="AR4" s="903"/>
      <c r="AS4" s="904"/>
      <c r="AT4" s="20"/>
    </row>
    <row r="5" spans="1:46" ht="18" customHeight="1" x14ac:dyDescent="0.55000000000000004">
      <c r="A5" s="901"/>
      <c r="B5" s="901"/>
      <c r="C5" s="901"/>
      <c r="D5" s="901"/>
      <c r="E5" s="901"/>
      <c r="F5" s="901"/>
      <c r="G5" s="901"/>
      <c r="H5" s="901"/>
      <c r="I5" s="901"/>
      <c r="J5" s="901"/>
      <c r="K5" s="901"/>
      <c r="L5" s="901"/>
      <c r="M5" s="901"/>
      <c r="N5" s="901"/>
      <c r="O5" s="901"/>
      <c r="P5" s="189" t="s">
        <v>187</v>
      </c>
      <c r="Q5" s="190"/>
      <c r="R5" s="190"/>
      <c r="S5" s="190"/>
      <c r="T5" s="190"/>
      <c r="U5" s="190"/>
      <c r="V5" s="190"/>
      <c r="W5" s="190"/>
      <c r="X5" s="190"/>
      <c r="Y5" s="191"/>
      <c r="Z5" s="189" t="s">
        <v>188</v>
      </c>
      <c r="AA5" s="192"/>
      <c r="AB5" s="192"/>
      <c r="AC5" s="192"/>
      <c r="AD5" s="192"/>
      <c r="AE5" s="192"/>
      <c r="AF5" s="192"/>
      <c r="AG5" s="192"/>
      <c r="AH5" s="192"/>
      <c r="AI5" s="193"/>
      <c r="AJ5" s="905" t="s">
        <v>148</v>
      </c>
      <c r="AK5" s="906"/>
      <c r="AL5" s="906"/>
      <c r="AM5" s="906"/>
      <c r="AN5" s="906"/>
      <c r="AO5" s="906"/>
      <c r="AP5" s="906"/>
      <c r="AQ5" s="906"/>
      <c r="AR5" s="194"/>
      <c r="AS5" s="195"/>
      <c r="AT5" s="20"/>
    </row>
    <row r="6" spans="1:46" ht="25.15" customHeight="1" x14ac:dyDescent="0.55000000000000004">
      <c r="A6" s="920" t="s">
        <v>122</v>
      </c>
      <c r="B6" s="920"/>
      <c r="C6" s="908" t="s">
        <v>189</v>
      </c>
      <c r="D6" s="908"/>
      <c r="E6" s="908"/>
      <c r="F6" s="908"/>
      <c r="G6" s="908"/>
      <c r="H6" s="908"/>
      <c r="I6" s="908"/>
      <c r="J6" s="908"/>
      <c r="K6" s="908"/>
      <c r="L6" s="908"/>
      <c r="M6" s="908"/>
      <c r="N6" s="908"/>
      <c r="O6" s="908"/>
      <c r="P6" s="907" t="str">
        <f>IF(原材料!AY25=0,"",原材料!AY25)</f>
        <v/>
      </c>
      <c r="Q6" s="907"/>
      <c r="R6" s="907"/>
      <c r="S6" s="907"/>
      <c r="T6" s="907"/>
      <c r="U6" s="907"/>
      <c r="V6" s="907"/>
      <c r="W6" s="907"/>
      <c r="X6" s="907"/>
      <c r="Y6" s="907"/>
      <c r="Z6" s="907" t="str">
        <f>IF(原材料!AS25=0,"",原材料!AS25)</f>
        <v/>
      </c>
      <c r="AA6" s="907"/>
      <c r="AB6" s="907"/>
      <c r="AC6" s="907"/>
      <c r="AD6" s="907"/>
      <c r="AE6" s="907"/>
      <c r="AF6" s="907"/>
      <c r="AG6" s="907"/>
      <c r="AH6" s="907"/>
      <c r="AI6" s="909"/>
      <c r="AJ6" s="907" t="str">
        <f t="shared" ref="AJ6:AJ12" si="0">IFERROR(IF(Z6="","",IF(ROUNDDOWN(Z6*$AF$2,-3)&gt;=20000000,20000000,ROUNDDOWN(Z6*$AF$2,-3))),"")</f>
        <v/>
      </c>
      <c r="AK6" s="907"/>
      <c r="AL6" s="907"/>
      <c r="AM6" s="907"/>
      <c r="AN6" s="907"/>
      <c r="AO6" s="907"/>
      <c r="AP6" s="907"/>
      <c r="AQ6" s="907"/>
      <c r="AR6" s="907"/>
      <c r="AS6" s="907"/>
      <c r="AT6" s="20"/>
    </row>
    <row r="7" spans="1:46" ht="25.15" customHeight="1" x14ac:dyDescent="0.55000000000000004">
      <c r="A7" s="920"/>
      <c r="B7" s="920"/>
      <c r="C7" s="908" t="s">
        <v>190</v>
      </c>
      <c r="D7" s="908"/>
      <c r="E7" s="908"/>
      <c r="F7" s="908"/>
      <c r="G7" s="908"/>
      <c r="H7" s="908"/>
      <c r="I7" s="908"/>
      <c r="J7" s="908"/>
      <c r="K7" s="908"/>
      <c r="L7" s="908"/>
      <c r="M7" s="908"/>
      <c r="N7" s="908"/>
      <c r="O7" s="908"/>
      <c r="P7" s="907" t="str">
        <f>IF(機械!AY16=0,"",機械!AY16)</f>
        <v/>
      </c>
      <c r="Q7" s="907"/>
      <c r="R7" s="907"/>
      <c r="S7" s="907"/>
      <c r="T7" s="907"/>
      <c r="U7" s="907"/>
      <c r="V7" s="907"/>
      <c r="W7" s="907"/>
      <c r="X7" s="907"/>
      <c r="Y7" s="907"/>
      <c r="Z7" s="907" t="str">
        <f>IF(機械!AS16=0,"",機械!AS16)</f>
        <v/>
      </c>
      <c r="AA7" s="907"/>
      <c r="AB7" s="907"/>
      <c r="AC7" s="907"/>
      <c r="AD7" s="907"/>
      <c r="AE7" s="907"/>
      <c r="AF7" s="907"/>
      <c r="AG7" s="907"/>
      <c r="AH7" s="907"/>
      <c r="AI7" s="909"/>
      <c r="AJ7" s="907" t="str">
        <f t="shared" si="0"/>
        <v/>
      </c>
      <c r="AK7" s="907"/>
      <c r="AL7" s="907"/>
      <c r="AM7" s="907"/>
      <c r="AN7" s="907"/>
      <c r="AO7" s="907"/>
      <c r="AP7" s="907"/>
      <c r="AQ7" s="907"/>
      <c r="AR7" s="907"/>
      <c r="AS7" s="907"/>
      <c r="AT7" s="20"/>
    </row>
    <row r="8" spans="1:46" ht="25.15" customHeight="1" x14ac:dyDescent="0.55000000000000004">
      <c r="A8" s="920"/>
      <c r="B8" s="920"/>
      <c r="C8" s="908" t="s">
        <v>616</v>
      </c>
      <c r="D8" s="908"/>
      <c r="E8" s="908"/>
      <c r="F8" s="908"/>
      <c r="G8" s="908"/>
      <c r="H8" s="908"/>
      <c r="I8" s="908"/>
      <c r="J8" s="908"/>
      <c r="K8" s="908"/>
      <c r="L8" s="908"/>
      <c r="M8" s="908"/>
      <c r="N8" s="908"/>
      <c r="O8" s="908"/>
      <c r="P8" s="907">
        <f>IF(改良!AY15=0,"",改良!AY15)</f>
        <v>11000000</v>
      </c>
      <c r="Q8" s="907"/>
      <c r="R8" s="907"/>
      <c r="S8" s="907"/>
      <c r="T8" s="907"/>
      <c r="U8" s="907"/>
      <c r="V8" s="907"/>
      <c r="W8" s="907"/>
      <c r="X8" s="907"/>
      <c r="Y8" s="907"/>
      <c r="Z8" s="907">
        <f>IF(改良!AS15=0,"",改良!AS15)</f>
        <v>10000000</v>
      </c>
      <c r="AA8" s="907"/>
      <c r="AB8" s="907"/>
      <c r="AC8" s="907"/>
      <c r="AD8" s="907"/>
      <c r="AE8" s="907"/>
      <c r="AF8" s="907"/>
      <c r="AG8" s="907"/>
      <c r="AH8" s="907"/>
      <c r="AI8" s="909"/>
      <c r="AJ8" s="907">
        <f t="shared" si="0"/>
        <v>8000000</v>
      </c>
      <c r="AK8" s="907"/>
      <c r="AL8" s="907"/>
      <c r="AM8" s="907"/>
      <c r="AN8" s="907"/>
      <c r="AO8" s="907"/>
      <c r="AP8" s="907"/>
      <c r="AQ8" s="907"/>
      <c r="AR8" s="907"/>
      <c r="AS8" s="907"/>
      <c r="AT8" s="20"/>
    </row>
    <row r="9" spans="1:46" ht="25.15" customHeight="1" x14ac:dyDescent="0.55000000000000004">
      <c r="A9" s="920"/>
      <c r="B9" s="920"/>
      <c r="C9" s="910" t="s">
        <v>191</v>
      </c>
      <c r="D9" s="910"/>
      <c r="E9" s="910"/>
      <c r="F9" s="910"/>
      <c r="G9" s="910"/>
      <c r="H9" s="910"/>
      <c r="I9" s="910"/>
      <c r="J9" s="910"/>
      <c r="K9" s="910"/>
      <c r="L9" s="910"/>
      <c r="M9" s="910"/>
      <c r="N9" s="910"/>
      <c r="O9" s="910"/>
      <c r="P9" s="907" t="str">
        <f>IF(委託!AY15=0,"",委託!AY15)</f>
        <v/>
      </c>
      <c r="Q9" s="907"/>
      <c r="R9" s="907"/>
      <c r="S9" s="907"/>
      <c r="T9" s="907"/>
      <c r="U9" s="907"/>
      <c r="V9" s="907"/>
      <c r="W9" s="907"/>
      <c r="X9" s="907"/>
      <c r="Y9" s="907"/>
      <c r="Z9" s="907" t="str">
        <f>IF(委託!AS15=0,"",委託!AS15)</f>
        <v/>
      </c>
      <c r="AA9" s="907"/>
      <c r="AB9" s="907"/>
      <c r="AC9" s="907"/>
      <c r="AD9" s="907"/>
      <c r="AE9" s="907"/>
      <c r="AF9" s="907"/>
      <c r="AG9" s="907"/>
      <c r="AH9" s="907"/>
      <c r="AI9" s="909"/>
      <c r="AJ9" s="907" t="str">
        <f t="shared" si="0"/>
        <v/>
      </c>
      <c r="AK9" s="907"/>
      <c r="AL9" s="907"/>
      <c r="AM9" s="907"/>
      <c r="AN9" s="907"/>
      <c r="AO9" s="907"/>
      <c r="AP9" s="907"/>
      <c r="AQ9" s="907"/>
      <c r="AR9" s="907"/>
      <c r="AS9" s="907"/>
      <c r="AT9" s="20"/>
    </row>
    <row r="10" spans="1:46" ht="25.15" customHeight="1" x14ac:dyDescent="0.55000000000000004">
      <c r="A10" s="920"/>
      <c r="B10" s="920"/>
      <c r="C10" s="908" t="s">
        <v>192</v>
      </c>
      <c r="D10" s="908"/>
      <c r="E10" s="908"/>
      <c r="F10" s="908"/>
      <c r="G10" s="908"/>
      <c r="H10" s="908"/>
      <c r="I10" s="908"/>
      <c r="J10" s="908"/>
      <c r="K10" s="908"/>
      <c r="L10" s="908"/>
      <c r="M10" s="908"/>
      <c r="N10" s="908"/>
      <c r="O10" s="908"/>
      <c r="P10" s="907" t="str">
        <f>IF(設備!AY20=0,"",設備!AY20)</f>
        <v/>
      </c>
      <c r="Q10" s="907"/>
      <c r="R10" s="907"/>
      <c r="S10" s="907"/>
      <c r="T10" s="907"/>
      <c r="U10" s="907"/>
      <c r="V10" s="907"/>
      <c r="W10" s="907"/>
      <c r="X10" s="907"/>
      <c r="Y10" s="907"/>
      <c r="Z10" s="907" t="str">
        <f>IF(設備!AS20=0,"",設備!AS20)</f>
        <v/>
      </c>
      <c r="AA10" s="907"/>
      <c r="AB10" s="907"/>
      <c r="AC10" s="907"/>
      <c r="AD10" s="907"/>
      <c r="AE10" s="907"/>
      <c r="AF10" s="907"/>
      <c r="AG10" s="907"/>
      <c r="AH10" s="907"/>
      <c r="AI10" s="909"/>
      <c r="AJ10" s="907" t="str">
        <f t="shared" si="0"/>
        <v/>
      </c>
      <c r="AK10" s="907"/>
      <c r="AL10" s="907"/>
      <c r="AM10" s="907"/>
      <c r="AN10" s="907"/>
      <c r="AO10" s="907"/>
      <c r="AP10" s="907"/>
      <c r="AQ10" s="907"/>
      <c r="AR10" s="907"/>
      <c r="AS10" s="907"/>
      <c r="AT10" s="20"/>
    </row>
    <row r="11" spans="1:46" ht="25.15" customHeight="1" x14ac:dyDescent="0.55000000000000004">
      <c r="A11" s="920"/>
      <c r="B11" s="920"/>
      <c r="C11" s="908" t="s">
        <v>193</v>
      </c>
      <c r="D11" s="908"/>
      <c r="E11" s="908"/>
      <c r="F11" s="908"/>
      <c r="G11" s="908"/>
      <c r="H11" s="908"/>
      <c r="I11" s="908"/>
      <c r="J11" s="908"/>
      <c r="K11" s="908"/>
      <c r="L11" s="908"/>
      <c r="M11" s="908"/>
      <c r="N11" s="908"/>
      <c r="O11" s="908"/>
      <c r="P11" s="907">
        <f>IF(システム!AY21=0,"",システム!AY21)</f>
        <v>5500000</v>
      </c>
      <c r="Q11" s="907"/>
      <c r="R11" s="907"/>
      <c r="S11" s="907"/>
      <c r="T11" s="907"/>
      <c r="U11" s="907"/>
      <c r="V11" s="907"/>
      <c r="W11" s="907"/>
      <c r="X11" s="907"/>
      <c r="Y11" s="907"/>
      <c r="Z11" s="907">
        <f>IF(システム!AS21=0,"",システム!AS21)</f>
        <v>5000000</v>
      </c>
      <c r="AA11" s="907"/>
      <c r="AB11" s="907"/>
      <c r="AC11" s="907"/>
      <c r="AD11" s="907"/>
      <c r="AE11" s="907"/>
      <c r="AF11" s="907"/>
      <c r="AG11" s="907"/>
      <c r="AH11" s="907"/>
      <c r="AI11" s="909"/>
      <c r="AJ11" s="907">
        <f t="shared" si="0"/>
        <v>4000000</v>
      </c>
      <c r="AK11" s="907"/>
      <c r="AL11" s="907"/>
      <c r="AM11" s="907"/>
      <c r="AN11" s="907"/>
      <c r="AO11" s="907"/>
      <c r="AP11" s="907"/>
      <c r="AQ11" s="907"/>
      <c r="AR11" s="907"/>
      <c r="AS11" s="907"/>
      <c r="AT11" s="20"/>
    </row>
    <row r="12" spans="1:46" ht="25.15" customHeight="1" x14ac:dyDescent="0.55000000000000004">
      <c r="A12" s="920"/>
      <c r="B12" s="920"/>
      <c r="C12" s="908" t="s">
        <v>194</v>
      </c>
      <c r="D12" s="908"/>
      <c r="E12" s="908"/>
      <c r="F12" s="908"/>
      <c r="G12" s="908"/>
      <c r="H12" s="908"/>
      <c r="I12" s="908"/>
      <c r="J12" s="908"/>
      <c r="K12" s="908"/>
      <c r="L12" s="908"/>
      <c r="M12" s="908"/>
      <c r="N12" s="908"/>
      <c r="O12" s="908"/>
      <c r="P12" s="907" t="str">
        <f>IF(専門!AY15=0,"",専門!AY15)</f>
        <v/>
      </c>
      <c r="Q12" s="907"/>
      <c r="R12" s="907"/>
      <c r="S12" s="907"/>
      <c r="T12" s="907"/>
      <c r="U12" s="907"/>
      <c r="V12" s="907"/>
      <c r="W12" s="907"/>
      <c r="X12" s="907"/>
      <c r="Y12" s="907"/>
      <c r="Z12" s="907" t="str">
        <f>IF(専門!AS15=0,"",専門!AS15)</f>
        <v/>
      </c>
      <c r="AA12" s="907"/>
      <c r="AB12" s="907"/>
      <c r="AC12" s="907"/>
      <c r="AD12" s="907"/>
      <c r="AE12" s="907"/>
      <c r="AF12" s="907"/>
      <c r="AG12" s="907"/>
      <c r="AH12" s="907"/>
      <c r="AI12" s="909"/>
      <c r="AJ12" s="907" t="str">
        <f t="shared" si="0"/>
        <v/>
      </c>
      <c r="AK12" s="907"/>
      <c r="AL12" s="907"/>
      <c r="AM12" s="907"/>
      <c r="AN12" s="907"/>
      <c r="AO12" s="907"/>
      <c r="AP12" s="907"/>
      <c r="AQ12" s="907"/>
      <c r="AR12" s="907"/>
      <c r="AS12" s="907"/>
      <c r="AT12" s="20"/>
    </row>
    <row r="13" spans="1:46" ht="25.15" customHeight="1" x14ac:dyDescent="0.55000000000000004">
      <c r="A13" s="920"/>
      <c r="B13" s="920"/>
      <c r="C13" s="911" t="s">
        <v>541</v>
      </c>
      <c r="D13" s="912"/>
      <c r="E13" s="912"/>
      <c r="F13" s="912"/>
      <c r="G13" s="912"/>
      <c r="H13" s="912"/>
      <c r="I13" s="912"/>
      <c r="J13" s="912"/>
      <c r="K13" s="912"/>
      <c r="L13" s="912"/>
      <c r="M13" s="912"/>
      <c r="N13" s="912"/>
      <c r="O13" s="913"/>
      <c r="P13" s="909">
        <f>IF(販路!AY20=0,"",販路!AY20)</f>
        <v>1650000</v>
      </c>
      <c r="Q13" s="914"/>
      <c r="R13" s="914"/>
      <c r="S13" s="914"/>
      <c r="T13" s="914"/>
      <c r="U13" s="914"/>
      <c r="V13" s="914"/>
      <c r="W13" s="914"/>
      <c r="X13" s="914"/>
      <c r="Y13" s="915"/>
      <c r="Z13" s="909">
        <f>IF(販路!AS20=0,"",販路!AS20)</f>
        <v>1500000</v>
      </c>
      <c r="AA13" s="914"/>
      <c r="AB13" s="914"/>
      <c r="AC13" s="914"/>
      <c r="AD13" s="914"/>
      <c r="AE13" s="914"/>
      <c r="AF13" s="914"/>
      <c r="AG13" s="914"/>
      <c r="AH13" s="914"/>
      <c r="AI13" s="914"/>
      <c r="AJ13" s="907">
        <f>IFERROR(IF(Z13="","",IF(ROUNDDOWN(Z13*$AF$2,-3)&gt;=5000000,5000000,ROUNDDOWN(Z13*$AF$2,-3))),"")</f>
        <v>1200000</v>
      </c>
      <c r="AK13" s="907"/>
      <c r="AL13" s="907"/>
      <c r="AM13" s="907"/>
      <c r="AN13" s="907"/>
      <c r="AO13" s="907"/>
      <c r="AP13" s="907"/>
      <c r="AQ13" s="907"/>
      <c r="AR13" s="907"/>
      <c r="AS13" s="907"/>
      <c r="AT13" s="20"/>
    </row>
    <row r="14" spans="1:46" ht="25.15" customHeight="1" x14ac:dyDescent="0.55000000000000004">
      <c r="A14" s="920"/>
      <c r="B14" s="920"/>
      <c r="C14" s="911" t="s">
        <v>542</v>
      </c>
      <c r="D14" s="912"/>
      <c r="E14" s="912"/>
      <c r="F14" s="912"/>
      <c r="G14" s="912"/>
      <c r="H14" s="912"/>
      <c r="I14" s="912"/>
      <c r="J14" s="912"/>
      <c r="K14" s="912"/>
      <c r="L14" s="912"/>
      <c r="M14" s="912"/>
      <c r="N14" s="912"/>
      <c r="O14" s="913"/>
      <c r="P14" s="909" t="str">
        <f>IF(他!AY20=0,"",他!AY20)</f>
        <v/>
      </c>
      <c r="Q14" s="914"/>
      <c r="R14" s="914"/>
      <c r="S14" s="914"/>
      <c r="T14" s="914"/>
      <c r="U14" s="914"/>
      <c r="V14" s="914"/>
      <c r="W14" s="914"/>
      <c r="X14" s="914"/>
      <c r="Y14" s="915"/>
      <c r="Z14" s="909" t="str">
        <f>IF(他!AS20=0,"",他!AS20)</f>
        <v/>
      </c>
      <c r="AA14" s="914"/>
      <c r="AB14" s="914"/>
      <c r="AC14" s="914"/>
      <c r="AD14" s="914"/>
      <c r="AE14" s="914"/>
      <c r="AF14" s="914"/>
      <c r="AG14" s="914"/>
      <c r="AH14" s="914"/>
      <c r="AI14" s="914"/>
      <c r="AJ14" s="907" t="str">
        <f>IFERROR(IF(Z14="","",IF(ROUNDDOWN(Z14*$AF$2,-3)&gt;=1000000,1000000,ROUNDDOWN(Z14*$AF$2,-3))),"")</f>
        <v/>
      </c>
      <c r="AK14" s="907"/>
      <c r="AL14" s="907"/>
      <c r="AM14" s="907"/>
      <c r="AN14" s="907"/>
      <c r="AO14" s="907"/>
      <c r="AP14" s="907"/>
      <c r="AQ14" s="907"/>
      <c r="AR14" s="907"/>
      <c r="AS14" s="907"/>
      <c r="AT14" s="20"/>
    </row>
    <row r="15" spans="1:46" ht="25.15" customHeight="1" thickBot="1" x14ac:dyDescent="0.6">
      <c r="A15" s="920"/>
      <c r="B15" s="920"/>
      <c r="C15" s="911" t="s">
        <v>195</v>
      </c>
      <c r="D15" s="912"/>
      <c r="E15" s="912"/>
      <c r="F15" s="912"/>
      <c r="G15" s="912"/>
      <c r="H15" s="912"/>
      <c r="I15" s="912"/>
      <c r="J15" s="912"/>
      <c r="K15" s="912"/>
      <c r="L15" s="912"/>
      <c r="M15" s="912"/>
      <c r="N15" s="912"/>
      <c r="O15" s="913"/>
      <c r="P15" s="917">
        <v>0</v>
      </c>
      <c r="Q15" s="917"/>
      <c r="R15" s="917"/>
      <c r="S15" s="917"/>
      <c r="T15" s="917"/>
      <c r="U15" s="917"/>
      <c r="V15" s="917"/>
      <c r="W15" s="917"/>
      <c r="X15" s="917"/>
      <c r="Y15" s="917"/>
      <c r="Z15" s="918"/>
      <c r="AA15" s="918"/>
      <c r="AB15" s="918"/>
      <c r="AC15" s="918"/>
      <c r="AD15" s="918"/>
      <c r="AE15" s="918"/>
      <c r="AF15" s="918"/>
      <c r="AG15" s="918"/>
      <c r="AH15" s="918"/>
      <c r="AI15" s="918"/>
      <c r="AJ15" s="919"/>
      <c r="AK15" s="919"/>
      <c r="AL15" s="919"/>
      <c r="AM15" s="919"/>
      <c r="AN15" s="919"/>
      <c r="AO15" s="919"/>
      <c r="AP15" s="919"/>
      <c r="AQ15" s="919"/>
      <c r="AR15" s="919"/>
      <c r="AS15" s="919"/>
      <c r="AT15" s="20"/>
    </row>
    <row r="16" spans="1:46" ht="25.15" customHeight="1" thickBot="1" x14ac:dyDescent="0.6">
      <c r="A16" s="920"/>
      <c r="B16" s="920"/>
      <c r="C16" s="921" t="s">
        <v>123</v>
      </c>
      <c r="D16" s="921"/>
      <c r="E16" s="921"/>
      <c r="F16" s="921"/>
      <c r="G16" s="921"/>
      <c r="H16" s="921"/>
      <c r="I16" s="921"/>
      <c r="J16" s="921"/>
      <c r="K16" s="921"/>
      <c r="L16" s="921"/>
      <c r="M16" s="921"/>
      <c r="N16" s="921"/>
      <c r="O16" s="921"/>
      <c r="P16" s="922">
        <f>SUM(P6:Y15)</f>
        <v>18150000</v>
      </c>
      <c r="Q16" s="922"/>
      <c r="R16" s="922"/>
      <c r="S16" s="922"/>
      <c r="T16" s="922"/>
      <c r="U16" s="922"/>
      <c r="V16" s="922"/>
      <c r="W16" s="922"/>
      <c r="X16" s="922"/>
      <c r="Y16" s="922"/>
      <c r="Z16" s="907">
        <f>SUM(Z6:AI14)</f>
        <v>16500000</v>
      </c>
      <c r="AA16" s="907"/>
      <c r="AB16" s="907"/>
      <c r="AC16" s="907"/>
      <c r="AD16" s="907"/>
      <c r="AE16" s="907"/>
      <c r="AF16" s="907"/>
      <c r="AG16" s="907"/>
      <c r="AH16" s="907"/>
      <c r="AI16" s="909"/>
      <c r="AJ16" s="923">
        <f>IF(SUM(AJ6:AS14)&lt;=20000000,SUM(AJ6:AS13),20000000)</f>
        <v>13200000</v>
      </c>
      <c r="AK16" s="924"/>
      <c r="AL16" s="924"/>
      <c r="AM16" s="924"/>
      <c r="AN16" s="924"/>
      <c r="AO16" s="924"/>
      <c r="AP16" s="924"/>
      <c r="AQ16" s="924"/>
      <c r="AR16" s="924"/>
      <c r="AS16" s="925"/>
      <c r="AT16" s="20"/>
    </row>
    <row r="17" spans="1:46" s="20" customFormat="1" x14ac:dyDescent="0.55000000000000004">
      <c r="A17" s="186"/>
      <c r="B17" s="186"/>
      <c r="C17" s="186"/>
      <c r="D17" s="196"/>
      <c r="E17" s="186"/>
      <c r="F17" s="186"/>
      <c r="G17" s="186"/>
      <c r="H17" s="186"/>
      <c r="I17" s="186"/>
      <c r="J17" s="186"/>
      <c r="K17" s="186"/>
      <c r="L17" s="186"/>
      <c r="M17" s="186"/>
      <c r="N17" s="186"/>
      <c r="O17" s="186"/>
      <c r="P17" s="197"/>
      <c r="Q17" s="197"/>
      <c r="R17" s="197"/>
      <c r="S17" s="197"/>
      <c r="T17" s="197"/>
      <c r="U17" s="197"/>
      <c r="V17" s="197"/>
      <c r="W17" s="197"/>
      <c r="X17" s="198"/>
      <c r="Y17" s="198"/>
      <c r="Z17" s="186"/>
      <c r="AA17" s="186"/>
      <c r="AB17" s="186"/>
      <c r="AC17" s="186"/>
      <c r="AD17" s="186"/>
      <c r="AE17" s="186"/>
      <c r="AF17" s="186"/>
      <c r="AG17" s="186"/>
      <c r="AH17" s="186"/>
      <c r="AI17" s="186"/>
      <c r="AJ17" s="199"/>
      <c r="AK17" s="199"/>
      <c r="AL17" s="199"/>
      <c r="AM17" s="199"/>
      <c r="AN17" s="199"/>
      <c r="AO17" s="199"/>
      <c r="AP17" s="199"/>
      <c r="AQ17" s="186"/>
      <c r="AR17" s="186"/>
      <c r="AS17" s="186"/>
    </row>
    <row r="18" spans="1:46" s="20" customFormat="1" x14ac:dyDescent="0.55000000000000004">
      <c r="A18" s="186"/>
      <c r="B18" s="186"/>
      <c r="C18" s="186"/>
      <c r="D18" s="196"/>
      <c r="E18" s="186"/>
      <c r="F18" s="186"/>
      <c r="G18" s="186"/>
      <c r="H18" s="186"/>
      <c r="I18" s="186"/>
      <c r="J18" s="186"/>
      <c r="K18" s="186"/>
      <c r="L18" s="186"/>
      <c r="M18" s="186"/>
      <c r="N18" s="186"/>
      <c r="O18" s="186"/>
      <c r="P18" s="186"/>
      <c r="Q18" s="186"/>
      <c r="R18" s="186"/>
      <c r="S18" s="186"/>
      <c r="T18" s="186"/>
      <c r="U18" s="186"/>
      <c r="V18" s="186"/>
      <c r="W18" s="186"/>
      <c r="X18" s="200"/>
      <c r="Y18" s="200"/>
      <c r="Z18" s="200"/>
      <c r="AA18" s="200"/>
      <c r="AB18" s="200"/>
      <c r="AC18" s="200"/>
      <c r="AD18" s="200"/>
      <c r="AE18" s="200"/>
      <c r="AF18" s="200"/>
      <c r="AG18" s="186"/>
      <c r="AH18" s="186"/>
      <c r="AI18" s="186"/>
      <c r="AJ18" s="199"/>
      <c r="AK18" s="199"/>
      <c r="AL18" s="199"/>
      <c r="AM18" s="199"/>
      <c r="AN18" s="199"/>
      <c r="AO18" s="199"/>
      <c r="AP18" s="199"/>
      <c r="AQ18" s="186"/>
      <c r="AR18" s="186"/>
      <c r="AS18" s="186"/>
    </row>
    <row r="19" spans="1:46" s="20" customFormat="1" x14ac:dyDescent="0.55000000000000004">
      <c r="A19" s="186" t="s">
        <v>196</v>
      </c>
      <c r="B19" s="186"/>
      <c r="C19" s="186"/>
      <c r="D19" s="196"/>
      <c r="E19" s="186"/>
      <c r="F19" s="186"/>
      <c r="G19" s="186"/>
      <c r="H19" s="186"/>
      <c r="I19" s="186"/>
      <c r="J19" s="186"/>
      <c r="K19" s="186"/>
      <c r="L19" s="186"/>
      <c r="M19" s="186"/>
      <c r="N19" s="186"/>
      <c r="O19" s="186"/>
      <c r="P19" s="186"/>
      <c r="Q19" s="186"/>
      <c r="R19" s="186"/>
      <c r="S19" s="186"/>
      <c r="T19" s="186"/>
      <c r="U19" s="186"/>
      <c r="V19" s="186"/>
      <c r="W19" s="186"/>
      <c r="X19" s="201"/>
      <c r="Y19" s="201"/>
      <c r="Z19" s="186"/>
      <c r="AA19" s="186"/>
      <c r="AB19" s="186"/>
      <c r="AC19" s="186"/>
      <c r="AD19" s="186"/>
      <c r="AE19" s="186"/>
      <c r="AF19" s="186"/>
      <c r="AG19" s="186"/>
      <c r="AH19" s="186"/>
      <c r="AI19" s="186"/>
      <c r="AJ19" s="186"/>
      <c r="AK19" s="186"/>
      <c r="AL19" s="186"/>
      <c r="AM19" s="926" t="s">
        <v>124</v>
      </c>
      <c r="AN19" s="926"/>
      <c r="AO19" s="926"/>
      <c r="AP19" s="926"/>
      <c r="AQ19" s="926"/>
      <c r="AR19" s="926"/>
      <c r="AS19" s="926"/>
    </row>
    <row r="20" spans="1:46" ht="25.15" customHeight="1" x14ac:dyDescent="0.55000000000000004">
      <c r="A20" s="899" t="s">
        <v>125</v>
      </c>
      <c r="B20" s="899"/>
      <c r="C20" s="899"/>
      <c r="D20" s="899"/>
      <c r="E20" s="899"/>
      <c r="F20" s="899"/>
      <c r="G20" s="899"/>
      <c r="H20" s="899"/>
      <c r="I20" s="899"/>
      <c r="J20" s="899"/>
      <c r="K20" s="899"/>
      <c r="L20" s="899"/>
      <c r="M20" s="899" t="s">
        <v>126</v>
      </c>
      <c r="N20" s="899"/>
      <c r="O20" s="899"/>
      <c r="P20" s="899"/>
      <c r="Q20" s="899"/>
      <c r="R20" s="899"/>
      <c r="S20" s="899"/>
      <c r="T20" s="899"/>
      <c r="U20" s="899"/>
      <c r="V20" s="899"/>
      <c r="W20" s="899"/>
      <c r="X20" s="916" t="s">
        <v>127</v>
      </c>
      <c r="Y20" s="916"/>
      <c r="Z20" s="916"/>
      <c r="AA20" s="916"/>
      <c r="AB20" s="916"/>
      <c r="AC20" s="916"/>
      <c r="AD20" s="916"/>
      <c r="AE20" s="916"/>
      <c r="AF20" s="916"/>
      <c r="AG20" s="916"/>
      <c r="AH20" s="916"/>
      <c r="AI20" s="916"/>
      <c r="AJ20" s="916"/>
      <c r="AK20" s="899" t="s">
        <v>128</v>
      </c>
      <c r="AL20" s="899"/>
      <c r="AM20" s="899"/>
      <c r="AN20" s="899"/>
      <c r="AO20" s="899"/>
      <c r="AP20" s="899"/>
      <c r="AQ20" s="899"/>
      <c r="AR20" s="899"/>
      <c r="AS20" s="899"/>
      <c r="AT20" s="20"/>
    </row>
    <row r="21" spans="1:46" ht="25.15" customHeight="1" x14ac:dyDescent="0.55000000000000004">
      <c r="A21" s="920" t="s">
        <v>129</v>
      </c>
      <c r="B21" s="920"/>
      <c r="C21" s="899" t="s">
        <v>130</v>
      </c>
      <c r="D21" s="899"/>
      <c r="E21" s="899"/>
      <c r="F21" s="899"/>
      <c r="G21" s="899"/>
      <c r="H21" s="899"/>
      <c r="I21" s="899"/>
      <c r="J21" s="899"/>
      <c r="K21" s="899"/>
      <c r="L21" s="899"/>
      <c r="M21" s="938">
        <v>18150000</v>
      </c>
      <c r="N21" s="938"/>
      <c r="O21" s="938"/>
      <c r="P21" s="938"/>
      <c r="Q21" s="938"/>
      <c r="R21" s="938"/>
      <c r="S21" s="938"/>
      <c r="T21" s="938"/>
      <c r="U21" s="938"/>
      <c r="V21" s="938"/>
      <c r="W21" s="938"/>
      <c r="X21" s="939"/>
      <c r="Y21" s="939"/>
      <c r="Z21" s="939"/>
      <c r="AA21" s="939"/>
      <c r="AB21" s="939"/>
      <c r="AC21" s="939"/>
      <c r="AD21" s="939"/>
      <c r="AE21" s="939"/>
      <c r="AF21" s="939"/>
      <c r="AG21" s="939"/>
      <c r="AH21" s="939"/>
      <c r="AI21" s="939"/>
      <c r="AJ21" s="939"/>
      <c r="AK21" s="940" t="s">
        <v>648</v>
      </c>
      <c r="AL21" s="940"/>
      <c r="AM21" s="940"/>
      <c r="AN21" s="940"/>
      <c r="AO21" s="940"/>
      <c r="AP21" s="940"/>
      <c r="AQ21" s="940"/>
      <c r="AR21" s="940"/>
      <c r="AS21" s="940"/>
      <c r="AT21" s="20"/>
    </row>
    <row r="22" spans="1:46" ht="25.15" customHeight="1" x14ac:dyDescent="0.55000000000000004">
      <c r="A22" s="920"/>
      <c r="B22" s="920"/>
      <c r="C22" s="899" t="s">
        <v>131</v>
      </c>
      <c r="D22" s="899"/>
      <c r="E22" s="899"/>
      <c r="F22" s="899"/>
      <c r="G22" s="899"/>
      <c r="H22" s="899"/>
      <c r="I22" s="899"/>
      <c r="J22" s="899"/>
      <c r="K22" s="899"/>
      <c r="L22" s="899"/>
      <c r="M22" s="927"/>
      <c r="N22" s="927"/>
      <c r="O22" s="927"/>
      <c r="P22" s="927"/>
      <c r="Q22" s="927"/>
      <c r="R22" s="927"/>
      <c r="S22" s="927"/>
      <c r="T22" s="927"/>
      <c r="U22" s="927"/>
      <c r="V22" s="927"/>
      <c r="W22" s="927"/>
      <c r="X22" s="928"/>
      <c r="Y22" s="928"/>
      <c r="Z22" s="928"/>
      <c r="AA22" s="928"/>
      <c r="AB22" s="928"/>
      <c r="AC22" s="928"/>
      <c r="AD22" s="928"/>
      <c r="AE22" s="928"/>
      <c r="AF22" s="928"/>
      <c r="AG22" s="928"/>
      <c r="AH22" s="928"/>
      <c r="AI22" s="928"/>
      <c r="AJ22" s="928"/>
      <c r="AK22" s="929" t="s">
        <v>173</v>
      </c>
      <c r="AL22" s="929"/>
      <c r="AM22" s="929"/>
      <c r="AN22" s="929"/>
      <c r="AO22" s="929"/>
      <c r="AP22" s="929"/>
      <c r="AQ22" s="929"/>
      <c r="AR22" s="929"/>
      <c r="AS22" s="929"/>
      <c r="AT22" s="20"/>
    </row>
    <row r="23" spans="1:46" ht="25.15" customHeight="1" x14ac:dyDescent="0.55000000000000004">
      <c r="A23" s="920"/>
      <c r="B23" s="920"/>
      <c r="C23" s="899" t="s">
        <v>132</v>
      </c>
      <c r="D23" s="899"/>
      <c r="E23" s="899"/>
      <c r="F23" s="899"/>
      <c r="G23" s="899"/>
      <c r="H23" s="899"/>
      <c r="I23" s="899"/>
      <c r="J23" s="899"/>
      <c r="K23" s="899"/>
      <c r="L23" s="899"/>
      <c r="M23" s="927"/>
      <c r="N23" s="927"/>
      <c r="O23" s="927"/>
      <c r="P23" s="927"/>
      <c r="Q23" s="927"/>
      <c r="R23" s="927"/>
      <c r="S23" s="927"/>
      <c r="T23" s="927"/>
      <c r="U23" s="927"/>
      <c r="V23" s="927"/>
      <c r="W23" s="927"/>
      <c r="X23" s="928"/>
      <c r="Y23" s="928"/>
      <c r="Z23" s="928"/>
      <c r="AA23" s="928"/>
      <c r="AB23" s="928"/>
      <c r="AC23" s="928"/>
      <c r="AD23" s="928"/>
      <c r="AE23" s="928"/>
      <c r="AF23" s="928"/>
      <c r="AG23" s="928"/>
      <c r="AH23" s="928"/>
      <c r="AI23" s="928"/>
      <c r="AJ23" s="928"/>
      <c r="AK23" s="929" t="s">
        <v>173</v>
      </c>
      <c r="AL23" s="929"/>
      <c r="AM23" s="929"/>
      <c r="AN23" s="929"/>
      <c r="AO23" s="929"/>
      <c r="AP23" s="929"/>
      <c r="AQ23" s="929"/>
      <c r="AR23" s="929"/>
      <c r="AS23" s="929"/>
      <c r="AT23" s="20"/>
    </row>
    <row r="24" spans="1:46" ht="25.15" customHeight="1" x14ac:dyDescent="0.55000000000000004">
      <c r="A24" s="920"/>
      <c r="B24" s="920"/>
      <c r="C24" s="930" t="s">
        <v>133</v>
      </c>
      <c r="D24" s="930"/>
      <c r="E24" s="931"/>
      <c r="F24" s="931"/>
      <c r="G24" s="931"/>
      <c r="H24" s="931"/>
      <c r="I24" s="931"/>
      <c r="J24" s="931"/>
      <c r="K24" s="931"/>
      <c r="L24" s="931"/>
      <c r="M24" s="927"/>
      <c r="N24" s="927"/>
      <c r="O24" s="927"/>
      <c r="P24" s="927"/>
      <c r="Q24" s="927"/>
      <c r="R24" s="927"/>
      <c r="S24" s="927"/>
      <c r="T24" s="927"/>
      <c r="U24" s="927"/>
      <c r="V24" s="927"/>
      <c r="W24" s="927"/>
      <c r="X24" s="928"/>
      <c r="Y24" s="928"/>
      <c r="Z24" s="928"/>
      <c r="AA24" s="928"/>
      <c r="AB24" s="928"/>
      <c r="AC24" s="928"/>
      <c r="AD24" s="928"/>
      <c r="AE24" s="928"/>
      <c r="AF24" s="928"/>
      <c r="AG24" s="928"/>
      <c r="AH24" s="928"/>
      <c r="AI24" s="928"/>
      <c r="AJ24" s="928"/>
      <c r="AK24" s="929" t="s">
        <v>173</v>
      </c>
      <c r="AL24" s="929"/>
      <c r="AM24" s="929"/>
      <c r="AN24" s="929"/>
      <c r="AO24" s="929"/>
      <c r="AP24" s="929"/>
      <c r="AQ24" s="929"/>
      <c r="AR24" s="929"/>
      <c r="AS24" s="929"/>
      <c r="AT24" s="20"/>
    </row>
    <row r="25" spans="1:46" ht="25.15" customHeight="1" x14ac:dyDescent="0.55000000000000004">
      <c r="A25" s="920"/>
      <c r="B25" s="920"/>
      <c r="C25" s="930"/>
      <c r="D25" s="930"/>
      <c r="E25" s="931"/>
      <c r="F25" s="931"/>
      <c r="G25" s="931"/>
      <c r="H25" s="931"/>
      <c r="I25" s="931"/>
      <c r="J25" s="931"/>
      <c r="K25" s="931"/>
      <c r="L25" s="931"/>
      <c r="M25" s="927"/>
      <c r="N25" s="927"/>
      <c r="O25" s="927"/>
      <c r="P25" s="927"/>
      <c r="Q25" s="927"/>
      <c r="R25" s="927"/>
      <c r="S25" s="927"/>
      <c r="T25" s="927"/>
      <c r="U25" s="927"/>
      <c r="V25" s="927"/>
      <c r="W25" s="927"/>
      <c r="X25" s="928"/>
      <c r="Y25" s="928"/>
      <c r="Z25" s="928"/>
      <c r="AA25" s="928"/>
      <c r="AB25" s="928"/>
      <c r="AC25" s="928"/>
      <c r="AD25" s="928"/>
      <c r="AE25" s="928"/>
      <c r="AF25" s="928"/>
      <c r="AG25" s="928"/>
      <c r="AH25" s="928"/>
      <c r="AI25" s="928"/>
      <c r="AJ25" s="928"/>
      <c r="AK25" s="929" t="s">
        <v>173</v>
      </c>
      <c r="AL25" s="929"/>
      <c r="AM25" s="929"/>
      <c r="AN25" s="929"/>
      <c r="AO25" s="929"/>
      <c r="AP25" s="929"/>
      <c r="AQ25" s="929"/>
      <c r="AR25" s="929"/>
      <c r="AS25" s="929"/>
      <c r="AT25" s="20"/>
    </row>
    <row r="26" spans="1:46" ht="25.15" customHeight="1" x14ac:dyDescent="0.55000000000000004">
      <c r="A26" s="920"/>
      <c r="B26" s="920"/>
      <c r="C26" s="932" t="s">
        <v>140</v>
      </c>
      <c r="D26" s="932"/>
      <c r="E26" s="932"/>
      <c r="F26" s="932"/>
      <c r="G26" s="932"/>
      <c r="H26" s="932"/>
      <c r="I26" s="932"/>
      <c r="J26" s="932"/>
      <c r="K26" s="932"/>
      <c r="L26" s="932"/>
      <c r="M26" s="922">
        <f>SUM(M21:W25)</f>
        <v>18150000</v>
      </c>
      <c r="N26" s="922"/>
      <c r="O26" s="922"/>
      <c r="P26" s="922"/>
      <c r="Q26" s="922"/>
      <c r="R26" s="922"/>
      <c r="S26" s="922"/>
      <c r="T26" s="922"/>
      <c r="U26" s="922"/>
      <c r="V26" s="922"/>
      <c r="W26" s="922"/>
      <c r="X26" s="933"/>
      <c r="Y26" s="933"/>
      <c r="Z26" s="933"/>
      <c r="AA26" s="933"/>
      <c r="AB26" s="933"/>
      <c r="AC26" s="933"/>
      <c r="AD26" s="933"/>
      <c r="AE26" s="933"/>
      <c r="AF26" s="933"/>
      <c r="AG26" s="933"/>
      <c r="AH26" s="933"/>
      <c r="AI26" s="933"/>
      <c r="AJ26" s="933"/>
      <c r="AK26" s="934"/>
      <c r="AL26" s="934"/>
      <c r="AM26" s="934"/>
      <c r="AN26" s="934"/>
      <c r="AO26" s="934"/>
      <c r="AP26" s="934"/>
      <c r="AQ26" s="934"/>
      <c r="AR26" s="934"/>
      <c r="AS26" s="934"/>
      <c r="AT26" s="20"/>
    </row>
    <row r="27" spans="1:46" s="20" customFormat="1" x14ac:dyDescent="0.55000000000000004">
      <c r="A27" s="942"/>
      <c r="B27" s="942"/>
      <c r="C27" s="202"/>
      <c r="D27" s="202"/>
      <c r="E27" s="202"/>
      <c r="F27" s="202"/>
      <c r="G27" s="202"/>
      <c r="H27" s="202"/>
      <c r="I27" s="202"/>
      <c r="J27" s="202"/>
      <c r="K27" s="202"/>
      <c r="L27" s="202"/>
      <c r="M27" s="203"/>
      <c r="N27" s="203"/>
      <c r="O27" s="203"/>
      <c r="P27" s="203"/>
      <c r="Q27" s="203"/>
      <c r="R27" s="203"/>
      <c r="S27" s="203"/>
      <c r="T27" s="203"/>
      <c r="U27" s="203"/>
      <c r="V27" s="198"/>
      <c r="W27" s="198"/>
      <c r="X27" s="202"/>
      <c r="Y27" s="202"/>
      <c r="Z27" s="202"/>
      <c r="AA27" s="202"/>
      <c r="AB27" s="202"/>
      <c r="AC27" s="202"/>
      <c r="AD27" s="202"/>
      <c r="AE27" s="202"/>
      <c r="AF27" s="202"/>
      <c r="AG27" s="202"/>
      <c r="AH27" s="202"/>
      <c r="AI27" s="202"/>
      <c r="AJ27" s="202"/>
      <c r="AK27" s="202"/>
      <c r="AL27" s="202"/>
      <c r="AM27" s="202"/>
      <c r="AN27" s="202"/>
      <c r="AO27" s="202"/>
      <c r="AP27" s="202"/>
      <c r="AQ27" s="202"/>
      <c r="AR27" s="202"/>
      <c r="AS27" s="202"/>
    </row>
    <row r="28" spans="1:46" x14ac:dyDescent="0.55000000000000004">
      <c r="A28" s="204"/>
      <c r="B28" s="943" t="s">
        <v>134</v>
      </c>
      <c r="C28" s="944"/>
      <c r="D28" s="205"/>
      <c r="E28" s="935" t="s">
        <v>141</v>
      </c>
      <c r="F28" s="935"/>
      <c r="G28" s="935"/>
      <c r="H28" s="935"/>
      <c r="I28" s="935"/>
      <c r="J28" s="935"/>
      <c r="K28" s="935"/>
      <c r="L28" s="935"/>
      <c r="M28" s="935"/>
      <c r="N28" s="935"/>
      <c r="O28" s="935"/>
      <c r="P28" s="935"/>
      <c r="Q28" s="935"/>
      <c r="R28" s="935"/>
      <c r="S28" s="935"/>
      <c r="T28" s="935"/>
      <c r="U28" s="935"/>
      <c r="V28" s="935"/>
      <c r="W28" s="935"/>
      <c r="X28" s="935"/>
      <c r="Y28" s="935"/>
      <c r="Z28" s="935"/>
      <c r="AA28" s="935"/>
      <c r="AB28" s="935"/>
      <c r="AC28" s="935"/>
      <c r="AD28" s="935"/>
      <c r="AE28" s="935"/>
      <c r="AF28" s="935"/>
      <c r="AG28" s="935"/>
      <c r="AH28" s="935"/>
      <c r="AI28" s="935"/>
      <c r="AJ28" s="935"/>
      <c r="AK28" s="935"/>
      <c r="AL28" s="935"/>
      <c r="AM28" s="935"/>
      <c r="AN28" s="935"/>
      <c r="AO28" s="935"/>
      <c r="AP28" s="935"/>
      <c r="AQ28" s="935"/>
      <c r="AR28" s="935"/>
      <c r="AS28" s="935"/>
      <c r="AT28" s="20"/>
    </row>
    <row r="29" spans="1:46" ht="13.5" customHeight="1" x14ac:dyDescent="0.55000000000000004">
      <c r="A29" s="206"/>
      <c r="B29" s="206"/>
      <c r="C29" s="207"/>
      <c r="D29" s="207"/>
      <c r="E29" s="207"/>
      <c r="F29" s="207"/>
      <c r="G29" s="207"/>
      <c r="H29" s="207"/>
      <c r="I29" s="207"/>
      <c r="J29" s="207"/>
      <c r="K29" s="207"/>
      <c r="L29" s="207"/>
      <c r="M29" s="207"/>
      <c r="N29" s="207"/>
      <c r="O29" s="207"/>
      <c r="P29" s="207"/>
      <c r="Q29" s="207"/>
      <c r="R29" s="207"/>
      <c r="S29" s="207"/>
      <c r="T29" s="207"/>
      <c r="U29" s="207"/>
      <c r="V29" s="207"/>
      <c r="W29" s="207"/>
      <c r="X29" s="207"/>
      <c r="Y29" s="207"/>
      <c r="Z29" s="207"/>
      <c r="AA29" s="207"/>
      <c r="AB29" s="207"/>
      <c r="AC29" s="207"/>
      <c r="AD29" s="207"/>
      <c r="AE29" s="207"/>
      <c r="AF29" s="207"/>
      <c r="AG29" s="207"/>
      <c r="AH29" s="207"/>
      <c r="AI29" s="207"/>
      <c r="AJ29" s="207"/>
      <c r="AK29" s="207"/>
      <c r="AL29" s="207"/>
      <c r="AM29" s="207"/>
      <c r="AN29" s="207"/>
      <c r="AO29" s="207"/>
      <c r="AP29" s="207"/>
      <c r="AQ29" s="207"/>
      <c r="AR29" s="207"/>
      <c r="AS29" s="207"/>
      <c r="AT29" s="20"/>
    </row>
    <row r="30" spans="1:46" ht="5.15" customHeight="1" x14ac:dyDescent="0.55000000000000004">
      <c r="A30" s="183"/>
      <c r="B30" s="183"/>
      <c r="C30" s="208"/>
      <c r="D30" s="208"/>
      <c r="E30" s="935" t="s">
        <v>135</v>
      </c>
      <c r="F30" s="935"/>
      <c r="G30" s="935"/>
      <c r="H30" s="935"/>
      <c r="I30" s="935"/>
      <c r="J30" s="935"/>
      <c r="K30" s="935"/>
      <c r="L30" s="935"/>
      <c r="M30" s="935"/>
      <c r="N30" s="935"/>
      <c r="O30" s="935"/>
      <c r="P30" s="935"/>
      <c r="Q30" s="935"/>
      <c r="R30" s="935"/>
      <c r="S30" s="935"/>
      <c r="T30" s="935"/>
      <c r="U30" s="935"/>
      <c r="V30" s="935"/>
      <c r="W30" s="935"/>
      <c r="X30" s="935"/>
      <c r="Y30" s="935"/>
      <c r="Z30" s="935"/>
      <c r="AA30" s="935"/>
      <c r="AB30" s="935"/>
      <c r="AC30" s="935"/>
      <c r="AD30" s="935"/>
      <c r="AE30" s="935"/>
      <c r="AF30" s="935"/>
      <c r="AG30" s="935"/>
      <c r="AH30" s="935"/>
      <c r="AI30" s="935"/>
      <c r="AJ30" s="935"/>
      <c r="AK30" s="935"/>
      <c r="AL30" s="935"/>
      <c r="AM30" s="935"/>
      <c r="AN30" s="935"/>
      <c r="AO30" s="935"/>
      <c r="AP30" s="935"/>
      <c r="AQ30" s="935"/>
      <c r="AR30" s="935"/>
      <c r="AS30" s="935"/>
      <c r="AT30" s="20"/>
    </row>
    <row r="31" spans="1:46" x14ac:dyDescent="0.55000000000000004">
      <c r="A31" s="204"/>
      <c r="B31" s="945" t="s">
        <v>136</v>
      </c>
      <c r="C31" s="946"/>
      <c r="D31" s="205"/>
      <c r="E31" s="935"/>
      <c r="F31" s="935"/>
      <c r="G31" s="935"/>
      <c r="H31" s="935"/>
      <c r="I31" s="935"/>
      <c r="J31" s="935"/>
      <c r="K31" s="935"/>
      <c r="L31" s="935"/>
      <c r="M31" s="935"/>
      <c r="N31" s="935"/>
      <c r="O31" s="935"/>
      <c r="P31" s="935"/>
      <c r="Q31" s="935"/>
      <c r="R31" s="935"/>
      <c r="S31" s="935"/>
      <c r="T31" s="935"/>
      <c r="U31" s="935"/>
      <c r="V31" s="935"/>
      <c r="W31" s="935"/>
      <c r="X31" s="935"/>
      <c r="Y31" s="935"/>
      <c r="Z31" s="935"/>
      <c r="AA31" s="935"/>
      <c r="AB31" s="935"/>
      <c r="AC31" s="935"/>
      <c r="AD31" s="935"/>
      <c r="AE31" s="935"/>
      <c r="AF31" s="935"/>
      <c r="AG31" s="935"/>
      <c r="AH31" s="935"/>
      <c r="AI31" s="935"/>
      <c r="AJ31" s="935"/>
      <c r="AK31" s="935"/>
      <c r="AL31" s="935"/>
      <c r="AM31" s="935"/>
      <c r="AN31" s="935"/>
      <c r="AO31" s="935"/>
      <c r="AP31" s="935"/>
      <c r="AQ31" s="935"/>
      <c r="AR31" s="935"/>
      <c r="AS31" s="935"/>
      <c r="AT31" s="20"/>
    </row>
    <row r="32" spans="1:46" ht="15.65" customHeight="1" x14ac:dyDescent="0.55000000000000004">
      <c r="A32" s="183"/>
      <c r="B32" s="183"/>
      <c r="C32" s="205"/>
      <c r="D32" s="205"/>
      <c r="E32" s="935"/>
      <c r="F32" s="935"/>
      <c r="G32" s="935"/>
      <c r="H32" s="935"/>
      <c r="I32" s="935"/>
      <c r="J32" s="935"/>
      <c r="K32" s="935"/>
      <c r="L32" s="935"/>
      <c r="M32" s="935"/>
      <c r="N32" s="935"/>
      <c r="O32" s="935"/>
      <c r="P32" s="935"/>
      <c r="Q32" s="935"/>
      <c r="R32" s="935"/>
      <c r="S32" s="935"/>
      <c r="T32" s="935"/>
      <c r="U32" s="935"/>
      <c r="V32" s="935"/>
      <c r="W32" s="935"/>
      <c r="X32" s="935"/>
      <c r="Y32" s="935"/>
      <c r="Z32" s="935"/>
      <c r="AA32" s="935"/>
      <c r="AB32" s="935"/>
      <c r="AC32" s="935"/>
      <c r="AD32" s="935"/>
      <c r="AE32" s="935"/>
      <c r="AF32" s="935"/>
      <c r="AG32" s="935"/>
      <c r="AH32" s="935"/>
      <c r="AI32" s="935"/>
      <c r="AJ32" s="935"/>
      <c r="AK32" s="935"/>
      <c r="AL32" s="935"/>
      <c r="AM32" s="935"/>
      <c r="AN32" s="935"/>
      <c r="AO32" s="935"/>
      <c r="AP32" s="935"/>
      <c r="AQ32" s="935"/>
      <c r="AR32" s="935"/>
      <c r="AS32" s="935"/>
      <c r="AT32" s="20"/>
    </row>
    <row r="33" spans="1:46" ht="12.65" customHeight="1" x14ac:dyDescent="0.55000000000000004">
      <c r="A33" s="204"/>
      <c r="B33" s="204"/>
      <c r="C33" s="209"/>
      <c r="D33" s="209"/>
      <c r="E33" s="947" t="s">
        <v>433</v>
      </c>
      <c r="F33" s="947"/>
      <c r="G33" s="947"/>
      <c r="H33" s="947"/>
      <c r="I33" s="947"/>
      <c r="J33" s="947"/>
      <c r="K33" s="947"/>
      <c r="L33" s="947"/>
      <c r="M33" s="947"/>
      <c r="N33" s="947"/>
      <c r="O33" s="947"/>
      <c r="P33" s="947"/>
      <c r="Q33" s="947"/>
      <c r="R33" s="947"/>
      <c r="S33" s="947"/>
      <c r="T33" s="947"/>
      <c r="U33" s="947"/>
      <c r="V33" s="947"/>
      <c r="W33" s="947"/>
      <c r="X33" s="947"/>
      <c r="Y33" s="947"/>
      <c r="Z33" s="947"/>
      <c r="AA33" s="947"/>
      <c r="AB33" s="947"/>
      <c r="AC33" s="947"/>
      <c r="AD33" s="947"/>
      <c r="AE33" s="947"/>
      <c r="AF33" s="947"/>
      <c r="AG33" s="947"/>
      <c r="AH33" s="947"/>
      <c r="AI33" s="947"/>
      <c r="AJ33" s="947"/>
      <c r="AK33" s="947"/>
      <c r="AL33" s="947"/>
      <c r="AM33" s="947"/>
      <c r="AN33" s="947"/>
      <c r="AO33" s="947"/>
      <c r="AP33" s="947"/>
      <c r="AQ33" s="947"/>
      <c r="AR33" s="947"/>
      <c r="AS33" s="947"/>
      <c r="AT33" s="20"/>
    </row>
    <row r="34" spans="1:46" x14ac:dyDescent="0.55000000000000004">
      <c r="A34" s="183"/>
      <c r="B34" s="936" t="s">
        <v>137</v>
      </c>
      <c r="C34" s="937"/>
      <c r="D34" s="205"/>
      <c r="E34" s="947"/>
      <c r="F34" s="947"/>
      <c r="G34" s="947"/>
      <c r="H34" s="947"/>
      <c r="I34" s="947"/>
      <c r="J34" s="947"/>
      <c r="K34" s="947"/>
      <c r="L34" s="947"/>
      <c r="M34" s="947"/>
      <c r="N34" s="947"/>
      <c r="O34" s="947"/>
      <c r="P34" s="947"/>
      <c r="Q34" s="947"/>
      <c r="R34" s="947"/>
      <c r="S34" s="947"/>
      <c r="T34" s="947"/>
      <c r="U34" s="947"/>
      <c r="V34" s="947"/>
      <c r="W34" s="947"/>
      <c r="X34" s="947"/>
      <c r="Y34" s="947"/>
      <c r="Z34" s="947"/>
      <c r="AA34" s="947"/>
      <c r="AB34" s="947"/>
      <c r="AC34" s="947"/>
      <c r="AD34" s="947"/>
      <c r="AE34" s="947"/>
      <c r="AF34" s="947"/>
      <c r="AG34" s="947"/>
      <c r="AH34" s="947"/>
      <c r="AI34" s="947"/>
      <c r="AJ34" s="947"/>
      <c r="AK34" s="947"/>
      <c r="AL34" s="947"/>
      <c r="AM34" s="947"/>
      <c r="AN34" s="947"/>
      <c r="AO34" s="947"/>
      <c r="AP34" s="947"/>
      <c r="AQ34" s="947"/>
      <c r="AR34" s="947"/>
      <c r="AS34" s="947"/>
      <c r="AT34" s="20"/>
    </row>
    <row r="35" spans="1:46" ht="16.149999999999999" customHeight="1" x14ac:dyDescent="0.55000000000000004">
      <c r="A35" s="183"/>
      <c r="B35" s="183"/>
      <c r="C35" s="205"/>
      <c r="D35" s="205"/>
      <c r="E35" s="947"/>
      <c r="F35" s="947"/>
      <c r="G35" s="947"/>
      <c r="H35" s="947"/>
      <c r="I35" s="947"/>
      <c r="J35" s="947"/>
      <c r="K35" s="947"/>
      <c r="L35" s="947"/>
      <c r="M35" s="947"/>
      <c r="N35" s="947"/>
      <c r="O35" s="947"/>
      <c r="P35" s="947"/>
      <c r="Q35" s="947"/>
      <c r="R35" s="947"/>
      <c r="S35" s="947"/>
      <c r="T35" s="947"/>
      <c r="U35" s="947"/>
      <c r="V35" s="947"/>
      <c r="W35" s="947"/>
      <c r="X35" s="947"/>
      <c r="Y35" s="947"/>
      <c r="Z35" s="947"/>
      <c r="AA35" s="947"/>
      <c r="AB35" s="947"/>
      <c r="AC35" s="947"/>
      <c r="AD35" s="947"/>
      <c r="AE35" s="947"/>
      <c r="AF35" s="947"/>
      <c r="AG35" s="947"/>
      <c r="AH35" s="947"/>
      <c r="AI35" s="947"/>
      <c r="AJ35" s="947"/>
      <c r="AK35" s="947"/>
      <c r="AL35" s="947"/>
      <c r="AM35" s="947"/>
      <c r="AN35" s="947"/>
      <c r="AO35" s="947"/>
      <c r="AP35" s="947"/>
      <c r="AQ35" s="947"/>
      <c r="AR35" s="947"/>
      <c r="AS35" s="947"/>
      <c r="AT35" s="20"/>
    </row>
    <row r="36" spans="1:46" ht="4.5" customHeight="1" x14ac:dyDescent="0.55000000000000004">
      <c r="A36" s="204"/>
      <c r="B36" s="204"/>
      <c r="C36" s="209"/>
      <c r="D36" s="209"/>
      <c r="E36" s="935" t="s">
        <v>139</v>
      </c>
      <c r="F36" s="935"/>
      <c r="G36" s="935"/>
      <c r="H36" s="935"/>
      <c r="I36" s="935"/>
      <c r="J36" s="935"/>
      <c r="K36" s="935"/>
      <c r="L36" s="935"/>
      <c r="M36" s="935"/>
      <c r="N36" s="935"/>
      <c r="O36" s="935"/>
      <c r="P36" s="935"/>
      <c r="Q36" s="935"/>
      <c r="R36" s="935"/>
      <c r="S36" s="935"/>
      <c r="T36" s="935"/>
      <c r="U36" s="935"/>
      <c r="V36" s="935"/>
      <c r="W36" s="935"/>
      <c r="X36" s="935"/>
      <c r="Y36" s="935"/>
      <c r="Z36" s="935"/>
      <c r="AA36" s="935"/>
      <c r="AB36" s="935"/>
      <c r="AC36" s="935"/>
      <c r="AD36" s="935"/>
      <c r="AE36" s="935"/>
      <c r="AF36" s="935"/>
      <c r="AG36" s="935"/>
      <c r="AH36" s="935"/>
      <c r="AI36" s="935"/>
      <c r="AJ36" s="935"/>
      <c r="AK36" s="935"/>
      <c r="AL36" s="935"/>
      <c r="AM36" s="935"/>
      <c r="AN36" s="935"/>
      <c r="AO36" s="935"/>
      <c r="AP36" s="935"/>
      <c r="AQ36" s="935"/>
      <c r="AR36" s="935"/>
      <c r="AS36" s="935"/>
      <c r="AT36" s="20"/>
    </row>
    <row r="37" spans="1:46" x14ac:dyDescent="0.55000000000000004">
      <c r="A37" s="183"/>
      <c r="B37" s="936" t="s">
        <v>138</v>
      </c>
      <c r="C37" s="937"/>
      <c r="D37" s="205"/>
      <c r="E37" s="935"/>
      <c r="F37" s="935"/>
      <c r="G37" s="935"/>
      <c r="H37" s="935"/>
      <c r="I37" s="935"/>
      <c r="J37" s="935"/>
      <c r="K37" s="935"/>
      <c r="L37" s="935"/>
      <c r="M37" s="935"/>
      <c r="N37" s="935"/>
      <c r="O37" s="935"/>
      <c r="P37" s="935"/>
      <c r="Q37" s="935"/>
      <c r="R37" s="935"/>
      <c r="S37" s="935"/>
      <c r="T37" s="935"/>
      <c r="U37" s="935"/>
      <c r="V37" s="935"/>
      <c r="W37" s="935"/>
      <c r="X37" s="935"/>
      <c r="Y37" s="935"/>
      <c r="Z37" s="935"/>
      <c r="AA37" s="935"/>
      <c r="AB37" s="935"/>
      <c r="AC37" s="935"/>
      <c r="AD37" s="935"/>
      <c r="AE37" s="935"/>
      <c r="AF37" s="935"/>
      <c r="AG37" s="935"/>
      <c r="AH37" s="935"/>
      <c r="AI37" s="935"/>
      <c r="AJ37" s="935"/>
      <c r="AK37" s="935"/>
      <c r="AL37" s="935"/>
      <c r="AM37" s="935"/>
      <c r="AN37" s="935"/>
      <c r="AO37" s="935"/>
      <c r="AP37" s="935"/>
      <c r="AQ37" s="935"/>
      <c r="AR37" s="935"/>
      <c r="AS37" s="935"/>
      <c r="AT37" s="20"/>
    </row>
    <row r="38" spans="1:46" ht="9.65" customHeight="1" x14ac:dyDescent="0.55000000000000004">
      <c r="A38" s="183"/>
      <c r="B38" s="183"/>
      <c r="C38" s="205"/>
      <c r="D38" s="205"/>
      <c r="E38" s="935"/>
      <c r="F38" s="935"/>
      <c r="G38" s="935"/>
      <c r="H38" s="935"/>
      <c r="I38" s="935"/>
      <c r="J38" s="935"/>
      <c r="K38" s="935"/>
      <c r="L38" s="935"/>
      <c r="M38" s="935"/>
      <c r="N38" s="935"/>
      <c r="O38" s="935"/>
      <c r="P38" s="935"/>
      <c r="Q38" s="935"/>
      <c r="R38" s="935"/>
      <c r="S38" s="935"/>
      <c r="T38" s="935"/>
      <c r="U38" s="935"/>
      <c r="V38" s="935"/>
      <c r="W38" s="935"/>
      <c r="X38" s="935"/>
      <c r="Y38" s="935"/>
      <c r="Z38" s="935"/>
      <c r="AA38" s="935"/>
      <c r="AB38" s="935"/>
      <c r="AC38" s="935"/>
      <c r="AD38" s="935"/>
      <c r="AE38" s="935"/>
      <c r="AF38" s="935"/>
      <c r="AG38" s="935"/>
      <c r="AH38" s="935"/>
      <c r="AI38" s="935"/>
      <c r="AJ38" s="935"/>
      <c r="AK38" s="935"/>
      <c r="AL38" s="935"/>
      <c r="AM38" s="935"/>
      <c r="AN38" s="935"/>
      <c r="AO38" s="935"/>
      <c r="AP38" s="935"/>
      <c r="AQ38" s="935"/>
      <c r="AR38" s="935"/>
      <c r="AS38" s="935"/>
      <c r="AT38" s="20"/>
    </row>
    <row r="39" spans="1:46" ht="13.5" customHeight="1" x14ac:dyDescent="0.55000000000000004">
      <c r="A39" s="183"/>
      <c r="B39" s="183"/>
      <c r="C39" s="205"/>
      <c r="D39" s="205"/>
      <c r="E39" s="941"/>
      <c r="F39" s="941"/>
      <c r="G39" s="941"/>
      <c r="H39" s="941"/>
      <c r="I39" s="941"/>
      <c r="J39" s="941"/>
      <c r="K39" s="941"/>
      <c r="L39" s="941"/>
      <c r="M39" s="941"/>
      <c r="N39" s="941"/>
      <c r="O39" s="941"/>
      <c r="P39" s="941"/>
      <c r="Q39" s="941"/>
      <c r="R39" s="941"/>
      <c r="S39" s="941"/>
      <c r="T39" s="941"/>
      <c r="U39" s="941"/>
      <c r="V39" s="941"/>
      <c r="W39" s="941"/>
      <c r="X39" s="941"/>
      <c r="Y39" s="941"/>
      <c r="Z39" s="941"/>
      <c r="AA39" s="941"/>
      <c r="AB39" s="941"/>
      <c r="AC39" s="941"/>
      <c r="AD39" s="941"/>
      <c r="AE39" s="941"/>
      <c r="AF39" s="941"/>
      <c r="AG39" s="941"/>
      <c r="AH39" s="941"/>
      <c r="AI39" s="941"/>
      <c r="AJ39" s="941"/>
      <c r="AK39" s="941"/>
      <c r="AL39" s="941"/>
      <c r="AM39" s="941"/>
      <c r="AN39" s="941"/>
      <c r="AO39" s="941"/>
      <c r="AP39" s="941"/>
      <c r="AQ39" s="941"/>
      <c r="AR39" s="941"/>
      <c r="AS39" s="941"/>
      <c r="AT39" s="20"/>
    </row>
  </sheetData>
  <sheetProtection algorithmName="SHA-512" hashValue="ww/xJIwvkV0AsmsyTtHHXtjDkPwEHm8OxkRV7taQLG73meRFpBSmGezznLzdpn6kv/1xpG2VEtqcSvmrPyPCdQ==" saltValue="gMKjsQ/aUIB9YYmdv+Uzpw==" spinCount="100000" sheet="1" formatCells="0"/>
  <mergeCells count="93">
    <mergeCell ref="E39:AS39"/>
    <mergeCell ref="A27:B27"/>
    <mergeCell ref="B28:C28"/>
    <mergeCell ref="E28:AS28"/>
    <mergeCell ref="E30:AS32"/>
    <mergeCell ref="B31:C31"/>
    <mergeCell ref="E33:AS35"/>
    <mergeCell ref="B34:C34"/>
    <mergeCell ref="C26:L26"/>
    <mergeCell ref="M26:W26"/>
    <mergeCell ref="X26:AJ26"/>
    <mergeCell ref="AK26:AS26"/>
    <mergeCell ref="E36:AS38"/>
    <mergeCell ref="B37:C37"/>
    <mergeCell ref="A21:B26"/>
    <mergeCell ref="C21:L21"/>
    <mergeCell ref="M21:W21"/>
    <mergeCell ref="X21:AJ21"/>
    <mergeCell ref="AK21:AS21"/>
    <mergeCell ref="C22:L22"/>
    <mergeCell ref="M22:W22"/>
    <mergeCell ref="X22:AJ22"/>
    <mergeCell ref="AK22:AS22"/>
    <mergeCell ref="C23:L23"/>
    <mergeCell ref="M23:W23"/>
    <mergeCell ref="X23:AJ23"/>
    <mergeCell ref="AK23:AS23"/>
    <mergeCell ref="C24:D25"/>
    <mergeCell ref="E24:L24"/>
    <mergeCell ref="M24:W24"/>
    <mergeCell ref="X24:AJ24"/>
    <mergeCell ref="AK24:AS24"/>
    <mergeCell ref="E25:L25"/>
    <mergeCell ref="M25:W25"/>
    <mergeCell ref="X25:AJ25"/>
    <mergeCell ref="AK25:AS25"/>
    <mergeCell ref="C16:O16"/>
    <mergeCell ref="P16:Y16"/>
    <mergeCell ref="Z16:AI16"/>
    <mergeCell ref="AJ16:AS16"/>
    <mergeCell ref="AM19:AS19"/>
    <mergeCell ref="A20:L20"/>
    <mergeCell ref="M20:W20"/>
    <mergeCell ref="X20:AJ20"/>
    <mergeCell ref="AK20:AS20"/>
    <mergeCell ref="C14:O14"/>
    <mergeCell ref="P14:Y14"/>
    <mergeCell ref="Z14:AI14"/>
    <mergeCell ref="AJ14:AS14"/>
    <mergeCell ref="C15:O15"/>
    <mergeCell ref="P15:Y15"/>
    <mergeCell ref="Z15:AI15"/>
    <mergeCell ref="AJ15:AS15"/>
    <mergeCell ref="A6:B16"/>
    <mergeCell ref="C6:O6"/>
    <mergeCell ref="P6:Y6"/>
    <mergeCell ref="Z6:AI6"/>
    <mergeCell ref="C12:O12"/>
    <mergeCell ref="P12:Y12"/>
    <mergeCell ref="Z12:AI12"/>
    <mergeCell ref="AJ12:AS12"/>
    <mergeCell ref="C13:O13"/>
    <mergeCell ref="P13:Y13"/>
    <mergeCell ref="Z13:AI13"/>
    <mergeCell ref="AJ13:AS13"/>
    <mergeCell ref="C10:O10"/>
    <mergeCell ref="P10:Y10"/>
    <mergeCell ref="Z10:AI10"/>
    <mergeCell ref="AJ10:AS10"/>
    <mergeCell ref="C11:O11"/>
    <mergeCell ref="P11:Y11"/>
    <mergeCell ref="Z11:AI11"/>
    <mergeCell ref="AJ11:AS11"/>
    <mergeCell ref="P8:Y8"/>
    <mergeCell ref="Z8:AI8"/>
    <mergeCell ref="AJ8:AS8"/>
    <mergeCell ref="C9:O9"/>
    <mergeCell ref="P9:Y9"/>
    <mergeCell ref="Z9:AI9"/>
    <mergeCell ref="AJ9:AS9"/>
    <mergeCell ref="C8:O8"/>
    <mergeCell ref="AJ6:AS6"/>
    <mergeCell ref="C7:O7"/>
    <mergeCell ref="P7:Y7"/>
    <mergeCell ref="Z7:AI7"/>
    <mergeCell ref="AJ7:AS7"/>
    <mergeCell ref="Z2:AE2"/>
    <mergeCell ref="AF2:AS2"/>
    <mergeCell ref="A4:O5"/>
    <mergeCell ref="P4:Y4"/>
    <mergeCell ref="Z4:AI4"/>
    <mergeCell ref="AJ4:AS4"/>
    <mergeCell ref="AJ5:AQ5"/>
  </mergeCells>
  <phoneticPr fontId="33"/>
  <dataValidations count="3">
    <dataValidation type="whole" operator="greaterThanOrEqual" allowBlank="1" showInputMessage="1" showErrorMessage="1" errorTitle="エラー" error="整数を入力してください。単位は「円」です。" sqref="P15:Y15" xr:uid="{F28A7A45-BCF2-40EC-9C6C-AB0643262415}">
      <formula1>-10000000000000000</formula1>
    </dataValidation>
    <dataValidation type="list" allowBlank="1" showInputMessage="1" showErrorMessage="1" error="プルダウンより選択してください" prompt="プルダウンより選択してください" sqref="AK21:AS25" xr:uid="{13F9B4A3-626A-46E9-B3A0-BE7DD303F423}">
      <formula1>"(選択),調達済,内諾済,折衝中,相談前"</formula1>
    </dataValidation>
    <dataValidation type="whole" imeMode="disabled" operator="greaterThanOrEqual" allowBlank="1" showInputMessage="1" showErrorMessage="1" error="数字のみで入力してください" prompt="数字のみで入力してください" sqref="M21:W25" xr:uid="{6C398FE7-54E9-407C-8370-CBA2B29A20D4}">
      <formula1>0</formula1>
    </dataValidation>
  </dataValidations>
  <printOptions horizontalCentered="1"/>
  <pageMargins left="0.59055118110236227" right="0.59055118110236227" top="0.78740157480314965" bottom="0.59055118110236227" header="0.31496062992125984" footer="0.31496062992125984"/>
  <pageSetup paperSize="9"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sheetPr>
  <dimension ref="A2:I29"/>
  <sheetViews>
    <sheetView view="pageBreakPreview" topLeftCell="A10" zoomScaleNormal="120" zoomScaleSheetLayoutView="100" workbookViewId="0"/>
  </sheetViews>
  <sheetFormatPr defaultColWidth="8.58203125" defaultRowHeight="18" x14ac:dyDescent="0.55000000000000004"/>
  <cols>
    <col min="1" max="1" width="13.25" style="1" customWidth="1"/>
    <col min="2" max="5" width="8.58203125" style="1"/>
    <col min="6" max="7" width="12.58203125" style="1" customWidth="1"/>
    <col min="8" max="8" width="31.58203125" style="1" customWidth="1"/>
    <col min="9" max="16384" width="8.58203125" style="1"/>
  </cols>
  <sheetData>
    <row r="2" spans="1:9" ht="29" x14ac:dyDescent="0.55000000000000004">
      <c r="A2" s="265" t="s">
        <v>157</v>
      </c>
      <c r="B2" s="265"/>
      <c r="C2" s="265"/>
      <c r="D2" s="265"/>
      <c r="E2" s="265"/>
      <c r="F2" s="265"/>
      <c r="G2" s="265"/>
      <c r="H2" s="265"/>
    </row>
    <row r="4" spans="1:9" ht="20" x14ac:dyDescent="0.55000000000000004">
      <c r="A4" s="2" t="s">
        <v>0</v>
      </c>
    </row>
    <row r="5" spans="1:9" ht="40.5" customHeight="1" x14ac:dyDescent="0.55000000000000004">
      <c r="A5" s="293" t="s">
        <v>1</v>
      </c>
      <c r="B5" s="294"/>
      <c r="C5" s="294"/>
      <c r="D5" s="294"/>
      <c r="E5" s="294"/>
      <c r="F5" s="316" t="str">
        <f>IF(OR(表紙!J7="",表紙!J7="(選択)"),"",表紙!J7)</f>
        <v>法人</v>
      </c>
      <c r="G5" s="317"/>
      <c r="I5" s="6"/>
    </row>
    <row r="7" spans="1:9" x14ac:dyDescent="0.55000000000000004">
      <c r="A7" s="50" t="s">
        <v>2</v>
      </c>
    </row>
    <row r="8" spans="1:9" ht="22.15" customHeight="1" x14ac:dyDescent="0.55000000000000004">
      <c r="A8" s="8" t="s">
        <v>3</v>
      </c>
      <c r="B8" s="308"/>
      <c r="C8" s="309"/>
      <c r="D8" s="309"/>
      <c r="E8" s="310"/>
      <c r="F8" s="281" t="s">
        <v>24</v>
      </c>
      <c r="G8" s="282"/>
      <c r="H8" s="58" t="str">
        <f>IF(NOT(表紙!J7="個人事業主"),"",IF(表紙!J10="","",表紙!J10))</f>
        <v/>
      </c>
      <c r="I8" s="6"/>
    </row>
    <row r="9" spans="1:9" ht="22.15" customHeight="1" x14ac:dyDescent="0.55000000000000004">
      <c r="A9" s="306" t="s">
        <v>4</v>
      </c>
      <c r="B9" s="287" t="str">
        <f>IF(NOT(表紙!J7="個人事業主"),"",IF(表紙!L12="","",表紙!L12))</f>
        <v/>
      </c>
      <c r="C9" s="288"/>
      <c r="D9" s="288"/>
      <c r="E9" s="289"/>
      <c r="F9" s="285" t="s">
        <v>14</v>
      </c>
      <c r="G9" s="286"/>
      <c r="H9" s="77" t="s">
        <v>327</v>
      </c>
    </row>
    <row r="10" spans="1:9" ht="22.15" customHeight="1" x14ac:dyDescent="0.55000000000000004">
      <c r="A10" s="307"/>
      <c r="B10" s="290"/>
      <c r="C10" s="291"/>
      <c r="D10" s="291"/>
      <c r="E10" s="292"/>
      <c r="F10" s="283" t="s">
        <v>5</v>
      </c>
      <c r="G10" s="284"/>
      <c r="H10" s="78"/>
    </row>
    <row r="11" spans="1:9" ht="22.15" customHeight="1" x14ac:dyDescent="0.55000000000000004">
      <c r="A11" s="9" t="s">
        <v>6</v>
      </c>
      <c r="B11" s="278" t="s">
        <v>7</v>
      </c>
      <c r="C11" s="279"/>
      <c r="D11" s="279"/>
      <c r="E11" s="280"/>
      <c r="F11" s="281" t="s">
        <v>8</v>
      </c>
      <c r="G11" s="282"/>
      <c r="H11" s="79"/>
    </row>
    <row r="12" spans="1:9" ht="41.65" customHeight="1" x14ac:dyDescent="0.55000000000000004">
      <c r="A12" s="59" t="s">
        <v>343</v>
      </c>
      <c r="B12" s="272" t="str">
        <f>IF(NOT(表紙!J7="個人事業主"),"",IF(表紙!J8="","",表紙!J8))</f>
        <v/>
      </c>
      <c r="C12" s="273"/>
      <c r="D12" s="273"/>
      <c r="E12" s="273"/>
      <c r="F12" s="273"/>
      <c r="G12" s="273"/>
      <c r="H12" s="274"/>
    </row>
    <row r="13" spans="1:9" x14ac:dyDescent="0.55000000000000004">
      <c r="B13" s="23"/>
      <c r="C13" s="23"/>
      <c r="D13" s="23"/>
      <c r="E13" s="23"/>
      <c r="F13" s="23"/>
      <c r="G13" s="23"/>
      <c r="H13" s="23"/>
    </row>
    <row r="14" spans="1:9" x14ac:dyDescent="0.55000000000000004">
      <c r="A14" s="50" t="s">
        <v>10</v>
      </c>
      <c r="B14" s="23"/>
      <c r="C14" s="23"/>
      <c r="D14" s="23"/>
      <c r="E14" s="23"/>
      <c r="F14" s="23"/>
      <c r="G14" s="23"/>
      <c r="H14" s="23"/>
    </row>
    <row r="15" spans="1:9" ht="22.15" customHeight="1" x14ac:dyDescent="0.55000000000000004">
      <c r="A15" s="8" t="s">
        <v>3</v>
      </c>
      <c r="B15" s="275" t="s">
        <v>551</v>
      </c>
      <c r="C15" s="276"/>
      <c r="D15" s="276"/>
      <c r="E15" s="276"/>
      <c r="F15" s="276"/>
      <c r="G15" s="276"/>
      <c r="H15" s="277"/>
    </row>
    <row r="16" spans="1:9" ht="47.15" customHeight="1" x14ac:dyDescent="0.55000000000000004">
      <c r="A16" s="10" t="s">
        <v>11</v>
      </c>
      <c r="B16" s="272" t="str">
        <f>IF(NOT(表紙!J7="法人"),"",IF(表紙!J10="","",表紙!J10))</f>
        <v>株式会社〇〇</v>
      </c>
      <c r="C16" s="273"/>
      <c r="D16" s="273"/>
      <c r="E16" s="273"/>
      <c r="F16" s="273"/>
      <c r="G16" s="273"/>
      <c r="H16" s="274"/>
    </row>
    <row r="17" spans="1:9" ht="22.5" customHeight="1" x14ac:dyDescent="0.55000000000000004">
      <c r="A17" s="331" t="s">
        <v>12</v>
      </c>
      <c r="B17" s="24" t="s">
        <v>6</v>
      </c>
      <c r="C17" s="318" t="s">
        <v>552</v>
      </c>
      <c r="D17" s="318"/>
      <c r="E17" s="318"/>
      <c r="F17" s="318"/>
      <c r="G17" s="318"/>
      <c r="H17" s="319"/>
    </row>
    <row r="18" spans="1:9" ht="45.65" customHeight="1" x14ac:dyDescent="0.55000000000000004">
      <c r="A18" s="313"/>
      <c r="B18" s="25" t="s">
        <v>9</v>
      </c>
      <c r="C18" s="272" t="str">
        <f>IF(NOT(表紙!J7="法人"),"",IF(表紙!J8="","",表紙!J8))</f>
        <v>東京都〇〇区〇〇町〇-〇-〇</v>
      </c>
      <c r="D18" s="273"/>
      <c r="E18" s="273"/>
      <c r="F18" s="273"/>
      <c r="G18" s="273"/>
      <c r="H18" s="274"/>
    </row>
    <row r="19" spans="1:9" ht="22.15" customHeight="1" x14ac:dyDescent="0.55000000000000004">
      <c r="A19" s="331" t="s">
        <v>13</v>
      </c>
      <c r="B19" s="26" t="s">
        <v>16</v>
      </c>
      <c r="C19" s="272" t="str">
        <f>IF(NOT(表紙!J7="法人"),"",IF(表紙!L11="","",表紙!L11))</f>
        <v>代表取締役</v>
      </c>
      <c r="D19" s="273"/>
      <c r="E19" s="274"/>
      <c r="F19" s="27" t="s">
        <v>14</v>
      </c>
      <c r="G19" s="320" t="s">
        <v>554</v>
      </c>
      <c r="H19" s="321"/>
    </row>
    <row r="20" spans="1:9" ht="22.15" customHeight="1" x14ac:dyDescent="0.55000000000000004">
      <c r="A20" s="312"/>
      <c r="B20" s="26" t="s">
        <v>3</v>
      </c>
      <c r="C20" s="271" t="s">
        <v>553</v>
      </c>
      <c r="D20" s="266"/>
      <c r="E20" s="267"/>
      <c r="F20" s="24" t="s">
        <v>5</v>
      </c>
      <c r="G20" s="266" t="s">
        <v>555</v>
      </c>
      <c r="H20" s="267"/>
    </row>
    <row r="21" spans="1:9" ht="22.15" customHeight="1" x14ac:dyDescent="0.55000000000000004">
      <c r="A21" s="313"/>
      <c r="B21" s="25" t="s">
        <v>15</v>
      </c>
      <c r="C21" s="290" t="str">
        <f>IF(NOT(表紙!J7="法人"),"",IF(表紙!L12="","",表紙!L12))</f>
        <v>東京　太郎</v>
      </c>
      <c r="D21" s="291"/>
      <c r="E21" s="292"/>
      <c r="F21" s="28" t="s">
        <v>8</v>
      </c>
      <c r="G21" s="314" t="s">
        <v>556</v>
      </c>
      <c r="H21" s="315"/>
    </row>
    <row r="22" spans="1:9" ht="22.15" customHeight="1" x14ac:dyDescent="0.55000000000000004">
      <c r="A22" s="311" t="s">
        <v>328</v>
      </c>
      <c r="B22" s="29" t="s">
        <v>3</v>
      </c>
      <c r="C22" s="268"/>
      <c r="D22" s="269"/>
      <c r="E22" s="270"/>
      <c r="F22" s="27" t="s">
        <v>14</v>
      </c>
      <c r="G22" s="322" t="s">
        <v>327</v>
      </c>
      <c r="H22" s="323"/>
    </row>
    <row r="23" spans="1:9" ht="22.15" customHeight="1" x14ac:dyDescent="0.55000000000000004">
      <c r="A23" s="312"/>
      <c r="B23" s="324" t="s">
        <v>15</v>
      </c>
      <c r="C23" s="268"/>
      <c r="D23" s="269"/>
      <c r="E23" s="270"/>
      <c r="F23" s="27" t="s">
        <v>23</v>
      </c>
      <c r="G23" s="269"/>
      <c r="H23" s="270"/>
      <c r="I23" s="6"/>
    </row>
    <row r="24" spans="1:9" ht="22.15" customHeight="1" x14ac:dyDescent="0.55000000000000004">
      <c r="A24" s="313"/>
      <c r="B24" s="325"/>
      <c r="C24" s="326"/>
      <c r="D24" s="327"/>
      <c r="E24" s="328"/>
      <c r="F24" s="24" t="s">
        <v>17</v>
      </c>
      <c r="G24" s="329"/>
      <c r="H24" s="330"/>
    </row>
    <row r="25" spans="1:9" ht="22.15" customHeight="1" x14ac:dyDescent="0.55000000000000004">
      <c r="A25" s="295" t="s">
        <v>22</v>
      </c>
      <c r="B25" s="26" t="s">
        <v>3</v>
      </c>
      <c r="C25" s="271" t="s">
        <v>557</v>
      </c>
      <c r="D25" s="266"/>
      <c r="E25" s="267"/>
      <c r="F25" s="24" t="s">
        <v>23</v>
      </c>
      <c r="G25" s="266" t="s">
        <v>558</v>
      </c>
      <c r="H25" s="267"/>
      <c r="I25" s="6"/>
    </row>
    <row r="26" spans="1:9" ht="22.15" customHeight="1" x14ac:dyDescent="0.55000000000000004">
      <c r="A26" s="296"/>
      <c r="B26" s="298" t="s">
        <v>15</v>
      </c>
      <c r="C26" s="300" t="s">
        <v>559</v>
      </c>
      <c r="D26" s="301"/>
      <c r="E26" s="302"/>
      <c r="F26" s="24" t="s">
        <v>18</v>
      </c>
      <c r="G26" s="266" t="s">
        <v>555</v>
      </c>
      <c r="H26" s="267"/>
    </row>
    <row r="27" spans="1:9" ht="22.15" customHeight="1" x14ac:dyDescent="0.55000000000000004">
      <c r="A27" s="297"/>
      <c r="B27" s="299"/>
      <c r="C27" s="303"/>
      <c r="D27" s="304"/>
      <c r="E27" s="305"/>
      <c r="F27" s="28" t="s">
        <v>19</v>
      </c>
      <c r="G27" s="314" t="s">
        <v>556</v>
      </c>
      <c r="H27" s="315"/>
    </row>
    <row r="28" spans="1:9" ht="22.15" customHeight="1" x14ac:dyDescent="0.55000000000000004">
      <c r="A28" s="295" t="s">
        <v>20</v>
      </c>
      <c r="B28" s="26" t="s">
        <v>6</v>
      </c>
      <c r="C28" s="278" t="s">
        <v>21</v>
      </c>
      <c r="D28" s="279"/>
      <c r="E28" s="279"/>
      <c r="F28" s="279"/>
      <c r="G28" s="279"/>
      <c r="H28" s="280"/>
    </row>
    <row r="29" spans="1:9" ht="46.15" customHeight="1" x14ac:dyDescent="0.55000000000000004">
      <c r="A29" s="297"/>
      <c r="B29" s="25" t="s">
        <v>9</v>
      </c>
      <c r="C29" s="326"/>
      <c r="D29" s="327"/>
      <c r="E29" s="327"/>
      <c r="F29" s="327"/>
      <c r="G29" s="327"/>
      <c r="H29" s="328"/>
    </row>
  </sheetData>
  <sheetProtection algorithmName="SHA-512" hashValue="WTkthUkR1cY1/Qv2GfOfrQAzQ0HLEjpJXudM1nKhoZ6F210CO3OpamXeeNr0t7U7stXm2JyWWPobavdC586Jag==" saltValue="ZOJaop/HPACrcsuWc7Hw2w==" spinCount="100000" sheet="1" objects="1" scenarios="1"/>
  <mergeCells count="41">
    <mergeCell ref="F5:G5"/>
    <mergeCell ref="A28:A29"/>
    <mergeCell ref="G27:H27"/>
    <mergeCell ref="C17:H17"/>
    <mergeCell ref="G19:H19"/>
    <mergeCell ref="G22:H22"/>
    <mergeCell ref="B23:B24"/>
    <mergeCell ref="C23:E24"/>
    <mergeCell ref="C18:H18"/>
    <mergeCell ref="C20:E20"/>
    <mergeCell ref="G24:H24"/>
    <mergeCell ref="C29:H29"/>
    <mergeCell ref="C28:H28"/>
    <mergeCell ref="G26:H26"/>
    <mergeCell ref="A17:A18"/>
    <mergeCell ref="A19:A21"/>
    <mergeCell ref="A9:A10"/>
    <mergeCell ref="F8:G8"/>
    <mergeCell ref="B8:E8"/>
    <mergeCell ref="A22:A24"/>
    <mergeCell ref="C19:E19"/>
    <mergeCell ref="C21:E21"/>
    <mergeCell ref="G20:H20"/>
    <mergeCell ref="G21:H21"/>
    <mergeCell ref="G23:H23"/>
    <mergeCell ref="A2:H2"/>
    <mergeCell ref="G25:H25"/>
    <mergeCell ref="C22:E22"/>
    <mergeCell ref="C25:E25"/>
    <mergeCell ref="B12:H12"/>
    <mergeCell ref="B15:H15"/>
    <mergeCell ref="B16:H16"/>
    <mergeCell ref="B11:E11"/>
    <mergeCell ref="F11:G11"/>
    <mergeCell ref="F10:G10"/>
    <mergeCell ref="F9:G9"/>
    <mergeCell ref="B9:E10"/>
    <mergeCell ref="A5:E5"/>
    <mergeCell ref="A25:A27"/>
    <mergeCell ref="B26:B27"/>
    <mergeCell ref="C26:E27"/>
  </mergeCells>
  <phoneticPr fontId="33"/>
  <conditionalFormatting sqref="A8:H12">
    <cfRule type="expression" dxfId="5" priority="2">
      <formula>$F$5="法人"</formula>
    </cfRule>
  </conditionalFormatting>
  <conditionalFormatting sqref="A15:H29">
    <cfRule type="expression" dxfId="4" priority="1">
      <formula>$F$5="個人事業主"</formula>
    </cfRule>
  </conditionalFormatting>
  <printOptions horizontalCentered="1"/>
  <pageMargins left="0.59055118110236227" right="0.59055118110236227" top="0.78740157480314965" bottom="0.59055118110236227" header="0.31496062992125984" footer="0.31496062992125984"/>
  <pageSetup paperSize="9" scale="7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sheetPr>
  <dimension ref="A1:AA65"/>
  <sheetViews>
    <sheetView view="pageBreakPreview" zoomScaleNormal="100" zoomScaleSheetLayoutView="100" workbookViewId="0">
      <selection activeCell="A3" sqref="A3:B3"/>
    </sheetView>
  </sheetViews>
  <sheetFormatPr defaultColWidth="8.58203125" defaultRowHeight="18" x14ac:dyDescent="0.55000000000000004"/>
  <cols>
    <col min="1" max="1" width="6.25" style="3" customWidth="1"/>
    <col min="2" max="7" width="8.58203125" style="3"/>
    <col min="8" max="8" width="12.5" style="3" customWidth="1"/>
    <col min="9" max="9" width="15.25" style="3" customWidth="1"/>
    <col min="10" max="10" width="13.08203125" style="3" customWidth="1"/>
    <col min="11" max="11" width="6.58203125" style="3" customWidth="1"/>
    <col min="12" max="12" width="4.25" style="3" customWidth="1"/>
    <col min="13" max="13" width="4.25" style="3" hidden="1" customWidth="1"/>
    <col min="14" max="17" width="8.58203125" style="3" hidden="1" customWidth="1"/>
    <col min="18" max="20" width="8.58203125" style="3" customWidth="1"/>
    <col min="21" max="16384" width="8.58203125" style="3"/>
  </cols>
  <sheetData>
    <row r="1" spans="1:27" ht="30" customHeight="1" x14ac:dyDescent="0.55000000000000004">
      <c r="A1" s="343" t="s">
        <v>25</v>
      </c>
      <c r="B1" s="344"/>
      <c r="C1" s="30" t="s">
        <v>26</v>
      </c>
      <c r="D1" s="347">
        <v>41913</v>
      </c>
      <c r="E1" s="348"/>
      <c r="F1" s="348"/>
      <c r="G1" s="349"/>
      <c r="H1" s="332" t="s">
        <v>27</v>
      </c>
      <c r="I1" s="355">
        <v>20000000</v>
      </c>
      <c r="J1" s="356"/>
      <c r="K1" s="357"/>
      <c r="L1" s="361" t="s">
        <v>37</v>
      </c>
      <c r="M1" s="39"/>
    </row>
    <row r="2" spans="1:27" ht="30" customHeight="1" x14ac:dyDescent="0.55000000000000004">
      <c r="A2" s="345"/>
      <c r="B2" s="346"/>
      <c r="C2" s="31" t="s">
        <v>28</v>
      </c>
      <c r="D2" s="347">
        <v>41913</v>
      </c>
      <c r="E2" s="348"/>
      <c r="F2" s="348"/>
      <c r="G2" s="349"/>
      <c r="H2" s="333"/>
      <c r="I2" s="358"/>
      <c r="J2" s="359"/>
      <c r="K2" s="360"/>
      <c r="L2" s="362"/>
      <c r="M2" s="39"/>
    </row>
    <row r="3" spans="1:27" ht="27" customHeight="1" x14ac:dyDescent="0.55000000000000004">
      <c r="A3" s="334" t="s">
        <v>29</v>
      </c>
      <c r="B3" s="335"/>
      <c r="C3" s="337">
        <v>1</v>
      </c>
      <c r="D3" s="341"/>
      <c r="E3" s="342"/>
      <c r="F3" s="339" t="s">
        <v>34</v>
      </c>
      <c r="G3" s="340"/>
      <c r="H3" s="32" t="s">
        <v>30</v>
      </c>
      <c r="I3" s="128">
        <v>2</v>
      </c>
      <c r="J3" s="33" t="s">
        <v>35</v>
      </c>
      <c r="K3" s="129">
        <v>2</v>
      </c>
      <c r="L3" s="34" t="s">
        <v>36</v>
      </c>
      <c r="M3" s="39"/>
    </row>
    <row r="4" spans="1:27" ht="105" customHeight="1" x14ac:dyDescent="0.55000000000000004">
      <c r="A4" s="363" t="s">
        <v>309</v>
      </c>
      <c r="B4" s="364"/>
      <c r="C4" s="30" t="s">
        <v>39</v>
      </c>
      <c r="D4" s="337" t="s">
        <v>41</v>
      </c>
      <c r="E4" s="338"/>
      <c r="F4" s="31" t="s">
        <v>40</v>
      </c>
      <c r="G4" s="350" t="s">
        <v>74</v>
      </c>
      <c r="H4" s="351"/>
      <c r="I4" s="35" t="s">
        <v>38</v>
      </c>
      <c r="J4" s="380">
        <v>200000000</v>
      </c>
      <c r="K4" s="381"/>
      <c r="L4" s="36" t="s">
        <v>37</v>
      </c>
      <c r="M4" s="39" t="s">
        <v>329</v>
      </c>
      <c r="N4" s="3" t="s">
        <v>41</v>
      </c>
      <c r="O4" s="3" t="s">
        <v>42</v>
      </c>
      <c r="P4" s="3" t="s">
        <v>43</v>
      </c>
      <c r="Q4" s="3" t="s">
        <v>44</v>
      </c>
      <c r="S4" s="5"/>
      <c r="T4" s="17"/>
      <c r="U4" s="17"/>
      <c r="V4" s="17"/>
      <c r="W4" s="17"/>
      <c r="X4" s="17"/>
      <c r="Y4" s="17"/>
      <c r="Z4" s="17"/>
      <c r="AA4" s="17"/>
    </row>
    <row r="5" spans="1:27" ht="150.65" customHeight="1" x14ac:dyDescent="0.55000000000000004">
      <c r="A5" s="363" t="s">
        <v>31</v>
      </c>
      <c r="B5" s="365"/>
      <c r="C5" s="352"/>
      <c r="D5" s="353"/>
      <c r="E5" s="353"/>
      <c r="F5" s="353"/>
      <c r="G5" s="353"/>
      <c r="H5" s="353"/>
      <c r="I5" s="353"/>
      <c r="J5" s="353"/>
      <c r="K5" s="353"/>
      <c r="L5" s="354"/>
      <c r="M5" s="51"/>
      <c r="N5" s="55" t="s">
        <v>329</v>
      </c>
      <c r="O5" s="55" t="s">
        <v>329</v>
      </c>
      <c r="P5" s="55" t="s">
        <v>329</v>
      </c>
      <c r="Q5" s="55" t="s">
        <v>329</v>
      </c>
    </row>
    <row r="6" spans="1:27" ht="22.15" customHeight="1" x14ac:dyDescent="0.55000000000000004">
      <c r="A6" s="334" t="s">
        <v>560</v>
      </c>
      <c r="B6" s="335"/>
      <c r="C6" s="335"/>
      <c r="D6" s="335"/>
      <c r="E6" s="335"/>
      <c r="F6" s="335"/>
      <c r="G6" s="335"/>
      <c r="H6" s="336"/>
      <c r="I6" s="383" t="s">
        <v>324</v>
      </c>
      <c r="J6" s="383"/>
      <c r="K6" s="383"/>
      <c r="L6" s="383"/>
      <c r="M6" s="32"/>
      <c r="N6" s="3" t="s">
        <v>45</v>
      </c>
      <c r="O6" s="3" t="s">
        <v>46</v>
      </c>
      <c r="P6" s="71" t="s">
        <v>47</v>
      </c>
      <c r="Q6" s="73" t="s">
        <v>77</v>
      </c>
      <c r="S6" s="5"/>
    </row>
    <row r="7" spans="1:27" ht="22.15" customHeight="1" x14ac:dyDescent="0.55000000000000004">
      <c r="A7" s="127">
        <v>1</v>
      </c>
      <c r="B7" s="337" t="s">
        <v>561</v>
      </c>
      <c r="C7" s="341"/>
      <c r="D7" s="341"/>
      <c r="E7" s="341"/>
      <c r="F7" s="341"/>
      <c r="G7" s="341"/>
      <c r="H7" s="338"/>
      <c r="I7" s="380">
        <v>100000000</v>
      </c>
      <c r="J7" s="382"/>
      <c r="K7" s="381"/>
      <c r="L7" s="49" t="s">
        <v>325</v>
      </c>
      <c r="M7" s="52"/>
      <c r="N7" s="3" t="s">
        <v>49</v>
      </c>
      <c r="O7" s="3" t="s">
        <v>50</v>
      </c>
      <c r="P7" s="72" t="s">
        <v>430</v>
      </c>
      <c r="Q7" s="73" t="s">
        <v>78</v>
      </c>
    </row>
    <row r="8" spans="1:27" ht="22.15" customHeight="1" x14ac:dyDescent="0.55000000000000004">
      <c r="A8" s="127">
        <v>2</v>
      </c>
      <c r="B8" s="337" t="s">
        <v>562</v>
      </c>
      <c r="C8" s="341"/>
      <c r="D8" s="341"/>
      <c r="E8" s="341"/>
      <c r="F8" s="341"/>
      <c r="G8" s="341"/>
      <c r="H8" s="338"/>
      <c r="I8" s="380">
        <v>70000000</v>
      </c>
      <c r="J8" s="382"/>
      <c r="K8" s="381"/>
      <c r="L8" s="49" t="s">
        <v>325</v>
      </c>
      <c r="M8" s="52"/>
      <c r="N8" s="3" t="s">
        <v>410</v>
      </c>
      <c r="O8" s="3" t="s">
        <v>52</v>
      </c>
      <c r="P8" s="72" t="s">
        <v>431</v>
      </c>
      <c r="Q8" s="71" t="s">
        <v>48</v>
      </c>
    </row>
    <row r="9" spans="1:27" ht="22.15" customHeight="1" x14ac:dyDescent="0.55000000000000004">
      <c r="A9" s="127">
        <v>3</v>
      </c>
      <c r="B9" s="337" t="s">
        <v>563</v>
      </c>
      <c r="C9" s="341"/>
      <c r="D9" s="341"/>
      <c r="E9" s="341"/>
      <c r="F9" s="341"/>
      <c r="G9" s="341"/>
      <c r="H9" s="338"/>
      <c r="I9" s="380">
        <v>30000000</v>
      </c>
      <c r="J9" s="382"/>
      <c r="K9" s="381"/>
      <c r="L9" s="49" t="s">
        <v>325</v>
      </c>
      <c r="M9" s="52"/>
      <c r="N9" s="3" t="s">
        <v>54</v>
      </c>
      <c r="O9" s="3" t="s">
        <v>421</v>
      </c>
      <c r="P9" s="71" t="s">
        <v>90</v>
      </c>
      <c r="Q9" s="71" t="s">
        <v>51</v>
      </c>
    </row>
    <row r="10" spans="1:27" ht="22.15" customHeight="1" x14ac:dyDescent="0.55000000000000004">
      <c r="A10" s="376" t="s">
        <v>32</v>
      </c>
      <c r="B10" s="377"/>
      <c r="C10" s="377"/>
      <c r="D10" s="377"/>
      <c r="E10" s="377"/>
      <c r="F10" s="377"/>
      <c r="G10" s="377"/>
      <c r="H10" s="378"/>
      <c r="I10" s="380">
        <v>0</v>
      </c>
      <c r="J10" s="382"/>
      <c r="K10" s="381"/>
      <c r="L10" s="49" t="s">
        <v>325</v>
      </c>
      <c r="M10" s="52"/>
      <c r="N10" s="3" t="s">
        <v>411</v>
      </c>
      <c r="O10" s="3" t="s">
        <v>56</v>
      </c>
      <c r="P10" s="72" t="s">
        <v>432</v>
      </c>
      <c r="Q10" s="71" t="s">
        <v>53</v>
      </c>
    </row>
    <row r="11" spans="1:27" ht="22.15" customHeight="1" x14ac:dyDescent="0.55000000000000004">
      <c r="A11" s="379" t="s">
        <v>33</v>
      </c>
      <c r="B11" s="339"/>
      <c r="C11" s="339"/>
      <c r="D11" s="339"/>
      <c r="E11" s="339"/>
      <c r="F11" s="339"/>
      <c r="G11" s="339"/>
      <c r="H11" s="340"/>
      <c r="I11" s="368">
        <f>SUM(I7:K10)</f>
        <v>200000000</v>
      </c>
      <c r="J11" s="369"/>
      <c r="K11" s="370"/>
      <c r="L11" s="49" t="s">
        <v>325</v>
      </c>
      <c r="M11" s="52"/>
      <c r="N11" s="3" t="s">
        <v>412</v>
      </c>
      <c r="O11" s="3" t="s">
        <v>422</v>
      </c>
      <c r="P11" s="71" t="s">
        <v>57</v>
      </c>
      <c r="Q11" s="71" t="s">
        <v>55</v>
      </c>
      <c r="S11" s="7"/>
    </row>
    <row r="12" spans="1:27" x14ac:dyDescent="0.55000000000000004">
      <c r="A12" s="37"/>
      <c r="B12" s="37"/>
      <c r="C12" s="37"/>
      <c r="D12" s="37"/>
      <c r="E12" s="37"/>
      <c r="F12" s="37"/>
      <c r="G12" s="37"/>
      <c r="H12" s="37"/>
      <c r="I12" s="37"/>
      <c r="J12" s="37"/>
      <c r="K12" s="37"/>
      <c r="L12" s="37"/>
      <c r="M12" s="39"/>
      <c r="N12" s="3" t="s">
        <v>413</v>
      </c>
      <c r="P12" s="71" t="s">
        <v>423</v>
      </c>
      <c r="Q12" s="71" t="s">
        <v>58</v>
      </c>
    </row>
    <row r="13" spans="1:27" ht="20" x14ac:dyDescent="0.55000000000000004">
      <c r="A13" s="38" t="s">
        <v>158</v>
      </c>
      <c r="B13" s="39"/>
      <c r="C13" s="39"/>
      <c r="D13" s="39"/>
      <c r="E13" s="39"/>
      <c r="F13" s="39"/>
      <c r="G13" s="39"/>
      <c r="H13" s="39"/>
      <c r="I13" s="39"/>
      <c r="J13" s="39"/>
      <c r="K13" s="39"/>
      <c r="L13" s="39"/>
      <c r="M13" s="39"/>
      <c r="N13" s="3" t="s">
        <v>61</v>
      </c>
      <c r="P13" s="71" t="s">
        <v>60</v>
      </c>
      <c r="Q13" s="71" t="s">
        <v>428</v>
      </c>
    </row>
    <row r="14" spans="1:27" ht="38.65" customHeight="1" x14ac:dyDescent="0.55000000000000004">
      <c r="A14" s="367" t="s">
        <v>117</v>
      </c>
      <c r="B14" s="367"/>
      <c r="C14" s="367"/>
      <c r="D14" s="367"/>
      <c r="E14" s="367"/>
      <c r="F14" s="367"/>
      <c r="G14" s="367"/>
      <c r="H14" s="367"/>
      <c r="I14" s="367"/>
      <c r="J14" s="367"/>
      <c r="K14" s="367"/>
      <c r="L14" s="367"/>
      <c r="M14" s="47"/>
      <c r="N14" s="3" t="s">
        <v>63</v>
      </c>
      <c r="P14" s="71" t="s">
        <v>62</v>
      </c>
      <c r="Q14" s="71" t="s">
        <v>59</v>
      </c>
      <c r="X14" s="4"/>
    </row>
    <row r="15" spans="1:27" ht="27" customHeight="1" x14ac:dyDescent="0.55000000000000004">
      <c r="A15" s="334" t="s">
        <v>109</v>
      </c>
      <c r="B15" s="335"/>
      <c r="C15" s="337" t="s">
        <v>564</v>
      </c>
      <c r="D15" s="341"/>
      <c r="E15" s="341"/>
      <c r="F15" s="338"/>
      <c r="G15" s="334" t="s">
        <v>110</v>
      </c>
      <c r="H15" s="336"/>
      <c r="I15" s="337" t="s">
        <v>565</v>
      </c>
      <c r="J15" s="341"/>
      <c r="K15" s="341"/>
      <c r="L15" s="338"/>
      <c r="M15" s="53"/>
      <c r="N15" s="3" t="s">
        <v>65</v>
      </c>
      <c r="P15" s="71" t="s">
        <v>64</v>
      </c>
      <c r="Q15" s="71" t="s">
        <v>429</v>
      </c>
      <c r="S15" s="5"/>
      <c r="T15" s="5"/>
    </row>
    <row r="16" spans="1:27" ht="27" customHeight="1" x14ac:dyDescent="0.55000000000000004">
      <c r="A16" s="334" t="s">
        <v>111</v>
      </c>
      <c r="B16" s="336"/>
      <c r="C16" s="371" t="s">
        <v>566</v>
      </c>
      <c r="D16" s="372"/>
      <c r="E16" s="373" t="s">
        <v>567</v>
      </c>
      <c r="F16" s="374"/>
      <c r="G16" s="366" t="s">
        <v>568</v>
      </c>
      <c r="H16" s="341"/>
      <c r="I16" s="341"/>
      <c r="J16" s="341"/>
      <c r="K16" s="341"/>
      <c r="L16" s="338"/>
      <c r="M16" s="53"/>
      <c r="N16" s="3" t="s">
        <v>67</v>
      </c>
      <c r="P16" s="71" t="s">
        <v>66</v>
      </c>
      <c r="S16" s="7"/>
    </row>
    <row r="17" spans="1:16" ht="25.5" customHeight="1" x14ac:dyDescent="0.55000000000000004">
      <c r="A17" s="334" t="s">
        <v>114</v>
      </c>
      <c r="B17" s="336"/>
      <c r="C17" s="127" t="s">
        <v>115</v>
      </c>
      <c r="D17" s="337" t="s">
        <v>569</v>
      </c>
      <c r="E17" s="341"/>
      <c r="F17" s="40" t="s">
        <v>116</v>
      </c>
      <c r="G17" s="334" t="s">
        <v>113</v>
      </c>
      <c r="H17" s="336"/>
      <c r="I17" s="337" t="s">
        <v>570</v>
      </c>
      <c r="J17" s="341"/>
      <c r="K17" s="375" t="s">
        <v>112</v>
      </c>
      <c r="L17" s="340"/>
      <c r="M17" s="54"/>
      <c r="N17" s="3" t="s">
        <v>69</v>
      </c>
      <c r="P17" s="71" t="s">
        <v>68</v>
      </c>
    </row>
    <row r="18" spans="1:16" x14ac:dyDescent="0.55000000000000004">
      <c r="A18" s="39"/>
      <c r="B18" s="39"/>
      <c r="C18" s="39"/>
      <c r="D18" s="39"/>
      <c r="E18" s="39"/>
      <c r="F18" s="39"/>
      <c r="G18" s="39"/>
      <c r="H18" s="39"/>
      <c r="I18" s="39"/>
      <c r="J18" s="39"/>
      <c r="K18" s="39"/>
      <c r="L18" s="39"/>
      <c r="M18" s="39"/>
      <c r="N18" s="3" t="s">
        <v>71</v>
      </c>
      <c r="P18" s="71" t="s">
        <v>70</v>
      </c>
    </row>
    <row r="19" spans="1:16" x14ac:dyDescent="0.55000000000000004">
      <c r="A19" s="39"/>
      <c r="B19" s="39"/>
      <c r="C19" s="39"/>
      <c r="D19" s="39"/>
      <c r="E19" s="39"/>
      <c r="F19" s="39"/>
      <c r="G19" s="39"/>
      <c r="H19" s="39"/>
      <c r="I19" s="39"/>
      <c r="J19" s="39"/>
      <c r="K19" s="39"/>
      <c r="L19" s="39"/>
      <c r="M19" s="39"/>
      <c r="N19" s="3" t="s">
        <v>73</v>
      </c>
      <c r="P19" s="71" t="s">
        <v>72</v>
      </c>
    </row>
    <row r="20" spans="1:16" ht="20" x14ac:dyDescent="0.55000000000000004">
      <c r="A20" s="60" t="s">
        <v>348</v>
      </c>
      <c r="N20" s="3" t="s">
        <v>414</v>
      </c>
      <c r="P20" s="71" t="s">
        <v>424</v>
      </c>
    </row>
    <row r="21" spans="1:16" ht="18" customHeight="1" x14ac:dyDescent="0.55000000000000004">
      <c r="A21" s="384" t="s">
        <v>571</v>
      </c>
      <c r="B21" s="384"/>
      <c r="C21" s="384"/>
      <c r="D21" s="384"/>
      <c r="E21" s="384"/>
      <c r="F21" s="384"/>
      <c r="G21" s="384"/>
      <c r="H21" s="384"/>
      <c r="I21" s="384"/>
      <c r="J21" s="384"/>
      <c r="K21" s="384"/>
      <c r="L21" s="384"/>
      <c r="M21" s="47"/>
      <c r="N21" s="3" t="s">
        <v>346</v>
      </c>
      <c r="P21" s="71" t="s">
        <v>425</v>
      </c>
    </row>
    <row r="22" spans="1:16" x14ac:dyDescent="0.55000000000000004">
      <c r="A22" s="384"/>
      <c r="B22" s="384"/>
      <c r="C22" s="384"/>
      <c r="D22" s="384"/>
      <c r="E22" s="384"/>
      <c r="F22" s="384"/>
      <c r="G22" s="384"/>
      <c r="H22" s="384"/>
      <c r="I22" s="384"/>
      <c r="J22" s="384"/>
      <c r="K22" s="384"/>
      <c r="L22" s="384"/>
      <c r="M22" s="47"/>
      <c r="N22" s="3" t="s">
        <v>415</v>
      </c>
      <c r="P22" s="71" t="s">
        <v>347</v>
      </c>
    </row>
    <row r="23" spans="1:16" x14ac:dyDescent="0.55000000000000004">
      <c r="A23" s="384"/>
      <c r="B23" s="384"/>
      <c r="C23" s="384"/>
      <c r="D23" s="384"/>
      <c r="E23" s="384"/>
      <c r="F23" s="384"/>
      <c r="G23" s="384"/>
      <c r="H23" s="384"/>
      <c r="I23" s="384"/>
      <c r="J23" s="384"/>
      <c r="K23" s="384"/>
      <c r="L23" s="384"/>
      <c r="M23" s="47"/>
      <c r="N23" s="3" t="s">
        <v>351</v>
      </c>
      <c r="P23" s="71" t="s">
        <v>426</v>
      </c>
    </row>
    <row r="24" spans="1:16" x14ac:dyDescent="0.55000000000000004">
      <c r="A24" s="384"/>
      <c r="B24" s="384"/>
      <c r="C24" s="384"/>
      <c r="D24" s="384"/>
      <c r="E24" s="384"/>
      <c r="F24" s="384"/>
      <c r="G24" s="384"/>
      <c r="H24" s="384"/>
      <c r="I24" s="384"/>
      <c r="J24" s="384"/>
      <c r="K24" s="384"/>
      <c r="L24" s="384"/>
      <c r="M24" s="47"/>
      <c r="N24" s="3" t="s">
        <v>416</v>
      </c>
      <c r="P24" s="71" t="s">
        <v>352</v>
      </c>
    </row>
    <row r="25" spans="1:16" ht="22.15" customHeight="1" x14ac:dyDescent="0.55000000000000004">
      <c r="A25" s="61" t="s">
        <v>371</v>
      </c>
      <c r="B25" s="385" t="s">
        <v>15</v>
      </c>
      <c r="C25" s="386"/>
      <c r="D25" s="387"/>
      <c r="E25" s="62" t="s">
        <v>372</v>
      </c>
      <c r="F25" s="62" t="s">
        <v>373</v>
      </c>
      <c r="G25" s="385" t="s">
        <v>374</v>
      </c>
      <c r="H25" s="386"/>
      <c r="I25" s="387"/>
      <c r="J25" s="62" t="s">
        <v>375</v>
      </c>
      <c r="K25" s="385" t="s">
        <v>376</v>
      </c>
      <c r="L25" s="388"/>
      <c r="M25" s="32"/>
      <c r="N25" s="3" t="s">
        <v>354</v>
      </c>
      <c r="P25" s="71" t="s">
        <v>353</v>
      </c>
    </row>
    <row r="26" spans="1:16" ht="22.15" customHeight="1" x14ac:dyDescent="0.55000000000000004">
      <c r="A26" s="63">
        <v>1</v>
      </c>
      <c r="B26" s="389" t="s">
        <v>549</v>
      </c>
      <c r="C26" s="390"/>
      <c r="D26" s="391"/>
      <c r="E26" s="131" t="s">
        <v>572</v>
      </c>
      <c r="F26" s="131" t="s">
        <v>572</v>
      </c>
      <c r="G26" s="389" t="s">
        <v>573</v>
      </c>
      <c r="H26" s="390"/>
      <c r="I26" s="391"/>
      <c r="J26" s="130">
        <v>500</v>
      </c>
      <c r="K26" s="392">
        <v>0.5</v>
      </c>
      <c r="L26" s="393"/>
      <c r="M26" s="65"/>
      <c r="N26" s="3" t="s">
        <v>356</v>
      </c>
      <c r="P26" s="71" t="s">
        <v>355</v>
      </c>
    </row>
    <row r="27" spans="1:16" ht="22.15" customHeight="1" x14ac:dyDescent="0.55000000000000004">
      <c r="A27" s="63">
        <v>2</v>
      </c>
      <c r="B27" s="389" t="s">
        <v>574</v>
      </c>
      <c r="C27" s="390"/>
      <c r="D27" s="391"/>
      <c r="E27" s="131"/>
      <c r="F27" s="131" t="s">
        <v>572</v>
      </c>
      <c r="G27" s="389" t="s">
        <v>575</v>
      </c>
      <c r="H27" s="390"/>
      <c r="I27" s="391"/>
      <c r="J27" s="130">
        <v>200</v>
      </c>
      <c r="K27" s="394">
        <v>0.2</v>
      </c>
      <c r="L27" s="395"/>
      <c r="M27" s="66"/>
      <c r="N27" s="3" t="s">
        <v>417</v>
      </c>
      <c r="P27" s="71" t="s">
        <v>357</v>
      </c>
    </row>
    <row r="28" spans="1:16" ht="22.15" customHeight="1" x14ac:dyDescent="0.55000000000000004">
      <c r="A28" s="63">
        <v>3</v>
      </c>
      <c r="B28" s="389" t="s">
        <v>576</v>
      </c>
      <c r="C28" s="390"/>
      <c r="D28" s="391"/>
      <c r="E28" s="131" t="s">
        <v>572</v>
      </c>
      <c r="F28" s="131"/>
      <c r="G28" s="389" t="s">
        <v>577</v>
      </c>
      <c r="H28" s="390"/>
      <c r="I28" s="391"/>
      <c r="J28" s="130"/>
      <c r="K28" s="394"/>
      <c r="L28" s="395"/>
      <c r="M28" s="66"/>
      <c r="N28" s="3" t="s">
        <v>358</v>
      </c>
      <c r="P28" s="71" t="s">
        <v>427</v>
      </c>
    </row>
    <row r="29" spans="1:16" ht="22.15" customHeight="1" x14ac:dyDescent="0.55000000000000004">
      <c r="A29" s="63">
        <v>4</v>
      </c>
      <c r="B29" s="396"/>
      <c r="C29" s="397"/>
      <c r="D29" s="398"/>
      <c r="E29" s="74"/>
      <c r="F29" s="74"/>
      <c r="G29" s="396"/>
      <c r="H29" s="397"/>
      <c r="I29" s="398"/>
      <c r="J29" s="64"/>
      <c r="K29" s="399"/>
      <c r="L29" s="400"/>
      <c r="M29" s="66"/>
      <c r="N29" s="3" t="s">
        <v>360</v>
      </c>
      <c r="P29" s="71" t="s">
        <v>359</v>
      </c>
    </row>
    <row r="30" spans="1:16" ht="22.15" customHeight="1" x14ac:dyDescent="0.55000000000000004">
      <c r="A30" s="63">
        <v>5</v>
      </c>
      <c r="B30" s="396"/>
      <c r="C30" s="397"/>
      <c r="D30" s="398"/>
      <c r="E30" s="74"/>
      <c r="F30" s="74"/>
      <c r="G30" s="396"/>
      <c r="H30" s="397"/>
      <c r="I30" s="398"/>
      <c r="J30" s="64"/>
      <c r="K30" s="399"/>
      <c r="L30" s="400"/>
      <c r="M30" s="66"/>
      <c r="N30" s="3" t="s">
        <v>362</v>
      </c>
      <c r="P30" s="71" t="s">
        <v>361</v>
      </c>
    </row>
    <row r="31" spans="1:16" ht="22.15" customHeight="1" x14ac:dyDescent="0.55000000000000004">
      <c r="A31" s="63" t="s">
        <v>377</v>
      </c>
      <c r="B31" s="407" t="s">
        <v>378</v>
      </c>
      <c r="C31" s="408"/>
      <c r="D31" s="408"/>
      <c r="E31" s="396"/>
      <c r="F31" s="397"/>
      <c r="G31" s="397"/>
      <c r="H31" s="397"/>
      <c r="I31" s="398"/>
      <c r="J31" s="64"/>
      <c r="K31" s="399"/>
      <c r="L31" s="400"/>
      <c r="M31" s="66"/>
      <c r="N31" s="3" t="s">
        <v>364</v>
      </c>
      <c r="P31" s="71" t="s">
        <v>363</v>
      </c>
    </row>
    <row r="32" spans="1:16" ht="22.15" customHeight="1" x14ac:dyDescent="0.55000000000000004">
      <c r="A32" s="409" t="s">
        <v>33</v>
      </c>
      <c r="B32" s="410"/>
      <c r="C32" s="410"/>
      <c r="D32" s="410"/>
      <c r="E32" s="410"/>
      <c r="F32" s="410"/>
      <c r="G32" s="410"/>
      <c r="H32" s="410"/>
      <c r="I32" s="411"/>
      <c r="J32" s="67">
        <f>SUM(J26:J31)</f>
        <v>700</v>
      </c>
      <c r="K32" s="412">
        <f>SUM(K26:L31)</f>
        <v>0.7</v>
      </c>
      <c r="L32" s="413"/>
      <c r="M32" s="68"/>
      <c r="N32" s="3" t="s">
        <v>366</v>
      </c>
      <c r="P32" s="71" t="s">
        <v>365</v>
      </c>
    </row>
    <row r="33" spans="1:16" ht="109.5" customHeight="1" x14ac:dyDescent="0.55000000000000004">
      <c r="A33" s="401" t="s">
        <v>578</v>
      </c>
      <c r="B33" s="402"/>
      <c r="C33" s="402"/>
      <c r="D33" s="403"/>
      <c r="E33" s="404" t="s">
        <v>633</v>
      </c>
      <c r="F33" s="405"/>
      <c r="G33" s="405"/>
      <c r="H33" s="405"/>
      <c r="I33" s="405"/>
      <c r="J33" s="405"/>
      <c r="K33" s="405"/>
      <c r="L33" s="406"/>
      <c r="M33" s="51"/>
      <c r="N33" s="3" t="s">
        <v>368</v>
      </c>
      <c r="P33" s="71" t="s">
        <v>367</v>
      </c>
    </row>
    <row r="34" spans="1:16" x14ac:dyDescent="0.55000000000000004">
      <c r="N34" s="3" t="s">
        <v>369</v>
      </c>
    </row>
    <row r="35" spans="1:16" x14ac:dyDescent="0.55000000000000004">
      <c r="N35" s="3" t="s">
        <v>370</v>
      </c>
    </row>
    <row r="36" spans="1:16" x14ac:dyDescent="0.55000000000000004">
      <c r="N36" s="3" t="s">
        <v>74</v>
      </c>
    </row>
    <row r="37" spans="1:16" x14ac:dyDescent="0.55000000000000004">
      <c r="N37" s="3" t="s">
        <v>75</v>
      </c>
    </row>
    <row r="38" spans="1:16" ht="22.15" customHeight="1" x14ac:dyDescent="0.55000000000000004">
      <c r="N38" s="3" t="s">
        <v>76</v>
      </c>
    </row>
    <row r="39" spans="1:16" ht="22.15" customHeight="1" x14ac:dyDescent="0.55000000000000004">
      <c r="N39" s="3" t="s">
        <v>77</v>
      </c>
    </row>
    <row r="40" spans="1:16" ht="22.15" customHeight="1" x14ac:dyDescent="0.55000000000000004">
      <c r="N40" s="3" t="s">
        <v>78</v>
      </c>
    </row>
    <row r="41" spans="1:16" ht="22.15" customHeight="1" x14ac:dyDescent="0.55000000000000004">
      <c r="N41" s="3" t="s">
        <v>79</v>
      </c>
    </row>
    <row r="42" spans="1:16" ht="22.15" customHeight="1" x14ac:dyDescent="0.55000000000000004">
      <c r="N42" s="3" t="s">
        <v>80</v>
      </c>
    </row>
    <row r="43" spans="1:16" ht="22.15" customHeight="1" x14ac:dyDescent="0.55000000000000004">
      <c r="N43" s="3" t="s">
        <v>81</v>
      </c>
    </row>
    <row r="44" spans="1:16" ht="22.15" customHeight="1" x14ac:dyDescent="0.55000000000000004">
      <c r="N44" s="3" t="s">
        <v>82</v>
      </c>
    </row>
    <row r="45" spans="1:16" ht="22.15" customHeight="1" x14ac:dyDescent="0.55000000000000004">
      <c r="N45" s="3" t="s">
        <v>83</v>
      </c>
    </row>
    <row r="46" spans="1:16" ht="109.5" customHeight="1" x14ac:dyDescent="0.55000000000000004">
      <c r="N46" s="3" t="s">
        <v>84</v>
      </c>
    </row>
    <row r="47" spans="1:16" x14ac:dyDescent="0.55000000000000004">
      <c r="N47" s="3" t="s">
        <v>85</v>
      </c>
    </row>
    <row r="48" spans="1:16" x14ac:dyDescent="0.55000000000000004">
      <c r="N48" s="3" t="s">
        <v>86</v>
      </c>
    </row>
    <row r="49" spans="14:14" x14ac:dyDescent="0.55000000000000004">
      <c r="N49" s="3" t="s">
        <v>87</v>
      </c>
    </row>
    <row r="50" spans="14:14" x14ac:dyDescent="0.55000000000000004">
      <c r="N50" s="3" t="s">
        <v>88</v>
      </c>
    </row>
    <row r="51" spans="14:14" x14ac:dyDescent="0.55000000000000004">
      <c r="N51" s="3" t="s">
        <v>89</v>
      </c>
    </row>
    <row r="52" spans="14:14" x14ac:dyDescent="0.55000000000000004">
      <c r="N52" s="3" t="s">
        <v>90</v>
      </c>
    </row>
    <row r="53" spans="14:14" x14ac:dyDescent="0.55000000000000004">
      <c r="N53" s="3" t="s">
        <v>91</v>
      </c>
    </row>
    <row r="54" spans="14:14" x14ac:dyDescent="0.55000000000000004">
      <c r="N54" s="3" t="s">
        <v>92</v>
      </c>
    </row>
    <row r="55" spans="14:14" x14ac:dyDescent="0.55000000000000004">
      <c r="N55" s="3" t="s">
        <v>93</v>
      </c>
    </row>
    <row r="56" spans="14:14" x14ac:dyDescent="0.55000000000000004">
      <c r="N56" s="3" t="s">
        <v>418</v>
      </c>
    </row>
    <row r="57" spans="14:14" x14ac:dyDescent="0.55000000000000004">
      <c r="N57" s="3" t="s">
        <v>419</v>
      </c>
    </row>
    <row r="58" spans="14:14" x14ac:dyDescent="0.55000000000000004">
      <c r="N58" s="3" t="s">
        <v>94</v>
      </c>
    </row>
    <row r="59" spans="14:14" x14ac:dyDescent="0.55000000000000004">
      <c r="N59" s="3" t="s">
        <v>420</v>
      </c>
    </row>
    <row r="60" spans="14:14" x14ac:dyDescent="0.55000000000000004">
      <c r="N60" s="3" t="s">
        <v>95</v>
      </c>
    </row>
    <row r="61" spans="14:14" x14ac:dyDescent="0.55000000000000004">
      <c r="N61" s="3" t="s">
        <v>96</v>
      </c>
    </row>
    <row r="62" spans="14:14" x14ac:dyDescent="0.55000000000000004">
      <c r="N62" s="71" t="s">
        <v>68</v>
      </c>
    </row>
    <row r="63" spans="14:14" x14ac:dyDescent="0.55000000000000004">
      <c r="N63" s="71" t="s">
        <v>97</v>
      </c>
    </row>
    <row r="64" spans="14:14" x14ac:dyDescent="0.55000000000000004">
      <c r="N64" s="71" t="s">
        <v>98</v>
      </c>
    </row>
    <row r="65" spans="14:14" x14ac:dyDescent="0.55000000000000004">
      <c r="N65" s="71" t="s">
        <v>99</v>
      </c>
    </row>
  </sheetData>
  <sheetProtection algorithmName="SHA-512" hashValue="HbQxLFlF32LWIWguE/4IM08W44m9jPBmDkE1YDTK0uGIeuEx4RcYva+eoBhEZCsCoLbYgioF8tr9UNpFPL8w4w==" saltValue="r6xjMAjzZYADRrPdcZ8h/g==" spinCount="100000" sheet="1" formatCells="0" insertRows="0"/>
  <mergeCells count="67">
    <mergeCell ref="A33:D33"/>
    <mergeCell ref="E33:L33"/>
    <mergeCell ref="B31:D31"/>
    <mergeCell ref="E31:I31"/>
    <mergeCell ref="K31:L31"/>
    <mergeCell ref="A32:I32"/>
    <mergeCell ref="K32:L32"/>
    <mergeCell ref="B29:D29"/>
    <mergeCell ref="G29:I29"/>
    <mergeCell ref="K29:L29"/>
    <mergeCell ref="B30:D30"/>
    <mergeCell ref="G30:I30"/>
    <mergeCell ref="K30:L30"/>
    <mergeCell ref="B27:D27"/>
    <mergeCell ref="G27:I27"/>
    <mergeCell ref="K27:L27"/>
    <mergeCell ref="B28:D28"/>
    <mergeCell ref="G28:I28"/>
    <mergeCell ref="K28:L28"/>
    <mergeCell ref="A21:L24"/>
    <mergeCell ref="B25:D25"/>
    <mergeCell ref="G25:I25"/>
    <mergeCell ref="K25:L25"/>
    <mergeCell ref="B26:D26"/>
    <mergeCell ref="G26:I26"/>
    <mergeCell ref="K26:L26"/>
    <mergeCell ref="A11:H11"/>
    <mergeCell ref="B7:H7"/>
    <mergeCell ref="B8:H8"/>
    <mergeCell ref="I15:L15"/>
    <mergeCell ref="J4:K4"/>
    <mergeCell ref="I7:K7"/>
    <mergeCell ref="I8:K8"/>
    <mergeCell ref="I9:K9"/>
    <mergeCell ref="I10:K10"/>
    <mergeCell ref="I6:L6"/>
    <mergeCell ref="G16:L16"/>
    <mergeCell ref="B9:H9"/>
    <mergeCell ref="A14:L14"/>
    <mergeCell ref="I11:K11"/>
    <mergeCell ref="G17:H17"/>
    <mergeCell ref="A15:B15"/>
    <mergeCell ref="C15:F15"/>
    <mergeCell ref="C16:D16"/>
    <mergeCell ref="E16:F16"/>
    <mergeCell ref="A16:B16"/>
    <mergeCell ref="A17:B17"/>
    <mergeCell ref="D17:E17"/>
    <mergeCell ref="I17:J17"/>
    <mergeCell ref="K17:L17"/>
    <mergeCell ref="G15:H15"/>
    <mergeCell ref="A10:H10"/>
    <mergeCell ref="H1:H2"/>
    <mergeCell ref="A6:H6"/>
    <mergeCell ref="D4:E4"/>
    <mergeCell ref="A3:B3"/>
    <mergeCell ref="F3:G3"/>
    <mergeCell ref="C3:E3"/>
    <mergeCell ref="A1:B2"/>
    <mergeCell ref="D1:G1"/>
    <mergeCell ref="D2:G2"/>
    <mergeCell ref="G4:H4"/>
    <mergeCell ref="C5:L5"/>
    <mergeCell ref="I1:K2"/>
    <mergeCell ref="L1:L2"/>
    <mergeCell ref="A4:B4"/>
    <mergeCell ref="A5:B5"/>
  </mergeCells>
  <phoneticPr fontId="33"/>
  <dataValidations count="8">
    <dataValidation type="list" allowBlank="1" showInputMessage="1" showErrorMessage="1" sqref="D4:E4" xr:uid="{51FB9128-D9A7-44F5-8F6C-4175A8EACE8E}">
      <formula1>$M$4:$Q$4</formula1>
    </dataValidation>
    <dataValidation type="list" allowBlank="1" showInputMessage="1" showErrorMessage="1" sqref="G4:H4" xr:uid="{DD005AC8-9A04-4D0F-B77D-3F93788B14AC}">
      <formula1>INDIRECT($D$4)</formula1>
    </dataValidation>
    <dataValidation type="list" allowBlank="1" showInputMessage="1" showErrorMessage="1" sqref="E16:F16" xr:uid="{D3F3D45F-38B5-4AEF-B4DA-321E60250788}">
      <formula1>"(選択),東京都,神奈川県,埼玉県,千葉県,群馬県,栃木県,茨城県,山梨県"</formula1>
    </dataValidation>
    <dataValidation type="whole" operator="greaterThanOrEqual" allowBlank="1" showInputMessage="1" showErrorMessage="1" sqref="D1:G1" xr:uid="{29081BB2-BB2A-4A4A-92BF-58D572AA5907}">
      <formula1>-10000000000000000</formula1>
    </dataValidation>
    <dataValidation type="whole" operator="greaterThanOrEqual" allowBlank="1" showInputMessage="1" showErrorMessage="1" errorTitle="エラー" error="0以上の整数を入力してください。単位は「円」です。" prompt="単位は「円」です" sqref="I1:K2" xr:uid="{07801A61-2741-461F-8BDC-F9B28980B1C3}">
      <formula1>0</formula1>
    </dataValidation>
    <dataValidation type="whole" operator="greaterThanOrEqual" allowBlank="1" showInputMessage="1" showErrorMessage="1" errorTitle="エラー" error="0以上の整数を入力してください" sqref="C3:E3 I3 K3 I7:K10" xr:uid="{3F130B93-2E43-4083-98F5-9C0017F97653}">
      <formula1>0</formula1>
    </dataValidation>
    <dataValidation type="whole" operator="greaterThanOrEqual" allowBlank="1" showInputMessage="1" showErrorMessage="1" errorTitle="エラー" error="整数を入力してください。単位は「円」です。" prompt="単位は「円」です" sqref="J4:K4" xr:uid="{E8EBD4CA-9DD1-4DD4-90A8-C123025EDC11}">
      <formula1>-10000000000000000</formula1>
    </dataValidation>
    <dataValidation type="list" allowBlank="1" showInputMessage="1" showErrorMessage="1" sqref="E26:F30" xr:uid="{804AF5F3-6A56-40E7-AA74-83CB525622DC}">
      <formula1>"○"</formula1>
    </dataValidation>
  </dataValidations>
  <printOptions horizontalCentered="1"/>
  <pageMargins left="0.59055118110236227" right="0.59055118110236227" top="0.78740157480314965" bottom="0.59055118110236227" header="0.31496062992125984" footer="0.31496062992125984"/>
  <pageSetup paperSize="9" scale="6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0203A-D715-4C53-A6B1-AB906FE77F80}">
  <sheetPr>
    <tabColor theme="7" tint="0.79998168889431442"/>
  </sheetPr>
  <dimension ref="B1:Z49"/>
  <sheetViews>
    <sheetView view="pageBreakPreview" zoomScaleNormal="100" zoomScaleSheetLayoutView="100" workbookViewId="0">
      <selection activeCell="B2" sqref="B2:K2"/>
    </sheetView>
  </sheetViews>
  <sheetFormatPr defaultColWidth="8.58203125" defaultRowHeight="18" x14ac:dyDescent="0.55000000000000004"/>
  <cols>
    <col min="1" max="1" width="0.75" style="83" customWidth="1"/>
    <col min="2" max="2" width="11.58203125" style="83" customWidth="1"/>
    <col min="3" max="5" width="8.58203125" style="83" customWidth="1"/>
    <col min="6" max="6" width="3.25" style="83" customWidth="1"/>
    <col min="7" max="8" width="12.58203125" style="83" customWidth="1"/>
    <col min="9" max="9" width="10.58203125" style="83" customWidth="1"/>
    <col min="10" max="10" width="12.58203125" style="83" customWidth="1"/>
    <col min="11" max="11" width="4.58203125" style="83" customWidth="1"/>
    <col min="12" max="13" width="8.58203125" style="83" customWidth="1"/>
    <col min="14" max="14" width="9.58203125" style="83" customWidth="1"/>
    <col min="15" max="15" width="0.75" style="83" customWidth="1"/>
    <col min="16" max="18" width="8.58203125" style="83"/>
    <col min="20" max="25" width="8.58203125" style="83"/>
    <col min="26" max="26" width="8.58203125" style="83" hidden="1" customWidth="1"/>
    <col min="27" max="16384" width="8.58203125" style="83"/>
  </cols>
  <sheetData>
    <row r="1" spans="2:26" ht="20" x14ac:dyDescent="0.55000000000000004">
      <c r="B1" s="82" t="s">
        <v>349</v>
      </c>
      <c r="C1" s="82"/>
      <c r="Z1" s="83" t="s">
        <v>409</v>
      </c>
    </row>
    <row r="2" spans="2:26" ht="36" customHeight="1" x14ac:dyDescent="0.55000000000000004">
      <c r="B2" s="506" t="s">
        <v>477</v>
      </c>
      <c r="C2" s="507"/>
      <c r="D2" s="507"/>
      <c r="E2" s="507"/>
      <c r="F2" s="507"/>
      <c r="G2" s="507"/>
      <c r="H2" s="507"/>
      <c r="I2" s="507"/>
      <c r="J2" s="507"/>
      <c r="K2" s="508"/>
      <c r="L2" s="509" t="s">
        <v>579</v>
      </c>
      <c r="M2" s="510"/>
      <c r="N2" s="511"/>
      <c r="Z2" s="114" t="s">
        <v>448</v>
      </c>
    </row>
    <row r="3" spans="2:26" ht="36" customHeight="1" x14ac:dyDescent="0.55000000000000004">
      <c r="B3" s="512" t="s">
        <v>440</v>
      </c>
      <c r="C3" s="507"/>
      <c r="D3" s="507"/>
      <c r="E3" s="507"/>
      <c r="F3" s="507"/>
      <c r="G3" s="507"/>
      <c r="H3" s="507"/>
      <c r="I3" s="507"/>
      <c r="J3" s="507"/>
      <c r="K3" s="508"/>
      <c r="L3" s="509" t="s">
        <v>579</v>
      </c>
      <c r="M3" s="510"/>
      <c r="N3" s="511"/>
      <c r="Z3" s="114" t="s">
        <v>449</v>
      </c>
    </row>
    <row r="4" spans="2:26" x14ac:dyDescent="0.55000000000000004">
      <c r="B4" s="84"/>
      <c r="C4" s="84"/>
      <c r="D4" s="84"/>
      <c r="E4" s="84"/>
      <c r="F4" s="84"/>
      <c r="G4" s="84"/>
      <c r="H4" s="84"/>
      <c r="I4" s="84"/>
      <c r="J4" s="84"/>
      <c r="K4" s="84"/>
      <c r="L4" s="85"/>
      <c r="M4" s="85"/>
      <c r="N4" s="85"/>
      <c r="Z4" s="114" t="s">
        <v>450</v>
      </c>
    </row>
    <row r="5" spans="2:26" x14ac:dyDescent="0.55000000000000004">
      <c r="B5" s="86" t="s">
        <v>441</v>
      </c>
      <c r="C5" s="86"/>
      <c r="D5" s="87"/>
      <c r="E5" s="87"/>
      <c r="F5" s="87"/>
      <c r="G5" s="87"/>
      <c r="H5" s="87"/>
      <c r="I5" s="87"/>
      <c r="J5" s="87"/>
      <c r="K5" s="87"/>
      <c r="L5" s="87"/>
      <c r="M5" s="87"/>
      <c r="N5" s="87"/>
      <c r="Z5" s="114" t="s">
        <v>451</v>
      </c>
    </row>
    <row r="6" spans="2:26" ht="67.5" customHeight="1" x14ac:dyDescent="0.55000000000000004">
      <c r="B6" s="513" t="s">
        <v>442</v>
      </c>
      <c r="C6" s="514"/>
      <c r="D6" s="515" t="s">
        <v>443</v>
      </c>
      <c r="E6" s="516"/>
      <c r="F6" s="514"/>
      <c r="G6" s="517" t="s">
        <v>444</v>
      </c>
      <c r="H6" s="516"/>
      <c r="I6" s="516"/>
      <c r="J6" s="515" t="s">
        <v>100</v>
      </c>
      <c r="K6" s="514"/>
      <c r="L6" s="88" t="s">
        <v>445</v>
      </c>
      <c r="M6" s="88" t="s">
        <v>446</v>
      </c>
      <c r="N6" s="89" t="s">
        <v>447</v>
      </c>
      <c r="Z6" s="114" t="s">
        <v>452</v>
      </c>
    </row>
    <row r="7" spans="2:26" ht="22.15" customHeight="1" x14ac:dyDescent="0.55000000000000004">
      <c r="B7" s="518" t="s">
        <v>588</v>
      </c>
      <c r="C7" s="519"/>
      <c r="D7" s="520" t="s">
        <v>581</v>
      </c>
      <c r="E7" s="521"/>
      <c r="F7" s="522"/>
      <c r="G7" s="523" t="s">
        <v>582</v>
      </c>
      <c r="H7" s="521"/>
      <c r="I7" s="521"/>
      <c r="J7" s="132">
        <v>1000</v>
      </c>
      <c r="K7" s="90" t="s">
        <v>326</v>
      </c>
      <c r="L7" s="133" t="s">
        <v>583</v>
      </c>
      <c r="M7" s="133" t="s">
        <v>583</v>
      </c>
      <c r="N7" s="134" t="s">
        <v>584</v>
      </c>
      <c r="Z7" s="114" t="s">
        <v>453</v>
      </c>
    </row>
    <row r="8" spans="2:26" ht="22.15" customHeight="1" x14ac:dyDescent="0.55000000000000004">
      <c r="B8" s="524" t="s">
        <v>580</v>
      </c>
      <c r="C8" s="519"/>
      <c r="D8" s="523" t="s">
        <v>585</v>
      </c>
      <c r="E8" s="521"/>
      <c r="F8" s="522"/>
      <c r="G8" s="523" t="s">
        <v>589</v>
      </c>
      <c r="H8" s="521"/>
      <c r="I8" s="521"/>
      <c r="J8" s="135">
        <v>500</v>
      </c>
      <c r="K8" s="90" t="s">
        <v>326</v>
      </c>
      <c r="L8" s="133" t="s">
        <v>583</v>
      </c>
      <c r="M8" s="133" t="s">
        <v>583</v>
      </c>
      <c r="N8" s="134" t="s">
        <v>587</v>
      </c>
      <c r="Z8" s="114" t="s">
        <v>454</v>
      </c>
    </row>
    <row r="9" spans="2:26" ht="22.15" customHeight="1" x14ac:dyDescent="0.55000000000000004">
      <c r="B9" s="494"/>
      <c r="C9" s="495"/>
      <c r="D9" s="496"/>
      <c r="E9" s="497"/>
      <c r="F9" s="495"/>
      <c r="G9" s="496"/>
      <c r="H9" s="497"/>
      <c r="I9" s="497"/>
      <c r="J9" s="91"/>
      <c r="K9" s="90" t="s">
        <v>326</v>
      </c>
      <c r="L9" s="92" t="s">
        <v>173</v>
      </c>
      <c r="M9" s="92" t="s">
        <v>173</v>
      </c>
      <c r="N9" s="93" t="s">
        <v>173</v>
      </c>
      <c r="Z9" s="114" t="s">
        <v>455</v>
      </c>
    </row>
    <row r="10" spans="2:26" ht="22.15" customHeight="1" x14ac:dyDescent="0.55000000000000004">
      <c r="B10" s="498"/>
      <c r="C10" s="499"/>
      <c r="D10" s="500"/>
      <c r="E10" s="501"/>
      <c r="F10" s="499"/>
      <c r="G10" s="500"/>
      <c r="H10" s="501"/>
      <c r="I10" s="501"/>
      <c r="J10" s="94"/>
      <c r="K10" s="95" t="s">
        <v>326</v>
      </c>
      <c r="L10" s="96" t="s">
        <v>173</v>
      </c>
      <c r="M10" s="96" t="s">
        <v>173</v>
      </c>
      <c r="N10" s="97" t="s">
        <v>173</v>
      </c>
      <c r="Z10" s="114" t="s">
        <v>456</v>
      </c>
    </row>
    <row r="11" spans="2:26" x14ac:dyDescent="0.55000000000000004">
      <c r="B11" s="83" t="s">
        <v>304</v>
      </c>
      <c r="N11" s="98"/>
      <c r="Z11" s="114" t="s">
        <v>457</v>
      </c>
    </row>
    <row r="12" spans="2:26" x14ac:dyDescent="0.55000000000000004">
      <c r="Z12" s="114" t="s">
        <v>458</v>
      </c>
    </row>
    <row r="13" spans="2:26" ht="29.15" customHeight="1" x14ac:dyDescent="0.55000000000000004">
      <c r="B13" s="99" t="s">
        <v>439</v>
      </c>
      <c r="C13" s="99"/>
      <c r="Z13" s="114" t="s">
        <v>459</v>
      </c>
    </row>
    <row r="14" spans="2:26" x14ac:dyDescent="0.55000000000000004">
      <c r="B14" s="502" t="s">
        <v>335</v>
      </c>
      <c r="C14" s="503"/>
      <c r="D14" s="503"/>
      <c r="E14" s="503"/>
      <c r="F14" s="503"/>
      <c r="G14" s="503"/>
      <c r="H14" s="503"/>
      <c r="I14" s="503"/>
      <c r="J14" s="503"/>
      <c r="K14" s="503"/>
      <c r="L14" s="503"/>
      <c r="M14" s="503"/>
      <c r="N14" s="504"/>
      <c r="Z14" s="114" t="s">
        <v>395</v>
      </c>
    </row>
    <row r="15" spans="2:26" ht="31.5" customHeight="1" x14ac:dyDescent="0.55000000000000004">
      <c r="B15" s="113" t="s">
        <v>118</v>
      </c>
      <c r="C15" s="505" t="s">
        <v>586</v>
      </c>
      <c r="D15" s="505"/>
      <c r="E15" s="505"/>
      <c r="F15" s="491"/>
      <c r="G15" s="491"/>
      <c r="H15" s="491"/>
      <c r="I15" s="491"/>
      <c r="J15" s="491"/>
      <c r="K15" s="491"/>
      <c r="L15" s="492"/>
      <c r="M15" s="492"/>
      <c r="N15" s="493"/>
      <c r="Z15" s="114" t="s">
        <v>396</v>
      </c>
    </row>
    <row r="16" spans="2:26" ht="35.15" customHeight="1" x14ac:dyDescent="0.55000000000000004">
      <c r="B16" s="100" t="s">
        <v>101</v>
      </c>
      <c r="C16" s="490" t="s">
        <v>590</v>
      </c>
      <c r="D16" s="490"/>
      <c r="E16" s="490"/>
      <c r="F16" s="491"/>
      <c r="G16" s="491"/>
      <c r="H16" s="491"/>
      <c r="I16" s="491"/>
      <c r="J16" s="491"/>
      <c r="K16" s="491"/>
      <c r="L16" s="492"/>
      <c r="M16" s="492"/>
      <c r="N16" s="493"/>
      <c r="Z16" s="114" t="s">
        <v>397</v>
      </c>
    </row>
    <row r="17" spans="2:26" ht="23.15" customHeight="1" x14ac:dyDescent="0.55000000000000004">
      <c r="B17" s="101" t="s">
        <v>102</v>
      </c>
      <c r="C17" s="478" t="s">
        <v>584</v>
      </c>
      <c r="D17" s="478"/>
      <c r="E17" s="478"/>
      <c r="F17" s="479" t="s">
        <v>173</v>
      </c>
      <c r="G17" s="479"/>
      <c r="H17" s="479"/>
      <c r="I17" s="479" t="s">
        <v>173</v>
      </c>
      <c r="J17" s="479"/>
      <c r="K17" s="479"/>
      <c r="L17" s="479" t="s">
        <v>173</v>
      </c>
      <c r="M17" s="479"/>
      <c r="N17" s="479"/>
      <c r="O17" s="102"/>
      <c r="Z17" s="114" t="s">
        <v>398</v>
      </c>
    </row>
    <row r="18" spans="2:26" ht="23.25" customHeight="1" x14ac:dyDescent="0.55000000000000004">
      <c r="B18" s="101" t="s">
        <v>103</v>
      </c>
      <c r="C18" s="478" t="s">
        <v>594</v>
      </c>
      <c r="D18" s="478"/>
      <c r="E18" s="478"/>
      <c r="F18" s="479"/>
      <c r="G18" s="479"/>
      <c r="H18" s="479"/>
      <c r="I18" s="479"/>
      <c r="J18" s="479"/>
      <c r="K18" s="479"/>
      <c r="L18" s="480"/>
      <c r="M18" s="480"/>
      <c r="N18" s="481"/>
      <c r="Z18" s="114" t="s">
        <v>399</v>
      </c>
    </row>
    <row r="19" spans="2:26" ht="23.25" customHeight="1" x14ac:dyDescent="0.55000000000000004">
      <c r="B19" s="101" t="s">
        <v>104</v>
      </c>
      <c r="C19" s="482" t="s">
        <v>591</v>
      </c>
      <c r="D19" s="482"/>
      <c r="E19" s="482"/>
      <c r="F19" s="483"/>
      <c r="G19" s="483"/>
      <c r="H19" s="483"/>
      <c r="I19" s="483"/>
      <c r="J19" s="483"/>
      <c r="K19" s="483"/>
      <c r="L19" s="484"/>
      <c r="M19" s="484"/>
      <c r="N19" s="485"/>
      <c r="Z19" s="114" t="s">
        <v>400</v>
      </c>
    </row>
    <row r="20" spans="2:26" ht="49.9" customHeight="1" x14ac:dyDescent="0.55000000000000004">
      <c r="B20" s="103" t="s">
        <v>105</v>
      </c>
      <c r="C20" s="486" t="s">
        <v>590</v>
      </c>
      <c r="D20" s="486"/>
      <c r="E20" s="486"/>
      <c r="F20" s="487"/>
      <c r="G20" s="487"/>
      <c r="H20" s="487"/>
      <c r="I20" s="487"/>
      <c r="J20" s="487"/>
      <c r="K20" s="487"/>
      <c r="L20" s="488"/>
      <c r="M20" s="488"/>
      <c r="N20" s="489"/>
      <c r="Z20" s="114" t="s">
        <v>460</v>
      </c>
    </row>
    <row r="21" spans="2:26" ht="49.9" customHeight="1" x14ac:dyDescent="0.55000000000000004">
      <c r="B21" s="101" t="s">
        <v>106</v>
      </c>
      <c r="C21" s="478" t="s">
        <v>595</v>
      </c>
      <c r="D21" s="478"/>
      <c r="E21" s="478"/>
      <c r="F21" s="479"/>
      <c r="G21" s="479"/>
      <c r="H21" s="479"/>
      <c r="I21" s="479"/>
      <c r="J21" s="479"/>
      <c r="K21" s="479"/>
      <c r="L21" s="480"/>
      <c r="M21" s="480"/>
      <c r="N21" s="481"/>
      <c r="Z21" s="114" t="s">
        <v>401</v>
      </c>
    </row>
    <row r="22" spans="2:26" ht="49.9" customHeight="1" x14ac:dyDescent="0.55000000000000004">
      <c r="B22" s="101" t="s">
        <v>107</v>
      </c>
      <c r="C22" s="478" t="s">
        <v>592</v>
      </c>
      <c r="D22" s="478"/>
      <c r="E22" s="478"/>
      <c r="F22" s="479"/>
      <c r="G22" s="479"/>
      <c r="H22" s="479"/>
      <c r="I22" s="479"/>
      <c r="J22" s="479"/>
      <c r="K22" s="479"/>
      <c r="L22" s="480"/>
      <c r="M22" s="480"/>
      <c r="N22" s="481"/>
      <c r="Z22" s="114" t="s">
        <v>402</v>
      </c>
    </row>
    <row r="23" spans="2:26" ht="27" customHeight="1" x14ac:dyDescent="0.55000000000000004">
      <c r="B23" s="104" t="s">
        <v>108</v>
      </c>
      <c r="C23" s="454" t="s">
        <v>593</v>
      </c>
      <c r="D23" s="454"/>
      <c r="E23" s="454"/>
      <c r="F23" s="455"/>
      <c r="G23" s="455"/>
      <c r="H23" s="455"/>
      <c r="I23" s="455"/>
      <c r="J23" s="455"/>
      <c r="K23" s="455"/>
      <c r="L23" s="456"/>
      <c r="M23" s="456"/>
      <c r="N23" s="457"/>
      <c r="Z23" s="114" t="s">
        <v>403</v>
      </c>
    </row>
    <row r="24" spans="2:26" x14ac:dyDescent="0.55000000000000004">
      <c r="B24" s="105"/>
      <c r="C24" s="105"/>
      <c r="D24" s="99"/>
      <c r="E24" s="99"/>
      <c r="F24" s="99"/>
      <c r="G24" s="99"/>
      <c r="H24" s="99"/>
      <c r="I24" s="99"/>
      <c r="J24" s="99"/>
      <c r="K24" s="99"/>
      <c r="Z24" s="114" t="s">
        <v>404</v>
      </c>
    </row>
    <row r="25" spans="2:26" ht="20" x14ac:dyDescent="0.55000000000000004">
      <c r="B25" s="82" t="s">
        <v>350</v>
      </c>
      <c r="C25" s="82"/>
      <c r="E25" s="106"/>
      <c r="Z25" s="114" t="s">
        <v>405</v>
      </c>
    </row>
    <row r="26" spans="2:26" s="110" customFormat="1" ht="36" customHeight="1" x14ac:dyDescent="0.55000000000000004">
      <c r="B26" s="107" t="s">
        <v>174</v>
      </c>
      <c r="C26" s="108"/>
      <c r="D26" s="108"/>
      <c r="E26" s="108"/>
      <c r="F26" s="108"/>
      <c r="G26" s="108"/>
      <c r="H26" s="108"/>
      <c r="I26" s="108"/>
      <c r="J26" s="108"/>
      <c r="K26" s="108"/>
      <c r="L26" s="108"/>
      <c r="M26" s="108"/>
      <c r="N26" s="109"/>
      <c r="Z26" s="136" t="s">
        <v>406</v>
      </c>
    </row>
    <row r="27" spans="2:26" x14ac:dyDescent="0.55000000000000004">
      <c r="B27" s="458" t="s">
        <v>175</v>
      </c>
      <c r="C27" s="460" t="s">
        <v>596</v>
      </c>
      <c r="D27" s="462" t="s">
        <v>478</v>
      </c>
      <c r="E27" s="463"/>
      <c r="F27" s="463"/>
      <c r="G27" s="463"/>
      <c r="H27" s="463"/>
      <c r="I27" s="463"/>
      <c r="J27" s="463"/>
      <c r="K27" s="463"/>
      <c r="L27" s="463"/>
      <c r="M27" s="463"/>
      <c r="N27" s="464"/>
      <c r="Z27" s="136" t="s">
        <v>407</v>
      </c>
    </row>
    <row r="28" spans="2:26" x14ac:dyDescent="0.55000000000000004">
      <c r="B28" s="459"/>
      <c r="C28" s="461"/>
      <c r="D28" s="465"/>
      <c r="E28" s="466"/>
      <c r="F28" s="466"/>
      <c r="G28" s="466"/>
      <c r="H28" s="466"/>
      <c r="I28" s="466"/>
      <c r="J28" s="466"/>
      <c r="K28" s="466"/>
      <c r="L28" s="466"/>
      <c r="M28" s="466"/>
      <c r="N28" s="467"/>
      <c r="Z28" s="136" t="s">
        <v>408</v>
      </c>
    </row>
    <row r="29" spans="2:26" x14ac:dyDescent="0.55000000000000004">
      <c r="B29" s="459"/>
      <c r="C29" s="461"/>
      <c r="D29" s="472" t="s">
        <v>484</v>
      </c>
      <c r="E29" s="473"/>
      <c r="F29" s="473"/>
      <c r="G29" s="473"/>
      <c r="H29" s="473"/>
      <c r="I29" s="473"/>
      <c r="J29" s="473"/>
      <c r="K29" s="473"/>
      <c r="L29" s="473"/>
      <c r="M29" s="473"/>
      <c r="N29" s="474"/>
      <c r="Z29" s="114" t="s">
        <v>461</v>
      </c>
    </row>
    <row r="30" spans="2:26" x14ac:dyDescent="0.55000000000000004">
      <c r="B30" s="459"/>
      <c r="C30" s="461"/>
      <c r="D30" s="475"/>
      <c r="E30" s="476"/>
      <c r="F30" s="476"/>
      <c r="G30" s="476"/>
      <c r="H30" s="476"/>
      <c r="I30" s="476"/>
      <c r="J30" s="476"/>
      <c r="K30" s="476"/>
      <c r="L30" s="476"/>
      <c r="M30" s="476"/>
      <c r="N30" s="477"/>
      <c r="Z30" s="114" t="s">
        <v>462</v>
      </c>
    </row>
    <row r="31" spans="2:26" ht="18" customHeight="1" x14ac:dyDescent="0.55000000000000004">
      <c r="B31" s="459"/>
      <c r="C31" s="461"/>
      <c r="D31" s="468" t="s">
        <v>505</v>
      </c>
      <c r="E31" s="469"/>
      <c r="F31" s="469"/>
      <c r="G31" s="469"/>
      <c r="H31" s="469"/>
      <c r="I31" s="469"/>
      <c r="J31" s="469"/>
      <c r="K31" s="469"/>
      <c r="L31" s="469"/>
      <c r="M31" s="469"/>
      <c r="N31" s="470"/>
      <c r="Z31" s="114" t="s">
        <v>463</v>
      </c>
    </row>
    <row r="32" spans="2:26" x14ac:dyDescent="0.55000000000000004">
      <c r="B32" s="459"/>
      <c r="C32" s="461"/>
      <c r="D32" s="471"/>
      <c r="E32" s="469"/>
      <c r="F32" s="469"/>
      <c r="G32" s="469"/>
      <c r="H32" s="469"/>
      <c r="I32" s="469"/>
      <c r="J32" s="469"/>
      <c r="K32" s="469"/>
      <c r="L32" s="469"/>
      <c r="M32" s="469"/>
      <c r="N32" s="470"/>
      <c r="Z32" s="114" t="s">
        <v>464</v>
      </c>
    </row>
    <row r="33" spans="2:26" s="110" customFormat="1" ht="36" customHeight="1" x14ac:dyDescent="0.55000000000000004">
      <c r="B33" s="126" t="s">
        <v>508</v>
      </c>
      <c r="C33" s="108"/>
      <c r="D33" s="108"/>
      <c r="E33" s="108"/>
      <c r="F33" s="108"/>
      <c r="G33" s="108"/>
      <c r="H33" s="108"/>
      <c r="I33" s="108"/>
      <c r="J33" s="108"/>
      <c r="K33" s="108"/>
      <c r="L33" s="108"/>
      <c r="M33" s="108"/>
      <c r="N33" s="109"/>
      <c r="Z33" s="114" t="s">
        <v>434</v>
      </c>
    </row>
    <row r="34" spans="2:26" ht="25.15" customHeight="1" x14ac:dyDescent="0.55000000000000004">
      <c r="B34" s="111" t="s">
        <v>176</v>
      </c>
      <c r="C34" s="414" t="s">
        <v>178</v>
      </c>
      <c r="D34" s="415"/>
      <c r="E34" s="416" t="s">
        <v>496</v>
      </c>
      <c r="F34" s="415"/>
      <c r="G34" s="420" t="s">
        <v>177</v>
      </c>
      <c r="H34" s="421"/>
      <c r="I34" s="422"/>
      <c r="J34" s="416" t="s">
        <v>179</v>
      </c>
      <c r="K34" s="542"/>
      <c r="L34" s="416" t="s">
        <v>481</v>
      </c>
      <c r="M34" s="546"/>
      <c r="N34" s="120" t="s">
        <v>482</v>
      </c>
      <c r="Z34" s="114" t="s">
        <v>435</v>
      </c>
    </row>
    <row r="35" spans="2:26" ht="25.15" customHeight="1" x14ac:dyDescent="0.55000000000000004">
      <c r="B35" s="437" t="s">
        <v>479</v>
      </c>
      <c r="C35" s="440" t="s">
        <v>483</v>
      </c>
      <c r="D35" s="426"/>
      <c r="E35" s="443" t="s">
        <v>409</v>
      </c>
      <c r="F35" s="430"/>
      <c r="G35" s="435" t="s">
        <v>156</v>
      </c>
      <c r="H35" s="436"/>
      <c r="I35" s="545"/>
      <c r="J35" s="116"/>
      <c r="K35" s="117" t="s">
        <v>37</v>
      </c>
      <c r="L35" s="547" t="str">
        <f>IFERROR( J36/J35, "" )</f>
        <v/>
      </c>
      <c r="M35" s="530"/>
      <c r="N35" s="539" t="str">
        <f>IF(OR(L35="", L37=""), "", IF(L35&gt;L37, "〇", "×"))</f>
        <v/>
      </c>
      <c r="Z35" s="114" t="s">
        <v>436</v>
      </c>
    </row>
    <row r="36" spans="2:26" ht="25.15" customHeight="1" x14ac:dyDescent="0.55000000000000004">
      <c r="B36" s="438"/>
      <c r="C36" s="441"/>
      <c r="D36" s="442"/>
      <c r="E36" s="444"/>
      <c r="F36" s="445"/>
      <c r="G36" s="549"/>
      <c r="H36" s="550"/>
      <c r="I36" s="551"/>
      <c r="J36" s="116"/>
      <c r="K36" s="118" t="s">
        <v>37</v>
      </c>
      <c r="L36" s="548"/>
      <c r="M36" s="532"/>
      <c r="N36" s="543"/>
      <c r="Z36" s="114" t="s">
        <v>437</v>
      </c>
    </row>
    <row r="37" spans="2:26" ht="25.15" customHeight="1" x14ac:dyDescent="0.55000000000000004">
      <c r="B37" s="438"/>
      <c r="C37" s="440" t="s">
        <v>485</v>
      </c>
      <c r="D37" s="426"/>
      <c r="E37" s="446" t="s">
        <v>409</v>
      </c>
      <c r="F37" s="447"/>
      <c r="G37" s="552" t="s">
        <v>156</v>
      </c>
      <c r="H37" s="553"/>
      <c r="I37" s="554"/>
      <c r="J37" s="116"/>
      <c r="K37" s="119" t="s">
        <v>37</v>
      </c>
      <c r="L37" s="547" t="str">
        <f>IFERROR( J38/J37, "" )</f>
        <v/>
      </c>
      <c r="M37" s="530"/>
      <c r="N37" s="543"/>
      <c r="Z37" s="114" t="s">
        <v>438</v>
      </c>
    </row>
    <row r="38" spans="2:26" ht="25.15" customHeight="1" x14ac:dyDescent="0.55000000000000004">
      <c r="B38" s="439"/>
      <c r="C38" s="441"/>
      <c r="D38" s="442"/>
      <c r="E38" s="448"/>
      <c r="F38" s="449"/>
      <c r="G38" s="417"/>
      <c r="H38" s="418"/>
      <c r="I38" s="419"/>
      <c r="J38" s="116"/>
      <c r="K38" s="119" t="s">
        <v>37</v>
      </c>
      <c r="L38" s="548"/>
      <c r="M38" s="532"/>
      <c r="N38" s="544"/>
      <c r="Z38" s="121" t="s">
        <v>465</v>
      </c>
    </row>
    <row r="39" spans="2:26" ht="25.15" customHeight="1" x14ac:dyDescent="0.55000000000000004">
      <c r="B39" s="450" t="s">
        <v>480</v>
      </c>
      <c r="C39" s="440" t="s">
        <v>485</v>
      </c>
      <c r="D39" s="426"/>
      <c r="E39" s="525" t="s">
        <v>408</v>
      </c>
      <c r="F39" s="526"/>
      <c r="G39" s="533" t="s">
        <v>156</v>
      </c>
      <c r="H39" s="534"/>
      <c r="I39" s="535"/>
      <c r="J39" s="137">
        <v>100000000</v>
      </c>
      <c r="K39" s="117" t="s">
        <v>37</v>
      </c>
      <c r="L39" s="529">
        <f>IFERROR( J40/J39, "" )</f>
        <v>0.05</v>
      </c>
      <c r="M39" s="530"/>
      <c r="N39" s="539" t="str">
        <f>IF(OR(L39="", L41=""), "", IF(L39&gt;L41, "〇", "×"))</f>
        <v>〇</v>
      </c>
      <c r="Z39" s="114" t="s">
        <v>466</v>
      </c>
    </row>
    <row r="40" spans="2:26" ht="25.15" customHeight="1" thickBot="1" x14ac:dyDescent="0.6">
      <c r="B40" s="451"/>
      <c r="C40" s="441"/>
      <c r="D40" s="442"/>
      <c r="E40" s="527"/>
      <c r="F40" s="528"/>
      <c r="G40" s="536" t="s">
        <v>597</v>
      </c>
      <c r="H40" s="537"/>
      <c r="I40" s="538"/>
      <c r="J40" s="140">
        <v>5000000</v>
      </c>
      <c r="K40" s="117" t="s">
        <v>37</v>
      </c>
      <c r="L40" s="531"/>
      <c r="M40" s="532"/>
      <c r="N40" s="543"/>
      <c r="Z40" s="114" t="s">
        <v>467</v>
      </c>
    </row>
    <row r="41" spans="2:26" ht="25.15" customHeight="1" thickTop="1" x14ac:dyDescent="0.55000000000000004">
      <c r="B41" s="451"/>
      <c r="C41" s="440" t="s">
        <v>486</v>
      </c>
      <c r="D41" s="426"/>
      <c r="E41" s="525" t="s">
        <v>467</v>
      </c>
      <c r="F41" s="526"/>
      <c r="G41" s="435" t="s">
        <v>156</v>
      </c>
      <c r="H41" s="436"/>
      <c r="I41" s="436"/>
      <c r="J41" s="210">
        <v>90000000</v>
      </c>
      <c r="K41" s="138" t="s">
        <v>37</v>
      </c>
      <c r="L41" s="529">
        <f>IFERROR( J42/J41, "" )</f>
        <v>4.4444444444444446E-2</v>
      </c>
      <c r="M41" s="530"/>
      <c r="N41" s="543"/>
      <c r="Z41" s="114" t="s">
        <v>487</v>
      </c>
    </row>
    <row r="42" spans="2:26" ht="25.15" customHeight="1" thickBot="1" x14ac:dyDescent="0.6">
      <c r="B42" s="451"/>
      <c r="C42" s="452"/>
      <c r="D42" s="453"/>
      <c r="E42" s="527"/>
      <c r="F42" s="528"/>
      <c r="G42" s="541" t="s">
        <v>597</v>
      </c>
      <c r="H42" s="537"/>
      <c r="I42" s="537"/>
      <c r="J42" s="211">
        <v>4000000</v>
      </c>
      <c r="K42" s="139" t="s">
        <v>37</v>
      </c>
      <c r="L42" s="531"/>
      <c r="M42" s="532"/>
      <c r="N42" s="544"/>
      <c r="Z42" s="114" t="s">
        <v>488</v>
      </c>
    </row>
    <row r="43" spans="2:26" ht="30" customHeight="1" thickTop="1" x14ac:dyDescent="0.55000000000000004">
      <c r="B43" s="423" t="s">
        <v>507</v>
      </c>
      <c r="C43" s="425" t="s">
        <v>506</v>
      </c>
      <c r="D43" s="426"/>
      <c r="E43" s="429" t="s">
        <v>408</v>
      </c>
      <c r="F43" s="430"/>
      <c r="G43" s="435" t="s">
        <v>156</v>
      </c>
      <c r="H43" s="436"/>
      <c r="I43" s="436"/>
      <c r="J43" s="141"/>
      <c r="K43" s="119" t="s">
        <v>37</v>
      </c>
      <c r="L43" s="555"/>
      <c r="M43" s="556"/>
      <c r="N43" s="539" t="str">
        <f>IF(J44="","",IF(J44&lt;0,"○","×"))</f>
        <v>○</v>
      </c>
      <c r="X43" s="112"/>
      <c r="Z43" s="114" t="s">
        <v>489</v>
      </c>
    </row>
    <row r="44" spans="2:26" ht="30" customHeight="1" x14ac:dyDescent="0.55000000000000004">
      <c r="B44" s="424"/>
      <c r="C44" s="427"/>
      <c r="D44" s="428"/>
      <c r="E44" s="431"/>
      <c r="F44" s="432"/>
      <c r="G44" s="433" t="s">
        <v>597</v>
      </c>
      <c r="H44" s="434"/>
      <c r="I44" s="434"/>
      <c r="J44" s="125">
        <v>-1000000</v>
      </c>
      <c r="K44" s="124" t="s">
        <v>37</v>
      </c>
      <c r="L44" s="557"/>
      <c r="M44" s="558"/>
      <c r="N44" s="540"/>
      <c r="Z44" s="114" t="s">
        <v>490</v>
      </c>
    </row>
    <row r="45" spans="2:26" x14ac:dyDescent="0.55000000000000004">
      <c r="Z45" s="114" t="s">
        <v>491</v>
      </c>
    </row>
    <row r="46" spans="2:26" x14ac:dyDescent="0.55000000000000004">
      <c r="Z46" s="114" t="s">
        <v>492</v>
      </c>
    </row>
    <row r="47" spans="2:26" x14ac:dyDescent="0.55000000000000004">
      <c r="Z47" s="114" t="s">
        <v>493</v>
      </c>
    </row>
    <row r="48" spans="2:26" x14ac:dyDescent="0.55000000000000004">
      <c r="Z48" s="114" t="s">
        <v>494</v>
      </c>
    </row>
    <row r="49" spans="26:26" x14ac:dyDescent="0.55000000000000004">
      <c r="Z49" s="114" t="s">
        <v>495</v>
      </c>
    </row>
  </sheetData>
  <sheetProtection algorithmName="SHA-512" hashValue="DvowSCkSAjytO8PTdv5NW3i9KPc8y+Zrh6pCqWWmGusKigVz0bkhbVeNVh6mFy9nkVayQzI6/4dOTgUzZJmPYg==" saltValue="Rq/U+kzEOol18Gdf1tesVw==" spinCount="100000" sheet="1" formatCells="0" autoFilter="0"/>
  <mergeCells count="99">
    <mergeCell ref="N43:N44"/>
    <mergeCell ref="G41:I41"/>
    <mergeCell ref="G42:I42"/>
    <mergeCell ref="J34:K34"/>
    <mergeCell ref="N35:N38"/>
    <mergeCell ref="G35:I35"/>
    <mergeCell ref="L34:M34"/>
    <mergeCell ref="L35:M36"/>
    <mergeCell ref="L37:M38"/>
    <mergeCell ref="G36:I36"/>
    <mergeCell ref="G37:I37"/>
    <mergeCell ref="L43:M43"/>
    <mergeCell ref="L44:M44"/>
    <mergeCell ref="L39:M40"/>
    <mergeCell ref="N39:N42"/>
    <mergeCell ref="E41:F42"/>
    <mergeCell ref="L41:M42"/>
    <mergeCell ref="C39:D40"/>
    <mergeCell ref="E39:F40"/>
    <mergeCell ref="G39:I39"/>
    <mergeCell ref="G40:I40"/>
    <mergeCell ref="B7:C7"/>
    <mergeCell ref="D7:F7"/>
    <mergeCell ref="G7:I7"/>
    <mergeCell ref="B8:C8"/>
    <mergeCell ref="D8:F8"/>
    <mergeCell ref="G8:I8"/>
    <mergeCell ref="B2:K2"/>
    <mergeCell ref="L2:N2"/>
    <mergeCell ref="B3:K3"/>
    <mergeCell ref="L3:N3"/>
    <mergeCell ref="B6:C6"/>
    <mergeCell ref="D6:F6"/>
    <mergeCell ref="G6:I6"/>
    <mergeCell ref="J6:K6"/>
    <mergeCell ref="C16:E16"/>
    <mergeCell ref="F16:H16"/>
    <mergeCell ref="I16:K16"/>
    <mergeCell ref="L16:N16"/>
    <mergeCell ref="B9:C9"/>
    <mergeCell ref="D9:F9"/>
    <mergeCell ref="G9:I9"/>
    <mergeCell ref="B10:C10"/>
    <mergeCell ref="D10:F10"/>
    <mergeCell ref="G10:I10"/>
    <mergeCell ref="B14:N14"/>
    <mergeCell ref="C15:E15"/>
    <mergeCell ref="F15:H15"/>
    <mergeCell ref="I15:K15"/>
    <mergeCell ref="L15:N15"/>
    <mergeCell ref="C17:E17"/>
    <mergeCell ref="F17:H17"/>
    <mergeCell ref="I17:K17"/>
    <mergeCell ref="L17:N17"/>
    <mergeCell ref="C18:E18"/>
    <mergeCell ref="F18:H18"/>
    <mergeCell ref="I18:K18"/>
    <mergeCell ref="L18:N18"/>
    <mergeCell ref="C19:E19"/>
    <mergeCell ref="F19:H19"/>
    <mergeCell ref="I19:K19"/>
    <mergeCell ref="L19:N19"/>
    <mergeCell ref="C20:E20"/>
    <mergeCell ref="F20:H20"/>
    <mergeCell ref="I20:K20"/>
    <mergeCell ref="L20:N20"/>
    <mergeCell ref="C21:E21"/>
    <mergeCell ref="F21:H21"/>
    <mergeCell ref="I21:K21"/>
    <mergeCell ref="L21:N21"/>
    <mergeCell ref="C22:E22"/>
    <mergeCell ref="F22:H22"/>
    <mergeCell ref="I22:K22"/>
    <mergeCell ref="L22:N22"/>
    <mergeCell ref="C23:E23"/>
    <mergeCell ref="F23:H23"/>
    <mergeCell ref="I23:K23"/>
    <mergeCell ref="L23:N23"/>
    <mergeCell ref="B27:B32"/>
    <mergeCell ref="C27:C32"/>
    <mergeCell ref="D27:N28"/>
    <mergeCell ref="D31:N32"/>
    <mergeCell ref="D29:N30"/>
    <mergeCell ref="C34:D34"/>
    <mergeCell ref="E34:F34"/>
    <mergeCell ref="G38:I38"/>
    <mergeCell ref="G34:I34"/>
    <mergeCell ref="B43:B44"/>
    <mergeCell ref="C43:D44"/>
    <mergeCell ref="E43:F44"/>
    <mergeCell ref="G44:I44"/>
    <mergeCell ref="G43:I43"/>
    <mergeCell ref="B35:B38"/>
    <mergeCell ref="C35:D36"/>
    <mergeCell ref="E35:F36"/>
    <mergeCell ref="C37:D38"/>
    <mergeCell ref="E37:F38"/>
    <mergeCell ref="B39:B42"/>
    <mergeCell ref="C41:D42"/>
  </mergeCells>
  <phoneticPr fontId="33"/>
  <conditionalFormatting sqref="B35:N38 J43:N43 B43:G44 J44:M44">
    <cfRule type="expression" dxfId="3" priority="5">
      <formula>$C$27="②"</formula>
    </cfRule>
  </conditionalFormatting>
  <conditionalFormatting sqref="B35:N42 J43:N43 B43:G44 J44:M44">
    <cfRule type="expression" dxfId="2" priority="2">
      <formula>$C$27="(選択)"</formula>
    </cfRule>
  </conditionalFormatting>
  <conditionalFormatting sqref="B35:N42">
    <cfRule type="expression" dxfId="1" priority="13">
      <formula>$C$27="③"</formula>
    </cfRule>
  </conditionalFormatting>
  <conditionalFormatting sqref="B39:N42 J43:N43 B43:G44 J44:M44">
    <cfRule type="expression" dxfId="0" priority="3">
      <formula>$C$27="①"</formula>
    </cfRule>
  </conditionalFormatting>
  <dataValidations count="9">
    <dataValidation type="list" allowBlank="1" showInputMessage="1" showErrorMessage="1" sqref="C27:C32" xr:uid="{BA77B552-0677-4EAE-AF17-B2AD929D394E}">
      <formula1>"(選択),①,②,③"</formula1>
    </dataValidation>
    <dataValidation type="list" allowBlank="1" showInputMessage="1" showErrorMessage="1" sqref="G36 G38 G40 G42 G44" xr:uid="{86D2D86A-D12B-4361-BCCE-544BF0C5AE78}">
      <formula1>"(選択),法人:営業利益,個人事業主:収支内訳書の所得金額（一般㉑、農業⑰、不動産⑮）,個人事業主:青色申告決算書の差引金額（一般㉝、農業㊱、不動産⑲）"</formula1>
    </dataValidation>
    <dataValidation type="list" allowBlank="1" showInputMessage="1" showErrorMessage="1" sqref="C17:N17" xr:uid="{6CC337A5-85C0-4B9E-ADE3-C077D2EF1AE3}">
      <formula1>"(選択),実施中,申請中,申請予定"</formula1>
    </dataValidation>
    <dataValidation type="list" allowBlank="1" showInputMessage="1" showErrorMessage="1" sqref="N7:N10" xr:uid="{8CFC4DDC-53BE-4033-A1E3-DFFB455CBC2C}">
      <formula1>"(選択),交付済,実施中,申請中,申請予定"</formula1>
    </dataValidation>
    <dataValidation type="list" allowBlank="1" showInputMessage="1" showErrorMessage="1" sqref="L7:M10" xr:uid="{2F3392D3-B195-4E5C-9BAC-877C8C72E892}">
      <formula1>"(選択),有,無"</formula1>
    </dataValidation>
    <dataValidation type="list" allowBlank="1" showInputMessage="1" showErrorMessage="1" sqref="L2:N3" xr:uid="{EC46B391-257C-40DD-AFF6-A82817FB9767}">
      <formula1>"(選択),はい,いいえ"</formula1>
    </dataValidation>
    <dataValidation type="whole" operator="greaterThanOrEqual" allowBlank="1" showInputMessage="1" errorTitle="エラー" error="整数を入力してください。単位は「円」です。マイナスの場合は「-(金額)」と入力願います。" sqref="L35 L37 L39 L41" xr:uid="{80828702-860B-4897-9145-5618C55B0688}">
      <formula1>-10000000000000000</formula1>
    </dataValidation>
    <dataValidation type="whole" operator="greaterThanOrEqual" allowBlank="1" showInputMessage="1" showErrorMessage="1" errorTitle="エラー" error="整数を入力してください。単位は「円」です。マイナスの場合は「-(金額)」と入力願います。" sqref="J35:J44 L43:M44" xr:uid="{2D79C1ED-BB5E-4D3A-81EB-EEA09198EC5B}">
      <formula1>-10000000000000000</formula1>
    </dataValidation>
    <dataValidation type="list" allowBlank="1" showInputMessage="1" showErrorMessage="1" sqref="E35:F44" xr:uid="{F6538A92-8062-4980-B18E-486374B22FE6}">
      <formula1>$Z$1:$Z$49</formula1>
    </dataValidation>
  </dataValidations>
  <printOptions horizontalCentered="1"/>
  <pageMargins left="0.59055118110236227" right="0.59055118110236227" top="0.78740157480314965" bottom="0.59055118110236227" header="0.31496062992125984" footer="0.31496062992125984"/>
  <pageSetup paperSize="9" scale="55" orientation="portrait" r:id="rId1"/>
  <rowBreaks count="1" manualBreakCount="1">
    <brk id="47" max="1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B1:W58"/>
  <sheetViews>
    <sheetView view="pageBreakPreview" zoomScaleNormal="100" zoomScaleSheetLayoutView="100" workbookViewId="0">
      <selection activeCell="B2" sqref="B2:W2"/>
    </sheetView>
  </sheetViews>
  <sheetFormatPr defaultColWidth="8.58203125" defaultRowHeight="18" x14ac:dyDescent="0.55000000000000004"/>
  <cols>
    <col min="1" max="1" width="0.75" style="13" customWidth="1"/>
    <col min="2" max="21" width="5.58203125" style="13" customWidth="1"/>
    <col min="22" max="22" width="0.75" style="13" customWidth="1"/>
    <col min="23" max="23" width="8.58203125" style="13"/>
    <col min="24" max="24" width="1.25" style="13" customWidth="1"/>
    <col min="25" max="16384" width="8.58203125" style="13"/>
  </cols>
  <sheetData>
    <row r="1" spans="2:23" x14ac:dyDescent="0.55000000000000004">
      <c r="B1" s="569"/>
      <c r="C1" s="569"/>
      <c r="D1" s="569"/>
      <c r="E1" s="569"/>
      <c r="F1" s="569"/>
      <c r="G1" s="569"/>
      <c r="H1" s="569"/>
      <c r="I1" s="569"/>
      <c r="J1" s="569"/>
      <c r="K1" s="569"/>
      <c r="L1" s="569"/>
      <c r="M1" s="569"/>
      <c r="N1" s="569"/>
      <c r="O1" s="569"/>
      <c r="P1" s="569"/>
      <c r="Q1" s="569"/>
      <c r="R1" s="569"/>
      <c r="S1" s="569"/>
      <c r="T1" s="569"/>
      <c r="U1" s="569"/>
      <c r="V1" s="569"/>
      <c r="W1" s="569"/>
    </row>
    <row r="2" spans="2:23" ht="43.15" customHeight="1" x14ac:dyDescent="0.55000000000000004">
      <c r="B2" s="570" t="s">
        <v>543</v>
      </c>
      <c r="C2" s="570"/>
      <c r="D2" s="570"/>
      <c r="E2" s="570"/>
      <c r="F2" s="570"/>
      <c r="G2" s="570"/>
      <c r="H2" s="570"/>
      <c r="I2" s="570"/>
      <c r="J2" s="570"/>
      <c r="K2" s="570"/>
      <c r="L2" s="570"/>
      <c r="M2" s="570"/>
      <c r="N2" s="570"/>
      <c r="O2" s="570"/>
      <c r="P2" s="570"/>
      <c r="Q2" s="570"/>
      <c r="R2" s="570"/>
      <c r="S2" s="570"/>
      <c r="T2" s="570"/>
      <c r="U2" s="570"/>
      <c r="V2" s="570"/>
      <c r="W2" s="570"/>
    </row>
    <row r="3" spans="2:23" ht="22.5" customHeight="1" x14ac:dyDescent="0.55000000000000004">
      <c r="B3" s="571" t="s">
        <v>502</v>
      </c>
      <c r="C3" s="571"/>
      <c r="D3" s="571"/>
      <c r="E3" s="571"/>
      <c r="F3" s="571"/>
      <c r="G3" s="571"/>
      <c r="H3" s="571"/>
      <c r="I3" s="571"/>
      <c r="J3" s="571"/>
      <c r="K3" s="571"/>
      <c r="L3" s="571"/>
      <c r="M3" s="571"/>
      <c r="N3" s="571"/>
      <c r="O3" s="571"/>
      <c r="P3" s="571"/>
      <c r="Q3" s="571"/>
      <c r="R3" s="571"/>
      <c r="S3" s="571"/>
      <c r="T3" s="571"/>
      <c r="U3" s="571"/>
      <c r="V3" s="571"/>
      <c r="W3" s="571"/>
    </row>
    <row r="4" spans="2:23" ht="18" customHeight="1" x14ac:dyDescent="0.55000000000000004">
      <c r="B4" s="572" t="s">
        <v>611</v>
      </c>
      <c r="C4" s="573"/>
      <c r="D4" s="573"/>
      <c r="E4" s="573"/>
      <c r="F4" s="573"/>
      <c r="G4" s="573"/>
      <c r="H4" s="573"/>
      <c r="I4" s="573"/>
      <c r="J4" s="573"/>
      <c r="K4" s="573"/>
      <c r="L4" s="573"/>
      <c r="M4" s="573"/>
      <c r="N4" s="573"/>
      <c r="O4" s="573"/>
      <c r="P4" s="573"/>
      <c r="Q4" s="573"/>
      <c r="R4" s="573"/>
      <c r="S4" s="573"/>
      <c r="T4" s="573"/>
      <c r="U4" s="573"/>
      <c r="V4" s="573"/>
      <c r="W4" s="574"/>
    </row>
    <row r="5" spans="2:23" ht="42.75" customHeight="1" x14ac:dyDescent="0.55000000000000004">
      <c r="B5" s="575" t="s">
        <v>544</v>
      </c>
      <c r="C5" s="576"/>
      <c r="D5" s="576"/>
      <c r="E5" s="576"/>
      <c r="F5" s="576"/>
      <c r="G5" s="576"/>
      <c r="H5" s="576"/>
      <c r="I5" s="576"/>
      <c r="J5" s="576"/>
      <c r="K5" s="576"/>
      <c r="L5" s="576"/>
      <c r="M5" s="576"/>
      <c r="N5" s="576"/>
      <c r="O5" s="576"/>
      <c r="P5" s="576"/>
      <c r="Q5" s="576"/>
      <c r="R5" s="576"/>
      <c r="S5" s="576"/>
      <c r="T5" s="576"/>
      <c r="U5" s="576"/>
      <c r="V5" s="576"/>
      <c r="W5" s="577"/>
    </row>
    <row r="6" spans="2:23" ht="30" customHeight="1" x14ac:dyDescent="0.55000000000000004">
      <c r="B6" s="559"/>
      <c r="C6" s="560"/>
      <c r="D6" s="560"/>
      <c r="E6" s="560"/>
      <c r="F6" s="560"/>
      <c r="G6" s="560"/>
      <c r="H6" s="560"/>
      <c r="I6" s="560"/>
      <c r="J6" s="560"/>
      <c r="K6" s="560"/>
      <c r="L6" s="560"/>
      <c r="M6" s="560"/>
      <c r="N6" s="560"/>
      <c r="O6" s="560"/>
      <c r="P6" s="560"/>
      <c r="Q6" s="560"/>
      <c r="R6" s="560"/>
      <c r="S6" s="560"/>
      <c r="T6" s="560"/>
      <c r="U6" s="560"/>
      <c r="V6" s="560"/>
      <c r="W6" s="561"/>
    </row>
    <row r="7" spans="2:23" ht="30" customHeight="1" x14ac:dyDescent="0.55000000000000004">
      <c r="B7" s="562"/>
      <c r="C7" s="563"/>
      <c r="D7" s="563"/>
      <c r="E7" s="563"/>
      <c r="F7" s="563"/>
      <c r="G7" s="563"/>
      <c r="H7" s="563"/>
      <c r="I7" s="563"/>
      <c r="J7" s="563"/>
      <c r="K7" s="563"/>
      <c r="L7" s="563"/>
      <c r="M7" s="563"/>
      <c r="N7" s="563"/>
      <c r="O7" s="563"/>
      <c r="P7" s="563"/>
      <c r="Q7" s="563"/>
      <c r="R7" s="563"/>
      <c r="S7" s="563"/>
      <c r="T7" s="563"/>
      <c r="U7" s="563"/>
      <c r="V7" s="563"/>
      <c r="W7" s="564"/>
    </row>
    <row r="8" spans="2:23" ht="30" customHeight="1" x14ac:dyDescent="0.55000000000000004">
      <c r="B8" s="562"/>
      <c r="C8" s="563"/>
      <c r="D8" s="563"/>
      <c r="E8" s="563"/>
      <c r="F8" s="563"/>
      <c r="G8" s="563"/>
      <c r="H8" s="563"/>
      <c r="I8" s="563"/>
      <c r="J8" s="563"/>
      <c r="K8" s="563"/>
      <c r="L8" s="563"/>
      <c r="M8" s="563"/>
      <c r="N8" s="563"/>
      <c r="O8" s="563"/>
      <c r="P8" s="563"/>
      <c r="Q8" s="563"/>
      <c r="R8" s="563"/>
      <c r="S8" s="563"/>
      <c r="T8" s="563"/>
      <c r="U8" s="563"/>
      <c r="V8" s="563"/>
      <c r="W8" s="564"/>
    </row>
    <row r="9" spans="2:23" ht="30" customHeight="1" x14ac:dyDescent="0.55000000000000004">
      <c r="B9" s="562"/>
      <c r="C9" s="563"/>
      <c r="D9" s="563"/>
      <c r="E9" s="563"/>
      <c r="F9" s="563"/>
      <c r="G9" s="563"/>
      <c r="H9" s="563"/>
      <c r="I9" s="563"/>
      <c r="J9" s="563"/>
      <c r="K9" s="563"/>
      <c r="L9" s="563"/>
      <c r="M9" s="563"/>
      <c r="N9" s="563"/>
      <c r="O9" s="563"/>
      <c r="P9" s="563"/>
      <c r="Q9" s="563"/>
      <c r="R9" s="563"/>
      <c r="S9" s="563"/>
      <c r="T9" s="563"/>
      <c r="U9" s="563"/>
      <c r="V9" s="563"/>
      <c r="W9" s="564"/>
    </row>
    <row r="10" spans="2:23" ht="30" customHeight="1" x14ac:dyDescent="0.55000000000000004">
      <c r="B10" s="562"/>
      <c r="C10" s="563"/>
      <c r="D10" s="563"/>
      <c r="E10" s="563"/>
      <c r="F10" s="563"/>
      <c r="G10" s="563"/>
      <c r="H10" s="563"/>
      <c r="I10" s="563"/>
      <c r="J10" s="563"/>
      <c r="K10" s="563"/>
      <c r="L10" s="563"/>
      <c r="M10" s="563"/>
      <c r="N10" s="563"/>
      <c r="O10" s="563"/>
      <c r="P10" s="563"/>
      <c r="Q10" s="563"/>
      <c r="R10" s="563"/>
      <c r="S10" s="563"/>
      <c r="T10" s="563"/>
      <c r="U10" s="563"/>
      <c r="V10" s="563"/>
      <c r="W10" s="564"/>
    </row>
    <row r="11" spans="2:23" ht="30" customHeight="1" x14ac:dyDescent="0.55000000000000004">
      <c r="B11" s="562"/>
      <c r="C11" s="563"/>
      <c r="D11" s="563"/>
      <c r="E11" s="563"/>
      <c r="F11" s="563"/>
      <c r="G11" s="563"/>
      <c r="H11" s="563"/>
      <c r="I11" s="563"/>
      <c r="J11" s="563"/>
      <c r="K11" s="563"/>
      <c r="L11" s="563"/>
      <c r="M11" s="563"/>
      <c r="N11" s="563"/>
      <c r="O11" s="563"/>
      <c r="P11" s="563"/>
      <c r="Q11" s="563"/>
      <c r="R11" s="563"/>
      <c r="S11" s="563"/>
      <c r="T11" s="563"/>
      <c r="U11" s="563"/>
      <c r="V11" s="563"/>
      <c r="W11" s="564"/>
    </row>
    <row r="12" spans="2:23" ht="30" customHeight="1" x14ac:dyDescent="0.55000000000000004">
      <c r="B12" s="562"/>
      <c r="C12" s="563"/>
      <c r="D12" s="563"/>
      <c r="E12" s="563"/>
      <c r="F12" s="563"/>
      <c r="G12" s="563"/>
      <c r="H12" s="563"/>
      <c r="I12" s="563"/>
      <c r="J12" s="563"/>
      <c r="K12" s="563"/>
      <c r="L12" s="563"/>
      <c r="M12" s="563"/>
      <c r="N12" s="563"/>
      <c r="O12" s="563"/>
      <c r="P12" s="563"/>
      <c r="Q12" s="563"/>
      <c r="R12" s="563"/>
      <c r="S12" s="563"/>
      <c r="T12" s="563"/>
      <c r="U12" s="563"/>
      <c r="V12" s="563"/>
      <c r="W12" s="564"/>
    </row>
    <row r="13" spans="2:23" ht="30" customHeight="1" x14ac:dyDescent="0.55000000000000004">
      <c r="B13" s="562"/>
      <c r="C13" s="563"/>
      <c r="D13" s="563"/>
      <c r="E13" s="563"/>
      <c r="F13" s="563"/>
      <c r="G13" s="563"/>
      <c r="H13" s="563"/>
      <c r="I13" s="563"/>
      <c r="J13" s="563"/>
      <c r="K13" s="563"/>
      <c r="L13" s="563"/>
      <c r="M13" s="563"/>
      <c r="N13" s="563"/>
      <c r="O13" s="563"/>
      <c r="P13" s="563"/>
      <c r="Q13" s="563"/>
      <c r="R13" s="563"/>
      <c r="S13" s="563"/>
      <c r="T13" s="563"/>
      <c r="U13" s="563"/>
      <c r="V13" s="563"/>
      <c r="W13" s="564"/>
    </row>
    <row r="14" spans="2:23" ht="30" customHeight="1" x14ac:dyDescent="0.55000000000000004">
      <c r="B14" s="562"/>
      <c r="C14" s="563"/>
      <c r="D14" s="563"/>
      <c r="E14" s="563"/>
      <c r="F14" s="563"/>
      <c r="G14" s="563"/>
      <c r="H14" s="563"/>
      <c r="I14" s="563"/>
      <c r="J14" s="563"/>
      <c r="K14" s="563"/>
      <c r="L14" s="563"/>
      <c r="M14" s="563"/>
      <c r="N14" s="563"/>
      <c r="O14" s="563"/>
      <c r="P14" s="563"/>
      <c r="Q14" s="563"/>
      <c r="R14" s="563"/>
      <c r="S14" s="563"/>
      <c r="T14" s="563"/>
      <c r="U14" s="563"/>
      <c r="V14" s="563"/>
      <c r="W14" s="564"/>
    </row>
    <row r="15" spans="2:23" ht="30" customHeight="1" x14ac:dyDescent="0.55000000000000004">
      <c r="B15" s="562"/>
      <c r="C15" s="563"/>
      <c r="D15" s="563"/>
      <c r="E15" s="563"/>
      <c r="F15" s="563"/>
      <c r="G15" s="563"/>
      <c r="H15" s="563"/>
      <c r="I15" s="563"/>
      <c r="J15" s="563"/>
      <c r="K15" s="563"/>
      <c r="L15" s="563"/>
      <c r="M15" s="563"/>
      <c r="N15" s="563"/>
      <c r="O15" s="563"/>
      <c r="P15" s="563"/>
      <c r="Q15" s="563"/>
      <c r="R15" s="563"/>
      <c r="S15" s="563"/>
      <c r="T15" s="563"/>
      <c r="U15" s="563"/>
      <c r="V15" s="563"/>
      <c r="W15" s="564"/>
    </row>
    <row r="16" spans="2:23" ht="30" customHeight="1" x14ac:dyDescent="0.55000000000000004">
      <c r="B16" s="562"/>
      <c r="C16" s="563"/>
      <c r="D16" s="563"/>
      <c r="E16" s="563"/>
      <c r="F16" s="563"/>
      <c r="G16" s="563"/>
      <c r="H16" s="563"/>
      <c r="I16" s="563"/>
      <c r="J16" s="563"/>
      <c r="K16" s="563"/>
      <c r="L16" s="563"/>
      <c r="M16" s="563"/>
      <c r="N16" s="563"/>
      <c r="O16" s="563"/>
      <c r="P16" s="563"/>
      <c r="Q16" s="563"/>
      <c r="R16" s="563"/>
      <c r="S16" s="563"/>
      <c r="T16" s="563"/>
      <c r="U16" s="563"/>
      <c r="V16" s="563"/>
      <c r="W16" s="564"/>
    </row>
    <row r="17" spans="2:23" ht="30" customHeight="1" x14ac:dyDescent="0.55000000000000004">
      <c r="B17" s="562"/>
      <c r="C17" s="563"/>
      <c r="D17" s="563"/>
      <c r="E17" s="563"/>
      <c r="F17" s="563"/>
      <c r="G17" s="563"/>
      <c r="H17" s="563"/>
      <c r="I17" s="563"/>
      <c r="J17" s="563"/>
      <c r="K17" s="563"/>
      <c r="L17" s="563"/>
      <c r="M17" s="563"/>
      <c r="N17" s="563"/>
      <c r="O17" s="563"/>
      <c r="P17" s="563"/>
      <c r="Q17" s="563"/>
      <c r="R17" s="563"/>
      <c r="S17" s="563"/>
      <c r="T17" s="563"/>
      <c r="U17" s="563"/>
      <c r="V17" s="563"/>
      <c r="W17" s="564"/>
    </row>
    <row r="18" spans="2:23" ht="30" customHeight="1" x14ac:dyDescent="0.55000000000000004">
      <c r="B18" s="565"/>
      <c r="C18" s="566"/>
      <c r="D18" s="566"/>
      <c r="E18" s="566"/>
      <c r="F18" s="566"/>
      <c r="G18" s="566"/>
      <c r="H18" s="566"/>
      <c r="I18" s="566"/>
      <c r="J18" s="566"/>
      <c r="K18" s="566"/>
      <c r="L18" s="566"/>
      <c r="M18" s="566"/>
      <c r="N18" s="566"/>
      <c r="O18" s="566"/>
      <c r="P18" s="566"/>
      <c r="Q18" s="566"/>
      <c r="R18" s="566"/>
      <c r="S18" s="566"/>
      <c r="T18" s="566"/>
      <c r="U18" s="566"/>
      <c r="V18" s="566"/>
      <c r="W18" s="567"/>
    </row>
    <row r="19" spans="2:23" ht="15" customHeight="1" x14ac:dyDescent="0.55000000000000004">
      <c r="B19" s="568"/>
      <c r="C19" s="568"/>
      <c r="D19" s="568"/>
      <c r="E19" s="568"/>
      <c r="F19" s="568"/>
      <c r="G19" s="568"/>
      <c r="H19" s="568"/>
      <c r="I19" s="568"/>
      <c r="J19" s="568"/>
      <c r="K19" s="568"/>
      <c r="L19" s="568"/>
      <c r="M19" s="568"/>
      <c r="N19" s="568"/>
      <c r="O19" s="568"/>
      <c r="P19" s="568"/>
      <c r="Q19" s="568"/>
      <c r="R19" s="568"/>
      <c r="S19" s="568"/>
      <c r="T19" s="568"/>
      <c r="U19" s="568"/>
    </row>
    <row r="20" spans="2:23" ht="18" customHeight="1" x14ac:dyDescent="0.55000000000000004">
      <c r="B20" s="578" t="s">
        <v>612</v>
      </c>
      <c r="C20" s="579"/>
      <c r="D20" s="579"/>
      <c r="E20" s="579"/>
      <c r="F20" s="579"/>
      <c r="G20" s="579"/>
      <c r="H20" s="579"/>
      <c r="I20" s="579"/>
      <c r="J20" s="579"/>
      <c r="K20" s="579"/>
      <c r="L20" s="579"/>
      <c r="M20" s="579"/>
      <c r="N20" s="579"/>
      <c r="O20" s="579"/>
      <c r="P20" s="579"/>
      <c r="Q20" s="579"/>
      <c r="R20" s="579"/>
      <c r="S20" s="579"/>
      <c r="T20" s="579"/>
      <c r="U20" s="579"/>
      <c r="V20" s="579"/>
      <c r="W20" s="580"/>
    </row>
    <row r="21" spans="2:23" ht="18" customHeight="1" x14ac:dyDescent="0.55000000000000004">
      <c r="B21" s="575" t="s">
        <v>651</v>
      </c>
      <c r="C21" s="576"/>
      <c r="D21" s="576"/>
      <c r="E21" s="576"/>
      <c r="F21" s="576"/>
      <c r="G21" s="576"/>
      <c r="H21" s="576"/>
      <c r="I21" s="576"/>
      <c r="J21" s="576"/>
      <c r="K21" s="576"/>
      <c r="L21" s="576"/>
      <c r="M21" s="576"/>
      <c r="N21" s="576"/>
      <c r="O21" s="576"/>
      <c r="P21" s="576"/>
      <c r="Q21" s="576"/>
      <c r="R21" s="576"/>
      <c r="S21" s="576"/>
      <c r="T21" s="576"/>
      <c r="U21" s="576"/>
      <c r="V21" s="576"/>
      <c r="W21" s="577"/>
    </row>
    <row r="22" spans="2:23" ht="30" customHeight="1" x14ac:dyDescent="0.55000000000000004">
      <c r="B22" s="559"/>
      <c r="C22" s="560"/>
      <c r="D22" s="560"/>
      <c r="E22" s="560"/>
      <c r="F22" s="560"/>
      <c r="G22" s="560"/>
      <c r="H22" s="560"/>
      <c r="I22" s="560"/>
      <c r="J22" s="560"/>
      <c r="K22" s="560"/>
      <c r="L22" s="560"/>
      <c r="M22" s="560"/>
      <c r="N22" s="560"/>
      <c r="O22" s="560"/>
      <c r="P22" s="560"/>
      <c r="Q22" s="560"/>
      <c r="R22" s="560"/>
      <c r="S22" s="560"/>
      <c r="T22" s="560"/>
      <c r="U22" s="560"/>
      <c r="V22" s="560"/>
      <c r="W22" s="561"/>
    </row>
    <row r="23" spans="2:23" ht="30" customHeight="1" x14ac:dyDescent="0.55000000000000004">
      <c r="B23" s="562"/>
      <c r="C23" s="563"/>
      <c r="D23" s="563"/>
      <c r="E23" s="563"/>
      <c r="F23" s="563"/>
      <c r="G23" s="563"/>
      <c r="H23" s="563"/>
      <c r="I23" s="563"/>
      <c r="J23" s="563"/>
      <c r="K23" s="563"/>
      <c r="L23" s="563"/>
      <c r="M23" s="563"/>
      <c r="N23" s="563"/>
      <c r="O23" s="563"/>
      <c r="P23" s="563"/>
      <c r="Q23" s="563"/>
      <c r="R23" s="563"/>
      <c r="S23" s="563"/>
      <c r="T23" s="563"/>
      <c r="U23" s="563"/>
      <c r="V23" s="563"/>
      <c r="W23" s="564"/>
    </row>
    <row r="24" spans="2:23" ht="30" customHeight="1" x14ac:dyDescent="0.55000000000000004">
      <c r="B24" s="562"/>
      <c r="C24" s="563"/>
      <c r="D24" s="563"/>
      <c r="E24" s="563"/>
      <c r="F24" s="563"/>
      <c r="G24" s="563"/>
      <c r="H24" s="563"/>
      <c r="I24" s="563"/>
      <c r="J24" s="563"/>
      <c r="K24" s="563"/>
      <c r="L24" s="563"/>
      <c r="M24" s="563"/>
      <c r="N24" s="563"/>
      <c r="O24" s="563"/>
      <c r="P24" s="563"/>
      <c r="Q24" s="563"/>
      <c r="R24" s="563"/>
      <c r="S24" s="563"/>
      <c r="T24" s="563"/>
      <c r="U24" s="563"/>
      <c r="V24" s="563"/>
      <c r="W24" s="564"/>
    </row>
    <row r="25" spans="2:23" ht="30" customHeight="1" x14ac:dyDescent="0.55000000000000004">
      <c r="B25" s="562"/>
      <c r="C25" s="563"/>
      <c r="D25" s="563"/>
      <c r="E25" s="563"/>
      <c r="F25" s="563"/>
      <c r="G25" s="563"/>
      <c r="H25" s="563"/>
      <c r="I25" s="563"/>
      <c r="J25" s="563"/>
      <c r="K25" s="563"/>
      <c r="L25" s="563"/>
      <c r="M25" s="563"/>
      <c r="N25" s="563"/>
      <c r="O25" s="563"/>
      <c r="P25" s="563"/>
      <c r="Q25" s="563"/>
      <c r="R25" s="563"/>
      <c r="S25" s="563"/>
      <c r="T25" s="563"/>
      <c r="U25" s="563"/>
      <c r="V25" s="563"/>
      <c r="W25" s="564"/>
    </row>
    <row r="26" spans="2:23" ht="30" customHeight="1" x14ac:dyDescent="0.55000000000000004">
      <c r="B26" s="562"/>
      <c r="C26" s="563"/>
      <c r="D26" s="563"/>
      <c r="E26" s="563"/>
      <c r="F26" s="563"/>
      <c r="G26" s="563"/>
      <c r="H26" s="563"/>
      <c r="I26" s="563"/>
      <c r="J26" s="563"/>
      <c r="K26" s="563"/>
      <c r="L26" s="563"/>
      <c r="M26" s="563"/>
      <c r="N26" s="563"/>
      <c r="O26" s="563"/>
      <c r="P26" s="563"/>
      <c r="Q26" s="563"/>
      <c r="R26" s="563"/>
      <c r="S26" s="563"/>
      <c r="T26" s="563"/>
      <c r="U26" s="563"/>
      <c r="V26" s="563"/>
      <c r="W26" s="564"/>
    </row>
    <row r="27" spans="2:23" ht="30" customHeight="1" x14ac:dyDescent="0.55000000000000004">
      <c r="B27" s="562"/>
      <c r="C27" s="563"/>
      <c r="D27" s="563"/>
      <c r="E27" s="563"/>
      <c r="F27" s="563"/>
      <c r="G27" s="563"/>
      <c r="H27" s="563"/>
      <c r="I27" s="563"/>
      <c r="J27" s="563"/>
      <c r="K27" s="563"/>
      <c r="L27" s="563"/>
      <c r="M27" s="563"/>
      <c r="N27" s="563"/>
      <c r="O27" s="563"/>
      <c r="P27" s="563"/>
      <c r="Q27" s="563"/>
      <c r="R27" s="563"/>
      <c r="S27" s="563"/>
      <c r="T27" s="563"/>
      <c r="U27" s="563"/>
      <c r="V27" s="563"/>
      <c r="W27" s="564"/>
    </row>
    <row r="28" spans="2:23" ht="30" customHeight="1" x14ac:dyDescent="0.55000000000000004">
      <c r="B28" s="562"/>
      <c r="C28" s="563"/>
      <c r="D28" s="563"/>
      <c r="E28" s="563"/>
      <c r="F28" s="563"/>
      <c r="G28" s="563"/>
      <c r="H28" s="563"/>
      <c r="I28" s="563"/>
      <c r="J28" s="563"/>
      <c r="K28" s="563"/>
      <c r="L28" s="563"/>
      <c r="M28" s="563"/>
      <c r="N28" s="563"/>
      <c r="O28" s="563"/>
      <c r="P28" s="563"/>
      <c r="Q28" s="563"/>
      <c r="R28" s="563"/>
      <c r="S28" s="563"/>
      <c r="T28" s="563"/>
      <c r="U28" s="563"/>
      <c r="V28" s="563"/>
      <c r="W28" s="564"/>
    </row>
    <row r="29" spans="2:23" ht="30" customHeight="1" x14ac:dyDescent="0.55000000000000004">
      <c r="B29" s="562"/>
      <c r="C29" s="563"/>
      <c r="D29" s="563"/>
      <c r="E29" s="563"/>
      <c r="F29" s="563"/>
      <c r="G29" s="563"/>
      <c r="H29" s="563"/>
      <c r="I29" s="563"/>
      <c r="J29" s="563"/>
      <c r="K29" s="563"/>
      <c r="L29" s="563"/>
      <c r="M29" s="563"/>
      <c r="N29" s="563"/>
      <c r="O29" s="563"/>
      <c r="P29" s="563"/>
      <c r="Q29" s="563"/>
      <c r="R29" s="563"/>
      <c r="S29" s="563"/>
      <c r="T29" s="563"/>
      <c r="U29" s="563"/>
      <c r="V29" s="563"/>
      <c r="W29" s="564"/>
    </row>
    <row r="30" spans="2:23" ht="30" customHeight="1" x14ac:dyDescent="0.55000000000000004">
      <c r="B30" s="562"/>
      <c r="C30" s="563"/>
      <c r="D30" s="563"/>
      <c r="E30" s="563"/>
      <c r="F30" s="563"/>
      <c r="G30" s="563"/>
      <c r="H30" s="563"/>
      <c r="I30" s="563"/>
      <c r="J30" s="563"/>
      <c r="K30" s="563"/>
      <c r="L30" s="563"/>
      <c r="M30" s="563"/>
      <c r="N30" s="563"/>
      <c r="O30" s="563"/>
      <c r="P30" s="563"/>
      <c r="Q30" s="563"/>
      <c r="R30" s="563"/>
      <c r="S30" s="563"/>
      <c r="T30" s="563"/>
      <c r="U30" s="563"/>
      <c r="V30" s="563"/>
      <c r="W30" s="564"/>
    </row>
    <row r="31" spans="2:23" ht="30" customHeight="1" x14ac:dyDescent="0.55000000000000004">
      <c r="B31" s="562"/>
      <c r="C31" s="563"/>
      <c r="D31" s="563"/>
      <c r="E31" s="563"/>
      <c r="F31" s="563"/>
      <c r="G31" s="563"/>
      <c r="H31" s="563"/>
      <c r="I31" s="563"/>
      <c r="J31" s="563"/>
      <c r="K31" s="563"/>
      <c r="L31" s="563"/>
      <c r="M31" s="563"/>
      <c r="N31" s="563"/>
      <c r="O31" s="563"/>
      <c r="P31" s="563"/>
      <c r="Q31" s="563"/>
      <c r="R31" s="563"/>
      <c r="S31" s="563"/>
      <c r="T31" s="563"/>
      <c r="U31" s="563"/>
      <c r="V31" s="563"/>
      <c r="W31" s="564"/>
    </row>
    <row r="32" spans="2:23" ht="30" customHeight="1" x14ac:dyDescent="0.55000000000000004">
      <c r="B32" s="562"/>
      <c r="C32" s="563"/>
      <c r="D32" s="563"/>
      <c r="E32" s="563"/>
      <c r="F32" s="563"/>
      <c r="G32" s="563"/>
      <c r="H32" s="563"/>
      <c r="I32" s="563"/>
      <c r="J32" s="563"/>
      <c r="K32" s="563"/>
      <c r="L32" s="563"/>
      <c r="M32" s="563"/>
      <c r="N32" s="563"/>
      <c r="O32" s="563"/>
      <c r="P32" s="563"/>
      <c r="Q32" s="563"/>
      <c r="R32" s="563"/>
      <c r="S32" s="563"/>
      <c r="T32" s="563"/>
      <c r="U32" s="563"/>
      <c r="V32" s="563"/>
      <c r="W32" s="564"/>
    </row>
    <row r="33" spans="2:23" ht="30" customHeight="1" x14ac:dyDescent="0.55000000000000004">
      <c r="B33" s="562"/>
      <c r="C33" s="563"/>
      <c r="D33" s="563"/>
      <c r="E33" s="563"/>
      <c r="F33" s="563"/>
      <c r="G33" s="563"/>
      <c r="H33" s="563"/>
      <c r="I33" s="563"/>
      <c r="J33" s="563"/>
      <c r="K33" s="563"/>
      <c r="L33" s="563"/>
      <c r="M33" s="563"/>
      <c r="N33" s="563"/>
      <c r="O33" s="563"/>
      <c r="P33" s="563"/>
      <c r="Q33" s="563"/>
      <c r="R33" s="563"/>
      <c r="S33" s="563"/>
      <c r="T33" s="563"/>
      <c r="U33" s="563"/>
      <c r="V33" s="563"/>
      <c r="W33" s="564"/>
    </row>
    <row r="34" spans="2:23" ht="30" customHeight="1" x14ac:dyDescent="0.55000000000000004">
      <c r="B34" s="565"/>
      <c r="C34" s="566"/>
      <c r="D34" s="566"/>
      <c r="E34" s="566"/>
      <c r="F34" s="566"/>
      <c r="G34" s="566"/>
      <c r="H34" s="566"/>
      <c r="I34" s="566"/>
      <c r="J34" s="566"/>
      <c r="K34" s="566"/>
      <c r="L34" s="566"/>
      <c r="M34" s="566"/>
      <c r="N34" s="566"/>
      <c r="O34" s="566"/>
      <c r="P34" s="566"/>
      <c r="Q34" s="566"/>
      <c r="R34" s="566"/>
      <c r="S34" s="566"/>
      <c r="T34" s="566"/>
      <c r="U34" s="566"/>
      <c r="V34" s="566"/>
      <c r="W34" s="567"/>
    </row>
    <row r="35" spans="2:23" ht="15" customHeight="1" x14ac:dyDescent="0.55000000000000004">
      <c r="B35" s="568"/>
      <c r="C35" s="568"/>
      <c r="D35" s="568"/>
      <c r="E35" s="568"/>
      <c r="F35" s="568"/>
      <c r="G35" s="568"/>
      <c r="H35" s="568"/>
      <c r="I35" s="568"/>
      <c r="J35" s="568"/>
      <c r="K35" s="568"/>
      <c r="L35" s="568"/>
      <c r="M35" s="568"/>
      <c r="N35" s="568"/>
      <c r="O35" s="568"/>
      <c r="P35" s="568"/>
      <c r="Q35" s="568"/>
      <c r="R35" s="568"/>
      <c r="S35" s="568"/>
      <c r="T35" s="568"/>
      <c r="U35" s="568"/>
    </row>
    <row r="58" ht="6" customHeight="1" x14ac:dyDescent="0.55000000000000004"/>
  </sheetData>
  <sheetProtection algorithmName="SHA-512" hashValue="ugmb9WBAZ+01VpArUnPJkNXxXP41y0E9W012Hl/VMoAlDQeBzZktc+URS1CW59m0dgNSArZZtZATeIiJYpxLkg==" saltValue="q2KGnV9BeM9mLiXX86bIxA==" spinCount="100000" sheet="1" objects="1" scenarios="1"/>
  <mergeCells count="11">
    <mergeCell ref="B22:W34"/>
    <mergeCell ref="B19:U19"/>
    <mergeCell ref="B35:U35"/>
    <mergeCell ref="B1:W1"/>
    <mergeCell ref="B6:W18"/>
    <mergeCell ref="B2:W2"/>
    <mergeCell ref="B3:W3"/>
    <mergeCell ref="B4:W4"/>
    <mergeCell ref="B5:W5"/>
    <mergeCell ref="B20:W20"/>
    <mergeCell ref="B21:W21"/>
  </mergeCells>
  <phoneticPr fontId="33"/>
  <printOptions horizontalCentered="1"/>
  <pageMargins left="0.59055118110236227" right="0.59055118110236227" top="0.78740157480314965" bottom="0.59055118110236227" header="0.31496062992125984" footer="0.31496062992125984"/>
  <pageSetup paperSize="9" scale="6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A1:W43"/>
  <sheetViews>
    <sheetView view="pageBreakPreview" zoomScaleNormal="100" zoomScaleSheetLayoutView="100" workbookViewId="0">
      <selection activeCell="B2" sqref="B2:W2"/>
    </sheetView>
  </sheetViews>
  <sheetFormatPr defaultColWidth="8.58203125" defaultRowHeight="18" x14ac:dyDescent="0.55000000000000004"/>
  <cols>
    <col min="1" max="1" width="0.58203125" style="14" customWidth="1"/>
    <col min="2" max="10" width="5.58203125" style="14" customWidth="1"/>
    <col min="11" max="14" width="4.58203125" style="14" customWidth="1"/>
    <col min="15" max="20" width="6.58203125" style="14" customWidth="1"/>
    <col min="21" max="21" width="0.75" style="14" customWidth="1"/>
    <col min="22" max="22" width="1" style="14" customWidth="1"/>
    <col min="23" max="23" width="8.58203125" style="14"/>
    <col min="24" max="24" width="1.08203125" style="14" customWidth="1"/>
    <col min="25" max="16384" width="8.58203125" style="14"/>
  </cols>
  <sheetData>
    <row r="1" spans="2:23" s="13" customFormat="1" ht="13.5" customHeight="1" x14ac:dyDescent="0.55000000000000004">
      <c r="B1" s="123"/>
      <c r="C1" s="123"/>
      <c r="D1" s="123"/>
      <c r="E1" s="123"/>
      <c r="F1" s="123"/>
      <c r="G1" s="123"/>
      <c r="H1" s="123"/>
      <c r="I1" s="123"/>
      <c r="J1" s="123"/>
      <c r="K1" s="123"/>
      <c r="L1" s="123"/>
      <c r="M1" s="123"/>
      <c r="N1" s="123"/>
      <c r="O1" s="123"/>
      <c r="P1" s="123"/>
      <c r="Q1" s="123"/>
      <c r="R1" s="123"/>
      <c r="S1" s="123"/>
      <c r="T1" s="123"/>
      <c r="U1" s="123"/>
    </row>
    <row r="2" spans="2:23" s="13" customFormat="1" ht="20" x14ac:dyDescent="0.55000000000000004">
      <c r="B2" s="581" t="s">
        <v>501</v>
      </c>
      <c r="C2" s="581"/>
      <c r="D2" s="581"/>
      <c r="E2" s="581"/>
      <c r="F2" s="581"/>
      <c r="G2" s="581"/>
      <c r="H2" s="581"/>
      <c r="I2" s="581"/>
      <c r="J2" s="581"/>
      <c r="K2" s="581"/>
      <c r="L2" s="581"/>
      <c r="M2" s="581"/>
      <c r="N2" s="581"/>
      <c r="O2" s="581"/>
      <c r="P2" s="581"/>
      <c r="Q2" s="581"/>
      <c r="R2" s="581"/>
      <c r="S2" s="581"/>
      <c r="T2" s="581"/>
      <c r="U2" s="581"/>
      <c r="V2" s="581"/>
      <c r="W2" s="581"/>
    </row>
    <row r="3" spans="2:23" s="13" customFormat="1" ht="36" customHeight="1" x14ac:dyDescent="0.55000000000000004">
      <c r="B3" s="658" t="s">
        <v>181</v>
      </c>
      <c r="C3" s="659"/>
      <c r="D3" s="659"/>
      <c r="E3" s="659"/>
      <c r="F3" s="659"/>
      <c r="G3" s="659"/>
      <c r="H3" s="659"/>
      <c r="I3" s="659"/>
      <c r="J3" s="659"/>
      <c r="K3" s="659"/>
      <c r="L3" s="659"/>
      <c r="M3" s="659"/>
      <c r="N3" s="659"/>
      <c r="O3" s="659"/>
      <c r="P3" s="659"/>
      <c r="Q3" s="659"/>
      <c r="R3" s="659"/>
      <c r="S3" s="659"/>
      <c r="T3" s="659"/>
      <c r="U3" s="659"/>
      <c r="V3" s="659"/>
      <c r="W3" s="660"/>
    </row>
    <row r="4" spans="2:23" s="13" customFormat="1" ht="25.15" customHeight="1" x14ac:dyDescent="0.55000000000000004">
      <c r="B4" s="657" t="s">
        <v>162</v>
      </c>
      <c r="C4" s="646"/>
      <c r="D4" s="645"/>
      <c r="E4" s="644" t="s">
        <v>163</v>
      </c>
      <c r="F4" s="645"/>
      <c r="G4" s="644" t="s">
        <v>164</v>
      </c>
      <c r="H4" s="646"/>
      <c r="I4" s="646"/>
      <c r="J4" s="645"/>
      <c r="K4" s="644" t="s">
        <v>165</v>
      </c>
      <c r="L4" s="646"/>
      <c r="M4" s="646"/>
      <c r="N4" s="646"/>
      <c r="O4" s="646"/>
      <c r="P4" s="646"/>
      <c r="Q4" s="646"/>
      <c r="R4" s="646"/>
      <c r="S4" s="646"/>
      <c r="T4" s="646"/>
      <c r="U4" s="646"/>
      <c r="V4" s="646"/>
      <c r="W4" s="647"/>
    </row>
    <row r="5" spans="2:23" s="13" customFormat="1" ht="25.15" customHeight="1" x14ac:dyDescent="0.55000000000000004">
      <c r="B5" s="648" t="s">
        <v>156</v>
      </c>
      <c r="C5" s="649"/>
      <c r="D5" s="650"/>
      <c r="E5" s="622" t="s">
        <v>166</v>
      </c>
      <c r="F5" s="623"/>
      <c r="G5" s="624">
        <v>300000000</v>
      </c>
      <c r="H5" s="625"/>
      <c r="I5" s="625"/>
      <c r="J5" s="41" t="s">
        <v>37</v>
      </c>
      <c r="K5" s="626" t="s">
        <v>599</v>
      </c>
      <c r="L5" s="627"/>
      <c r="M5" s="627"/>
      <c r="N5" s="627"/>
      <c r="O5" s="627"/>
      <c r="P5" s="627"/>
      <c r="Q5" s="627"/>
      <c r="R5" s="627"/>
      <c r="S5" s="627"/>
      <c r="T5" s="627"/>
      <c r="U5" s="627"/>
      <c r="V5" s="627"/>
      <c r="W5" s="628"/>
    </row>
    <row r="6" spans="2:23" s="13" customFormat="1" ht="25.15" customHeight="1" x14ac:dyDescent="0.55000000000000004">
      <c r="B6" s="651"/>
      <c r="C6" s="652"/>
      <c r="D6" s="653"/>
      <c r="E6" s="629" t="s">
        <v>167</v>
      </c>
      <c r="F6" s="630"/>
      <c r="G6" s="631">
        <v>400000000</v>
      </c>
      <c r="H6" s="632"/>
      <c r="I6" s="632"/>
      <c r="J6" s="42" t="s">
        <v>37</v>
      </c>
      <c r="K6" s="633" t="s">
        <v>600</v>
      </c>
      <c r="L6" s="634"/>
      <c r="M6" s="634"/>
      <c r="N6" s="634"/>
      <c r="O6" s="634"/>
      <c r="P6" s="634"/>
      <c r="Q6" s="634"/>
      <c r="R6" s="634"/>
      <c r="S6" s="634"/>
      <c r="T6" s="634"/>
      <c r="U6" s="634"/>
      <c r="V6" s="634"/>
      <c r="W6" s="635"/>
    </row>
    <row r="7" spans="2:23" s="13" customFormat="1" ht="25.15" customHeight="1" x14ac:dyDescent="0.55000000000000004">
      <c r="B7" s="654"/>
      <c r="C7" s="655"/>
      <c r="D7" s="656"/>
      <c r="E7" s="636" t="s">
        <v>168</v>
      </c>
      <c r="F7" s="637"/>
      <c r="G7" s="638">
        <v>500000000</v>
      </c>
      <c r="H7" s="639"/>
      <c r="I7" s="639"/>
      <c r="J7" s="43" t="s">
        <v>37</v>
      </c>
      <c r="K7" s="640" t="s">
        <v>601</v>
      </c>
      <c r="L7" s="641"/>
      <c r="M7" s="641"/>
      <c r="N7" s="641"/>
      <c r="O7" s="641"/>
      <c r="P7" s="641"/>
      <c r="Q7" s="641"/>
      <c r="R7" s="641"/>
      <c r="S7" s="641"/>
      <c r="T7" s="641"/>
      <c r="U7" s="641"/>
      <c r="V7" s="641"/>
      <c r="W7" s="642"/>
    </row>
    <row r="8" spans="2:23" s="13" customFormat="1" ht="25.15" customHeight="1" x14ac:dyDescent="0.55000000000000004">
      <c r="B8" s="648" t="s">
        <v>169</v>
      </c>
      <c r="C8" s="649"/>
      <c r="D8" s="650"/>
      <c r="E8" s="622" t="s">
        <v>166</v>
      </c>
      <c r="F8" s="623"/>
      <c r="G8" s="624">
        <v>30000000</v>
      </c>
      <c r="H8" s="625"/>
      <c r="I8" s="625"/>
      <c r="J8" s="44" t="s">
        <v>37</v>
      </c>
      <c r="K8" s="626" t="s">
        <v>602</v>
      </c>
      <c r="L8" s="627"/>
      <c r="M8" s="627"/>
      <c r="N8" s="627"/>
      <c r="O8" s="627"/>
      <c r="P8" s="627"/>
      <c r="Q8" s="627"/>
      <c r="R8" s="627"/>
      <c r="S8" s="627"/>
      <c r="T8" s="627"/>
      <c r="U8" s="627"/>
      <c r="V8" s="627"/>
      <c r="W8" s="628"/>
    </row>
    <row r="9" spans="2:23" s="13" customFormat="1" ht="25.15" customHeight="1" x14ac:dyDescent="0.55000000000000004">
      <c r="B9" s="651"/>
      <c r="C9" s="652"/>
      <c r="D9" s="653"/>
      <c r="E9" s="629" t="s">
        <v>167</v>
      </c>
      <c r="F9" s="630"/>
      <c r="G9" s="631">
        <v>40000000</v>
      </c>
      <c r="H9" s="632"/>
      <c r="I9" s="632"/>
      <c r="J9" s="41" t="s">
        <v>37</v>
      </c>
      <c r="K9" s="633" t="s">
        <v>603</v>
      </c>
      <c r="L9" s="634"/>
      <c r="M9" s="634"/>
      <c r="N9" s="634"/>
      <c r="O9" s="634"/>
      <c r="P9" s="634"/>
      <c r="Q9" s="634"/>
      <c r="R9" s="634"/>
      <c r="S9" s="634"/>
      <c r="T9" s="634"/>
      <c r="U9" s="634"/>
      <c r="V9" s="634"/>
      <c r="W9" s="635"/>
    </row>
    <row r="10" spans="2:23" s="13" customFormat="1" ht="25.15" customHeight="1" x14ac:dyDescent="0.55000000000000004">
      <c r="B10" s="654"/>
      <c r="C10" s="655"/>
      <c r="D10" s="656"/>
      <c r="E10" s="636" t="s">
        <v>168</v>
      </c>
      <c r="F10" s="637"/>
      <c r="G10" s="670">
        <v>50000000</v>
      </c>
      <c r="H10" s="671"/>
      <c r="I10" s="671"/>
      <c r="J10" s="45" t="s">
        <v>37</v>
      </c>
      <c r="K10" s="640" t="s">
        <v>604</v>
      </c>
      <c r="L10" s="641"/>
      <c r="M10" s="641"/>
      <c r="N10" s="641"/>
      <c r="O10" s="641"/>
      <c r="P10" s="641"/>
      <c r="Q10" s="641"/>
      <c r="R10" s="641"/>
      <c r="S10" s="641"/>
      <c r="T10" s="641"/>
      <c r="U10" s="641"/>
      <c r="V10" s="641"/>
      <c r="W10" s="642"/>
    </row>
    <row r="11" spans="2:23" s="13" customFormat="1" ht="25.15" customHeight="1" x14ac:dyDescent="0.55000000000000004">
      <c r="B11" s="643" t="s">
        <v>183</v>
      </c>
      <c r="C11" s="643"/>
      <c r="D11" s="643"/>
      <c r="E11" s="643"/>
      <c r="F11" s="643"/>
      <c r="G11" s="643"/>
      <c r="H11" s="643"/>
      <c r="I11" s="643"/>
      <c r="J11" s="643"/>
      <c r="K11" s="643"/>
      <c r="L11" s="643"/>
      <c r="M11" s="643"/>
      <c r="N11" s="643"/>
      <c r="O11" s="643"/>
      <c r="P11" s="643"/>
      <c r="Q11" s="643"/>
      <c r="R11" s="643"/>
      <c r="S11" s="643"/>
      <c r="T11" s="643"/>
      <c r="U11" s="643"/>
      <c r="V11" s="643"/>
      <c r="W11" s="643"/>
    </row>
    <row r="12" spans="2:23" s="13" customFormat="1" ht="36" customHeight="1" x14ac:dyDescent="0.55000000000000004">
      <c r="B12" s="672" t="s">
        <v>182</v>
      </c>
      <c r="C12" s="659"/>
      <c r="D12" s="659"/>
      <c r="E12" s="659"/>
      <c r="F12" s="659"/>
      <c r="G12" s="659"/>
      <c r="H12" s="659"/>
      <c r="I12" s="659"/>
      <c r="J12" s="659"/>
      <c r="K12" s="659"/>
      <c r="L12" s="659"/>
      <c r="M12" s="659"/>
      <c r="N12" s="659"/>
      <c r="O12" s="659"/>
      <c r="P12" s="659"/>
      <c r="Q12" s="659"/>
      <c r="R12" s="659"/>
      <c r="S12" s="659"/>
      <c r="T12" s="659"/>
      <c r="U12" s="659"/>
      <c r="V12" s="659"/>
      <c r="W12" s="660"/>
    </row>
    <row r="13" spans="2:23" s="13" customFormat="1" ht="25.15" customHeight="1" x14ac:dyDescent="0.55000000000000004">
      <c r="B13" s="657" t="s">
        <v>162</v>
      </c>
      <c r="C13" s="646"/>
      <c r="D13" s="645"/>
      <c r="E13" s="644" t="s">
        <v>163</v>
      </c>
      <c r="F13" s="645"/>
      <c r="G13" s="644" t="s">
        <v>164</v>
      </c>
      <c r="H13" s="646"/>
      <c r="I13" s="646"/>
      <c r="J13" s="645"/>
      <c r="K13" s="644" t="s">
        <v>165</v>
      </c>
      <c r="L13" s="646"/>
      <c r="M13" s="646"/>
      <c r="N13" s="646"/>
      <c r="O13" s="646"/>
      <c r="P13" s="646"/>
      <c r="Q13" s="646"/>
      <c r="R13" s="646"/>
      <c r="S13" s="646"/>
      <c r="T13" s="646"/>
      <c r="U13" s="646"/>
      <c r="V13" s="646"/>
      <c r="W13" s="647"/>
    </row>
    <row r="14" spans="2:23" s="13" customFormat="1" ht="25.15" customHeight="1" x14ac:dyDescent="0.55000000000000004">
      <c r="B14" s="648" t="s">
        <v>156</v>
      </c>
      <c r="C14" s="649"/>
      <c r="D14" s="650"/>
      <c r="E14" s="622" t="s">
        <v>166</v>
      </c>
      <c r="F14" s="623"/>
      <c r="G14" s="624">
        <v>600000000</v>
      </c>
      <c r="H14" s="625"/>
      <c r="I14" s="625"/>
      <c r="J14" s="41" t="s">
        <v>37</v>
      </c>
      <c r="K14" s="626" t="s">
        <v>605</v>
      </c>
      <c r="L14" s="627"/>
      <c r="M14" s="627"/>
      <c r="N14" s="627"/>
      <c r="O14" s="627"/>
      <c r="P14" s="627"/>
      <c r="Q14" s="627"/>
      <c r="R14" s="627"/>
      <c r="S14" s="627"/>
      <c r="T14" s="627"/>
      <c r="U14" s="627"/>
      <c r="V14" s="627"/>
      <c r="W14" s="628"/>
    </row>
    <row r="15" spans="2:23" s="13" customFormat="1" ht="25.15" customHeight="1" x14ac:dyDescent="0.55000000000000004">
      <c r="B15" s="651"/>
      <c r="C15" s="652"/>
      <c r="D15" s="653"/>
      <c r="E15" s="629" t="s">
        <v>167</v>
      </c>
      <c r="F15" s="630"/>
      <c r="G15" s="631">
        <v>700000000</v>
      </c>
      <c r="H15" s="632"/>
      <c r="I15" s="632"/>
      <c r="J15" s="42" t="s">
        <v>37</v>
      </c>
      <c r="K15" s="633" t="s">
        <v>606</v>
      </c>
      <c r="L15" s="634"/>
      <c r="M15" s="634"/>
      <c r="N15" s="634"/>
      <c r="O15" s="634"/>
      <c r="P15" s="634"/>
      <c r="Q15" s="634"/>
      <c r="R15" s="634"/>
      <c r="S15" s="634"/>
      <c r="T15" s="634"/>
      <c r="U15" s="634"/>
      <c r="V15" s="634"/>
      <c r="W15" s="635"/>
    </row>
    <row r="16" spans="2:23" s="13" customFormat="1" ht="25.15" customHeight="1" x14ac:dyDescent="0.55000000000000004">
      <c r="B16" s="654"/>
      <c r="C16" s="655"/>
      <c r="D16" s="656"/>
      <c r="E16" s="636" t="s">
        <v>168</v>
      </c>
      <c r="F16" s="637"/>
      <c r="G16" s="638">
        <v>800000000</v>
      </c>
      <c r="H16" s="639"/>
      <c r="I16" s="639"/>
      <c r="J16" s="43" t="s">
        <v>37</v>
      </c>
      <c r="K16" s="640" t="s">
        <v>607</v>
      </c>
      <c r="L16" s="641"/>
      <c r="M16" s="641"/>
      <c r="N16" s="641"/>
      <c r="O16" s="641"/>
      <c r="P16" s="641"/>
      <c r="Q16" s="641"/>
      <c r="R16" s="641"/>
      <c r="S16" s="641"/>
      <c r="T16" s="641"/>
      <c r="U16" s="641"/>
      <c r="V16" s="641"/>
      <c r="W16" s="642"/>
    </row>
    <row r="17" spans="2:23" s="13" customFormat="1" ht="25.15" customHeight="1" x14ac:dyDescent="0.55000000000000004">
      <c r="B17" s="648" t="s">
        <v>169</v>
      </c>
      <c r="C17" s="649"/>
      <c r="D17" s="650"/>
      <c r="E17" s="622" t="s">
        <v>166</v>
      </c>
      <c r="F17" s="623"/>
      <c r="G17" s="624">
        <v>60000000</v>
      </c>
      <c r="H17" s="625"/>
      <c r="I17" s="625"/>
      <c r="J17" s="44" t="s">
        <v>37</v>
      </c>
      <c r="K17" s="626" t="s">
        <v>608</v>
      </c>
      <c r="L17" s="627"/>
      <c r="M17" s="627"/>
      <c r="N17" s="627"/>
      <c r="O17" s="627"/>
      <c r="P17" s="627"/>
      <c r="Q17" s="627"/>
      <c r="R17" s="627"/>
      <c r="S17" s="627"/>
      <c r="T17" s="627"/>
      <c r="U17" s="627"/>
      <c r="V17" s="627"/>
      <c r="W17" s="628"/>
    </row>
    <row r="18" spans="2:23" s="13" customFormat="1" ht="25.15" customHeight="1" x14ac:dyDescent="0.55000000000000004">
      <c r="B18" s="651"/>
      <c r="C18" s="652"/>
      <c r="D18" s="653"/>
      <c r="E18" s="629" t="s">
        <v>167</v>
      </c>
      <c r="F18" s="630"/>
      <c r="G18" s="631">
        <v>70000000</v>
      </c>
      <c r="H18" s="632"/>
      <c r="I18" s="632"/>
      <c r="J18" s="41" t="s">
        <v>37</v>
      </c>
      <c r="K18" s="633" t="s">
        <v>609</v>
      </c>
      <c r="L18" s="634"/>
      <c r="M18" s="634"/>
      <c r="N18" s="634"/>
      <c r="O18" s="634"/>
      <c r="P18" s="634"/>
      <c r="Q18" s="634"/>
      <c r="R18" s="634"/>
      <c r="S18" s="634"/>
      <c r="T18" s="634"/>
      <c r="U18" s="634"/>
      <c r="V18" s="634"/>
      <c r="W18" s="635"/>
    </row>
    <row r="19" spans="2:23" s="13" customFormat="1" ht="25.15" customHeight="1" x14ac:dyDescent="0.55000000000000004">
      <c r="B19" s="654"/>
      <c r="C19" s="655"/>
      <c r="D19" s="656"/>
      <c r="E19" s="636" t="s">
        <v>168</v>
      </c>
      <c r="F19" s="637"/>
      <c r="G19" s="670">
        <v>80000000</v>
      </c>
      <c r="H19" s="671"/>
      <c r="I19" s="671"/>
      <c r="J19" s="45" t="s">
        <v>37</v>
      </c>
      <c r="K19" s="640" t="s">
        <v>610</v>
      </c>
      <c r="L19" s="641"/>
      <c r="M19" s="641"/>
      <c r="N19" s="641"/>
      <c r="O19" s="641"/>
      <c r="P19" s="641"/>
      <c r="Q19" s="641"/>
      <c r="R19" s="641"/>
      <c r="S19" s="641"/>
      <c r="T19" s="641"/>
      <c r="U19" s="641"/>
      <c r="V19" s="641"/>
      <c r="W19" s="642"/>
    </row>
    <row r="20" spans="2:23" s="13" customFormat="1" ht="40.15" customHeight="1" x14ac:dyDescent="0.55000000000000004">
      <c r="B20" s="658" t="s">
        <v>504</v>
      </c>
      <c r="C20" s="659"/>
      <c r="D20" s="659"/>
      <c r="E20" s="659"/>
      <c r="F20" s="659"/>
      <c r="G20" s="659"/>
      <c r="H20" s="659"/>
      <c r="I20" s="659"/>
      <c r="J20" s="659"/>
      <c r="K20" s="659"/>
      <c r="L20" s="659"/>
      <c r="M20" s="659"/>
      <c r="N20" s="659"/>
      <c r="O20" s="659"/>
      <c r="P20" s="659"/>
      <c r="Q20" s="659"/>
      <c r="R20" s="659"/>
      <c r="S20" s="659"/>
      <c r="T20" s="659"/>
      <c r="U20" s="659"/>
      <c r="V20" s="659"/>
      <c r="W20" s="660"/>
    </row>
    <row r="21" spans="2:23" s="13" customFormat="1" ht="19.899999999999999" customHeight="1" x14ac:dyDescent="0.55000000000000004">
      <c r="B21" s="661"/>
      <c r="C21" s="662"/>
      <c r="D21" s="662"/>
      <c r="E21" s="662"/>
      <c r="F21" s="662"/>
      <c r="G21" s="662"/>
      <c r="H21" s="662"/>
      <c r="I21" s="662"/>
      <c r="J21" s="662"/>
      <c r="K21" s="662"/>
      <c r="L21" s="662"/>
      <c r="M21" s="662"/>
      <c r="N21" s="662"/>
      <c r="O21" s="662"/>
      <c r="P21" s="662"/>
      <c r="Q21" s="662"/>
      <c r="R21" s="662"/>
      <c r="S21" s="662"/>
      <c r="T21" s="662"/>
      <c r="U21" s="662"/>
      <c r="V21" s="662"/>
      <c r="W21" s="663"/>
    </row>
    <row r="22" spans="2:23" s="13" customFormat="1" ht="19.899999999999999" customHeight="1" x14ac:dyDescent="0.55000000000000004">
      <c r="B22" s="664"/>
      <c r="C22" s="665"/>
      <c r="D22" s="665"/>
      <c r="E22" s="665"/>
      <c r="F22" s="665"/>
      <c r="G22" s="665"/>
      <c r="H22" s="665"/>
      <c r="I22" s="665"/>
      <c r="J22" s="665"/>
      <c r="K22" s="665"/>
      <c r="L22" s="665"/>
      <c r="M22" s="665"/>
      <c r="N22" s="665"/>
      <c r="O22" s="665"/>
      <c r="P22" s="665"/>
      <c r="Q22" s="665"/>
      <c r="R22" s="665"/>
      <c r="S22" s="665"/>
      <c r="T22" s="665"/>
      <c r="U22" s="665"/>
      <c r="V22" s="665"/>
      <c r="W22" s="666"/>
    </row>
    <row r="23" spans="2:23" s="13" customFormat="1" ht="19.899999999999999" customHeight="1" x14ac:dyDescent="0.55000000000000004">
      <c r="B23" s="664"/>
      <c r="C23" s="665"/>
      <c r="D23" s="665"/>
      <c r="E23" s="665"/>
      <c r="F23" s="665"/>
      <c r="G23" s="665"/>
      <c r="H23" s="665"/>
      <c r="I23" s="665"/>
      <c r="J23" s="665"/>
      <c r="K23" s="665"/>
      <c r="L23" s="665"/>
      <c r="M23" s="665"/>
      <c r="N23" s="665"/>
      <c r="O23" s="665"/>
      <c r="P23" s="665"/>
      <c r="Q23" s="665"/>
      <c r="R23" s="665"/>
      <c r="S23" s="665"/>
      <c r="T23" s="665"/>
      <c r="U23" s="665"/>
      <c r="V23" s="665"/>
      <c r="W23" s="666"/>
    </row>
    <row r="24" spans="2:23" s="13" customFormat="1" ht="19.899999999999999" customHeight="1" x14ac:dyDescent="0.55000000000000004">
      <c r="B24" s="664"/>
      <c r="C24" s="665"/>
      <c r="D24" s="665"/>
      <c r="E24" s="665"/>
      <c r="F24" s="665"/>
      <c r="G24" s="665"/>
      <c r="H24" s="665"/>
      <c r="I24" s="665"/>
      <c r="J24" s="665"/>
      <c r="K24" s="665"/>
      <c r="L24" s="665"/>
      <c r="M24" s="665"/>
      <c r="N24" s="665"/>
      <c r="O24" s="665"/>
      <c r="P24" s="665"/>
      <c r="Q24" s="665"/>
      <c r="R24" s="665"/>
      <c r="S24" s="665"/>
      <c r="T24" s="665"/>
      <c r="U24" s="665"/>
      <c r="V24" s="665"/>
      <c r="W24" s="666"/>
    </row>
    <row r="25" spans="2:23" s="13" customFormat="1" ht="19.899999999999999" customHeight="1" x14ac:dyDescent="0.55000000000000004">
      <c r="B25" s="667"/>
      <c r="C25" s="668"/>
      <c r="D25" s="668"/>
      <c r="E25" s="668"/>
      <c r="F25" s="668"/>
      <c r="G25" s="668"/>
      <c r="H25" s="668"/>
      <c r="I25" s="668"/>
      <c r="J25" s="668"/>
      <c r="K25" s="668"/>
      <c r="L25" s="668"/>
      <c r="M25" s="668"/>
      <c r="N25" s="668"/>
      <c r="O25" s="668"/>
      <c r="P25" s="668"/>
      <c r="Q25" s="668"/>
      <c r="R25" s="668"/>
      <c r="S25" s="668"/>
      <c r="T25" s="668"/>
      <c r="U25" s="668"/>
      <c r="V25" s="668"/>
      <c r="W25" s="669"/>
    </row>
    <row r="26" spans="2:23" s="13" customFormat="1" ht="13.5" customHeight="1" x14ac:dyDescent="0.55000000000000004">
      <c r="B26" s="123"/>
      <c r="C26" s="123"/>
      <c r="D26" s="123"/>
      <c r="E26" s="123"/>
      <c r="F26" s="123"/>
      <c r="G26" s="123"/>
      <c r="H26" s="123"/>
      <c r="I26" s="123"/>
      <c r="J26" s="123"/>
      <c r="K26" s="123"/>
      <c r="L26" s="123"/>
      <c r="M26" s="123"/>
      <c r="N26" s="123"/>
      <c r="O26" s="123"/>
      <c r="P26" s="123"/>
      <c r="Q26" s="123"/>
      <c r="R26" s="123"/>
      <c r="S26" s="123"/>
      <c r="T26" s="123"/>
      <c r="U26" s="123"/>
    </row>
    <row r="27" spans="2:23" ht="25.15" customHeight="1" x14ac:dyDescent="0.55000000000000004">
      <c r="B27" s="581" t="s">
        <v>503</v>
      </c>
      <c r="C27" s="581"/>
      <c r="D27" s="581"/>
      <c r="E27" s="581"/>
      <c r="F27" s="581"/>
      <c r="G27" s="581"/>
      <c r="H27" s="581"/>
      <c r="I27" s="581"/>
      <c r="J27" s="581"/>
      <c r="K27" s="581"/>
      <c r="L27" s="581"/>
      <c r="M27" s="581"/>
      <c r="N27" s="581"/>
      <c r="O27" s="581"/>
      <c r="P27" s="581"/>
      <c r="Q27" s="581"/>
      <c r="R27" s="581"/>
      <c r="S27" s="581"/>
      <c r="T27" s="581"/>
      <c r="U27" s="581"/>
      <c r="V27" s="581"/>
      <c r="W27" s="581"/>
    </row>
    <row r="28" spans="2:23" ht="40.15" customHeight="1" x14ac:dyDescent="0.55000000000000004">
      <c r="B28" s="582" t="s">
        <v>652</v>
      </c>
      <c r="C28" s="583"/>
      <c r="D28" s="583"/>
      <c r="E28" s="583"/>
      <c r="F28" s="583"/>
      <c r="G28" s="583"/>
      <c r="H28" s="583"/>
      <c r="I28" s="583"/>
      <c r="J28" s="583"/>
      <c r="K28" s="583"/>
      <c r="L28" s="583"/>
      <c r="M28" s="583"/>
      <c r="N28" s="583"/>
      <c r="O28" s="583"/>
      <c r="P28" s="583"/>
      <c r="Q28" s="583"/>
      <c r="R28" s="583"/>
      <c r="S28" s="583"/>
      <c r="T28" s="583"/>
      <c r="U28" s="583"/>
      <c r="V28" s="583"/>
      <c r="W28" s="584"/>
    </row>
    <row r="29" spans="2:23" ht="30" customHeight="1" x14ac:dyDescent="0.55000000000000004">
      <c r="B29" s="585"/>
      <c r="C29" s="586"/>
      <c r="D29" s="586"/>
      <c r="E29" s="586"/>
      <c r="F29" s="586"/>
      <c r="G29" s="586"/>
      <c r="H29" s="586"/>
      <c r="I29" s="586"/>
      <c r="J29" s="586"/>
      <c r="K29" s="586"/>
      <c r="L29" s="586"/>
      <c r="M29" s="586"/>
      <c r="N29" s="586"/>
      <c r="O29" s="586"/>
      <c r="P29" s="586"/>
      <c r="Q29" s="586"/>
      <c r="R29" s="586"/>
      <c r="S29" s="586"/>
      <c r="T29" s="586"/>
      <c r="U29" s="586"/>
      <c r="V29" s="586"/>
      <c r="W29" s="587"/>
    </row>
    <row r="30" spans="2:23" ht="30" customHeight="1" x14ac:dyDescent="0.55000000000000004">
      <c r="B30" s="588"/>
      <c r="C30" s="589"/>
      <c r="D30" s="589"/>
      <c r="E30" s="589"/>
      <c r="F30" s="589"/>
      <c r="G30" s="589"/>
      <c r="H30" s="589"/>
      <c r="I30" s="589"/>
      <c r="J30" s="589"/>
      <c r="K30" s="589"/>
      <c r="L30" s="589"/>
      <c r="M30" s="589"/>
      <c r="N30" s="589"/>
      <c r="O30" s="589"/>
      <c r="P30" s="589"/>
      <c r="Q30" s="589"/>
      <c r="R30" s="589"/>
      <c r="S30" s="589"/>
      <c r="T30" s="589"/>
      <c r="U30" s="589"/>
      <c r="V30" s="589"/>
      <c r="W30" s="590"/>
    </row>
    <row r="31" spans="2:23" ht="30" customHeight="1" x14ac:dyDescent="0.55000000000000004">
      <c r="B31" s="588"/>
      <c r="C31" s="589"/>
      <c r="D31" s="589"/>
      <c r="E31" s="589"/>
      <c r="F31" s="589"/>
      <c r="G31" s="589"/>
      <c r="H31" s="589"/>
      <c r="I31" s="589"/>
      <c r="J31" s="589"/>
      <c r="K31" s="589"/>
      <c r="L31" s="589"/>
      <c r="M31" s="589"/>
      <c r="N31" s="589"/>
      <c r="O31" s="589"/>
      <c r="P31" s="589"/>
      <c r="Q31" s="589"/>
      <c r="R31" s="589"/>
      <c r="S31" s="589"/>
      <c r="T31" s="589"/>
      <c r="U31" s="589"/>
      <c r="V31" s="589"/>
      <c r="W31" s="590"/>
    </row>
    <row r="32" spans="2:23" ht="30" customHeight="1" x14ac:dyDescent="0.55000000000000004">
      <c r="B32" s="588"/>
      <c r="C32" s="589"/>
      <c r="D32" s="589"/>
      <c r="E32" s="589"/>
      <c r="F32" s="589"/>
      <c r="G32" s="589"/>
      <c r="H32" s="589"/>
      <c r="I32" s="589"/>
      <c r="J32" s="589"/>
      <c r="K32" s="589"/>
      <c r="L32" s="589"/>
      <c r="M32" s="589"/>
      <c r="N32" s="589"/>
      <c r="O32" s="589"/>
      <c r="P32" s="589"/>
      <c r="Q32" s="589"/>
      <c r="R32" s="589"/>
      <c r="S32" s="589"/>
      <c r="T32" s="589"/>
      <c r="U32" s="589"/>
      <c r="V32" s="589"/>
      <c r="W32" s="590"/>
    </row>
    <row r="33" spans="1:23" ht="30" customHeight="1" x14ac:dyDescent="0.55000000000000004">
      <c r="B33" s="588"/>
      <c r="C33" s="589"/>
      <c r="D33" s="589"/>
      <c r="E33" s="589"/>
      <c r="F33" s="589"/>
      <c r="G33" s="589"/>
      <c r="H33" s="589"/>
      <c r="I33" s="589"/>
      <c r="J33" s="589"/>
      <c r="K33" s="589"/>
      <c r="L33" s="589"/>
      <c r="M33" s="589"/>
      <c r="N33" s="589"/>
      <c r="O33" s="589"/>
      <c r="P33" s="589"/>
      <c r="Q33" s="589"/>
      <c r="R33" s="589"/>
      <c r="S33" s="589"/>
      <c r="T33" s="589"/>
      <c r="U33" s="589"/>
      <c r="V33" s="589"/>
      <c r="W33" s="590"/>
    </row>
    <row r="34" spans="1:23" ht="30" customHeight="1" x14ac:dyDescent="0.55000000000000004">
      <c r="B34" s="588"/>
      <c r="C34" s="589"/>
      <c r="D34" s="589"/>
      <c r="E34" s="589"/>
      <c r="F34" s="589"/>
      <c r="G34" s="589"/>
      <c r="H34" s="589"/>
      <c r="I34" s="589"/>
      <c r="J34" s="589"/>
      <c r="K34" s="589"/>
      <c r="L34" s="589"/>
      <c r="M34" s="589"/>
      <c r="N34" s="589"/>
      <c r="O34" s="589"/>
      <c r="P34" s="589"/>
      <c r="Q34" s="589"/>
      <c r="R34" s="589"/>
      <c r="S34" s="589"/>
      <c r="T34" s="589"/>
      <c r="U34" s="589"/>
      <c r="V34" s="589"/>
      <c r="W34" s="590"/>
    </row>
    <row r="35" spans="1:23" ht="30" customHeight="1" x14ac:dyDescent="0.55000000000000004">
      <c r="B35" s="588"/>
      <c r="C35" s="589"/>
      <c r="D35" s="589"/>
      <c r="E35" s="589"/>
      <c r="F35" s="589"/>
      <c r="G35" s="589"/>
      <c r="H35" s="589"/>
      <c r="I35" s="589"/>
      <c r="J35" s="589"/>
      <c r="K35" s="589"/>
      <c r="L35" s="589"/>
      <c r="M35" s="589"/>
      <c r="N35" s="589"/>
      <c r="O35" s="589"/>
      <c r="P35" s="589"/>
      <c r="Q35" s="589"/>
      <c r="R35" s="589"/>
      <c r="S35" s="589"/>
      <c r="T35" s="589"/>
      <c r="U35" s="589"/>
      <c r="V35" s="589"/>
      <c r="W35" s="590"/>
    </row>
    <row r="36" spans="1:23" ht="30" customHeight="1" x14ac:dyDescent="0.55000000000000004">
      <c r="A36" s="15"/>
      <c r="B36" s="588"/>
      <c r="C36" s="589"/>
      <c r="D36" s="589"/>
      <c r="E36" s="589"/>
      <c r="F36" s="589"/>
      <c r="G36" s="589"/>
      <c r="H36" s="589"/>
      <c r="I36" s="589"/>
      <c r="J36" s="589"/>
      <c r="K36" s="589"/>
      <c r="L36" s="589"/>
      <c r="M36" s="589"/>
      <c r="N36" s="589"/>
      <c r="O36" s="589"/>
      <c r="P36" s="589"/>
      <c r="Q36" s="589"/>
      <c r="R36" s="589"/>
      <c r="S36" s="589"/>
      <c r="T36" s="589"/>
      <c r="U36" s="589"/>
      <c r="V36" s="589"/>
      <c r="W36" s="590"/>
    </row>
    <row r="37" spans="1:23" ht="30" customHeight="1" x14ac:dyDescent="0.55000000000000004">
      <c r="A37" s="15"/>
      <c r="B37" s="588"/>
      <c r="C37" s="589"/>
      <c r="D37" s="589"/>
      <c r="E37" s="589"/>
      <c r="F37" s="589"/>
      <c r="G37" s="589"/>
      <c r="H37" s="589"/>
      <c r="I37" s="589"/>
      <c r="J37" s="589"/>
      <c r="K37" s="589"/>
      <c r="L37" s="589"/>
      <c r="M37" s="589"/>
      <c r="N37" s="589"/>
      <c r="O37" s="589"/>
      <c r="P37" s="589"/>
      <c r="Q37" s="589"/>
      <c r="R37" s="589"/>
      <c r="S37" s="589"/>
      <c r="T37" s="589"/>
      <c r="U37" s="589"/>
      <c r="V37" s="589"/>
      <c r="W37" s="590"/>
    </row>
    <row r="38" spans="1:23" ht="30" customHeight="1" x14ac:dyDescent="0.55000000000000004">
      <c r="B38" s="591"/>
      <c r="C38" s="592"/>
      <c r="D38" s="592"/>
      <c r="E38" s="592"/>
      <c r="F38" s="592"/>
      <c r="G38" s="592"/>
      <c r="H38" s="592"/>
      <c r="I38" s="592"/>
      <c r="J38" s="592"/>
      <c r="K38" s="592"/>
      <c r="L38" s="592"/>
      <c r="M38" s="592"/>
      <c r="N38" s="592"/>
      <c r="O38" s="592"/>
      <c r="P38" s="592"/>
      <c r="Q38" s="592"/>
      <c r="R38" s="592"/>
      <c r="S38" s="592"/>
      <c r="T38" s="592"/>
      <c r="U38" s="592"/>
      <c r="V38" s="592"/>
      <c r="W38" s="593"/>
    </row>
    <row r="39" spans="1:23" ht="24.65" customHeight="1" x14ac:dyDescent="0.55000000000000004">
      <c r="B39" s="594" t="s">
        <v>497</v>
      </c>
      <c r="C39" s="595"/>
      <c r="D39" s="595"/>
      <c r="E39" s="595"/>
      <c r="F39" s="595"/>
      <c r="G39" s="595"/>
      <c r="H39" s="595"/>
      <c r="I39" s="595"/>
      <c r="J39" s="595"/>
      <c r="K39" s="595"/>
      <c r="L39" s="595"/>
      <c r="M39" s="595"/>
      <c r="N39" s="595"/>
      <c r="O39" s="595"/>
      <c r="P39" s="595"/>
      <c r="Q39" s="595"/>
      <c r="R39" s="595"/>
      <c r="S39" s="595"/>
      <c r="T39" s="595"/>
      <c r="U39" s="595"/>
      <c r="V39" s="595"/>
      <c r="W39" s="596"/>
    </row>
    <row r="40" spans="1:23" ht="24.65" customHeight="1" x14ac:dyDescent="0.55000000000000004">
      <c r="B40" s="597" t="s">
        <v>159</v>
      </c>
      <c r="C40" s="598"/>
      <c r="D40" s="599" t="s">
        <v>549</v>
      </c>
      <c r="E40" s="600"/>
      <c r="F40" s="600"/>
      <c r="G40" s="601"/>
      <c r="H40" s="602" t="s">
        <v>498</v>
      </c>
      <c r="I40" s="603"/>
      <c r="J40" s="608" t="s">
        <v>634</v>
      </c>
      <c r="K40" s="609"/>
      <c r="L40" s="609"/>
      <c r="M40" s="609"/>
      <c r="N40" s="609"/>
      <c r="O40" s="609"/>
      <c r="P40" s="609"/>
      <c r="Q40" s="609"/>
      <c r="R40" s="609"/>
      <c r="S40" s="609"/>
      <c r="T40" s="609"/>
      <c r="U40" s="609"/>
      <c r="V40" s="609"/>
      <c r="W40" s="610"/>
    </row>
    <row r="41" spans="1:23" ht="24.65" customHeight="1" x14ac:dyDescent="0.55000000000000004">
      <c r="B41" s="597" t="s">
        <v>160</v>
      </c>
      <c r="C41" s="598"/>
      <c r="D41" s="599" t="s">
        <v>598</v>
      </c>
      <c r="E41" s="600"/>
      <c r="F41" s="600"/>
      <c r="G41" s="601"/>
      <c r="H41" s="604"/>
      <c r="I41" s="605"/>
      <c r="J41" s="611"/>
      <c r="K41" s="612"/>
      <c r="L41" s="612"/>
      <c r="M41" s="612"/>
      <c r="N41" s="612"/>
      <c r="O41" s="612"/>
      <c r="P41" s="612"/>
      <c r="Q41" s="612"/>
      <c r="R41" s="612"/>
      <c r="S41" s="612"/>
      <c r="T41" s="612"/>
      <c r="U41" s="612"/>
      <c r="V41" s="612"/>
      <c r="W41" s="613"/>
    </row>
    <row r="42" spans="1:23" ht="24.65" customHeight="1" x14ac:dyDescent="0.55000000000000004">
      <c r="B42" s="617" t="s">
        <v>161</v>
      </c>
      <c r="C42" s="618"/>
      <c r="D42" s="619" t="s">
        <v>635</v>
      </c>
      <c r="E42" s="620"/>
      <c r="F42" s="620"/>
      <c r="G42" s="621"/>
      <c r="H42" s="606"/>
      <c r="I42" s="607"/>
      <c r="J42" s="614"/>
      <c r="K42" s="615"/>
      <c r="L42" s="615"/>
      <c r="M42" s="615"/>
      <c r="N42" s="615"/>
      <c r="O42" s="615"/>
      <c r="P42" s="615"/>
      <c r="Q42" s="615"/>
      <c r="R42" s="615"/>
      <c r="S42" s="615"/>
      <c r="T42" s="615"/>
      <c r="U42" s="615"/>
      <c r="V42" s="615"/>
      <c r="W42" s="616"/>
    </row>
    <row r="43" spans="1:23" ht="10.15" customHeight="1" x14ac:dyDescent="0.55000000000000004">
      <c r="B43" s="122"/>
      <c r="C43" s="122"/>
      <c r="D43" s="122"/>
      <c r="E43" s="122"/>
      <c r="F43" s="122"/>
      <c r="G43" s="122"/>
      <c r="H43" s="122"/>
      <c r="I43" s="122"/>
      <c r="J43" s="122"/>
      <c r="K43" s="122"/>
      <c r="L43" s="122"/>
      <c r="M43" s="122"/>
      <c r="N43" s="122"/>
      <c r="O43" s="122"/>
      <c r="P43" s="122"/>
      <c r="Q43" s="122"/>
      <c r="R43" s="122"/>
      <c r="S43" s="122"/>
      <c r="T43" s="122"/>
      <c r="U43" s="16"/>
    </row>
  </sheetData>
  <sheetProtection algorithmName="SHA-512" hashValue="tDqt2B6K0IbBSYqAWABFt5ZI3kwUUSEkpRbma01vyMj5/n6Nv2d+VtxLHto29R455vM3SKs2lwXkzySZ9sA/iw==" saltValue="s64Hv1JzH+56bBFgggD5QQ==" spinCount="100000" sheet="1" objects="1" scenarios="1"/>
  <mergeCells count="66">
    <mergeCell ref="B4:D4"/>
    <mergeCell ref="B3:W3"/>
    <mergeCell ref="B2:W2"/>
    <mergeCell ref="B20:W20"/>
    <mergeCell ref="B21:W25"/>
    <mergeCell ref="B17:D19"/>
    <mergeCell ref="E19:F19"/>
    <mergeCell ref="G19:I19"/>
    <mergeCell ref="K19:W19"/>
    <mergeCell ref="B14:D16"/>
    <mergeCell ref="B12:W12"/>
    <mergeCell ref="B13:D13"/>
    <mergeCell ref="G13:J13"/>
    <mergeCell ref="B8:D10"/>
    <mergeCell ref="E10:F10"/>
    <mergeCell ref="G10:I10"/>
    <mergeCell ref="K10:W10"/>
    <mergeCell ref="E4:F4"/>
    <mergeCell ref="K4:W4"/>
    <mergeCell ref="E5:F5"/>
    <mergeCell ref="G5:I5"/>
    <mergeCell ref="K5:W5"/>
    <mergeCell ref="E6:F6"/>
    <mergeCell ref="G6:I6"/>
    <mergeCell ref="K6:W6"/>
    <mergeCell ref="G4:J4"/>
    <mergeCell ref="E9:F9"/>
    <mergeCell ref="G9:I9"/>
    <mergeCell ref="K9:W9"/>
    <mergeCell ref="B5:D7"/>
    <mergeCell ref="E7:F7"/>
    <mergeCell ref="G7:I7"/>
    <mergeCell ref="K7:W7"/>
    <mergeCell ref="E8:F8"/>
    <mergeCell ref="G8:I8"/>
    <mergeCell ref="K8:W8"/>
    <mergeCell ref="B11:W11"/>
    <mergeCell ref="E13:F13"/>
    <mergeCell ref="K13:W13"/>
    <mergeCell ref="E14:F14"/>
    <mergeCell ref="G14:I14"/>
    <mergeCell ref="K14:W14"/>
    <mergeCell ref="E15:F15"/>
    <mergeCell ref="G15:I15"/>
    <mergeCell ref="K15:W15"/>
    <mergeCell ref="E16:F16"/>
    <mergeCell ref="G16:I16"/>
    <mergeCell ref="K16:W16"/>
    <mergeCell ref="E17:F17"/>
    <mergeCell ref="G17:I17"/>
    <mergeCell ref="K17:W17"/>
    <mergeCell ref="E18:F18"/>
    <mergeCell ref="G18:I18"/>
    <mergeCell ref="K18:W18"/>
    <mergeCell ref="B27:W27"/>
    <mergeCell ref="B28:W28"/>
    <mergeCell ref="B29:W38"/>
    <mergeCell ref="B39:W39"/>
    <mergeCell ref="B40:C40"/>
    <mergeCell ref="D40:G40"/>
    <mergeCell ref="H40:I42"/>
    <mergeCell ref="J40:W42"/>
    <mergeCell ref="B41:C41"/>
    <mergeCell ref="D41:G41"/>
    <mergeCell ref="B42:C42"/>
    <mergeCell ref="D42:G42"/>
  </mergeCells>
  <phoneticPr fontId="33"/>
  <dataValidations count="3">
    <dataValidation type="whole" operator="greaterThanOrEqual" allowBlank="1" showInputMessage="1" showErrorMessage="1" errorTitle="エラー" error="整数を入力してください。単位は「円」です。マイナスの場合は「-」と入力願います。" sqref="G9:I10" xr:uid="{F4577FDB-5633-4B16-B943-921FD073ADCA}">
      <formula1>-10000000000000000</formula1>
    </dataValidation>
    <dataValidation type="whole" operator="greaterThanOrEqual" allowBlank="1" showInputMessage="1" showErrorMessage="1" errorTitle="エラー" error="整数を入力してください。単位は「円」です。" sqref="G5:I7 G14:I16" xr:uid="{12FD4518-6F04-4E45-8B2F-649C3873B78C}">
      <formula1>-10000000000000000</formula1>
    </dataValidation>
    <dataValidation type="whole" operator="greaterThanOrEqual" allowBlank="1" showInputMessage="1" showErrorMessage="1" errorTitle="エラー" error="整数を入力してください。単位は「円」です。マイナスの場合は「-(金額)」と入力願います。" sqref="G8:I8 G17:I19" xr:uid="{C0FD2D98-EB0D-481F-87E5-4A666BFA37FE}">
      <formula1>-10000000000000000</formula1>
    </dataValidation>
  </dataValidations>
  <printOptions horizontalCentered="1"/>
  <pageMargins left="0.59055118110236227" right="0.59055118110236227" top="0.78740157480314965" bottom="0.59055118110236227" header="0.31496062992125984" footer="0.31496062992125984"/>
  <pageSetup paperSize="9" scale="6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79998168889431442"/>
  </sheetPr>
  <dimension ref="A1:X34"/>
  <sheetViews>
    <sheetView view="pageBreakPreview" zoomScaleNormal="100" zoomScaleSheetLayoutView="100" workbookViewId="0"/>
  </sheetViews>
  <sheetFormatPr defaultColWidth="8.58203125" defaultRowHeight="18" x14ac:dyDescent="0.55000000000000004"/>
  <cols>
    <col min="1" max="1" width="5.25" style="21" customWidth="1"/>
    <col min="2" max="2" width="27.58203125" style="21" customWidth="1"/>
    <col min="3" max="3" width="7.58203125" style="21" customWidth="1"/>
    <col min="4" max="24" width="4" style="21" customWidth="1"/>
    <col min="25" max="16384" width="8.58203125" style="21"/>
  </cols>
  <sheetData>
    <row r="1" spans="1:24" ht="18" customHeight="1" x14ac:dyDescent="0.55000000000000004"/>
    <row r="2" spans="1:24" ht="29.15" customHeight="1" x14ac:dyDescent="0.55000000000000004">
      <c r="A2" s="704" t="s">
        <v>387</v>
      </c>
      <c r="B2" s="704"/>
      <c r="C2" s="704"/>
      <c r="D2" s="704"/>
      <c r="E2" s="704"/>
      <c r="F2" s="704"/>
      <c r="G2" s="704"/>
      <c r="H2" s="704"/>
      <c r="I2" s="704"/>
      <c r="J2" s="704"/>
      <c r="K2" s="704"/>
      <c r="L2" s="704"/>
      <c r="M2" s="704"/>
      <c r="N2" s="704"/>
      <c r="O2" s="704"/>
      <c r="P2" s="704"/>
      <c r="Q2" s="704"/>
      <c r="R2" s="704"/>
      <c r="S2" s="704"/>
      <c r="T2" s="704"/>
      <c r="U2" s="704"/>
      <c r="V2" s="704"/>
      <c r="W2" s="704"/>
      <c r="X2" s="704"/>
    </row>
    <row r="3" spans="1:24" s="70" customFormat="1" ht="32.25" customHeight="1" x14ac:dyDescent="0.6">
      <c r="A3" s="69" t="s">
        <v>388</v>
      </c>
    </row>
    <row r="4" spans="1:24" ht="21" customHeight="1" x14ac:dyDescent="0.55000000000000004">
      <c r="A4" s="683" t="s">
        <v>142</v>
      </c>
      <c r="B4" s="684"/>
      <c r="C4" s="685"/>
      <c r="D4" s="695" t="s">
        <v>147</v>
      </c>
      <c r="E4" s="696"/>
      <c r="F4" s="696"/>
      <c r="G4" s="696"/>
      <c r="H4" s="696"/>
      <c r="I4" s="696"/>
      <c r="J4" s="696"/>
      <c r="K4" s="696"/>
      <c r="L4" s="696"/>
      <c r="M4" s="696"/>
      <c r="N4" s="696"/>
      <c r="O4" s="696"/>
      <c r="P4" s="696"/>
      <c r="Q4" s="696"/>
      <c r="R4" s="696"/>
      <c r="S4" s="696"/>
      <c r="T4" s="696"/>
      <c r="U4" s="696"/>
      <c r="V4" s="696"/>
      <c r="W4" s="696"/>
      <c r="X4" s="696"/>
    </row>
    <row r="5" spans="1:24" x14ac:dyDescent="0.55000000000000004">
      <c r="A5" s="686"/>
      <c r="B5" s="687"/>
      <c r="C5" s="688"/>
      <c r="D5" s="697"/>
      <c r="E5" s="698"/>
      <c r="F5" s="698"/>
      <c r="G5" s="698"/>
      <c r="H5" s="698"/>
      <c r="I5" s="698"/>
      <c r="J5" s="698"/>
      <c r="K5" s="698"/>
      <c r="L5" s="698"/>
      <c r="M5" s="698"/>
      <c r="N5" s="698"/>
      <c r="O5" s="698"/>
      <c r="P5" s="698"/>
      <c r="Q5" s="698"/>
      <c r="R5" s="698"/>
      <c r="S5" s="698"/>
      <c r="T5" s="698"/>
      <c r="U5" s="698"/>
      <c r="V5" s="698"/>
      <c r="W5" s="698"/>
      <c r="X5" s="698"/>
    </row>
    <row r="6" spans="1:24" x14ac:dyDescent="0.55000000000000004">
      <c r="A6" s="689"/>
      <c r="B6" s="690"/>
      <c r="C6" s="691"/>
      <c r="D6" s="699"/>
      <c r="E6" s="700"/>
      <c r="F6" s="700"/>
      <c r="G6" s="700"/>
      <c r="H6" s="700"/>
      <c r="I6" s="700"/>
      <c r="J6" s="700"/>
      <c r="K6" s="700"/>
      <c r="L6" s="700"/>
      <c r="M6" s="700"/>
      <c r="N6" s="700"/>
      <c r="O6" s="700"/>
      <c r="P6" s="700"/>
      <c r="Q6" s="700"/>
      <c r="R6" s="700"/>
      <c r="S6" s="700"/>
      <c r="T6" s="700"/>
      <c r="U6" s="700"/>
      <c r="V6" s="700"/>
      <c r="W6" s="700"/>
      <c r="X6" s="700"/>
    </row>
    <row r="7" spans="1:24" ht="35.15" customHeight="1" x14ac:dyDescent="0.55000000000000004">
      <c r="A7" s="692" t="s">
        <v>143</v>
      </c>
      <c r="B7" s="693"/>
      <c r="C7" s="694"/>
      <c r="D7" s="701">
        <f>IF(表紙!C38="","",表紙!C38)</f>
        <v>46568</v>
      </c>
      <c r="E7" s="702"/>
      <c r="F7" s="702"/>
      <c r="G7" s="702"/>
      <c r="H7" s="702"/>
      <c r="I7" s="702"/>
      <c r="J7" s="702"/>
      <c r="K7" s="702"/>
      <c r="L7" s="702"/>
      <c r="M7" s="702"/>
      <c r="N7" s="702"/>
      <c r="O7" s="702"/>
      <c r="P7" s="702"/>
      <c r="Q7" s="702"/>
      <c r="R7" s="702"/>
      <c r="S7" s="702"/>
      <c r="T7" s="702"/>
      <c r="U7" s="702"/>
      <c r="V7" s="702"/>
      <c r="W7" s="702"/>
      <c r="X7" s="703"/>
    </row>
    <row r="8" spans="1:24" ht="19.5" customHeight="1" x14ac:dyDescent="0.4">
      <c r="B8" s="48"/>
      <c r="L8" s="56"/>
    </row>
    <row r="9" spans="1:24" ht="27" customHeight="1" x14ac:dyDescent="0.55000000000000004">
      <c r="A9" s="705" t="s">
        <v>499</v>
      </c>
      <c r="B9" s="706"/>
      <c r="C9" s="706"/>
      <c r="D9" s="706"/>
      <c r="E9" s="706"/>
      <c r="F9" s="706"/>
      <c r="G9" s="706"/>
      <c r="H9" s="706"/>
      <c r="I9" s="706"/>
      <c r="J9" s="706"/>
      <c r="K9" s="706"/>
      <c r="L9" s="706"/>
      <c r="M9" s="706"/>
      <c r="N9" s="706"/>
      <c r="O9" s="706"/>
      <c r="P9" s="706"/>
      <c r="Q9" s="706"/>
      <c r="R9" s="706"/>
      <c r="S9" s="706"/>
      <c r="T9" s="706"/>
      <c r="U9" s="706"/>
      <c r="V9" s="706"/>
      <c r="W9" s="706"/>
      <c r="X9" s="706"/>
    </row>
    <row r="10" spans="1:24" x14ac:dyDescent="0.55000000000000004">
      <c r="A10" s="708" t="s">
        <v>645</v>
      </c>
      <c r="B10" s="709"/>
      <c r="C10" s="709"/>
      <c r="D10" s="709"/>
      <c r="E10" s="709"/>
      <c r="F10" s="709"/>
      <c r="G10" s="709"/>
      <c r="H10" s="709"/>
      <c r="I10" s="709"/>
      <c r="J10" s="709"/>
      <c r="K10" s="709"/>
      <c r="L10" s="709"/>
      <c r="M10" s="709"/>
      <c r="N10" s="709"/>
      <c r="O10" s="709"/>
      <c r="P10" s="709"/>
      <c r="Q10" s="709"/>
      <c r="R10" s="709"/>
      <c r="S10" s="709"/>
      <c r="T10" s="709"/>
      <c r="U10" s="709"/>
      <c r="V10" s="709"/>
      <c r="W10" s="709"/>
      <c r="X10" s="709"/>
    </row>
    <row r="11" spans="1:24" x14ac:dyDescent="0.55000000000000004">
      <c r="A11" s="710"/>
      <c r="B11" s="711"/>
      <c r="C11" s="711"/>
      <c r="D11" s="711"/>
      <c r="E11" s="711"/>
      <c r="F11" s="711"/>
      <c r="G11" s="711"/>
      <c r="H11" s="711"/>
      <c r="I11" s="711"/>
      <c r="J11" s="711"/>
      <c r="K11" s="711"/>
      <c r="L11" s="711"/>
      <c r="M11" s="711"/>
      <c r="N11" s="711"/>
      <c r="O11" s="711"/>
      <c r="P11" s="711"/>
      <c r="Q11" s="711"/>
      <c r="R11" s="711"/>
      <c r="S11" s="711"/>
      <c r="T11" s="711"/>
      <c r="U11" s="711"/>
      <c r="V11" s="711"/>
      <c r="W11" s="711"/>
      <c r="X11" s="711"/>
    </row>
    <row r="12" spans="1:24" x14ac:dyDescent="0.55000000000000004">
      <c r="A12" s="710"/>
      <c r="B12" s="711"/>
      <c r="C12" s="711"/>
      <c r="D12" s="711"/>
      <c r="E12" s="711"/>
      <c r="F12" s="711"/>
      <c r="G12" s="711"/>
      <c r="H12" s="711"/>
      <c r="I12" s="711"/>
      <c r="J12" s="711"/>
      <c r="K12" s="711"/>
      <c r="L12" s="711"/>
      <c r="M12" s="711"/>
      <c r="N12" s="711"/>
      <c r="O12" s="711"/>
      <c r="P12" s="711"/>
      <c r="Q12" s="711"/>
      <c r="R12" s="711"/>
      <c r="S12" s="711"/>
      <c r="T12" s="711"/>
      <c r="U12" s="711"/>
      <c r="V12" s="711"/>
      <c r="W12" s="711"/>
      <c r="X12" s="711"/>
    </row>
    <row r="13" spans="1:24" x14ac:dyDescent="0.55000000000000004">
      <c r="A13" s="710"/>
      <c r="B13" s="711"/>
      <c r="C13" s="711"/>
      <c r="D13" s="711"/>
      <c r="E13" s="711"/>
      <c r="F13" s="711"/>
      <c r="G13" s="711"/>
      <c r="H13" s="711"/>
      <c r="I13" s="711"/>
      <c r="J13" s="711"/>
      <c r="K13" s="711"/>
      <c r="L13" s="711"/>
      <c r="M13" s="711"/>
      <c r="N13" s="711"/>
      <c r="O13" s="711"/>
      <c r="P13" s="711"/>
      <c r="Q13" s="711"/>
      <c r="R13" s="711"/>
      <c r="S13" s="711"/>
      <c r="T13" s="711"/>
      <c r="U13" s="711"/>
      <c r="V13" s="711"/>
      <c r="W13" s="711"/>
      <c r="X13" s="711"/>
    </row>
    <row r="14" spans="1:24" x14ac:dyDescent="0.55000000000000004">
      <c r="A14" s="710"/>
      <c r="B14" s="711"/>
      <c r="C14" s="711"/>
      <c r="D14" s="711"/>
      <c r="E14" s="711"/>
      <c r="F14" s="711"/>
      <c r="G14" s="711"/>
      <c r="H14" s="711"/>
      <c r="I14" s="711"/>
      <c r="J14" s="711"/>
      <c r="K14" s="711"/>
      <c r="L14" s="711"/>
      <c r="M14" s="711"/>
      <c r="N14" s="711"/>
      <c r="O14" s="711"/>
      <c r="P14" s="711"/>
      <c r="Q14" s="711"/>
      <c r="R14" s="711"/>
      <c r="S14" s="711"/>
      <c r="T14" s="711"/>
      <c r="U14" s="711"/>
      <c r="V14" s="711"/>
      <c r="W14" s="711"/>
      <c r="X14" s="711"/>
    </row>
    <row r="15" spans="1:24" x14ac:dyDescent="0.55000000000000004">
      <c r="A15" s="710"/>
      <c r="B15" s="711"/>
      <c r="C15" s="711"/>
      <c r="D15" s="711"/>
      <c r="E15" s="711"/>
      <c r="F15" s="711"/>
      <c r="G15" s="711"/>
      <c r="H15" s="711"/>
      <c r="I15" s="711"/>
      <c r="J15" s="711"/>
      <c r="K15" s="711"/>
      <c r="L15" s="711"/>
      <c r="M15" s="711"/>
      <c r="N15" s="711"/>
      <c r="O15" s="711"/>
      <c r="P15" s="711"/>
      <c r="Q15" s="711"/>
      <c r="R15" s="711"/>
      <c r="S15" s="711"/>
      <c r="T15" s="711"/>
      <c r="U15" s="711"/>
      <c r="V15" s="711"/>
      <c r="W15" s="711"/>
      <c r="X15" s="711"/>
    </row>
    <row r="16" spans="1:24" x14ac:dyDescent="0.55000000000000004">
      <c r="A16" s="710"/>
      <c r="B16" s="711"/>
      <c r="C16" s="711"/>
      <c r="D16" s="711"/>
      <c r="E16" s="711"/>
      <c r="F16" s="711"/>
      <c r="G16" s="711"/>
      <c r="H16" s="711"/>
      <c r="I16" s="711"/>
      <c r="J16" s="711"/>
      <c r="K16" s="711"/>
      <c r="L16" s="711"/>
      <c r="M16" s="711"/>
      <c r="N16" s="711"/>
      <c r="O16" s="711"/>
      <c r="P16" s="711"/>
      <c r="Q16" s="711"/>
      <c r="R16" s="711"/>
      <c r="S16" s="711"/>
      <c r="T16" s="711"/>
      <c r="U16" s="711"/>
      <c r="V16" s="711"/>
      <c r="W16" s="711"/>
      <c r="X16" s="711"/>
    </row>
    <row r="17" spans="1:24" x14ac:dyDescent="0.55000000000000004">
      <c r="A17" s="710"/>
      <c r="B17" s="711"/>
      <c r="C17" s="711"/>
      <c r="D17" s="711"/>
      <c r="E17" s="711"/>
      <c r="F17" s="711"/>
      <c r="G17" s="711"/>
      <c r="H17" s="711"/>
      <c r="I17" s="711"/>
      <c r="J17" s="711"/>
      <c r="K17" s="711"/>
      <c r="L17" s="711"/>
      <c r="M17" s="711"/>
      <c r="N17" s="711"/>
      <c r="O17" s="711"/>
      <c r="P17" s="711"/>
      <c r="Q17" s="711"/>
      <c r="R17" s="711"/>
      <c r="S17" s="711"/>
      <c r="T17" s="711"/>
      <c r="U17" s="711"/>
      <c r="V17" s="711"/>
      <c r="W17" s="711"/>
      <c r="X17" s="711"/>
    </row>
    <row r="18" spans="1:24" x14ac:dyDescent="0.55000000000000004">
      <c r="A18" s="712"/>
      <c r="B18" s="713"/>
      <c r="C18" s="713"/>
      <c r="D18" s="713"/>
      <c r="E18" s="713"/>
      <c r="F18" s="713"/>
      <c r="G18" s="713"/>
      <c r="H18" s="713"/>
      <c r="I18" s="713"/>
      <c r="J18" s="713"/>
      <c r="K18" s="713"/>
      <c r="L18" s="713"/>
      <c r="M18" s="713"/>
      <c r="N18" s="713"/>
      <c r="O18" s="713"/>
      <c r="P18" s="713"/>
      <c r="Q18" s="713"/>
      <c r="R18" s="713"/>
      <c r="S18" s="713"/>
      <c r="T18" s="713"/>
      <c r="U18" s="713"/>
      <c r="V18" s="713"/>
      <c r="W18" s="713"/>
      <c r="X18" s="713"/>
    </row>
    <row r="19" spans="1:24" ht="19.5" customHeight="1" x14ac:dyDescent="0.4">
      <c r="B19" s="48"/>
      <c r="L19" s="56"/>
    </row>
    <row r="20" spans="1:24" ht="27" customHeight="1" x14ac:dyDescent="0.55000000000000004">
      <c r="A20" s="707" t="s">
        <v>344</v>
      </c>
      <c r="B20" s="706"/>
      <c r="C20" s="706"/>
      <c r="D20" s="706"/>
      <c r="E20" s="706"/>
      <c r="F20" s="706"/>
      <c r="G20" s="706"/>
      <c r="H20" s="706"/>
      <c r="I20" s="706"/>
      <c r="J20" s="706"/>
      <c r="K20" s="706"/>
      <c r="L20" s="706"/>
      <c r="M20" s="706"/>
      <c r="N20" s="706"/>
      <c r="O20" s="706"/>
      <c r="P20" s="706"/>
      <c r="Q20" s="706"/>
      <c r="R20" s="706"/>
      <c r="S20" s="706"/>
      <c r="T20" s="706"/>
      <c r="U20" s="706"/>
      <c r="V20" s="706"/>
      <c r="W20" s="706"/>
      <c r="X20" s="706"/>
    </row>
    <row r="21" spans="1:24" x14ac:dyDescent="0.55000000000000004">
      <c r="A21" s="714" t="s">
        <v>144</v>
      </c>
      <c r="B21" s="683" t="s">
        <v>145</v>
      </c>
      <c r="C21" s="684"/>
      <c r="D21" s="684"/>
      <c r="E21" s="684"/>
      <c r="F21" s="684"/>
      <c r="G21" s="684"/>
      <c r="H21" s="684"/>
      <c r="I21" s="685"/>
      <c r="J21" s="683" t="s">
        <v>146</v>
      </c>
      <c r="K21" s="685"/>
      <c r="L21" s="715" t="s">
        <v>613</v>
      </c>
      <c r="M21" s="716"/>
      <c r="N21" s="717"/>
      <c r="O21" s="715" t="s">
        <v>614</v>
      </c>
      <c r="P21" s="718"/>
      <c r="Q21" s="718"/>
      <c r="R21" s="718"/>
      <c r="S21" s="718"/>
      <c r="T21" s="718"/>
      <c r="U21" s="718"/>
      <c r="V21" s="718"/>
      <c r="W21" s="718"/>
      <c r="X21" s="719"/>
    </row>
    <row r="22" spans="1:24" x14ac:dyDescent="0.55000000000000004">
      <c r="A22" s="714"/>
      <c r="B22" s="689"/>
      <c r="C22" s="690"/>
      <c r="D22" s="690"/>
      <c r="E22" s="690"/>
      <c r="F22" s="690"/>
      <c r="G22" s="690"/>
      <c r="H22" s="690"/>
      <c r="I22" s="691"/>
      <c r="J22" s="689"/>
      <c r="K22" s="691"/>
      <c r="L22" s="75">
        <v>10</v>
      </c>
      <c r="M22" s="75">
        <v>11</v>
      </c>
      <c r="N22" s="75">
        <v>12</v>
      </c>
      <c r="O22" s="75">
        <v>1</v>
      </c>
      <c r="P22" s="75">
        <v>2</v>
      </c>
      <c r="Q22" s="75">
        <v>3</v>
      </c>
      <c r="R22" s="75">
        <v>4</v>
      </c>
      <c r="S22" s="75">
        <v>5</v>
      </c>
      <c r="T22" s="75">
        <v>6</v>
      </c>
      <c r="U22" s="75">
        <v>7</v>
      </c>
      <c r="V22" s="75">
        <v>8</v>
      </c>
      <c r="W22" s="75">
        <v>9</v>
      </c>
      <c r="X22" s="75">
        <v>10</v>
      </c>
    </row>
    <row r="23" spans="1:24" s="22" customFormat="1" ht="59.25" customHeight="1" x14ac:dyDescent="0.55000000000000004">
      <c r="A23" s="76">
        <v>1</v>
      </c>
      <c r="B23" s="675" t="s">
        <v>623</v>
      </c>
      <c r="C23" s="676"/>
      <c r="D23" s="676"/>
      <c r="E23" s="676"/>
      <c r="F23" s="676"/>
      <c r="G23" s="676"/>
      <c r="H23" s="676"/>
      <c r="I23" s="677"/>
      <c r="J23" s="678" t="s">
        <v>639</v>
      </c>
      <c r="K23" s="679"/>
      <c r="L23" s="212" t="s">
        <v>572</v>
      </c>
      <c r="M23" s="212" t="s">
        <v>572</v>
      </c>
      <c r="N23" s="212" t="s">
        <v>642</v>
      </c>
      <c r="O23" s="212" t="s">
        <v>641</v>
      </c>
      <c r="P23" s="212" t="s">
        <v>641</v>
      </c>
      <c r="Q23" s="212" t="s">
        <v>641</v>
      </c>
      <c r="R23" s="212" t="s">
        <v>641</v>
      </c>
      <c r="S23" s="212" t="s">
        <v>641</v>
      </c>
      <c r="T23" s="46"/>
      <c r="U23" s="46"/>
      <c r="V23" s="46"/>
      <c r="W23" s="46"/>
      <c r="X23" s="46"/>
    </row>
    <row r="24" spans="1:24" s="22" customFormat="1" ht="59.25" customHeight="1" x14ac:dyDescent="0.55000000000000004">
      <c r="A24" s="76">
        <v>2</v>
      </c>
      <c r="B24" s="675" t="s">
        <v>640</v>
      </c>
      <c r="C24" s="676"/>
      <c r="D24" s="676"/>
      <c r="E24" s="676"/>
      <c r="F24" s="676"/>
      <c r="G24" s="676"/>
      <c r="H24" s="676"/>
      <c r="I24" s="677"/>
      <c r="J24" s="678" t="s">
        <v>638</v>
      </c>
      <c r="K24" s="679"/>
      <c r="L24" s="212" t="s">
        <v>572</v>
      </c>
      <c r="M24" s="212" t="s">
        <v>572</v>
      </c>
      <c r="N24" s="212" t="s">
        <v>642</v>
      </c>
      <c r="O24" s="212" t="s">
        <v>642</v>
      </c>
      <c r="P24" s="212" t="s">
        <v>642</v>
      </c>
      <c r="Q24" s="212" t="s">
        <v>642</v>
      </c>
      <c r="R24" s="212" t="s">
        <v>642</v>
      </c>
      <c r="S24" s="46"/>
      <c r="T24" s="46"/>
      <c r="U24" s="46"/>
      <c r="V24" s="46"/>
      <c r="W24" s="46"/>
      <c r="X24" s="46"/>
    </row>
    <row r="25" spans="1:24" s="22" customFormat="1" ht="59.25" customHeight="1" x14ac:dyDescent="0.55000000000000004">
      <c r="A25" s="76">
        <v>3</v>
      </c>
      <c r="B25" s="675" t="s">
        <v>643</v>
      </c>
      <c r="C25" s="676"/>
      <c r="D25" s="676"/>
      <c r="E25" s="676"/>
      <c r="F25" s="676"/>
      <c r="G25" s="676"/>
      <c r="H25" s="676"/>
      <c r="I25" s="677"/>
      <c r="J25" s="678" t="s">
        <v>644</v>
      </c>
      <c r="K25" s="679"/>
      <c r="L25" s="212"/>
      <c r="M25" s="212"/>
      <c r="N25" s="212"/>
      <c r="O25" s="212"/>
      <c r="P25" s="212"/>
      <c r="Q25" s="212" t="s">
        <v>642</v>
      </c>
      <c r="R25" s="212" t="s">
        <v>641</v>
      </c>
      <c r="S25" s="212" t="s">
        <v>641</v>
      </c>
      <c r="T25" s="46"/>
      <c r="U25" s="46"/>
      <c r="V25" s="46"/>
      <c r="W25" s="46"/>
      <c r="X25" s="46"/>
    </row>
    <row r="26" spans="1:24" s="22" customFormat="1" ht="59.25" customHeight="1" x14ac:dyDescent="0.55000000000000004">
      <c r="A26" s="76">
        <v>4</v>
      </c>
      <c r="B26" s="675" t="s">
        <v>636</v>
      </c>
      <c r="C26" s="676"/>
      <c r="D26" s="676"/>
      <c r="E26" s="676"/>
      <c r="F26" s="676"/>
      <c r="G26" s="676"/>
      <c r="H26" s="676"/>
      <c r="I26" s="677"/>
      <c r="J26" s="678"/>
      <c r="K26" s="679"/>
      <c r="L26" s="212"/>
      <c r="M26" s="212"/>
      <c r="N26" s="212"/>
      <c r="O26" s="212"/>
      <c r="P26" s="212"/>
      <c r="Q26" s="212"/>
      <c r="R26" s="212"/>
      <c r="S26" s="212"/>
      <c r="T26" s="212" t="s">
        <v>642</v>
      </c>
      <c r="U26" s="212"/>
      <c r="V26" s="212"/>
      <c r="W26" s="46"/>
      <c r="X26" s="46"/>
    </row>
    <row r="27" spans="1:24" s="22" customFormat="1" ht="59.25" customHeight="1" x14ac:dyDescent="0.55000000000000004">
      <c r="A27" s="76">
        <v>5</v>
      </c>
      <c r="B27" s="675" t="s">
        <v>637</v>
      </c>
      <c r="C27" s="676"/>
      <c r="D27" s="676"/>
      <c r="E27" s="676"/>
      <c r="F27" s="676"/>
      <c r="G27" s="676"/>
      <c r="H27" s="676"/>
      <c r="I27" s="677"/>
      <c r="J27" s="720"/>
      <c r="K27" s="721"/>
      <c r="L27" s="212"/>
      <c r="M27" s="212"/>
      <c r="N27" s="212"/>
      <c r="O27" s="212"/>
      <c r="P27" s="212"/>
      <c r="Q27" s="212"/>
      <c r="R27" s="212"/>
      <c r="S27" s="212"/>
      <c r="T27" s="212"/>
      <c r="U27" s="212" t="s">
        <v>572</v>
      </c>
      <c r="V27" s="212"/>
      <c r="W27" s="46"/>
      <c r="X27" s="46"/>
    </row>
    <row r="28" spans="1:24" s="22" customFormat="1" ht="59.25" customHeight="1" x14ac:dyDescent="0.55000000000000004">
      <c r="A28" s="76">
        <v>6</v>
      </c>
      <c r="B28" s="675"/>
      <c r="C28" s="676"/>
      <c r="D28" s="676"/>
      <c r="E28" s="676"/>
      <c r="F28" s="676"/>
      <c r="G28" s="676"/>
      <c r="H28" s="676"/>
      <c r="I28" s="677"/>
      <c r="J28" s="673"/>
      <c r="K28" s="674"/>
      <c r="L28" s="46"/>
      <c r="M28" s="46"/>
      <c r="N28" s="46"/>
      <c r="O28" s="46"/>
      <c r="P28" s="46"/>
      <c r="Q28" s="46"/>
      <c r="R28" s="46"/>
      <c r="S28" s="46"/>
      <c r="T28" s="46"/>
      <c r="U28" s="46"/>
      <c r="V28" s="46"/>
      <c r="W28" s="46"/>
      <c r="X28" s="46"/>
    </row>
    <row r="29" spans="1:24" s="22" customFormat="1" ht="59.25" customHeight="1" x14ac:dyDescent="0.55000000000000004">
      <c r="A29" s="76">
        <v>7</v>
      </c>
      <c r="B29" s="680"/>
      <c r="C29" s="681"/>
      <c r="D29" s="681"/>
      <c r="E29" s="681"/>
      <c r="F29" s="681"/>
      <c r="G29" s="681"/>
      <c r="H29" s="681"/>
      <c r="I29" s="682"/>
      <c r="J29" s="673"/>
      <c r="K29" s="674"/>
      <c r="L29" s="46"/>
      <c r="M29" s="46"/>
      <c r="N29" s="46"/>
      <c r="O29" s="46"/>
      <c r="P29" s="46"/>
      <c r="Q29" s="46"/>
      <c r="R29" s="46"/>
      <c r="S29" s="46"/>
      <c r="T29" s="46"/>
      <c r="U29" s="46"/>
      <c r="V29" s="46"/>
      <c r="W29" s="46"/>
      <c r="X29" s="46"/>
    </row>
    <row r="30" spans="1:24" s="22" customFormat="1" ht="59.25" customHeight="1" x14ac:dyDescent="0.55000000000000004">
      <c r="A30" s="76">
        <v>8</v>
      </c>
      <c r="B30" s="680"/>
      <c r="C30" s="681"/>
      <c r="D30" s="681"/>
      <c r="E30" s="681"/>
      <c r="F30" s="681"/>
      <c r="G30" s="681"/>
      <c r="H30" s="681"/>
      <c r="I30" s="682"/>
      <c r="J30" s="673"/>
      <c r="K30" s="674"/>
      <c r="L30" s="46"/>
      <c r="M30" s="46"/>
      <c r="N30" s="46"/>
      <c r="O30" s="46"/>
      <c r="P30" s="46"/>
      <c r="Q30" s="46"/>
      <c r="R30" s="46"/>
      <c r="S30" s="46"/>
      <c r="T30" s="46"/>
      <c r="U30" s="46"/>
      <c r="V30" s="46"/>
      <c r="W30" s="46"/>
      <c r="X30" s="46"/>
    </row>
    <row r="31" spans="1:24" s="22" customFormat="1" ht="59.25" customHeight="1" x14ac:dyDescent="0.55000000000000004">
      <c r="A31" s="76">
        <v>9</v>
      </c>
      <c r="B31" s="680"/>
      <c r="C31" s="681"/>
      <c r="D31" s="681"/>
      <c r="E31" s="681"/>
      <c r="F31" s="681"/>
      <c r="G31" s="681"/>
      <c r="H31" s="681"/>
      <c r="I31" s="682"/>
      <c r="J31" s="673"/>
      <c r="K31" s="674"/>
      <c r="L31" s="46"/>
      <c r="M31" s="46"/>
      <c r="N31" s="46"/>
      <c r="O31" s="46"/>
      <c r="P31" s="46"/>
      <c r="Q31" s="46"/>
      <c r="R31" s="46"/>
      <c r="S31" s="46"/>
      <c r="T31" s="46"/>
      <c r="U31" s="46"/>
      <c r="V31" s="46"/>
      <c r="W31" s="46"/>
      <c r="X31" s="46"/>
    </row>
    <row r="32" spans="1:24" s="22" customFormat="1" ht="59.25" customHeight="1" x14ac:dyDescent="0.55000000000000004">
      <c r="A32" s="76">
        <v>10</v>
      </c>
      <c r="B32" s="680"/>
      <c r="C32" s="681"/>
      <c r="D32" s="681"/>
      <c r="E32" s="681"/>
      <c r="F32" s="681"/>
      <c r="G32" s="681"/>
      <c r="H32" s="681"/>
      <c r="I32" s="682"/>
      <c r="J32" s="673"/>
      <c r="K32" s="674"/>
      <c r="L32" s="46"/>
      <c r="M32" s="46"/>
      <c r="N32" s="46"/>
      <c r="O32" s="46"/>
      <c r="P32" s="46"/>
      <c r="Q32" s="46"/>
      <c r="R32" s="46"/>
      <c r="S32" s="46"/>
      <c r="T32" s="46"/>
      <c r="U32" s="46"/>
      <c r="V32" s="46"/>
      <c r="W32" s="46"/>
      <c r="X32" s="46"/>
    </row>
    <row r="33" spans="1:24" s="22" customFormat="1" ht="59.25" customHeight="1" x14ac:dyDescent="0.55000000000000004">
      <c r="A33" s="76">
        <v>11</v>
      </c>
      <c r="B33" s="680"/>
      <c r="C33" s="681"/>
      <c r="D33" s="681"/>
      <c r="E33" s="681"/>
      <c r="F33" s="681"/>
      <c r="G33" s="681"/>
      <c r="H33" s="681"/>
      <c r="I33" s="682"/>
      <c r="J33" s="673"/>
      <c r="K33" s="674"/>
      <c r="L33" s="46"/>
      <c r="M33" s="46"/>
      <c r="N33" s="46"/>
      <c r="O33" s="46"/>
      <c r="P33" s="46"/>
      <c r="Q33" s="46"/>
      <c r="R33" s="46"/>
      <c r="S33" s="46"/>
      <c r="T33" s="46"/>
      <c r="U33" s="46"/>
      <c r="V33" s="46"/>
      <c r="W33" s="46"/>
      <c r="X33" s="46"/>
    </row>
    <row r="34" spans="1:24" s="22" customFormat="1" ht="59.25" customHeight="1" x14ac:dyDescent="0.55000000000000004">
      <c r="A34" s="76">
        <v>12</v>
      </c>
      <c r="B34" s="680"/>
      <c r="C34" s="681"/>
      <c r="D34" s="681"/>
      <c r="E34" s="681"/>
      <c r="F34" s="681"/>
      <c r="G34" s="681"/>
      <c r="H34" s="681"/>
      <c r="I34" s="682"/>
      <c r="J34" s="673"/>
      <c r="K34" s="674"/>
      <c r="L34" s="46"/>
      <c r="M34" s="46"/>
      <c r="N34" s="46"/>
      <c r="O34" s="46"/>
      <c r="P34" s="46"/>
      <c r="Q34" s="46"/>
      <c r="R34" s="46"/>
      <c r="S34" s="46"/>
      <c r="T34" s="46"/>
      <c r="U34" s="46"/>
      <c r="V34" s="46"/>
      <c r="W34" s="46"/>
      <c r="X34" s="46"/>
    </row>
  </sheetData>
  <sheetProtection algorithmName="SHA-512" hashValue="bD2SptOJWkS00sc6ivRRoqs5G87d75l1QcDb5y2qVIvCSVCS0X8FmVv3ytMcvRN7bkFH+6KR5BzMJuYotPcf7w==" saltValue="r0poybEnQokfm9ZDTrnJGg==" spinCount="100000" sheet="1" formatCells="0" insertRows="0"/>
  <mergeCells count="37">
    <mergeCell ref="B29:I29"/>
    <mergeCell ref="B30:I30"/>
    <mergeCell ref="B31:I31"/>
    <mergeCell ref="J25:K25"/>
    <mergeCell ref="J26:K26"/>
    <mergeCell ref="J27:K27"/>
    <mergeCell ref="A9:X9"/>
    <mergeCell ref="B28:I28"/>
    <mergeCell ref="A20:X20"/>
    <mergeCell ref="A10:X18"/>
    <mergeCell ref="A21:A22"/>
    <mergeCell ref="B21:I22"/>
    <mergeCell ref="J23:K23"/>
    <mergeCell ref="J21:K22"/>
    <mergeCell ref="L21:N21"/>
    <mergeCell ref="O21:X21"/>
    <mergeCell ref="A4:C6"/>
    <mergeCell ref="A7:C7"/>
    <mergeCell ref="D4:X6"/>
    <mergeCell ref="D7:X7"/>
    <mergeCell ref="A2:X2"/>
    <mergeCell ref="J33:K33"/>
    <mergeCell ref="J34:K34"/>
    <mergeCell ref="B23:I23"/>
    <mergeCell ref="B24:I24"/>
    <mergeCell ref="B25:I25"/>
    <mergeCell ref="J24:K24"/>
    <mergeCell ref="B26:I26"/>
    <mergeCell ref="B33:I33"/>
    <mergeCell ref="B34:I34"/>
    <mergeCell ref="J28:K28"/>
    <mergeCell ref="J29:K29"/>
    <mergeCell ref="J30:K30"/>
    <mergeCell ref="J31:K31"/>
    <mergeCell ref="B27:I27"/>
    <mergeCell ref="J32:K32"/>
    <mergeCell ref="B32:I32"/>
  </mergeCells>
  <phoneticPr fontId="33"/>
  <dataValidations count="2">
    <dataValidation type="list" allowBlank="1" showInputMessage="1" showErrorMessage="1" sqref="L23:X34" xr:uid="{00000000-0002-0000-0800-000000000000}">
      <formula1>"○,●,○●"</formula1>
    </dataValidation>
    <dataValidation operator="greaterThanOrEqual" allowBlank="1" showInputMessage="1" showErrorMessage="1" sqref="D7:X7" xr:uid="{00000000-0002-0000-0800-000001000000}"/>
  </dataValidations>
  <printOptions horizontalCentered="1"/>
  <pageMargins left="0.59055118110236227" right="0.59055118110236227" top="0.78740157480314965" bottom="0.59055118110236227" header="0.31496062992125984" footer="0.31496062992125984"/>
  <pageSetup paperSize="9" scale="6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4371A-5509-434E-B9F1-14A2C6E2F0FB}">
  <sheetPr>
    <tabColor theme="4" tint="0.79998168889431442"/>
  </sheetPr>
  <dimension ref="B1:BM25"/>
  <sheetViews>
    <sheetView view="pageBreakPreview" zoomScaleNormal="100" zoomScaleSheetLayoutView="100" workbookViewId="0">
      <selection activeCell="B2" sqref="B2"/>
    </sheetView>
  </sheetViews>
  <sheetFormatPr defaultColWidth="2.08203125" defaultRowHeight="18" x14ac:dyDescent="0.55000000000000004"/>
  <cols>
    <col min="1" max="1" width="0.75" style="143" customWidth="1"/>
    <col min="2" max="29" width="2.08203125" style="143"/>
    <col min="30" max="32" width="0" style="143" hidden="1" customWidth="1"/>
    <col min="33" max="65" width="2.08203125" style="143"/>
    <col min="66" max="66" width="0.75" style="143" customWidth="1"/>
    <col min="67" max="83" width="2.08203125" style="143"/>
    <col min="84" max="84" width="2.08203125" style="143" customWidth="1"/>
    <col min="85" max="16384" width="2.08203125" style="143"/>
  </cols>
  <sheetData>
    <row r="1" spans="2:65" ht="20" x14ac:dyDescent="0.55000000000000004">
      <c r="B1" s="142" t="s">
        <v>389</v>
      </c>
    </row>
    <row r="2" spans="2:65" x14ac:dyDescent="0.55000000000000004">
      <c r="B2" s="144" t="s">
        <v>336</v>
      </c>
    </row>
    <row r="3" spans="2:65" x14ac:dyDescent="0.55000000000000004">
      <c r="B3" s="144"/>
      <c r="C3" s="143" t="s">
        <v>197</v>
      </c>
    </row>
    <row r="4" spans="2:65" x14ac:dyDescent="0.55000000000000004">
      <c r="B4" s="145" t="s">
        <v>392</v>
      </c>
    </row>
    <row r="5" spans="2:65" x14ac:dyDescent="0.55000000000000004">
      <c r="B5" s="145" t="s">
        <v>306</v>
      </c>
    </row>
    <row r="7" spans="2:65" x14ac:dyDescent="0.55000000000000004">
      <c r="B7" s="146"/>
      <c r="C7" s="146"/>
      <c r="D7" s="146"/>
      <c r="E7" s="146"/>
      <c r="F7" s="146"/>
      <c r="G7" s="146"/>
      <c r="H7" s="146"/>
      <c r="I7" s="146"/>
      <c r="J7" s="146"/>
      <c r="K7" s="146"/>
      <c r="L7" s="146"/>
      <c r="M7" s="146"/>
      <c r="N7" s="146"/>
      <c r="O7" s="146"/>
      <c r="P7" s="146"/>
      <c r="Q7" s="146"/>
      <c r="R7" s="146"/>
      <c r="S7" s="146"/>
      <c r="T7" s="146"/>
      <c r="U7" s="146"/>
      <c r="V7" s="146"/>
      <c r="W7" s="146"/>
      <c r="X7" s="146"/>
      <c r="Y7" s="146"/>
      <c r="Z7" s="146"/>
      <c r="AA7" s="146"/>
      <c r="AB7" s="146"/>
      <c r="AC7" s="146"/>
      <c r="AD7" s="146"/>
      <c r="AE7" s="146"/>
      <c r="AF7" s="146"/>
      <c r="AG7" s="146"/>
      <c r="AH7" s="146"/>
      <c r="AI7" s="146"/>
      <c r="AJ7" s="146"/>
      <c r="AK7" s="146"/>
      <c r="AL7" s="146"/>
      <c r="AM7" s="722" t="s">
        <v>198</v>
      </c>
      <c r="AN7" s="722"/>
      <c r="AO7" s="722"/>
      <c r="AP7" s="722"/>
      <c r="AQ7" s="722"/>
      <c r="AR7" s="722"/>
      <c r="AS7" s="722" t="s">
        <v>198</v>
      </c>
      <c r="AT7" s="722"/>
      <c r="AU7" s="722"/>
      <c r="AV7" s="722"/>
      <c r="AW7" s="722"/>
      <c r="AX7" s="722"/>
      <c r="AY7" s="722" t="s">
        <v>199</v>
      </c>
      <c r="AZ7" s="722"/>
      <c r="BA7" s="722"/>
      <c r="BB7" s="722"/>
      <c r="BC7" s="722"/>
      <c r="BD7" s="722"/>
      <c r="BE7" s="146"/>
      <c r="BF7" s="146"/>
      <c r="BG7" s="146"/>
      <c r="BH7" s="147"/>
      <c r="BI7" s="147"/>
      <c r="BJ7" s="146"/>
      <c r="BK7" s="146"/>
      <c r="BL7" s="146"/>
      <c r="BM7" s="148" t="s">
        <v>200</v>
      </c>
    </row>
    <row r="8" spans="2:65" x14ac:dyDescent="0.55000000000000004">
      <c r="B8" s="723" t="s">
        <v>201</v>
      </c>
      <c r="C8" s="724"/>
      <c r="D8" s="724"/>
      <c r="E8" s="725"/>
      <c r="F8" s="723" t="s">
        <v>202</v>
      </c>
      <c r="G8" s="724"/>
      <c r="H8" s="724"/>
      <c r="I8" s="724"/>
      <c r="J8" s="724"/>
      <c r="K8" s="724"/>
      <c r="L8" s="724"/>
      <c r="M8" s="724"/>
      <c r="N8" s="724"/>
      <c r="O8" s="725"/>
      <c r="P8" s="723" t="s">
        <v>203</v>
      </c>
      <c r="Q8" s="724"/>
      <c r="R8" s="724"/>
      <c r="S8" s="724"/>
      <c r="T8" s="724"/>
      <c r="U8" s="724"/>
      <c r="V8" s="724"/>
      <c r="W8" s="724"/>
      <c r="X8" s="724"/>
      <c r="Y8" s="724"/>
      <c r="Z8" s="724"/>
      <c r="AA8" s="724"/>
      <c r="AB8" s="724"/>
      <c r="AC8" s="725"/>
      <c r="AD8" s="723" t="s">
        <v>204</v>
      </c>
      <c r="AE8" s="724"/>
      <c r="AF8" s="725"/>
      <c r="AG8" s="723" t="s">
        <v>205</v>
      </c>
      <c r="AH8" s="724"/>
      <c r="AI8" s="724"/>
      <c r="AJ8" s="724"/>
      <c r="AK8" s="724"/>
      <c r="AL8" s="725"/>
      <c r="AM8" s="726" t="s">
        <v>206</v>
      </c>
      <c r="AN8" s="726"/>
      <c r="AO8" s="726"/>
      <c r="AP8" s="726"/>
      <c r="AQ8" s="726"/>
      <c r="AR8" s="726"/>
      <c r="AS8" s="723" t="s">
        <v>207</v>
      </c>
      <c r="AT8" s="724"/>
      <c r="AU8" s="724"/>
      <c r="AV8" s="724"/>
      <c r="AW8" s="724"/>
      <c r="AX8" s="725"/>
      <c r="AY8" s="723" t="s">
        <v>208</v>
      </c>
      <c r="AZ8" s="724"/>
      <c r="BA8" s="724"/>
      <c r="BB8" s="724"/>
      <c r="BC8" s="724"/>
      <c r="BD8" s="725"/>
      <c r="BE8" s="724" t="s">
        <v>209</v>
      </c>
      <c r="BF8" s="724"/>
      <c r="BG8" s="724"/>
      <c r="BH8" s="724"/>
      <c r="BI8" s="724"/>
      <c r="BJ8" s="724"/>
      <c r="BK8" s="724"/>
      <c r="BL8" s="724"/>
      <c r="BM8" s="725"/>
    </row>
    <row r="9" spans="2:65" x14ac:dyDescent="0.55000000000000004">
      <c r="B9" s="732" t="s">
        <v>210</v>
      </c>
      <c r="C9" s="733"/>
      <c r="D9" s="733"/>
      <c r="E9" s="734"/>
      <c r="F9" s="735"/>
      <c r="G9" s="736"/>
      <c r="H9" s="736"/>
      <c r="I9" s="736"/>
      <c r="J9" s="736"/>
      <c r="K9" s="736"/>
      <c r="L9" s="736"/>
      <c r="M9" s="736"/>
      <c r="N9" s="736"/>
      <c r="O9" s="737"/>
      <c r="P9" s="738" t="s">
        <v>211</v>
      </c>
      <c r="Q9" s="738"/>
      <c r="R9" s="738"/>
      <c r="S9" s="738"/>
      <c r="T9" s="738"/>
      <c r="U9" s="738"/>
      <c r="V9" s="738"/>
      <c r="W9" s="738"/>
      <c r="X9" s="738"/>
      <c r="Y9" s="738"/>
      <c r="Z9" s="738"/>
      <c r="AA9" s="738"/>
      <c r="AB9" s="738"/>
      <c r="AC9" s="738"/>
      <c r="AD9" s="738" t="s">
        <v>212</v>
      </c>
      <c r="AE9" s="738"/>
      <c r="AF9" s="738"/>
      <c r="AG9" s="738" t="s">
        <v>213</v>
      </c>
      <c r="AH9" s="738"/>
      <c r="AI9" s="738"/>
      <c r="AJ9" s="738"/>
      <c r="AK9" s="738"/>
      <c r="AL9" s="738"/>
      <c r="AM9" s="738" t="s">
        <v>214</v>
      </c>
      <c r="AN9" s="738"/>
      <c r="AO9" s="738"/>
      <c r="AP9" s="738"/>
      <c r="AQ9" s="738"/>
      <c r="AR9" s="738"/>
      <c r="AS9" s="738" t="s">
        <v>215</v>
      </c>
      <c r="AT9" s="738"/>
      <c r="AU9" s="738"/>
      <c r="AV9" s="738"/>
      <c r="AW9" s="738"/>
      <c r="AX9" s="738"/>
      <c r="AY9" s="738" t="s">
        <v>216</v>
      </c>
      <c r="AZ9" s="738"/>
      <c r="BA9" s="738"/>
      <c r="BB9" s="738"/>
      <c r="BC9" s="738"/>
      <c r="BD9" s="738"/>
      <c r="BE9" s="739" t="s">
        <v>217</v>
      </c>
      <c r="BF9" s="739"/>
      <c r="BG9" s="739"/>
      <c r="BH9" s="740" t="s">
        <v>218</v>
      </c>
      <c r="BI9" s="740"/>
      <c r="BJ9" s="740"/>
      <c r="BK9" s="741" t="s">
        <v>206</v>
      </c>
      <c r="BL9" s="741"/>
      <c r="BM9" s="741"/>
    </row>
    <row r="10" spans="2:65" ht="32.15" customHeight="1" x14ac:dyDescent="0.55000000000000004">
      <c r="B10" s="727" t="s">
        <v>219</v>
      </c>
      <c r="C10" s="727"/>
      <c r="D10" s="727"/>
      <c r="E10" s="727"/>
      <c r="F10" s="728"/>
      <c r="G10" s="728"/>
      <c r="H10" s="728"/>
      <c r="I10" s="728"/>
      <c r="J10" s="728"/>
      <c r="K10" s="728"/>
      <c r="L10" s="728"/>
      <c r="M10" s="728"/>
      <c r="N10" s="728"/>
      <c r="O10" s="728"/>
      <c r="P10" s="728"/>
      <c r="Q10" s="728"/>
      <c r="R10" s="728"/>
      <c r="S10" s="728"/>
      <c r="T10" s="728"/>
      <c r="U10" s="728"/>
      <c r="V10" s="728"/>
      <c r="W10" s="728"/>
      <c r="X10" s="728"/>
      <c r="Y10" s="728"/>
      <c r="Z10" s="728"/>
      <c r="AA10" s="728"/>
      <c r="AB10" s="728"/>
      <c r="AC10" s="728"/>
      <c r="AD10" s="729" t="s">
        <v>173</v>
      </c>
      <c r="AE10" s="729"/>
      <c r="AF10" s="729"/>
      <c r="AG10" s="730"/>
      <c r="AH10" s="730"/>
      <c r="AI10" s="730"/>
      <c r="AJ10" s="730"/>
      <c r="AK10" s="730"/>
      <c r="AL10" s="730"/>
      <c r="AM10" s="730"/>
      <c r="AN10" s="730"/>
      <c r="AO10" s="730"/>
      <c r="AP10" s="730"/>
      <c r="AQ10" s="730"/>
      <c r="AR10" s="730"/>
      <c r="AS10" s="731" t="str">
        <f>IF(AM10="","",AG10*AM10)</f>
        <v/>
      </c>
      <c r="AT10" s="731"/>
      <c r="AU10" s="731"/>
      <c r="AV10" s="731"/>
      <c r="AW10" s="731"/>
      <c r="AX10" s="731"/>
      <c r="AY10" s="731" t="str">
        <f>IF(AM10="","",ROUNDDOWN(AG10*AM10*1.1,0))</f>
        <v/>
      </c>
      <c r="AZ10" s="731"/>
      <c r="BA10" s="731"/>
      <c r="BB10" s="731"/>
      <c r="BC10" s="731"/>
      <c r="BD10" s="731"/>
      <c r="BE10" s="742" t="str">
        <f>IF(AS10="","",IF(AS10&gt;=300000,"必要",""))</f>
        <v/>
      </c>
      <c r="BF10" s="742"/>
      <c r="BG10" s="742"/>
      <c r="BH10" s="742" t="str">
        <f>IF(AS10="","",IF(AS10&gt;=1000000,"必要",""))</f>
        <v/>
      </c>
      <c r="BI10" s="742"/>
      <c r="BJ10" s="742"/>
      <c r="BK10" s="743" t="str">
        <f>IF(AM10="","",IF(AM10&lt;100000,"×","〇"))</f>
        <v/>
      </c>
      <c r="BL10" s="743"/>
      <c r="BM10" s="743"/>
    </row>
    <row r="11" spans="2:65" ht="32.15" customHeight="1" x14ac:dyDescent="0.55000000000000004">
      <c r="B11" s="727" t="s">
        <v>220</v>
      </c>
      <c r="C11" s="727"/>
      <c r="D11" s="727"/>
      <c r="E11" s="727"/>
      <c r="F11" s="728"/>
      <c r="G11" s="728"/>
      <c r="H11" s="728"/>
      <c r="I11" s="728"/>
      <c r="J11" s="728"/>
      <c r="K11" s="728"/>
      <c r="L11" s="728"/>
      <c r="M11" s="728"/>
      <c r="N11" s="728"/>
      <c r="O11" s="728"/>
      <c r="P11" s="728"/>
      <c r="Q11" s="728"/>
      <c r="R11" s="728"/>
      <c r="S11" s="728"/>
      <c r="T11" s="728"/>
      <c r="U11" s="728"/>
      <c r="V11" s="728"/>
      <c r="W11" s="728"/>
      <c r="X11" s="728"/>
      <c r="Y11" s="728"/>
      <c r="Z11" s="728"/>
      <c r="AA11" s="728"/>
      <c r="AB11" s="728"/>
      <c r="AC11" s="728"/>
      <c r="AD11" s="729" t="s">
        <v>173</v>
      </c>
      <c r="AE11" s="729"/>
      <c r="AF11" s="729"/>
      <c r="AG11" s="730"/>
      <c r="AH11" s="730"/>
      <c r="AI11" s="730"/>
      <c r="AJ11" s="730"/>
      <c r="AK11" s="730"/>
      <c r="AL11" s="730"/>
      <c r="AM11" s="730"/>
      <c r="AN11" s="730"/>
      <c r="AO11" s="730"/>
      <c r="AP11" s="730"/>
      <c r="AQ11" s="730"/>
      <c r="AR11" s="730"/>
      <c r="AS11" s="731" t="str">
        <f t="shared" ref="AS11:AS24" si="0">IF(AM11="","",AG11*AM11)</f>
        <v/>
      </c>
      <c r="AT11" s="731"/>
      <c r="AU11" s="731"/>
      <c r="AV11" s="731"/>
      <c r="AW11" s="731"/>
      <c r="AX11" s="731"/>
      <c r="AY11" s="731" t="str">
        <f t="shared" ref="AY11:AY24" si="1">IF(AM11="","",ROUNDDOWN(AG11*AM11*1.1,0))</f>
        <v/>
      </c>
      <c r="AZ11" s="731"/>
      <c r="BA11" s="731"/>
      <c r="BB11" s="731"/>
      <c r="BC11" s="731"/>
      <c r="BD11" s="731"/>
      <c r="BE11" s="742" t="str">
        <f t="shared" ref="BE11:BE24" si="2">IF(AS11="","",IF(AS11&gt;=300000,"必要",""))</f>
        <v/>
      </c>
      <c r="BF11" s="742"/>
      <c r="BG11" s="742"/>
      <c r="BH11" s="742" t="str">
        <f t="shared" ref="BH11:BH24" si="3">IF(AS11="","",IF(AS11&gt;=1000000,"必要",""))</f>
        <v/>
      </c>
      <c r="BI11" s="742"/>
      <c r="BJ11" s="742"/>
      <c r="BK11" s="743" t="str">
        <f t="shared" ref="BK11:BK24" si="4">IF(AM11="","",IF(AM11&lt;100000,"×","〇"))</f>
        <v/>
      </c>
      <c r="BL11" s="743"/>
      <c r="BM11" s="743"/>
    </row>
    <row r="12" spans="2:65" ht="32.15" customHeight="1" x14ac:dyDescent="0.55000000000000004">
      <c r="B12" s="727" t="s">
        <v>221</v>
      </c>
      <c r="C12" s="727"/>
      <c r="D12" s="727"/>
      <c r="E12" s="727"/>
      <c r="F12" s="728"/>
      <c r="G12" s="728"/>
      <c r="H12" s="728"/>
      <c r="I12" s="728"/>
      <c r="J12" s="728"/>
      <c r="K12" s="728"/>
      <c r="L12" s="728"/>
      <c r="M12" s="728"/>
      <c r="N12" s="728"/>
      <c r="O12" s="728"/>
      <c r="P12" s="728"/>
      <c r="Q12" s="728"/>
      <c r="R12" s="728"/>
      <c r="S12" s="728"/>
      <c r="T12" s="728"/>
      <c r="U12" s="728"/>
      <c r="V12" s="728"/>
      <c r="W12" s="728"/>
      <c r="X12" s="728"/>
      <c r="Y12" s="728"/>
      <c r="Z12" s="728"/>
      <c r="AA12" s="728"/>
      <c r="AB12" s="728"/>
      <c r="AC12" s="728"/>
      <c r="AD12" s="729" t="s">
        <v>173</v>
      </c>
      <c r="AE12" s="729"/>
      <c r="AF12" s="729"/>
      <c r="AG12" s="730"/>
      <c r="AH12" s="730"/>
      <c r="AI12" s="730"/>
      <c r="AJ12" s="730"/>
      <c r="AK12" s="730"/>
      <c r="AL12" s="730"/>
      <c r="AM12" s="730"/>
      <c r="AN12" s="730"/>
      <c r="AO12" s="730"/>
      <c r="AP12" s="730"/>
      <c r="AQ12" s="730"/>
      <c r="AR12" s="730"/>
      <c r="AS12" s="731" t="str">
        <f t="shared" si="0"/>
        <v/>
      </c>
      <c r="AT12" s="731"/>
      <c r="AU12" s="731"/>
      <c r="AV12" s="731"/>
      <c r="AW12" s="731"/>
      <c r="AX12" s="731"/>
      <c r="AY12" s="731" t="str">
        <f t="shared" si="1"/>
        <v/>
      </c>
      <c r="AZ12" s="731"/>
      <c r="BA12" s="731"/>
      <c r="BB12" s="731"/>
      <c r="BC12" s="731"/>
      <c r="BD12" s="731"/>
      <c r="BE12" s="742" t="str">
        <f t="shared" si="2"/>
        <v/>
      </c>
      <c r="BF12" s="742"/>
      <c r="BG12" s="742"/>
      <c r="BH12" s="742" t="str">
        <f t="shared" si="3"/>
        <v/>
      </c>
      <c r="BI12" s="742"/>
      <c r="BJ12" s="742"/>
      <c r="BK12" s="743" t="str">
        <f t="shared" si="4"/>
        <v/>
      </c>
      <c r="BL12" s="743"/>
      <c r="BM12" s="743"/>
    </row>
    <row r="13" spans="2:65" ht="32.15" customHeight="1" x14ac:dyDescent="0.55000000000000004">
      <c r="B13" s="727" t="s">
        <v>222</v>
      </c>
      <c r="C13" s="727"/>
      <c r="D13" s="727"/>
      <c r="E13" s="727"/>
      <c r="F13" s="728"/>
      <c r="G13" s="728"/>
      <c r="H13" s="728"/>
      <c r="I13" s="728"/>
      <c r="J13" s="728"/>
      <c r="K13" s="728"/>
      <c r="L13" s="728"/>
      <c r="M13" s="728"/>
      <c r="N13" s="728"/>
      <c r="O13" s="728"/>
      <c r="P13" s="728"/>
      <c r="Q13" s="728"/>
      <c r="R13" s="728"/>
      <c r="S13" s="728"/>
      <c r="T13" s="728"/>
      <c r="U13" s="728"/>
      <c r="V13" s="728"/>
      <c r="W13" s="728"/>
      <c r="X13" s="728"/>
      <c r="Y13" s="728"/>
      <c r="Z13" s="728"/>
      <c r="AA13" s="728"/>
      <c r="AB13" s="728"/>
      <c r="AC13" s="728"/>
      <c r="AD13" s="729" t="s">
        <v>173</v>
      </c>
      <c r="AE13" s="729"/>
      <c r="AF13" s="729"/>
      <c r="AG13" s="730"/>
      <c r="AH13" s="730"/>
      <c r="AI13" s="730"/>
      <c r="AJ13" s="730"/>
      <c r="AK13" s="730"/>
      <c r="AL13" s="730"/>
      <c r="AM13" s="730"/>
      <c r="AN13" s="730"/>
      <c r="AO13" s="730"/>
      <c r="AP13" s="730"/>
      <c r="AQ13" s="730"/>
      <c r="AR13" s="730"/>
      <c r="AS13" s="731" t="str">
        <f t="shared" si="0"/>
        <v/>
      </c>
      <c r="AT13" s="731"/>
      <c r="AU13" s="731"/>
      <c r="AV13" s="731"/>
      <c r="AW13" s="731"/>
      <c r="AX13" s="731"/>
      <c r="AY13" s="731" t="str">
        <f t="shared" si="1"/>
        <v/>
      </c>
      <c r="AZ13" s="731"/>
      <c r="BA13" s="731"/>
      <c r="BB13" s="731"/>
      <c r="BC13" s="731"/>
      <c r="BD13" s="731"/>
      <c r="BE13" s="742" t="str">
        <f t="shared" si="2"/>
        <v/>
      </c>
      <c r="BF13" s="742"/>
      <c r="BG13" s="742"/>
      <c r="BH13" s="742" t="str">
        <f t="shared" si="3"/>
        <v/>
      </c>
      <c r="BI13" s="742"/>
      <c r="BJ13" s="742"/>
      <c r="BK13" s="743" t="str">
        <f t="shared" si="4"/>
        <v/>
      </c>
      <c r="BL13" s="743"/>
      <c r="BM13" s="743"/>
    </row>
    <row r="14" spans="2:65" ht="32.15" customHeight="1" x14ac:dyDescent="0.55000000000000004">
      <c r="B14" s="727" t="s">
        <v>223</v>
      </c>
      <c r="C14" s="727"/>
      <c r="D14" s="727"/>
      <c r="E14" s="727"/>
      <c r="F14" s="728"/>
      <c r="G14" s="728"/>
      <c r="H14" s="728"/>
      <c r="I14" s="728"/>
      <c r="J14" s="728"/>
      <c r="K14" s="728"/>
      <c r="L14" s="728"/>
      <c r="M14" s="728"/>
      <c r="N14" s="728"/>
      <c r="O14" s="728"/>
      <c r="P14" s="728"/>
      <c r="Q14" s="728"/>
      <c r="R14" s="728"/>
      <c r="S14" s="728"/>
      <c r="T14" s="728"/>
      <c r="U14" s="728"/>
      <c r="V14" s="728"/>
      <c r="W14" s="728"/>
      <c r="X14" s="728"/>
      <c r="Y14" s="728"/>
      <c r="Z14" s="728"/>
      <c r="AA14" s="728"/>
      <c r="AB14" s="728"/>
      <c r="AC14" s="728"/>
      <c r="AD14" s="729" t="s">
        <v>173</v>
      </c>
      <c r="AE14" s="729"/>
      <c r="AF14" s="729"/>
      <c r="AG14" s="730"/>
      <c r="AH14" s="730"/>
      <c r="AI14" s="730"/>
      <c r="AJ14" s="730"/>
      <c r="AK14" s="730"/>
      <c r="AL14" s="730"/>
      <c r="AM14" s="730"/>
      <c r="AN14" s="730"/>
      <c r="AO14" s="730"/>
      <c r="AP14" s="730"/>
      <c r="AQ14" s="730"/>
      <c r="AR14" s="730"/>
      <c r="AS14" s="731" t="str">
        <f t="shared" si="0"/>
        <v/>
      </c>
      <c r="AT14" s="731"/>
      <c r="AU14" s="731"/>
      <c r="AV14" s="731"/>
      <c r="AW14" s="731"/>
      <c r="AX14" s="731"/>
      <c r="AY14" s="731" t="str">
        <f t="shared" si="1"/>
        <v/>
      </c>
      <c r="AZ14" s="731"/>
      <c r="BA14" s="731"/>
      <c r="BB14" s="731"/>
      <c r="BC14" s="731"/>
      <c r="BD14" s="731"/>
      <c r="BE14" s="742" t="str">
        <f t="shared" si="2"/>
        <v/>
      </c>
      <c r="BF14" s="742"/>
      <c r="BG14" s="742"/>
      <c r="BH14" s="742" t="str">
        <f t="shared" si="3"/>
        <v/>
      </c>
      <c r="BI14" s="742"/>
      <c r="BJ14" s="742"/>
      <c r="BK14" s="743" t="str">
        <f t="shared" si="4"/>
        <v/>
      </c>
      <c r="BL14" s="743"/>
      <c r="BM14" s="743"/>
    </row>
    <row r="15" spans="2:65" ht="32.15" customHeight="1" x14ac:dyDescent="0.55000000000000004">
      <c r="B15" s="727" t="s">
        <v>224</v>
      </c>
      <c r="C15" s="727"/>
      <c r="D15" s="727"/>
      <c r="E15" s="727"/>
      <c r="F15" s="728"/>
      <c r="G15" s="728"/>
      <c r="H15" s="728"/>
      <c r="I15" s="728"/>
      <c r="J15" s="728"/>
      <c r="K15" s="728"/>
      <c r="L15" s="728"/>
      <c r="M15" s="728"/>
      <c r="N15" s="728"/>
      <c r="O15" s="728"/>
      <c r="P15" s="728"/>
      <c r="Q15" s="728"/>
      <c r="R15" s="728"/>
      <c r="S15" s="728"/>
      <c r="T15" s="728"/>
      <c r="U15" s="728"/>
      <c r="V15" s="728"/>
      <c r="W15" s="728"/>
      <c r="X15" s="728"/>
      <c r="Y15" s="728"/>
      <c r="Z15" s="728"/>
      <c r="AA15" s="728"/>
      <c r="AB15" s="728"/>
      <c r="AC15" s="728"/>
      <c r="AD15" s="729" t="s">
        <v>173</v>
      </c>
      <c r="AE15" s="729"/>
      <c r="AF15" s="729"/>
      <c r="AG15" s="730"/>
      <c r="AH15" s="730"/>
      <c r="AI15" s="730"/>
      <c r="AJ15" s="730"/>
      <c r="AK15" s="730"/>
      <c r="AL15" s="730"/>
      <c r="AM15" s="730"/>
      <c r="AN15" s="730"/>
      <c r="AO15" s="730"/>
      <c r="AP15" s="730"/>
      <c r="AQ15" s="730"/>
      <c r="AR15" s="730"/>
      <c r="AS15" s="731" t="str">
        <f t="shared" si="0"/>
        <v/>
      </c>
      <c r="AT15" s="731"/>
      <c r="AU15" s="731"/>
      <c r="AV15" s="731"/>
      <c r="AW15" s="731"/>
      <c r="AX15" s="731"/>
      <c r="AY15" s="731" t="str">
        <f t="shared" si="1"/>
        <v/>
      </c>
      <c r="AZ15" s="731"/>
      <c r="BA15" s="731"/>
      <c r="BB15" s="731"/>
      <c r="BC15" s="731"/>
      <c r="BD15" s="731"/>
      <c r="BE15" s="742" t="str">
        <f t="shared" si="2"/>
        <v/>
      </c>
      <c r="BF15" s="742"/>
      <c r="BG15" s="742"/>
      <c r="BH15" s="742" t="str">
        <f t="shared" si="3"/>
        <v/>
      </c>
      <c r="BI15" s="742"/>
      <c r="BJ15" s="742"/>
      <c r="BK15" s="743" t="str">
        <f t="shared" si="4"/>
        <v/>
      </c>
      <c r="BL15" s="743"/>
      <c r="BM15" s="743"/>
    </row>
    <row r="16" spans="2:65" ht="32.15" customHeight="1" x14ac:dyDescent="0.55000000000000004">
      <c r="B16" s="727" t="s">
        <v>225</v>
      </c>
      <c r="C16" s="727"/>
      <c r="D16" s="727"/>
      <c r="E16" s="727"/>
      <c r="F16" s="728"/>
      <c r="G16" s="728"/>
      <c r="H16" s="728"/>
      <c r="I16" s="728"/>
      <c r="J16" s="728"/>
      <c r="K16" s="728"/>
      <c r="L16" s="728"/>
      <c r="M16" s="728"/>
      <c r="N16" s="728"/>
      <c r="O16" s="728"/>
      <c r="P16" s="728"/>
      <c r="Q16" s="728"/>
      <c r="R16" s="728"/>
      <c r="S16" s="728"/>
      <c r="T16" s="728"/>
      <c r="U16" s="728"/>
      <c r="V16" s="728"/>
      <c r="W16" s="728"/>
      <c r="X16" s="728"/>
      <c r="Y16" s="728"/>
      <c r="Z16" s="728"/>
      <c r="AA16" s="728"/>
      <c r="AB16" s="728"/>
      <c r="AC16" s="728"/>
      <c r="AD16" s="729" t="s">
        <v>173</v>
      </c>
      <c r="AE16" s="729"/>
      <c r="AF16" s="729"/>
      <c r="AG16" s="730"/>
      <c r="AH16" s="730"/>
      <c r="AI16" s="730"/>
      <c r="AJ16" s="730"/>
      <c r="AK16" s="730"/>
      <c r="AL16" s="730"/>
      <c r="AM16" s="730"/>
      <c r="AN16" s="730"/>
      <c r="AO16" s="730"/>
      <c r="AP16" s="730"/>
      <c r="AQ16" s="730"/>
      <c r="AR16" s="730"/>
      <c r="AS16" s="731" t="str">
        <f t="shared" si="0"/>
        <v/>
      </c>
      <c r="AT16" s="731"/>
      <c r="AU16" s="731"/>
      <c r="AV16" s="731"/>
      <c r="AW16" s="731"/>
      <c r="AX16" s="731"/>
      <c r="AY16" s="731" t="str">
        <f t="shared" si="1"/>
        <v/>
      </c>
      <c r="AZ16" s="731"/>
      <c r="BA16" s="731"/>
      <c r="BB16" s="731"/>
      <c r="BC16" s="731"/>
      <c r="BD16" s="731"/>
      <c r="BE16" s="742" t="str">
        <f t="shared" si="2"/>
        <v/>
      </c>
      <c r="BF16" s="742"/>
      <c r="BG16" s="742"/>
      <c r="BH16" s="742" t="str">
        <f t="shared" si="3"/>
        <v/>
      </c>
      <c r="BI16" s="742"/>
      <c r="BJ16" s="742"/>
      <c r="BK16" s="743" t="str">
        <f t="shared" si="4"/>
        <v/>
      </c>
      <c r="BL16" s="743"/>
      <c r="BM16" s="743"/>
    </row>
    <row r="17" spans="2:65" ht="32.15" customHeight="1" x14ac:dyDescent="0.55000000000000004">
      <c r="B17" s="727" t="s">
        <v>226</v>
      </c>
      <c r="C17" s="727"/>
      <c r="D17" s="727"/>
      <c r="E17" s="727"/>
      <c r="F17" s="728"/>
      <c r="G17" s="728"/>
      <c r="H17" s="728"/>
      <c r="I17" s="728"/>
      <c r="J17" s="728"/>
      <c r="K17" s="728"/>
      <c r="L17" s="728"/>
      <c r="M17" s="728"/>
      <c r="N17" s="728"/>
      <c r="O17" s="728"/>
      <c r="P17" s="728"/>
      <c r="Q17" s="728"/>
      <c r="R17" s="728"/>
      <c r="S17" s="728"/>
      <c r="T17" s="728"/>
      <c r="U17" s="728"/>
      <c r="V17" s="728"/>
      <c r="W17" s="728"/>
      <c r="X17" s="728"/>
      <c r="Y17" s="728"/>
      <c r="Z17" s="728"/>
      <c r="AA17" s="728"/>
      <c r="AB17" s="728"/>
      <c r="AC17" s="728"/>
      <c r="AD17" s="729" t="s">
        <v>173</v>
      </c>
      <c r="AE17" s="729"/>
      <c r="AF17" s="729"/>
      <c r="AG17" s="730"/>
      <c r="AH17" s="730"/>
      <c r="AI17" s="730"/>
      <c r="AJ17" s="730"/>
      <c r="AK17" s="730"/>
      <c r="AL17" s="730"/>
      <c r="AM17" s="730"/>
      <c r="AN17" s="730"/>
      <c r="AO17" s="730"/>
      <c r="AP17" s="730"/>
      <c r="AQ17" s="730"/>
      <c r="AR17" s="730"/>
      <c r="AS17" s="731" t="str">
        <f t="shared" si="0"/>
        <v/>
      </c>
      <c r="AT17" s="731"/>
      <c r="AU17" s="731"/>
      <c r="AV17" s="731"/>
      <c r="AW17" s="731"/>
      <c r="AX17" s="731"/>
      <c r="AY17" s="731" t="str">
        <f t="shared" si="1"/>
        <v/>
      </c>
      <c r="AZ17" s="731"/>
      <c r="BA17" s="731"/>
      <c r="BB17" s="731"/>
      <c r="BC17" s="731"/>
      <c r="BD17" s="731"/>
      <c r="BE17" s="742" t="str">
        <f t="shared" si="2"/>
        <v/>
      </c>
      <c r="BF17" s="742"/>
      <c r="BG17" s="742"/>
      <c r="BH17" s="742" t="str">
        <f t="shared" si="3"/>
        <v/>
      </c>
      <c r="BI17" s="742"/>
      <c r="BJ17" s="742"/>
      <c r="BK17" s="743" t="str">
        <f t="shared" si="4"/>
        <v/>
      </c>
      <c r="BL17" s="743"/>
      <c r="BM17" s="743"/>
    </row>
    <row r="18" spans="2:65" ht="32.15" customHeight="1" x14ac:dyDescent="0.55000000000000004">
      <c r="B18" s="727" t="s">
        <v>227</v>
      </c>
      <c r="C18" s="727"/>
      <c r="D18" s="727"/>
      <c r="E18" s="727"/>
      <c r="F18" s="728"/>
      <c r="G18" s="728"/>
      <c r="H18" s="728"/>
      <c r="I18" s="728"/>
      <c r="J18" s="728"/>
      <c r="K18" s="728"/>
      <c r="L18" s="728"/>
      <c r="M18" s="728"/>
      <c r="N18" s="728"/>
      <c r="O18" s="728"/>
      <c r="P18" s="728"/>
      <c r="Q18" s="728"/>
      <c r="R18" s="728"/>
      <c r="S18" s="728"/>
      <c r="T18" s="728"/>
      <c r="U18" s="728"/>
      <c r="V18" s="728"/>
      <c r="W18" s="728"/>
      <c r="X18" s="728"/>
      <c r="Y18" s="728"/>
      <c r="Z18" s="728"/>
      <c r="AA18" s="728"/>
      <c r="AB18" s="728"/>
      <c r="AC18" s="728"/>
      <c r="AD18" s="729" t="s">
        <v>173</v>
      </c>
      <c r="AE18" s="729"/>
      <c r="AF18" s="729"/>
      <c r="AG18" s="730"/>
      <c r="AH18" s="730"/>
      <c r="AI18" s="730"/>
      <c r="AJ18" s="730"/>
      <c r="AK18" s="730"/>
      <c r="AL18" s="730"/>
      <c r="AM18" s="730"/>
      <c r="AN18" s="730"/>
      <c r="AO18" s="730"/>
      <c r="AP18" s="730"/>
      <c r="AQ18" s="730"/>
      <c r="AR18" s="730"/>
      <c r="AS18" s="731" t="str">
        <f t="shared" si="0"/>
        <v/>
      </c>
      <c r="AT18" s="731"/>
      <c r="AU18" s="731"/>
      <c r="AV18" s="731"/>
      <c r="AW18" s="731"/>
      <c r="AX18" s="731"/>
      <c r="AY18" s="731" t="str">
        <f t="shared" si="1"/>
        <v/>
      </c>
      <c r="AZ18" s="731"/>
      <c r="BA18" s="731"/>
      <c r="BB18" s="731"/>
      <c r="BC18" s="731"/>
      <c r="BD18" s="731"/>
      <c r="BE18" s="742" t="str">
        <f t="shared" si="2"/>
        <v/>
      </c>
      <c r="BF18" s="742"/>
      <c r="BG18" s="742"/>
      <c r="BH18" s="742" t="str">
        <f t="shared" si="3"/>
        <v/>
      </c>
      <c r="BI18" s="742"/>
      <c r="BJ18" s="742"/>
      <c r="BK18" s="743" t="str">
        <f t="shared" si="4"/>
        <v/>
      </c>
      <c r="BL18" s="743"/>
      <c r="BM18" s="743"/>
    </row>
    <row r="19" spans="2:65" ht="32.15" customHeight="1" x14ac:dyDescent="0.55000000000000004">
      <c r="B19" s="727" t="s">
        <v>228</v>
      </c>
      <c r="C19" s="727"/>
      <c r="D19" s="727"/>
      <c r="E19" s="727"/>
      <c r="F19" s="728"/>
      <c r="G19" s="728"/>
      <c r="H19" s="728"/>
      <c r="I19" s="728"/>
      <c r="J19" s="728"/>
      <c r="K19" s="728"/>
      <c r="L19" s="728"/>
      <c r="M19" s="728"/>
      <c r="N19" s="728"/>
      <c r="O19" s="728"/>
      <c r="P19" s="728"/>
      <c r="Q19" s="728"/>
      <c r="R19" s="728"/>
      <c r="S19" s="728"/>
      <c r="T19" s="728"/>
      <c r="U19" s="728"/>
      <c r="V19" s="728"/>
      <c r="W19" s="728"/>
      <c r="X19" s="728"/>
      <c r="Y19" s="728"/>
      <c r="Z19" s="728"/>
      <c r="AA19" s="728"/>
      <c r="AB19" s="728"/>
      <c r="AC19" s="728"/>
      <c r="AD19" s="729" t="s">
        <v>173</v>
      </c>
      <c r="AE19" s="729"/>
      <c r="AF19" s="729"/>
      <c r="AG19" s="730"/>
      <c r="AH19" s="730"/>
      <c r="AI19" s="730"/>
      <c r="AJ19" s="730"/>
      <c r="AK19" s="730"/>
      <c r="AL19" s="730"/>
      <c r="AM19" s="730"/>
      <c r="AN19" s="730"/>
      <c r="AO19" s="730"/>
      <c r="AP19" s="730"/>
      <c r="AQ19" s="730"/>
      <c r="AR19" s="730"/>
      <c r="AS19" s="731" t="str">
        <f t="shared" si="0"/>
        <v/>
      </c>
      <c r="AT19" s="731"/>
      <c r="AU19" s="731"/>
      <c r="AV19" s="731"/>
      <c r="AW19" s="731"/>
      <c r="AX19" s="731"/>
      <c r="AY19" s="731" t="str">
        <f t="shared" si="1"/>
        <v/>
      </c>
      <c r="AZ19" s="731"/>
      <c r="BA19" s="731"/>
      <c r="BB19" s="731"/>
      <c r="BC19" s="731"/>
      <c r="BD19" s="731"/>
      <c r="BE19" s="742" t="str">
        <f t="shared" si="2"/>
        <v/>
      </c>
      <c r="BF19" s="742"/>
      <c r="BG19" s="742"/>
      <c r="BH19" s="742" t="str">
        <f t="shared" si="3"/>
        <v/>
      </c>
      <c r="BI19" s="742"/>
      <c r="BJ19" s="742"/>
      <c r="BK19" s="743" t="str">
        <f t="shared" si="4"/>
        <v/>
      </c>
      <c r="BL19" s="743"/>
      <c r="BM19" s="743"/>
    </row>
    <row r="20" spans="2:65" ht="32.15" customHeight="1" x14ac:dyDescent="0.55000000000000004">
      <c r="B20" s="727" t="s">
        <v>229</v>
      </c>
      <c r="C20" s="727"/>
      <c r="D20" s="727"/>
      <c r="E20" s="727"/>
      <c r="F20" s="728"/>
      <c r="G20" s="728"/>
      <c r="H20" s="728"/>
      <c r="I20" s="728"/>
      <c r="J20" s="728"/>
      <c r="K20" s="728"/>
      <c r="L20" s="728"/>
      <c r="M20" s="728"/>
      <c r="N20" s="728"/>
      <c r="O20" s="728"/>
      <c r="P20" s="728"/>
      <c r="Q20" s="728"/>
      <c r="R20" s="728"/>
      <c r="S20" s="728"/>
      <c r="T20" s="728"/>
      <c r="U20" s="728"/>
      <c r="V20" s="728"/>
      <c r="W20" s="728"/>
      <c r="X20" s="728"/>
      <c r="Y20" s="728"/>
      <c r="Z20" s="728"/>
      <c r="AA20" s="728"/>
      <c r="AB20" s="728"/>
      <c r="AC20" s="728"/>
      <c r="AD20" s="729" t="s">
        <v>173</v>
      </c>
      <c r="AE20" s="729"/>
      <c r="AF20" s="729"/>
      <c r="AG20" s="730"/>
      <c r="AH20" s="730"/>
      <c r="AI20" s="730"/>
      <c r="AJ20" s="730"/>
      <c r="AK20" s="730"/>
      <c r="AL20" s="730"/>
      <c r="AM20" s="730"/>
      <c r="AN20" s="730"/>
      <c r="AO20" s="730"/>
      <c r="AP20" s="730"/>
      <c r="AQ20" s="730"/>
      <c r="AR20" s="730"/>
      <c r="AS20" s="731" t="str">
        <f t="shared" si="0"/>
        <v/>
      </c>
      <c r="AT20" s="731"/>
      <c r="AU20" s="731"/>
      <c r="AV20" s="731"/>
      <c r="AW20" s="731"/>
      <c r="AX20" s="731"/>
      <c r="AY20" s="731" t="str">
        <f t="shared" si="1"/>
        <v/>
      </c>
      <c r="AZ20" s="731"/>
      <c r="BA20" s="731"/>
      <c r="BB20" s="731"/>
      <c r="BC20" s="731"/>
      <c r="BD20" s="731"/>
      <c r="BE20" s="742" t="str">
        <f t="shared" si="2"/>
        <v/>
      </c>
      <c r="BF20" s="742"/>
      <c r="BG20" s="742"/>
      <c r="BH20" s="742" t="str">
        <f t="shared" si="3"/>
        <v/>
      </c>
      <c r="BI20" s="742"/>
      <c r="BJ20" s="742"/>
      <c r="BK20" s="743" t="str">
        <f t="shared" si="4"/>
        <v/>
      </c>
      <c r="BL20" s="743"/>
      <c r="BM20" s="743"/>
    </row>
    <row r="21" spans="2:65" ht="32.15" customHeight="1" x14ac:dyDescent="0.55000000000000004">
      <c r="B21" s="727" t="s">
        <v>230</v>
      </c>
      <c r="C21" s="727"/>
      <c r="D21" s="727"/>
      <c r="E21" s="727"/>
      <c r="F21" s="728"/>
      <c r="G21" s="728"/>
      <c r="H21" s="728"/>
      <c r="I21" s="728"/>
      <c r="J21" s="728"/>
      <c r="K21" s="728"/>
      <c r="L21" s="728"/>
      <c r="M21" s="728"/>
      <c r="N21" s="728"/>
      <c r="O21" s="728"/>
      <c r="P21" s="728"/>
      <c r="Q21" s="728"/>
      <c r="R21" s="728"/>
      <c r="S21" s="728"/>
      <c r="T21" s="728"/>
      <c r="U21" s="728"/>
      <c r="V21" s="728"/>
      <c r="W21" s="728"/>
      <c r="X21" s="728"/>
      <c r="Y21" s="728"/>
      <c r="Z21" s="728"/>
      <c r="AA21" s="728"/>
      <c r="AB21" s="728"/>
      <c r="AC21" s="728"/>
      <c r="AD21" s="729" t="s">
        <v>173</v>
      </c>
      <c r="AE21" s="729"/>
      <c r="AF21" s="729"/>
      <c r="AG21" s="730"/>
      <c r="AH21" s="730"/>
      <c r="AI21" s="730"/>
      <c r="AJ21" s="730"/>
      <c r="AK21" s="730"/>
      <c r="AL21" s="730"/>
      <c r="AM21" s="730"/>
      <c r="AN21" s="730"/>
      <c r="AO21" s="730"/>
      <c r="AP21" s="730"/>
      <c r="AQ21" s="730"/>
      <c r="AR21" s="730"/>
      <c r="AS21" s="731" t="str">
        <f t="shared" si="0"/>
        <v/>
      </c>
      <c r="AT21" s="731"/>
      <c r="AU21" s="731"/>
      <c r="AV21" s="731"/>
      <c r="AW21" s="731"/>
      <c r="AX21" s="731"/>
      <c r="AY21" s="731" t="str">
        <f t="shared" si="1"/>
        <v/>
      </c>
      <c r="AZ21" s="731"/>
      <c r="BA21" s="731"/>
      <c r="BB21" s="731"/>
      <c r="BC21" s="731"/>
      <c r="BD21" s="731"/>
      <c r="BE21" s="742" t="str">
        <f t="shared" si="2"/>
        <v/>
      </c>
      <c r="BF21" s="742"/>
      <c r="BG21" s="742"/>
      <c r="BH21" s="742" t="str">
        <f t="shared" si="3"/>
        <v/>
      </c>
      <c r="BI21" s="742"/>
      <c r="BJ21" s="742"/>
      <c r="BK21" s="743" t="str">
        <f t="shared" si="4"/>
        <v/>
      </c>
      <c r="BL21" s="743"/>
      <c r="BM21" s="743"/>
    </row>
    <row r="22" spans="2:65" ht="32.15" customHeight="1" x14ac:dyDescent="0.55000000000000004">
      <c r="B22" s="727" t="s">
        <v>231</v>
      </c>
      <c r="C22" s="727"/>
      <c r="D22" s="727"/>
      <c r="E22" s="727"/>
      <c r="F22" s="728"/>
      <c r="G22" s="728"/>
      <c r="H22" s="728"/>
      <c r="I22" s="728"/>
      <c r="J22" s="728"/>
      <c r="K22" s="728"/>
      <c r="L22" s="728"/>
      <c r="M22" s="728"/>
      <c r="N22" s="728"/>
      <c r="O22" s="728"/>
      <c r="P22" s="728"/>
      <c r="Q22" s="728"/>
      <c r="R22" s="728"/>
      <c r="S22" s="728"/>
      <c r="T22" s="728"/>
      <c r="U22" s="728"/>
      <c r="V22" s="728"/>
      <c r="W22" s="728"/>
      <c r="X22" s="728"/>
      <c r="Y22" s="728"/>
      <c r="Z22" s="728"/>
      <c r="AA22" s="728"/>
      <c r="AB22" s="728"/>
      <c r="AC22" s="728"/>
      <c r="AD22" s="729" t="s">
        <v>173</v>
      </c>
      <c r="AE22" s="729"/>
      <c r="AF22" s="729"/>
      <c r="AG22" s="730"/>
      <c r="AH22" s="730"/>
      <c r="AI22" s="730"/>
      <c r="AJ22" s="730"/>
      <c r="AK22" s="730"/>
      <c r="AL22" s="730"/>
      <c r="AM22" s="730"/>
      <c r="AN22" s="730"/>
      <c r="AO22" s="730"/>
      <c r="AP22" s="730"/>
      <c r="AQ22" s="730"/>
      <c r="AR22" s="730"/>
      <c r="AS22" s="731" t="str">
        <f t="shared" si="0"/>
        <v/>
      </c>
      <c r="AT22" s="731"/>
      <c r="AU22" s="731"/>
      <c r="AV22" s="731"/>
      <c r="AW22" s="731"/>
      <c r="AX22" s="731"/>
      <c r="AY22" s="731" t="str">
        <f t="shared" si="1"/>
        <v/>
      </c>
      <c r="AZ22" s="731"/>
      <c r="BA22" s="731"/>
      <c r="BB22" s="731"/>
      <c r="BC22" s="731"/>
      <c r="BD22" s="731"/>
      <c r="BE22" s="742" t="str">
        <f t="shared" si="2"/>
        <v/>
      </c>
      <c r="BF22" s="742"/>
      <c r="BG22" s="742"/>
      <c r="BH22" s="742" t="str">
        <f t="shared" si="3"/>
        <v/>
      </c>
      <c r="BI22" s="742"/>
      <c r="BJ22" s="742"/>
      <c r="BK22" s="743" t="str">
        <f t="shared" si="4"/>
        <v/>
      </c>
      <c r="BL22" s="743"/>
      <c r="BM22" s="743"/>
    </row>
    <row r="23" spans="2:65" ht="32.15" customHeight="1" x14ac:dyDescent="0.55000000000000004">
      <c r="B23" s="727" t="s">
        <v>232</v>
      </c>
      <c r="C23" s="727"/>
      <c r="D23" s="727"/>
      <c r="E23" s="727"/>
      <c r="F23" s="728"/>
      <c r="G23" s="728"/>
      <c r="H23" s="728"/>
      <c r="I23" s="728"/>
      <c r="J23" s="728"/>
      <c r="K23" s="728"/>
      <c r="L23" s="728"/>
      <c r="M23" s="728"/>
      <c r="N23" s="728"/>
      <c r="O23" s="728"/>
      <c r="P23" s="728"/>
      <c r="Q23" s="728"/>
      <c r="R23" s="728"/>
      <c r="S23" s="728"/>
      <c r="T23" s="728"/>
      <c r="U23" s="728"/>
      <c r="V23" s="728"/>
      <c r="W23" s="728"/>
      <c r="X23" s="728"/>
      <c r="Y23" s="728"/>
      <c r="Z23" s="728"/>
      <c r="AA23" s="728"/>
      <c r="AB23" s="728"/>
      <c r="AC23" s="728"/>
      <c r="AD23" s="729" t="s">
        <v>173</v>
      </c>
      <c r="AE23" s="729"/>
      <c r="AF23" s="729"/>
      <c r="AG23" s="730"/>
      <c r="AH23" s="730"/>
      <c r="AI23" s="730"/>
      <c r="AJ23" s="730"/>
      <c r="AK23" s="730"/>
      <c r="AL23" s="730"/>
      <c r="AM23" s="730"/>
      <c r="AN23" s="730"/>
      <c r="AO23" s="730"/>
      <c r="AP23" s="730"/>
      <c r="AQ23" s="730"/>
      <c r="AR23" s="730"/>
      <c r="AS23" s="731" t="str">
        <f t="shared" si="0"/>
        <v/>
      </c>
      <c r="AT23" s="731"/>
      <c r="AU23" s="731"/>
      <c r="AV23" s="731"/>
      <c r="AW23" s="731"/>
      <c r="AX23" s="731"/>
      <c r="AY23" s="731" t="str">
        <f t="shared" si="1"/>
        <v/>
      </c>
      <c r="AZ23" s="731"/>
      <c r="BA23" s="731"/>
      <c r="BB23" s="731"/>
      <c r="BC23" s="731"/>
      <c r="BD23" s="731"/>
      <c r="BE23" s="742" t="str">
        <f t="shared" si="2"/>
        <v/>
      </c>
      <c r="BF23" s="742"/>
      <c r="BG23" s="742"/>
      <c r="BH23" s="742" t="str">
        <f t="shared" si="3"/>
        <v/>
      </c>
      <c r="BI23" s="742"/>
      <c r="BJ23" s="742"/>
      <c r="BK23" s="743" t="str">
        <f t="shared" si="4"/>
        <v/>
      </c>
      <c r="BL23" s="743"/>
      <c r="BM23" s="743"/>
    </row>
    <row r="24" spans="2:65" ht="32.15" customHeight="1" x14ac:dyDescent="0.55000000000000004">
      <c r="B24" s="727" t="s">
        <v>233</v>
      </c>
      <c r="C24" s="727"/>
      <c r="D24" s="727"/>
      <c r="E24" s="727"/>
      <c r="F24" s="728"/>
      <c r="G24" s="728"/>
      <c r="H24" s="728"/>
      <c r="I24" s="728"/>
      <c r="J24" s="728"/>
      <c r="K24" s="728"/>
      <c r="L24" s="728"/>
      <c r="M24" s="728"/>
      <c r="N24" s="728"/>
      <c r="O24" s="728"/>
      <c r="P24" s="728"/>
      <c r="Q24" s="728"/>
      <c r="R24" s="728"/>
      <c r="S24" s="728"/>
      <c r="T24" s="728"/>
      <c r="U24" s="728"/>
      <c r="V24" s="728"/>
      <c r="W24" s="728"/>
      <c r="X24" s="728"/>
      <c r="Y24" s="728"/>
      <c r="Z24" s="728"/>
      <c r="AA24" s="728"/>
      <c r="AB24" s="728"/>
      <c r="AC24" s="728"/>
      <c r="AD24" s="729" t="s">
        <v>173</v>
      </c>
      <c r="AE24" s="729"/>
      <c r="AF24" s="729"/>
      <c r="AG24" s="730"/>
      <c r="AH24" s="730"/>
      <c r="AI24" s="730"/>
      <c r="AJ24" s="730"/>
      <c r="AK24" s="730"/>
      <c r="AL24" s="730"/>
      <c r="AM24" s="730"/>
      <c r="AN24" s="730"/>
      <c r="AO24" s="730"/>
      <c r="AP24" s="730"/>
      <c r="AQ24" s="730"/>
      <c r="AR24" s="730"/>
      <c r="AS24" s="731" t="str">
        <f t="shared" si="0"/>
        <v/>
      </c>
      <c r="AT24" s="731"/>
      <c r="AU24" s="731"/>
      <c r="AV24" s="731"/>
      <c r="AW24" s="731"/>
      <c r="AX24" s="731"/>
      <c r="AY24" s="731" t="str">
        <f t="shared" si="1"/>
        <v/>
      </c>
      <c r="AZ24" s="731"/>
      <c r="BA24" s="731"/>
      <c r="BB24" s="731"/>
      <c r="BC24" s="731"/>
      <c r="BD24" s="731"/>
      <c r="BE24" s="742" t="str">
        <f t="shared" si="2"/>
        <v/>
      </c>
      <c r="BF24" s="742"/>
      <c r="BG24" s="742"/>
      <c r="BH24" s="742" t="str">
        <f t="shared" si="3"/>
        <v/>
      </c>
      <c r="BI24" s="742"/>
      <c r="BJ24" s="742"/>
      <c r="BK24" s="743" t="str">
        <f t="shared" si="4"/>
        <v/>
      </c>
      <c r="BL24" s="743"/>
      <c r="BM24" s="743"/>
    </row>
    <row r="25" spans="2:65" ht="31.5" customHeight="1" x14ac:dyDescent="0.55000000000000004">
      <c r="AM25" s="744" t="s">
        <v>33</v>
      </c>
      <c r="AN25" s="744"/>
      <c r="AO25" s="744"/>
      <c r="AP25" s="744"/>
      <c r="AQ25" s="744"/>
      <c r="AR25" s="745"/>
      <c r="AS25" s="746">
        <f>SUM(AS10:AX24)</f>
        <v>0</v>
      </c>
      <c r="AT25" s="746"/>
      <c r="AU25" s="746"/>
      <c r="AV25" s="746"/>
      <c r="AW25" s="746"/>
      <c r="AX25" s="746"/>
      <c r="AY25" s="746">
        <f>SUM(AY10:BD24)</f>
        <v>0</v>
      </c>
      <c r="AZ25" s="746"/>
      <c r="BA25" s="746"/>
      <c r="BB25" s="746"/>
      <c r="BC25" s="746"/>
      <c r="BD25" s="746"/>
    </row>
  </sheetData>
  <sheetProtection algorithmName="SHA-512" hashValue="DlpuU4qZxhG6MeWjWpAVq495bzUUxI3oM1Dg/vr87lJNnp8PvtZLwT0dKitw0bfeDotoQy93shzUKxobpxUudQ==" saltValue="ouZO97633hsNYUT2zIdUpg==" spinCount="100000" sheet="1" formatCells="0" formatRows="0"/>
  <mergeCells count="191">
    <mergeCell ref="AM25:AR25"/>
    <mergeCell ref="AS25:AX25"/>
    <mergeCell ref="AY25:BD25"/>
    <mergeCell ref="AM24:AR24"/>
    <mergeCell ref="AS24:AX24"/>
    <mergeCell ref="AY24:BD24"/>
    <mergeCell ref="BE24:BG24"/>
    <mergeCell ref="BH24:BJ24"/>
    <mergeCell ref="BK24:BM24"/>
    <mergeCell ref="AS23:AX23"/>
    <mergeCell ref="AY23:BD23"/>
    <mergeCell ref="BE23:BG23"/>
    <mergeCell ref="BH23:BJ23"/>
    <mergeCell ref="BK23:BM23"/>
    <mergeCell ref="B24:E24"/>
    <mergeCell ref="F24:O24"/>
    <mergeCell ref="P24:AC24"/>
    <mergeCell ref="AD24:AF24"/>
    <mergeCell ref="AG24:AL24"/>
    <mergeCell ref="B23:E23"/>
    <mergeCell ref="F23:O23"/>
    <mergeCell ref="P23:AC23"/>
    <mergeCell ref="AD23:AF23"/>
    <mergeCell ref="AG23:AL23"/>
    <mergeCell ref="AM23:AR23"/>
    <mergeCell ref="AM22:AR22"/>
    <mergeCell ref="AS22:AX22"/>
    <mergeCell ref="AY22:BD22"/>
    <mergeCell ref="BE22:BG22"/>
    <mergeCell ref="BH22:BJ22"/>
    <mergeCell ref="BK22:BM22"/>
    <mergeCell ref="AS21:AX21"/>
    <mergeCell ref="AY21:BD21"/>
    <mergeCell ref="BE21:BG21"/>
    <mergeCell ref="BH21:BJ21"/>
    <mergeCell ref="BK21:BM21"/>
    <mergeCell ref="AM21:AR21"/>
    <mergeCell ref="B22:E22"/>
    <mergeCell ref="F22:O22"/>
    <mergeCell ref="P22:AC22"/>
    <mergeCell ref="AD22:AF22"/>
    <mergeCell ref="AG22:AL22"/>
    <mergeCell ref="B21:E21"/>
    <mergeCell ref="F21:O21"/>
    <mergeCell ref="P21:AC21"/>
    <mergeCell ref="AD21:AF21"/>
    <mergeCell ref="AG21:AL21"/>
    <mergeCell ref="AM20:AR20"/>
    <mergeCell ref="AS20:AX20"/>
    <mergeCell ref="AY20:BD20"/>
    <mergeCell ref="BE20:BG20"/>
    <mergeCell ref="BH20:BJ20"/>
    <mergeCell ref="BK20:BM20"/>
    <mergeCell ref="AS19:AX19"/>
    <mergeCell ref="AY19:BD19"/>
    <mergeCell ref="BE19:BG19"/>
    <mergeCell ref="BH19:BJ19"/>
    <mergeCell ref="BK19:BM19"/>
    <mergeCell ref="AM19:AR19"/>
    <mergeCell ref="B20:E20"/>
    <mergeCell ref="F20:O20"/>
    <mergeCell ref="P20:AC20"/>
    <mergeCell ref="AD20:AF20"/>
    <mergeCell ref="AG20:AL20"/>
    <mergeCell ref="B19:E19"/>
    <mergeCell ref="F19:O19"/>
    <mergeCell ref="P19:AC19"/>
    <mergeCell ref="AD19:AF19"/>
    <mergeCell ref="AG19:AL19"/>
    <mergeCell ref="AM18:AR18"/>
    <mergeCell ref="AS18:AX18"/>
    <mergeCell ref="AY18:BD18"/>
    <mergeCell ref="BE18:BG18"/>
    <mergeCell ref="BH18:BJ18"/>
    <mergeCell ref="BK18:BM18"/>
    <mergeCell ref="AS17:AX17"/>
    <mergeCell ref="AY17:BD17"/>
    <mergeCell ref="BE17:BG17"/>
    <mergeCell ref="BH17:BJ17"/>
    <mergeCell ref="BK17:BM17"/>
    <mergeCell ref="AM17:AR17"/>
    <mergeCell ref="B18:E18"/>
    <mergeCell ref="F18:O18"/>
    <mergeCell ref="P18:AC18"/>
    <mergeCell ref="AD18:AF18"/>
    <mergeCell ref="AG18:AL18"/>
    <mergeCell ref="B17:E17"/>
    <mergeCell ref="F17:O17"/>
    <mergeCell ref="P17:AC17"/>
    <mergeCell ref="AD17:AF17"/>
    <mergeCell ref="AG17:AL17"/>
    <mergeCell ref="AM16:AR16"/>
    <mergeCell ref="AS16:AX16"/>
    <mergeCell ref="AY16:BD16"/>
    <mergeCell ref="BE16:BG16"/>
    <mergeCell ref="BH16:BJ16"/>
    <mergeCell ref="BK16:BM16"/>
    <mergeCell ref="AS15:AX15"/>
    <mergeCell ref="AY15:BD15"/>
    <mergeCell ref="BE15:BG15"/>
    <mergeCell ref="BH15:BJ15"/>
    <mergeCell ref="BK15:BM15"/>
    <mergeCell ref="AM15:AR15"/>
    <mergeCell ref="B16:E16"/>
    <mergeCell ref="F16:O16"/>
    <mergeCell ref="P16:AC16"/>
    <mergeCell ref="AD16:AF16"/>
    <mergeCell ref="AG16:AL16"/>
    <mergeCell ref="B15:E15"/>
    <mergeCell ref="F15:O15"/>
    <mergeCell ref="P15:AC15"/>
    <mergeCell ref="AD15:AF15"/>
    <mergeCell ref="AG15:AL15"/>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4:E14"/>
    <mergeCell ref="F14:O14"/>
    <mergeCell ref="P14:AC14"/>
    <mergeCell ref="AD14:AF14"/>
    <mergeCell ref="AG14:AL14"/>
    <mergeCell ref="B13:E13"/>
    <mergeCell ref="F13:O13"/>
    <mergeCell ref="P13:AC13"/>
    <mergeCell ref="AD13:AF13"/>
    <mergeCell ref="AG13:AL13"/>
    <mergeCell ref="AS10:AX10"/>
    <mergeCell ref="AY12:BD12"/>
    <mergeCell ref="BE12:BG12"/>
    <mergeCell ref="BH12:BJ12"/>
    <mergeCell ref="BK12:BM12"/>
    <mergeCell ref="AS11:AX11"/>
    <mergeCell ref="AY11:BD11"/>
    <mergeCell ref="BE11:BG11"/>
    <mergeCell ref="BH11:BJ11"/>
    <mergeCell ref="BK11:BM11"/>
    <mergeCell ref="F11:O11"/>
    <mergeCell ref="P11:AC11"/>
    <mergeCell ref="AD11:AF11"/>
    <mergeCell ref="AG11:AL11"/>
    <mergeCell ref="AM11:AR11"/>
    <mergeCell ref="B10:E10"/>
    <mergeCell ref="F10:O10"/>
    <mergeCell ref="P10:AC10"/>
    <mergeCell ref="AD10:AF10"/>
    <mergeCell ref="AG10:AL10"/>
    <mergeCell ref="AM10:AR10"/>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AM7:AR7"/>
    <mergeCell ref="AS7:AX7"/>
    <mergeCell ref="AY7:BD7"/>
    <mergeCell ref="B8:E8"/>
    <mergeCell ref="F8:O8"/>
    <mergeCell ref="P8:AC8"/>
    <mergeCell ref="AD8:AF8"/>
    <mergeCell ref="AG8:AL8"/>
    <mergeCell ref="AM8:AR8"/>
    <mergeCell ref="AS8:AX8"/>
    <mergeCell ref="AY8:BD8"/>
  </mergeCells>
  <phoneticPr fontId="33"/>
  <dataValidations count="1">
    <dataValidation type="list" allowBlank="1" showInputMessage="1" showErrorMessage="1" sqref="AD10:AD24" xr:uid="{4C88870C-6A26-4954-A123-EFCF14DB2753}">
      <formula1>"(選択),購入,リース,レンタル"</formula1>
    </dataValidation>
  </dataValidations>
  <printOptions horizontalCentered="1"/>
  <pageMargins left="0.59055118110236227" right="0.59055118110236227" top="0.78740157480314965" bottom="0.59055118110236227" header="0.31496062992125984" footer="0.31496062992125984"/>
  <pageSetup paperSize="9" scale="6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DE9EB-ECEF-4CEB-BA1C-C2F67BB14C13}">
  <sheetPr>
    <tabColor theme="4" tint="0.79998168889431442"/>
  </sheetPr>
  <dimension ref="B1:BM26"/>
  <sheetViews>
    <sheetView view="pageBreakPreview" zoomScaleNormal="100" zoomScaleSheetLayoutView="100" workbookViewId="0">
      <selection activeCell="B2" sqref="B2"/>
    </sheetView>
  </sheetViews>
  <sheetFormatPr defaultColWidth="2.08203125" defaultRowHeight="18" x14ac:dyDescent="0.55000000000000004"/>
  <cols>
    <col min="1" max="1" width="0.75" style="143" customWidth="1"/>
    <col min="2" max="65" width="2.08203125" style="143"/>
    <col min="66" max="66" width="0.75" style="143" customWidth="1"/>
    <col min="67" max="83" width="2.08203125" style="143"/>
    <col min="84" max="84" width="0.75" style="143" customWidth="1"/>
    <col min="85" max="101" width="2.08203125" style="143"/>
    <col min="102" max="102" width="2.08203125" style="143" customWidth="1"/>
    <col min="103" max="16384" width="2.08203125" style="143"/>
  </cols>
  <sheetData>
    <row r="1" spans="2:65" x14ac:dyDescent="0.55000000000000004">
      <c r="B1" s="149" t="s">
        <v>337</v>
      </c>
      <c r="C1" s="150"/>
      <c r="D1" s="150"/>
      <c r="E1" s="150"/>
    </row>
    <row r="2" spans="2:65" x14ac:dyDescent="0.55000000000000004">
      <c r="B2" s="149"/>
      <c r="C2" s="151" t="s">
        <v>209</v>
      </c>
      <c r="D2" s="150"/>
      <c r="E2" s="150"/>
    </row>
    <row r="3" spans="2:65" x14ac:dyDescent="0.55000000000000004">
      <c r="C3" s="145" t="s">
        <v>393</v>
      </c>
    </row>
    <row r="4" spans="2:65" x14ac:dyDescent="0.55000000000000004">
      <c r="B4" s="150"/>
      <c r="C4" s="145" t="s">
        <v>307</v>
      </c>
      <c r="D4" s="150"/>
      <c r="E4" s="150"/>
    </row>
    <row r="5" spans="2:65" x14ac:dyDescent="0.55000000000000004">
      <c r="B5" s="150"/>
      <c r="C5" s="150" t="s">
        <v>528</v>
      </c>
      <c r="D5" s="150"/>
      <c r="E5" s="150"/>
    </row>
    <row r="6" spans="2:65" x14ac:dyDescent="0.55000000000000004">
      <c r="C6" s="152" t="s">
        <v>234</v>
      </c>
      <c r="D6" s="150"/>
      <c r="E6" s="150"/>
    </row>
    <row r="8" spans="2:65" x14ac:dyDescent="0.55000000000000004">
      <c r="B8" s="146"/>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c r="AL8" s="146"/>
      <c r="AM8" s="722" t="s">
        <v>198</v>
      </c>
      <c r="AN8" s="722"/>
      <c r="AO8" s="722"/>
      <c r="AP8" s="722"/>
      <c r="AQ8" s="722"/>
      <c r="AR8" s="722"/>
      <c r="AS8" s="722" t="s">
        <v>198</v>
      </c>
      <c r="AT8" s="722"/>
      <c r="AU8" s="722"/>
      <c r="AV8" s="722"/>
      <c r="AW8" s="722"/>
      <c r="AX8" s="722"/>
      <c r="AY8" s="722" t="s">
        <v>199</v>
      </c>
      <c r="AZ8" s="722"/>
      <c r="BA8" s="722"/>
      <c r="BB8" s="722"/>
      <c r="BC8" s="722"/>
      <c r="BD8" s="722"/>
      <c r="BE8" s="146"/>
      <c r="BF8" s="146"/>
      <c r="BG8" s="146"/>
      <c r="BH8" s="147"/>
      <c r="BI8" s="147"/>
      <c r="BJ8" s="146"/>
      <c r="BK8" s="146"/>
      <c r="BL8" s="146"/>
      <c r="BM8" s="148" t="s">
        <v>200</v>
      </c>
    </row>
    <row r="9" spans="2:65" x14ac:dyDescent="0.55000000000000004">
      <c r="B9" s="723" t="s">
        <v>201</v>
      </c>
      <c r="C9" s="724"/>
      <c r="D9" s="724"/>
      <c r="E9" s="725"/>
      <c r="F9" s="723" t="s">
        <v>202</v>
      </c>
      <c r="G9" s="724"/>
      <c r="H9" s="724"/>
      <c r="I9" s="724"/>
      <c r="J9" s="724"/>
      <c r="K9" s="724"/>
      <c r="L9" s="724"/>
      <c r="M9" s="724"/>
      <c r="N9" s="724"/>
      <c r="O9" s="725"/>
      <c r="P9" s="723" t="s">
        <v>203</v>
      </c>
      <c r="Q9" s="724"/>
      <c r="R9" s="724"/>
      <c r="S9" s="724"/>
      <c r="T9" s="724"/>
      <c r="U9" s="724"/>
      <c r="V9" s="724"/>
      <c r="W9" s="724"/>
      <c r="X9" s="724"/>
      <c r="Y9" s="724"/>
      <c r="Z9" s="724"/>
      <c r="AA9" s="724"/>
      <c r="AB9" s="724"/>
      <c r="AC9" s="725"/>
      <c r="AD9" s="723" t="s">
        <v>204</v>
      </c>
      <c r="AE9" s="724"/>
      <c r="AF9" s="725"/>
      <c r="AG9" s="723" t="s">
        <v>205</v>
      </c>
      <c r="AH9" s="724"/>
      <c r="AI9" s="724"/>
      <c r="AJ9" s="724"/>
      <c r="AK9" s="724"/>
      <c r="AL9" s="725"/>
      <c r="AM9" s="726" t="s">
        <v>206</v>
      </c>
      <c r="AN9" s="726"/>
      <c r="AO9" s="726"/>
      <c r="AP9" s="726"/>
      <c r="AQ9" s="726"/>
      <c r="AR9" s="726"/>
      <c r="AS9" s="723" t="s">
        <v>207</v>
      </c>
      <c r="AT9" s="724"/>
      <c r="AU9" s="724"/>
      <c r="AV9" s="724"/>
      <c r="AW9" s="724"/>
      <c r="AX9" s="725"/>
      <c r="AY9" s="723" t="s">
        <v>208</v>
      </c>
      <c r="AZ9" s="724"/>
      <c r="BA9" s="724"/>
      <c r="BB9" s="724"/>
      <c r="BC9" s="724"/>
      <c r="BD9" s="725"/>
      <c r="BE9" s="724" t="s">
        <v>235</v>
      </c>
      <c r="BF9" s="724"/>
      <c r="BG9" s="724"/>
      <c r="BH9" s="724"/>
      <c r="BI9" s="724"/>
      <c r="BJ9" s="724"/>
      <c r="BK9" s="724"/>
      <c r="BL9" s="724"/>
      <c r="BM9" s="725"/>
    </row>
    <row r="10" spans="2:65" x14ac:dyDescent="0.55000000000000004">
      <c r="B10" s="732" t="s">
        <v>210</v>
      </c>
      <c r="C10" s="733"/>
      <c r="D10" s="733"/>
      <c r="E10" s="734"/>
      <c r="F10" s="735"/>
      <c r="G10" s="736"/>
      <c r="H10" s="736"/>
      <c r="I10" s="736"/>
      <c r="J10" s="736"/>
      <c r="K10" s="736"/>
      <c r="L10" s="736"/>
      <c r="M10" s="736"/>
      <c r="N10" s="736"/>
      <c r="O10" s="737"/>
      <c r="P10" s="738" t="s">
        <v>211</v>
      </c>
      <c r="Q10" s="738"/>
      <c r="R10" s="738"/>
      <c r="S10" s="738"/>
      <c r="T10" s="738"/>
      <c r="U10" s="738"/>
      <c r="V10" s="738"/>
      <c r="W10" s="738"/>
      <c r="X10" s="738"/>
      <c r="Y10" s="738"/>
      <c r="Z10" s="738"/>
      <c r="AA10" s="738"/>
      <c r="AB10" s="738"/>
      <c r="AC10" s="738"/>
      <c r="AD10" s="738" t="s">
        <v>212</v>
      </c>
      <c r="AE10" s="738"/>
      <c r="AF10" s="738"/>
      <c r="AG10" s="738" t="s">
        <v>213</v>
      </c>
      <c r="AH10" s="738"/>
      <c r="AI10" s="738"/>
      <c r="AJ10" s="738"/>
      <c r="AK10" s="738"/>
      <c r="AL10" s="738"/>
      <c r="AM10" s="738" t="s">
        <v>214</v>
      </c>
      <c r="AN10" s="738"/>
      <c r="AO10" s="738"/>
      <c r="AP10" s="738"/>
      <c r="AQ10" s="738"/>
      <c r="AR10" s="738"/>
      <c r="AS10" s="738" t="s">
        <v>215</v>
      </c>
      <c r="AT10" s="738"/>
      <c r="AU10" s="738"/>
      <c r="AV10" s="738"/>
      <c r="AW10" s="738"/>
      <c r="AX10" s="738"/>
      <c r="AY10" s="738" t="s">
        <v>216</v>
      </c>
      <c r="AZ10" s="738"/>
      <c r="BA10" s="738"/>
      <c r="BB10" s="738"/>
      <c r="BC10" s="738"/>
      <c r="BD10" s="738"/>
      <c r="BE10" s="739" t="s">
        <v>217</v>
      </c>
      <c r="BF10" s="739"/>
      <c r="BG10" s="739"/>
      <c r="BH10" s="740" t="s">
        <v>218</v>
      </c>
      <c r="BI10" s="740"/>
      <c r="BJ10" s="740"/>
      <c r="BK10" s="741" t="s">
        <v>206</v>
      </c>
      <c r="BL10" s="741"/>
      <c r="BM10" s="741"/>
    </row>
    <row r="11" spans="2:65" ht="32.15" customHeight="1" x14ac:dyDescent="0.55000000000000004">
      <c r="B11" s="727" t="s">
        <v>236</v>
      </c>
      <c r="C11" s="727"/>
      <c r="D11" s="727"/>
      <c r="E11" s="727"/>
      <c r="F11" s="728"/>
      <c r="G11" s="728"/>
      <c r="H11" s="728"/>
      <c r="I11" s="728"/>
      <c r="J11" s="728"/>
      <c r="K11" s="728"/>
      <c r="L11" s="728"/>
      <c r="M11" s="728"/>
      <c r="N11" s="728"/>
      <c r="O11" s="728"/>
      <c r="P11" s="728"/>
      <c r="Q11" s="728"/>
      <c r="R11" s="728"/>
      <c r="S11" s="728"/>
      <c r="T11" s="728"/>
      <c r="U11" s="728"/>
      <c r="V11" s="728"/>
      <c r="W11" s="728"/>
      <c r="X11" s="728"/>
      <c r="Y11" s="728"/>
      <c r="Z11" s="728"/>
      <c r="AA11" s="728"/>
      <c r="AB11" s="728"/>
      <c r="AC11" s="728"/>
      <c r="AD11" s="747" t="s">
        <v>173</v>
      </c>
      <c r="AE11" s="747"/>
      <c r="AF11" s="747"/>
      <c r="AG11" s="730"/>
      <c r="AH11" s="730"/>
      <c r="AI11" s="730"/>
      <c r="AJ11" s="730"/>
      <c r="AK11" s="730"/>
      <c r="AL11" s="730"/>
      <c r="AM11" s="730"/>
      <c r="AN11" s="730"/>
      <c r="AO11" s="730"/>
      <c r="AP11" s="730"/>
      <c r="AQ11" s="730"/>
      <c r="AR11" s="730"/>
      <c r="AS11" s="731" t="str">
        <f>IF(AM11="","",AG11*AM11)</f>
        <v/>
      </c>
      <c r="AT11" s="731"/>
      <c r="AU11" s="731"/>
      <c r="AV11" s="731"/>
      <c r="AW11" s="731"/>
      <c r="AX11" s="731"/>
      <c r="AY11" s="731" t="str">
        <f>IF(AM11="","",ROUNDDOWN(AG11*AM11*1.1,0))</f>
        <v/>
      </c>
      <c r="AZ11" s="731"/>
      <c r="BA11" s="731"/>
      <c r="BB11" s="731"/>
      <c r="BC11" s="731"/>
      <c r="BD11" s="731"/>
      <c r="BE11" s="742" t="str">
        <f>IF(AS11="","",IF(AS11&gt;=300000,"必要",""))</f>
        <v/>
      </c>
      <c r="BF11" s="742"/>
      <c r="BG11" s="742"/>
      <c r="BH11" s="742" t="str">
        <f>IF(AS11="","",IF(AS11&gt;=1000000,"必要",""))</f>
        <v/>
      </c>
      <c r="BI11" s="742"/>
      <c r="BJ11" s="742"/>
      <c r="BK11" s="742" t="str">
        <f>IF(AM11="","",IF(AM11&lt;50000,"×","〇"))</f>
        <v/>
      </c>
      <c r="BL11" s="742"/>
      <c r="BM11" s="742"/>
    </row>
    <row r="12" spans="2:65" ht="32.15" customHeight="1" x14ac:dyDescent="0.55000000000000004">
      <c r="B12" s="727" t="s">
        <v>237</v>
      </c>
      <c r="C12" s="727"/>
      <c r="D12" s="727"/>
      <c r="E12" s="727"/>
      <c r="F12" s="728"/>
      <c r="G12" s="728"/>
      <c r="H12" s="728"/>
      <c r="I12" s="728"/>
      <c r="J12" s="728"/>
      <c r="K12" s="728"/>
      <c r="L12" s="728"/>
      <c r="M12" s="728"/>
      <c r="N12" s="728"/>
      <c r="O12" s="728"/>
      <c r="P12" s="728"/>
      <c r="Q12" s="728"/>
      <c r="R12" s="728"/>
      <c r="S12" s="728"/>
      <c r="T12" s="728"/>
      <c r="U12" s="728"/>
      <c r="V12" s="728"/>
      <c r="W12" s="728"/>
      <c r="X12" s="728"/>
      <c r="Y12" s="728"/>
      <c r="Z12" s="728"/>
      <c r="AA12" s="728"/>
      <c r="AB12" s="728"/>
      <c r="AC12" s="728"/>
      <c r="AD12" s="747" t="s">
        <v>173</v>
      </c>
      <c r="AE12" s="747"/>
      <c r="AF12" s="747"/>
      <c r="AG12" s="730"/>
      <c r="AH12" s="730"/>
      <c r="AI12" s="730"/>
      <c r="AJ12" s="730"/>
      <c r="AK12" s="730"/>
      <c r="AL12" s="730"/>
      <c r="AM12" s="730"/>
      <c r="AN12" s="730"/>
      <c r="AO12" s="730"/>
      <c r="AP12" s="730"/>
      <c r="AQ12" s="730"/>
      <c r="AR12" s="730"/>
      <c r="AS12" s="731" t="str">
        <f>IF(AM12="","",AG12*AM12)</f>
        <v/>
      </c>
      <c r="AT12" s="731"/>
      <c r="AU12" s="731"/>
      <c r="AV12" s="731"/>
      <c r="AW12" s="731"/>
      <c r="AX12" s="731"/>
      <c r="AY12" s="731" t="str">
        <f>IF(AM12="","",ROUNDDOWN(AG12*AM12*1.1,0))</f>
        <v/>
      </c>
      <c r="AZ12" s="731"/>
      <c r="BA12" s="731"/>
      <c r="BB12" s="731"/>
      <c r="BC12" s="731"/>
      <c r="BD12" s="731"/>
      <c r="BE12" s="742" t="str">
        <f>IF(AS12="","",IF(AS12&gt;=300000,"必要",""))</f>
        <v/>
      </c>
      <c r="BF12" s="742"/>
      <c r="BG12" s="742"/>
      <c r="BH12" s="742" t="str">
        <f>IF(AS12="","",IF(AS12&gt;=1000000,"必要",""))</f>
        <v/>
      </c>
      <c r="BI12" s="742"/>
      <c r="BJ12" s="742"/>
      <c r="BK12" s="742" t="str">
        <f t="shared" ref="BK12:BK14" si="0">IF(AM12="","",IF(AM12&lt;50000,"×","〇"))</f>
        <v/>
      </c>
      <c r="BL12" s="742"/>
      <c r="BM12" s="742"/>
    </row>
    <row r="13" spans="2:65" ht="32.15" customHeight="1" x14ac:dyDescent="0.55000000000000004">
      <c r="B13" s="727" t="s">
        <v>238</v>
      </c>
      <c r="C13" s="727"/>
      <c r="D13" s="727"/>
      <c r="E13" s="727"/>
      <c r="F13" s="728"/>
      <c r="G13" s="728"/>
      <c r="H13" s="728"/>
      <c r="I13" s="728"/>
      <c r="J13" s="728"/>
      <c r="K13" s="728"/>
      <c r="L13" s="728"/>
      <c r="M13" s="728"/>
      <c r="N13" s="728"/>
      <c r="O13" s="728"/>
      <c r="P13" s="728"/>
      <c r="Q13" s="728"/>
      <c r="R13" s="728"/>
      <c r="S13" s="728"/>
      <c r="T13" s="728"/>
      <c r="U13" s="728"/>
      <c r="V13" s="728"/>
      <c r="W13" s="728"/>
      <c r="X13" s="728"/>
      <c r="Y13" s="728"/>
      <c r="Z13" s="728"/>
      <c r="AA13" s="728"/>
      <c r="AB13" s="728"/>
      <c r="AC13" s="728"/>
      <c r="AD13" s="747" t="s">
        <v>173</v>
      </c>
      <c r="AE13" s="747"/>
      <c r="AF13" s="747"/>
      <c r="AG13" s="730"/>
      <c r="AH13" s="730"/>
      <c r="AI13" s="730"/>
      <c r="AJ13" s="730"/>
      <c r="AK13" s="730"/>
      <c r="AL13" s="730"/>
      <c r="AM13" s="730"/>
      <c r="AN13" s="730"/>
      <c r="AO13" s="730"/>
      <c r="AP13" s="730"/>
      <c r="AQ13" s="730"/>
      <c r="AR13" s="730"/>
      <c r="AS13" s="731" t="str">
        <f>IF(AM13="","",AG13*AM13)</f>
        <v/>
      </c>
      <c r="AT13" s="731"/>
      <c r="AU13" s="731"/>
      <c r="AV13" s="731"/>
      <c r="AW13" s="731"/>
      <c r="AX13" s="731"/>
      <c r="AY13" s="731" t="str">
        <f>IF(AM13="","",ROUNDDOWN(AG13*AM13*1.1,0))</f>
        <v/>
      </c>
      <c r="AZ13" s="731"/>
      <c r="BA13" s="731"/>
      <c r="BB13" s="731"/>
      <c r="BC13" s="731"/>
      <c r="BD13" s="731"/>
      <c r="BE13" s="742" t="str">
        <f>IF(AS13="","",IF(AS13&gt;=300000,"必要",""))</f>
        <v/>
      </c>
      <c r="BF13" s="742"/>
      <c r="BG13" s="742"/>
      <c r="BH13" s="742" t="str">
        <f>IF(AS13="","",IF(AS13&gt;=1000000,"必要",""))</f>
        <v/>
      </c>
      <c r="BI13" s="742"/>
      <c r="BJ13" s="742"/>
      <c r="BK13" s="742" t="str">
        <f t="shared" si="0"/>
        <v/>
      </c>
      <c r="BL13" s="742"/>
      <c r="BM13" s="742"/>
    </row>
    <row r="14" spans="2:65" ht="32.15" customHeight="1" x14ac:dyDescent="0.55000000000000004">
      <c r="B14" s="727" t="s">
        <v>239</v>
      </c>
      <c r="C14" s="727"/>
      <c r="D14" s="727"/>
      <c r="E14" s="727"/>
      <c r="F14" s="728"/>
      <c r="G14" s="728"/>
      <c r="H14" s="728"/>
      <c r="I14" s="728"/>
      <c r="J14" s="728"/>
      <c r="K14" s="728"/>
      <c r="L14" s="728"/>
      <c r="M14" s="728"/>
      <c r="N14" s="728"/>
      <c r="O14" s="728"/>
      <c r="P14" s="728"/>
      <c r="Q14" s="728"/>
      <c r="R14" s="728"/>
      <c r="S14" s="728"/>
      <c r="T14" s="728"/>
      <c r="U14" s="728"/>
      <c r="V14" s="728"/>
      <c r="W14" s="728"/>
      <c r="X14" s="728"/>
      <c r="Y14" s="728"/>
      <c r="Z14" s="728"/>
      <c r="AA14" s="728"/>
      <c r="AB14" s="728"/>
      <c r="AC14" s="728"/>
      <c r="AD14" s="747" t="s">
        <v>173</v>
      </c>
      <c r="AE14" s="747"/>
      <c r="AF14" s="747"/>
      <c r="AG14" s="730"/>
      <c r="AH14" s="730"/>
      <c r="AI14" s="730"/>
      <c r="AJ14" s="730"/>
      <c r="AK14" s="730"/>
      <c r="AL14" s="730"/>
      <c r="AM14" s="730"/>
      <c r="AN14" s="730"/>
      <c r="AO14" s="730"/>
      <c r="AP14" s="730"/>
      <c r="AQ14" s="730"/>
      <c r="AR14" s="730"/>
      <c r="AS14" s="731" t="str">
        <f>IF(AM14="","",AG14*AM14)</f>
        <v/>
      </c>
      <c r="AT14" s="731"/>
      <c r="AU14" s="731"/>
      <c r="AV14" s="731"/>
      <c r="AW14" s="731"/>
      <c r="AX14" s="731"/>
      <c r="AY14" s="731" t="str">
        <f>IF(AM14="","",ROUNDDOWN(AG14*AM14*1.1,0))</f>
        <v/>
      </c>
      <c r="AZ14" s="731"/>
      <c r="BA14" s="731"/>
      <c r="BB14" s="731"/>
      <c r="BC14" s="731"/>
      <c r="BD14" s="731"/>
      <c r="BE14" s="742" t="str">
        <f>IF(AS14="","",IF(AS14&gt;=300000,"必要",""))</f>
        <v/>
      </c>
      <c r="BF14" s="742"/>
      <c r="BG14" s="742"/>
      <c r="BH14" s="742" t="str">
        <f>IF(AS14="","",IF(AS14&gt;=1000000,"必要",""))</f>
        <v/>
      </c>
      <c r="BI14" s="742"/>
      <c r="BJ14" s="742"/>
      <c r="BK14" s="742" t="str">
        <f t="shared" si="0"/>
        <v/>
      </c>
      <c r="BL14" s="742"/>
      <c r="BM14" s="742"/>
    </row>
    <row r="15" spans="2:65" ht="32.15" customHeight="1" x14ac:dyDescent="0.55000000000000004">
      <c r="B15" s="727" t="s">
        <v>240</v>
      </c>
      <c r="C15" s="727"/>
      <c r="D15" s="727"/>
      <c r="E15" s="727"/>
      <c r="F15" s="728"/>
      <c r="G15" s="728"/>
      <c r="H15" s="728"/>
      <c r="I15" s="728"/>
      <c r="J15" s="728"/>
      <c r="K15" s="728"/>
      <c r="L15" s="728"/>
      <c r="M15" s="728"/>
      <c r="N15" s="728"/>
      <c r="O15" s="728"/>
      <c r="P15" s="728"/>
      <c r="Q15" s="728"/>
      <c r="R15" s="728"/>
      <c r="S15" s="728"/>
      <c r="T15" s="728"/>
      <c r="U15" s="728"/>
      <c r="V15" s="728"/>
      <c r="W15" s="728"/>
      <c r="X15" s="728"/>
      <c r="Y15" s="728"/>
      <c r="Z15" s="728"/>
      <c r="AA15" s="728"/>
      <c r="AB15" s="728"/>
      <c r="AC15" s="728"/>
      <c r="AD15" s="747" t="s">
        <v>173</v>
      </c>
      <c r="AE15" s="747"/>
      <c r="AF15" s="747"/>
      <c r="AG15" s="730"/>
      <c r="AH15" s="730"/>
      <c r="AI15" s="730"/>
      <c r="AJ15" s="730"/>
      <c r="AK15" s="730"/>
      <c r="AL15" s="730"/>
      <c r="AM15" s="730"/>
      <c r="AN15" s="730"/>
      <c r="AO15" s="730"/>
      <c r="AP15" s="730"/>
      <c r="AQ15" s="730"/>
      <c r="AR15" s="730"/>
      <c r="AS15" s="731" t="str">
        <f>IF(AM15="","",AG15*AM15)</f>
        <v/>
      </c>
      <c r="AT15" s="731"/>
      <c r="AU15" s="731"/>
      <c r="AV15" s="731"/>
      <c r="AW15" s="731"/>
      <c r="AX15" s="731"/>
      <c r="AY15" s="731" t="str">
        <f>IF(AM15="","",ROUNDDOWN(AG15*AM15*1.1,0))</f>
        <v/>
      </c>
      <c r="AZ15" s="731"/>
      <c r="BA15" s="731"/>
      <c r="BB15" s="731"/>
      <c r="BC15" s="731"/>
      <c r="BD15" s="731"/>
      <c r="BE15" s="742" t="str">
        <f>IF(AS15="","",IF(AS15&gt;=300000,"必要",""))</f>
        <v/>
      </c>
      <c r="BF15" s="742"/>
      <c r="BG15" s="742"/>
      <c r="BH15" s="742" t="str">
        <f>IF(AS15="","",IF(AS15&gt;=1000000,"必要",""))</f>
        <v/>
      </c>
      <c r="BI15" s="742"/>
      <c r="BJ15" s="742"/>
      <c r="BK15" s="742" t="str">
        <f>IF(AM15="","",IF(AM15&lt;50000,"×","〇"))</f>
        <v/>
      </c>
      <c r="BL15" s="742"/>
      <c r="BM15" s="742"/>
    </row>
    <row r="16" spans="2:65" ht="32.15" customHeight="1" x14ac:dyDescent="0.55000000000000004">
      <c r="AM16" s="744" t="s">
        <v>33</v>
      </c>
      <c r="AN16" s="744"/>
      <c r="AO16" s="744"/>
      <c r="AP16" s="744"/>
      <c r="AQ16" s="744"/>
      <c r="AR16" s="745"/>
      <c r="AS16" s="746">
        <f>SUM(AS11:AX15)</f>
        <v>0</v>
      </c>
      <c r="AT16" s="746"/>
      <c r="AU16" s="746"/>
      <c r="AV16" s="746"/>
      <c r="AW16" s="746"/>
      <c r="AX16" s="746"/>
      <c r="AY16" s="746">
        <f>SUM(AY11:BD15)</f>
        <v>0</v>
      </c>
      <c r="AZ16" s="746"/>
      <c r="BA16" s="746"/>
      <c r="BB16" s="746"/>
      <c r="BC16" s="746"/>
      <c r="BD16" s="746"/>
    </row>
    <row r="18" spans="2:65" x14ac:dyDescent="0.55000000000000004">
      <c r="B18" s="153" t="s">
        <v>241</v>
      </c>
      <c r="C18" s="153"/>
      <c r="D18" s="153"/>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c r="AZ18" s="153"/>
      <c r="BA18" s="153"/>
      <c r="BB18" s="153"/>
      <c r="BC18" s="153"/>
      <c r="BD18" s="153"/>
      <c r="BE18" s="153"/>
      <c r="BF18" s="153"/>
      <c r="BG18" s="153"/>
      <c r="BH18" s="153"/>
      <c r="BI18" s="153"/>
      <c r="BJ18" s="153"/>
      <c r="BK18" s="153"/>
      <c r="BL18" s="153"/>
      <c r="BM18" s="153"/>
    </row>
    <row r="19" spans="2:65" x14ac:dyDescent="0.55000000000000004">
      <c r="B19" s="153"/>
      <c r="C19" s="154" t="s">
        <v>308</v>
      </c>
      <c r="D19" s="153"/>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3"/>
      <c r="BA19" s="153"/>
      <c r="BB19" s="153"/>
      <c r="BC19" s="153"/>
      <c r="BD19" s="153"/>
      <c r="BE19" s="153"/>
      <c r="BF19" s="153"/>
      <c r="BG19" s="153"/>
      <c r="BH19" s="153"/>
      <c r="BI19" s="153"/>
      <c r="BJ19" s="153"/>
      <c r="BK19" s="153"/>
      <c r="BL19" s="153"/>
      <c r="BM19" s="153"/>
    </row>
    <row r="20" spans="2:65" x14ac:dyDescent="0.55000000000000004">
      <c r="B20" s="153"/>
      <c r="C20" s="748" t="s">
        <v>242</v>
      </c>
      <c r="D20" s="749"/>
      <c r="E20" s="749"/>
      <c r="F20" s="749"/>
      <c r="G20" s="749"/>
      <c r="H20" s="749"/>
      <c r="I20" s="749"/>
      <c r="J20" s="749"/>
      <c r="K20" s="749"/>
      <c r="L20" s="749"/>
      <c r="M20" s="749"/>
      <c r="N20" s="749"/>
      <c r="O20" s="749"/>
      <c r="P20" s="749"/>
      <c r="Q20" s="749"/>
      <c r="R20" s="749"/>
      <c r="S20" s="749"/>
      <c r="T20" s="749"/>
      <c r="U20" s="749"/>
      <c r="V20" s="749"/>
      <c r="W20" s="749"/>
      <c r="X20" s="749"/>
      <c r="Y20" s="749"/>
      <c r="Z20" s="749"/>
      <c r="AA20" s="749"/>
      <c r="AB20" s="749"/>
      <c r="AC20" s="749"/>
      <c r="AD20" s="749"/>
      <c r="AE20" s="749"/>
      <c r="AF20" s="749"/>
      <c r="AG20" s="749"/>
      <c r="AH20" s="749"/>
      <c r="AI20" s="749"/>
      <c r="AJ20" s="749"/>
      <c r="AK20" s="749"/>
      <c r="AL20" s="749"/>
      <c r="AM20" s="749"/>
      <c r="AN20" s="749"/>
      <c r="AO20" s="749"/>
      <c r="AP20" s="749"/>
      <c r="AQ20" s="749"/>
      <c r="AR20" s="749"/>
      <c r="AS20" s="749"/>
      <c r="AT20" s="749"/>
      <c r="AU20" s="749"/>
      <c r="AV20" s="749"/>
      <c r="AW20" s="749"/>
      <c r="AX20" s="749"/>
      <c r="AY20" s="749"/>
      <c r="AZ20" s="749"/>
      <c r="BA20" s="749"/>
      <c r="BB20" s="749"/>
      <c r="BC20" s="749"/>
      <c r="BD20" s="749"/>
      <c r="BE20" s="749"/>
      <c r="BF20" s="749"/>
      <c r="BG20" s="749"/>
      <c r="BH20" s="749"/>
      <c r="BI20" s="749"/>
      <c r="BJ20" s="749"/>
      <c r="BK20" s="749"/>
      <c r="BL20" s="749"/>
      <c r="BM20" s="749"/>
    </row>
    <row r="21" spans="2:65" ht="23.65" customHeight="1" x14ac:dyDescent="0.55000000000000004">
      <c r="B21" s="750" t="s">
        <v>314</v>
      </c>
      <c r="C21" s="751"/>
      <c r="D21" s="751"/>
      <c r="E21" s="752"/>
      <c r="F21" s="753"/>
      <c r="G21" s="754"/>
      <c r="H21" s="754"/>
      <c r="I21" s="754"/>
      <c r="J21" s="755"/>
      <c r="K21" s="756" t="s">
        <v>311</v>
      </c>
      <c r="L21" s="756"/>
      <c r="M21" s="756"/>
      <c r="N21" s="756"/>
      <c r="O21" s="756"/>
      <c r="P21" s="753"/>
      <c r="Q21" s="754"/>
      <c r="R21" s="754"/>
      <c r="S21" s="754"/>
      <c r="T21" s="754"/>
      <c r="U21" s="754"/>
      <c r="V21" s="754"/>
      <c r="W21" s="754"/>
      <c r="X21" s="754"/>
      <c r="Y21" s="754"/>
      <c r="Z21" s="754"/>
      <c r="AA21" s="754"/>
      <c r="AB21" s="754"/>
      <c r="AC21" s="754"/>
      <c r="AD21" s="754"/>
      <c r="AE21" s="754"/>
      <c r="AF21" s="754"/>
      <c r="AG21" s="754"/>
      <c r="AH21" s="754"/>
      <c r="AI21" s="754"/>
      <c r="AJ21" s="754"/>
      <c r="AK21" s="755"/>
      <c r="AL21" s="750" t="s">
        <v>312</v>
      </c>
      <c r="AM21" s="757"/>
      <c r="AN21" s="757"/>
      <c r="AO21" s="757"/>
      <c r="AP21" s="757"/>
      <c r="AQ21" s="758"/>
      <c r="AR21" s="759"/>
      <c r="AS21" s="760"/>
      <c r="AT21" s="760"/>
      <c r="AU21" s="760"/>
      <c r="AV21" s="760"/>
      <c r="AW21" s="760"/>
      <c r="AX21" s="760"/>
      <c r="AY21" s="760"/>
      <c r="AZ21" s="760"/>
      <c r="BA21" s="760"/>
      <c r="BB21" s="760"/>
      <c r="BC21" s="760"/>
      <c r="BD21" s="760"/>
      <c r="BE21" s="760"/>
      <c r="BF21" s="760"/>
      <c r="BG21" s="760"/>
      <c r="BH21" s="760"/>
      <c r="BI21" s="760"/>
      <c r="BJ21" s="760"/>
      <c r="BK21" s="760"/>
      <c r="BL21" s="760"/>
      <c r="BM21" s="761"/>
    </row>
    <row r="22" spans="2:65" ht="23.65" customHeight="1" x14ac:dyDescent="0.55000000000000004">
      <c r="B22" s="764" t="s">
        <v>313</v>
      </c>
      <c r="C22" s="765"/>
      <c r="D22" s="765"/>
      <c r="E22" s="765"/>
      <c r="F22" s="765"/>
      <c r="G22" s="765"/>
      <c r="H22" s="765"/>
      <c r="I22" s="765"/>
      <c r="J22" s="765"/>
      <c r="K22" s="765"/>
      <c r="L22" s="765"/>
      <c r="M22" s="765"/>
      <c r="N22" s="765"/>
      <c r="O22" s="766"/>
      <c r="P22" s="753"/>
      <c r="Q22" s="754"/>
      <c r="R22" s="754"/>
      <c r="S22" s="754"/>
      <c r="T22" s="754"/>
      <c r="U22" s="754"/>
      <c r="V22" s="754"/>
      <c r="W22" s="754"/>
      <c r="X22" s="754"/>
      <c r="Y22" s="754"/>
      <c r="Z22" s="754"/>
      <c r="AA22" s="754"/>
      <c r="AB22" s="754"/>
      <c r="AC22" s="754"/>
      <c r="AD22" s="754"/>
      <c r="AE22" s="754"/>
      <c r="AF22" s="754"/>
      <c r="AG22" s="754"/>
      <c r="AH22" s="754"/>
      <c r="AI22" s="754"/>
      <c r="AJ22" s="754"/>
      <c r="AK22" s="754"/>
      <c r="AL22" s="754"/>
      <c r="AM22" s="754"/>
      <c r="AN22" s="754"/>
      <c r="AO22" s="754"/>
      <c r="AP22" s="754"/>
      <c r="AQ22" s="754"/>
      <c r="AR22" s="754"/>
      <c r="AS22" s="754"/>
      <c r="AT22" s="754"/>
      <c r="AU22" s="754"/>
      <c r="AV22" s="754"/>
      <c r="AW22" s="754"/>
      <c r="AX22" s="754"/>
      <c r="AY22" s="754"/>
      <c r="AZ22" s="754"/>
      <c r="BA22" s="754"/>
      <c r="BB22" s="754"/>
      <c r="BC22" s="754"/>
      <c r="BD22" s="754"/>
      <c r="BE22" s="754"/>
      <c r="BF22" s="754"/>
      <c r="BG22" s="754"/>
      <c r="BH22" s="754"/>
      <c r="BI22" s="754"/>
      <c r="BJ22" s="754"/>
      <c r="BK22" s="754"/>
      <c r="BL22" s="754"/>
      <c r="BM22" s="755"/>
    </row>
    <row r="23" spans="2:65" ht="24" customHeight="1" x14ac:dyDescent="0.55000000000000004">
      <c r="B23" s="756" t="s">
        <v>379</v>
      </c>
      <c r="C23" s="756"/>
      <c r="D23" s="756"/>
      <c r="E23" s="756"/>
      <c r="F23" s="756"/>
      <c r="G23" s="756"/>
      <c r="H23" s="756"/>
      <c r="I23" s="756"/>
      <c r="J23" s="756"/>
      <c r="K23" s="756"/>
      <c r="L23" s="756"/>
      <c r="M23" s="756"/>
      <c r="N23" s="756"/>
      <c r="O23" s="756"/>
      <c r="P23" s="753"/>
      <c r="Q23" s="754"/>
      <c r="R23" s="754"/>
      <c r="S23" s="754"/>
      <c r="T23" s="754"/>
      <c r="U23" s="754"/>
      <c r="V23" s="754"/>
      <c r="W23" s="754"/>
      <c r="X23" s="754"/>
      <c r="Y23" s="754"/>
      <c r="Z23" s="754"/>
      <c r="AA23" s="754"/>
      <c r="AB23" s="754"/>
      <c r="AC23" s="754"/>
      <c r="AD23" s="754"/>
      <c r="AE23" s="754"/>
      <c r="AF23" s="754"/>
      <c r="AG23" s="754"/>
      <c r="AH23" s="754"/>
      <c r="AI23" s="754"/>
      <c r="AJ23" s="754"/>
      <c r="AK23" s="754"/>
      <c r="AL23" s="754"/>
      <c r="AM23" s="754"/>
      <c r="AN23" s="754"/>
      <c r="AO23" s="754"/>
      <c r="AP23" s="754"/>
      <c r="AQ23" s="754"/>
      <c r="AR23" s="754"/>
      <c r="AS23" s="754"/>
      <c r="AT23" s="754"/>
      <c r="AU23" s="754"/>
      <c r="AV23" s="754"/>
      <c r="AW23" s="754"/>
      <c r="AX23" s="754"/>
      <c r="AY23" s="754"/>
      <c r="AZ23" s="754"/>
      <c r="BA23" s="754"/>
      <c r="BB23" s="754"/>
      <c r="BC23" s="754"/>
      <c r="BD23" s="754"/>
      <c r="BE23" s="754"/>
      <c r="BF23" s="754"/>
      <c r="BG23" s="754"/>
      <c r="BH23" s="754"/>
      <c r="BI23" s="754"/>
      <c r="BJ23" s="754"/>
      <c r="BK23" s="754"/>
      <c r="BL23" s="754"/>
      <c r="BM23" s="755"/>
    </row>
    <row r="24" spans="2:65" ht="24" customHeight="1" x14ac:dyDescent="0.55000000000000004">
      <c r="B24" s="767" t="s">
        <v>330</v>
      </c>
      <c r="C24" s="768"/>
      <c r="D24" s="768"/>
      <c r="E24" s="768"/>
      <c r="F24" s="768"/>
      <c r="G24" s="768"/>
      <c r="H24" s="768"/>
      <c r="I24" s="768"/>
      <c r="J24" s="768"/>
      <c r="K24" s="768"/>
      <c r="L24" s="768"/>
      <c r="M24" s="768"/>
      <c r="N24" s="768"/>
      <c r="O24" s="769"/>
      <c r="P24" s="770" t="s">
        <v>331</v>
      </c>
      <c r="Q24" s="771"/>
      <c r="R24" s="771"/>
      <c r="S24" s="771"/>
      <c r="T24" s="771"/>
      <c r="U24" s="771"/>
      <c r="V24" s="771"/>
      <c r="W24" s="771"/>
      <c r="X24" s="771"/>
      <c r="Y24" s="771"/>
      <c r="Z24" s="771"/>
      <c r="AA24" s="771"/>
      <c r="AB24" s="771"/>
      <c r="AC24" s="771"/>
      <c r="AD24" s="771"/>
      <c r="AE24" s="771"/>
      <c r="AF24" s="771"/>
      <c r="AG24" s="771"/>
      <c r="AH24" s="771"/>
      <c r="AI24" s="771"/>
      <c r="AJ24" s="771"/>
      <c r="AK24" s="771"/>
      <c r="AL24" s="771"/>
      <c r="AM24" s="771"/>
      <c r="AN24" s="771"/>
      <c r="AO24" s="771"/>
      <c r="AP24" s="771"/>
      <c r="AQ24" s="771"/>
      <c r="AR24" s="771"/>
      <c r="AS24" s="771"/>
      <c r="AT24" s="771"/>
      <c r="AU24" s="771"/>
      <c r="AV24" s="771"/>
      <c r="AW24" s="771"/>
      <c r="AX24" s="771"/>
      <c r="AY24" s="771"/>
      <c r="AZ24" s="771"/>
      <c r="BA24" s="771"/>
      <c r="BB24" s="771"/>
      <c r="BC24" s="771"/>
      <c r="BD24" s="771"/>
      <c r="BE24" s="771"/>
      <c r="BF24" s="771"/>
      <c r="BG24" s="771"/>
      <c r="BH24" s="771"/>
      <c r="BI24" s="771"/>
      <c r="BJ24" s="771"/>
      <c r="BK24" s="771"/>
      <c r="BL24" s="771"/>
      <c r="BM24" s="772"/>
    </row>
    <row r="25" spans="2:65" ht="23.65" customHeight="1" x14ac:dyDescent="0.55000000000000004">
      <c r="B25" s="756" t="s">
        <v>243</v>
      </c>
      <c r="C25" s="756"/>
      <c r="D25" s="756"/>
      <c r="E25" s="756"/>
      <c r="F25" s="756"/>
      <c r="G25" s="756"/>
      <c r="H25" s="756"/>
      <c r="I25" s="756"/>
      <c r="J25" s="756"/>
      <c r="K25" s="756"/>
      <c r="L25" s="756"/>
      <c r="M25" s="756"/>
      <c r="N25" s="756"/>
      <c r="O25" s="756"/>
      <c r="P25" s="762"/>
      <c r="Q25" s="762"/>
      <c r="R25" s="762"/>
      <c r="S25" s="762"/>
      <c r="T25" s="762"/>
      <c r="U25" s="762"/>
      <c r="V25" s="762"/>
      <c r="W25" s="762"/>
      <c r="X25" s="762"/>
      <c r="Y25" s="762"/>
      <c r="Z25" s="762"/>
      <c r="AA25" s="762"/>
      <c r="AB25" s="762"/>
      <c r="AC25" s="762"/>
      <c r="AD25" s="762"/>
      <c r="AE25" s="762"/>
      <c r="AF25" s="762"/>
      <c r="AG25" s="762"/>
      <c r="AH25" s="762"/>
      <c r="AI25" s="762"/>
      <c r="AJ25" s="762"/>
      <c r="AK25" s="762"/>
      <c r="AL25" s="762"/>
      <c r="AM25" s="762"/>
      <c r="AN25" s="762"/>
      <c r="AO25" s="762"/>
      <c r="AP25" s="762"/>
      <c r="AQ25" s="762"/>
      <c r="AR25" s="762"/>
      <c r="AS25" s="762"/>
      <c r="AT25" s="762"/>
      <c r="AU25" s="762"/>
      <c r="AV25" s="762"/>
      <c r="AW25" s="762"/>
      <c r="AX25" s="762"/>
      <c r="AY25" s="762"/>
      <c r="AZ25" s="762"/>
      <c r="BA25" s="762"/>
      <c r="BB25" s="762"/>
      <c r="BC25" s="762"/>
      <c r="BD25" s="762"/>
      <c r="BE25" s="762"/>
      <c r="BF25" s="762"/>
      <c r="BG25" s="762"/>
      <c r="BH25" s="762"/>
      <c r="BI25" s="762"/>
      <c r="BJ25" s="762"/>
      <c r="BK25" s="762"/>
      <c r="BL25" s="762"/>
      <c r="BM25" s="762"/>
    </row>
    <row r="26" spans="2:65" ht="23.65" customHeight="1" x14ac:dyDescent="0.55000000000000004">
      <c r="B26" s="756" t="s">
        <v>244</v>
      </c>
      <c r="C26" s="756"/>
      <c r="D26" s="756"/>
      <c r="E26" s="756"/>
      <c r="F26" s="756"/>
      <c r="G26" s="756"/>
      <c r="H26" s="756"/>
      <c r="I26" s="756"/>
      <c r="J26" s="756"/>
      <c r="K26" s="756"/>
      <c r="L26" s="756"/>
      <c r="M26" s="756"/>
      <c r="N26" s="756"/>
      <c r="O26" s="756"/>
      <c r="P26" s="756"/>
      <c r="Q26" s="756"/>
      <c r="R26" s="756"/>
      <c r="S26" s="756"/>
      <c r="T26" s="756"/>
      <c r="U26" s="756"/>
      <c r="V26" s="756"/>
      <c r="W26" s="756"/>
      <c r="X26" s="756"/>
      <c r="Y26" s="756"/>
      <c r="Z26" s="756"/>
      <c r="AA26" s="756"/>
      <c r="AB26" s="756"/>
      <c r="AC26" s="756"/>
      <c r="AD26" s="756"/>
      <c r="AE26" s="756"/>
      <c r="AF26" s="756"/>
      <c r="AG26" s="756"/>
      <c r="AH26" s="756"/>
      <c r="AI26" s="756"/>
      <c r="AJ26" s="756"/>
      <c r="AK26" s="756"/>
      <c r="AL26" s="756"/>
      <c r="AM26" s="756"/>
      <c r="AN26" s="756"/>
      <c r="AO26" s="756"/>
      <c r="AP26" s="756"/>
      <c r="AQ26" s="756"/>
      <c r="AR26" s="756"/>
      <c r="AS26" s="756"/>
      <c r="AT26" s="756"/>
      <c r="AU26" s="756"/>
      <c r="AV26" s="756"/>
      <c r="AW26" s="756"/>
      <c r="AX26" s="756"/>
      <c r="AY26" s="756"/>
      <c r="AZ26" s="756"/>
      <c r="BA26" s="756"/>
      <c r="BB26" s="756"/>
      <c r="BC26" s="756"/>
      <c r="BD26" s="756"/>
      <c r="BE26" s="756"/>
      <c r="BF26" s="763" t="s">
        <v>245</v>
      </c>
      <c r="BG26" s="763"/>
      <c r="BH26" s="763"/>
      <c r="BI26" s="763"/>
      <c r="BJ26" s="763"/>
      <c r="BK26" s="763"/>
      <c r="BL26" s="763"/>
      <c r="BM26" s="763"/>
    </row>
  </sheetData>
  <sheetProtection algorithmName="SHA-512" hashValue="uezRRHnr75qCrKwD5H6BwP8Dn0c1ZoO3tDOiaI2jEsYaDYafQCCbPx+J3gAeqaM6/EV/+PbKftbTGEMUrEyMuA==" saltValue="bMH2OGp2P6JIVK9G9gAaLw==" spinCount="100000" sheet="1" formatCells="0" formatRows="0"/>
  <mergeCells count="98">
    <mergeCell ref="B25:O25"/>
    <mergeCell ref="P25:BM25"/>
    <mergeCell ref="B26:BE26"/>
    <mergeCell ref="BF26:BM26"/>
    <mergeCell ref="B22:O22"/>
    <mergeCell ref="P22:BM22"/>
    <mergeCell ref="B23:O23"/>
    <mergeCell ref="P23:BM23"/>
    <mergeCell ref="B24:O24"/>
    <mergeCell ref="P24:BM24"/>
    <mergeCell ref="AM16:AR16"/>
    <mergeCell ref="AS16:AX16"/>
    <mergeCell ref="AY16:BD16"/>
    <mergeCell ref="C20:BM20"/>
    <mergeCell ref="B21:E21"/>
    <mergeCell ref="F21:J21"/>
    <mergeCell ref="K21:O21"/>
    <mergeCell ref="P21:AK21"/>
    <mergeCell ref="AL21:AQ21"/>
    <mergeCell ref="AR21:BM21"/>
    <mergeCell ref="AM15:AR15"/>
    <mergeCell ref="AS15:AX15"/>
    <mergeCell ref="AY15:BD15"/>
    <mergeCell ref="BE15:BG15"/>
    <mergeCell ref="BH15:BJ15"/>
    <mergeCell ref="BK15:BM15"/>
    <mergeCell ref="AS14:AX14"/>
    <mergeCell ref="AY14:BD14"/>
    <mergeCell ref="BE14:BG14"/>
    <mergeCell ref="BH14:BJ14"/>
    <mergeCell ref="BK14:BM14"/>
    <mergeCell ref="B15:E15"/>
    <mergeCell ref="F15:O15"/>
    <mergeCell ref="P15:AC15"/>
    <mergeCell ref="AD15:AF15"/>
    <mergeCell ref="AG15:AL15"/>
    <mergeCell ref="B14:E14"/>
    <mergeCell ref="F14:O14"/>
    <mergeCell ref="P14:AC14"/>
    <mergeCell ref="AD14:AF14"/>
    <mergeCell ref="AG14:AL14"/>
    <mergeCell ref="AM14:AR14"/>
    <mergeCell ref="AM13:AR13"/>
    <mergeCell ref="AS13:AX13"/>
    <mergeCell ref="AY13:BD13"/>
    <mergeCell ref="BE13:BG13"/>
    <mergeCell ref="BH13:BJ13"/>
    <mergeCell ref="BK13:BM13"/>
    <mergeCell ref="AS12:AX12"/>
    <mergeCell ref="AY12:BD12"/>
    <mergeCell ref="BE12:BG12"/>
    <mergeCell ref="BH12:BJ12"/>
    <mergeCell ref="BK12:BM12"/>
    <mergeCell ref="B13:E13"/>
    <mergeCell ref="F13:O13"/>
    <mergeCell ref="P13:AC13"/>
    <mergeCell ref="AD13:AF13"/>
    <mergeCell ref="AG13:AL13"/>
    <mergeCell ref="AM11:AR11"/>
    <mergeCell ref="AS11:AX11"/>
    <mergeCell ref="AY11:BD11"/>
    <mergeCell ref="BE11:BG11"/>
    <mergeCell ref="B12:E12"/>
    <mergeCell ref="F12:O12"/>
    <mergeCell ref="P12:AC12"/>
    <mergeCell ref="AD12:AF12"/>
    <mergeCell ref="AG12:AL12"/>
    <mergeCell ref="AG11:AL11"/>
    <mergeCell ref="F11:O11"/>
    <mergeCell ref="P11:AC11"/>
    <mergeCell ref="AD11:AF11"/>
    <mergeCell ref="AM12:AR12"/>
    <mergeCell ref="AS10:AX10"/>
    <mergeCell ref="AY10:BD10"/>
    <mergeCell ref="BE10:BG10"/>
    <mergeCell ref="BH10:BJ10"/>
    <mergeCell ref="BK10:BM10"/>
    <mergeCell ref="F10:O10"/>
    <mergeCell ref="P10:AC10"/>
    <mergeCell ref="AD10:AF10"/>
    <mergeCell ref="AG10:AL10"/>
    <mergeCell ref="AM10:AR10"/>
    <mergeCell ref="BK11:BM11"/>
    <mergeCell ref="BH11:BJ11"/>
    <mergeCell ref="B11:E11"/>
    <mergeCell ref="AM8:AR8"/>
    <mergeCell ref="AS8:AX8"/>
    <mergeCell ref="AY8:BD8"/>
    <mergeCell ref="B9:E9"/>
    <mergeCell ref="F9:O9"/>
    <mergeCell ref="P9:AC9"/>
    <mergeCell ref="AD9:AF9"/>
    <mergeCell ref="AG9:AL9"/>
    <mergeCell ref="AM9:AR9"/>
    <mergeCell ref="AS9:AX9"/>
    <mergeCell ref="AY9:BD9"/>
    <mergeCell ref="BE9:BM9"/>
    <mergeCell ref="B10:E10"/>
  </mergeCells>
  <phoneticPr fontId="33"/>
  <dataValidations count="2">
    <dataValidation type="list" allowBlank="1" showInputMessage="1" showErrorMessage="1" error="プルダウンより選択してください" prompt="プルダウンより選択してください" sqref="BF26:BM26" xr:uid="{7D118C26-F6AB-44C4-AF50-D02D7BF4DC6B}">
      <formula1>"選択してください,関連あり,関連なし"</formula1>
    </dataValidation>
    <dataValidation type="list" allowBlank="1" showInputMessage="1" showErrorMessage="1" sqref="AD11:AD15" xr:uid="{A507D57C-EEBA-4711-AC67-3FD191C15052}">
      <formula1>"(選択),購入,リース,レンタル"</formula1>
    </dataValidation>
  </dataValidations>
  <printOptions horizontalCentered="1"/>
  <pageMargins left="0.59055118110236227" right="0.59055118110236227" top="0.78740157480314965" bottom="0.59055118110236227" header="0.31496062992125984" footer="0.31496062992125984"/>
  <pageSetup paperSize="9" scale="60"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18</vt:i4>
      </vt:variant>
      <vt:variant>
        <vt:lpstr>名前付き一覧</vt:lpstr>
      </vt:variant>
      <vt:variant>
        <vt:i4>22</vt:i4>
      </vt:variant>
    </vt:vector>
  </HeadingPairs>
  <TitlesOfParts>
    <vt:vector size="40" baseType="lpstr">
      <vt:lpstr>表紙</vt:lpstr>
      <vt:lpstr>申請者1</vt:lpstr>
      <vt:lpstr>申請者2</vt:lpstr>
      <vt:lpstr>申請者3</vt:lpstr>
      <vt:lpstr>計画1</vt:lpstr>
      <vt:lpstr>計画2</vt:lpstr>
      <vt:lpstr>工程</vt:lpstr>
      <vt:lpstr>原材料</vt:lpstr>
      <vt:lpstr>機械</vt:lpstr>
      <vt:lpstr>改良</vt:lpstr>
      <vt:lpstr>委託</vt:lpstr>
      <vt:lpstr>設備</vt:lpstr>
      <vt:lpstr>システム</vt:lpstr>
      <vt:lpstr>専門</vt:lpstr>
      <vt:lpstr>販路</vt:lpstr>
      <vt:lpstr>他</vt:lpstr>
      <vt:lpstr>相見積一覧</vt:lpstr>
      <vt:lpstr>資金</vt:lpstr>
      <vt:lpstr>システム!Print_Area</vt:lpstr>
      <vt:lpstr>委託!Print_Area</vt:lpstr>
      <vt:lpstr>改良!Print_Area</vt:lpstr>
      <vt:lpstr>機械!Print_Area</vt:lpstr>
      <vt:lpstr>計画1!Print_Area</vt:lpstr>
      <vt:lpstr>計画2!Print_Area</vt:lpstr>
      <vt:lpstr>原材料!Print_Area</vt:lpstr>
      <vt:lpstr>工程!Print_Area</vt:lpstr>
      <vt:lpstr>資金!Print_Area</vt:lpstr>
      <vt:lpstr>申請者1!Print_Area</vt:lpstr>
      <vt:lpstr>申請者2!Print_Area</vt:lpstr>
      <vt:lpstr>申請者3!Print_Area</vt:lpstr>
      <vt:lpstr>設備!Print_Area</vt:lpstr>
      <vt:lpstr>専門!Print_Area</vt:lpstr>
      <vt:lpstr>相見積一覧!Print_Area</vt:lpstr>
      <vt:lpstr>他!Print_Area</vt:lpstr>
      <vt:lpstr>販路!Print_Area</vt:lpstr>
      <vt:lpstr>表紙!Print_Area</vt:lpstr>
      <vt:lpstr>サービス業</vt:lpstr>
      <vt:lpstr>卸売業</vt:lpstr>
      <vt:lpstr>小売業</vt:lpstr>
      <vt:lpstr>製造業その他</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2026-07-15T02:24:58Z</dcterms:modified>
</cp:coreProperties>
</file>