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5" yWindow="-15" windowWidth="13110" windowHeight="11010" tabRatio="917" firstSheet="7" activeTab="15"/>
  </bookViews>
  <sheets>
    <sheet name="作成時のお願い" sheetId="20" r:id="rId1"/>
    <sheet name="申請前確認書" sheetId="23" state="hidden" r:id="rId2"/>
    <sheet name="申請に必要な書類" sheetId="22" state="hidden" r:id="rId3"/>
    <sheet name="リスト" sheetId="16" state="hidden" r:id="rId4"/>
    <sheet name="申請書" sheetId="1" r:id="rId5"/>
    <sheet name="事業計画Ⅰ" sheetId="24" r:id="rId6"/>
    <sheet name="事業計画Ⅰ･Ⅱ" sheetId="2" state="hidden" r:id="rId7"/>
    <sheet name="事業計画Ⅱ・Ⅲ" sheetId="25" r:id="rId8"/>
    <sheet name="事業計画Ⅳ" sheetId="26" r:id="rId9"/>
    <sheet name="事業計画Ⅴ1-4" sheetId="27" r:id="rId10"/>
    <sheet name="事業計画Ⅴ5-6" sheetId="18" r:id="rId11"/>
    <sheet name="事業計画Ⅴ7" sheetId="28" r:id="rId12"/>
    <sheet name="事業計画Ⅴ8" sheetId="19" r:id="rId13"/>
    <sheet name="事業計画Ⅴ9-10" sheetId="29" r:id="rId14"/>
    <sheet name="事業計画Ⅵ" sheetId="30" r:id="rId15"/>
    <sheet name="資金計画Ⅶ" sheetId="8" r:id="rId16"/>
    <sheet name="経費一覧表_海外Ⅷ" sheetId="34" r:id="rId17"/>
    <sheet name="経費一覧表_海外Ⅷ②" sheetId="35" state="hidden" r:id="rId18"/>
    <sheet name="経費一覧表_海外Ⅷ③" sheetId="36" state="hidden" r:id="rId19"/>
    <sheet name="経費一覧表_海外Ⅷ (2)" sheetId="37" r:id="rId20"/>
    <sheet name="経費一覧表_海外Ⅷ (3)" sheetId="38" r:id="rId21"/>
    <sheet name="経費一覧_広告Ⅸ" sheetId="31" r:id="rId22"/>
  </sheets>
  <definedNames>
    <definedName name="_xlnm._FilterDatabase" localSheetId="3" hidden="1">リスト!$C$2:$E$5</definedName>
    <definedName name="_xlnm._FilterDatabase" localSheetId="5" hidden="1">事業計画Ⅰ!$A$4:$N$24</definedName>
    <definedName name="_xlnm._FilterDatabase" localSheetId="4" hidden="1">申請書!$Y$11:$AA$14</definedName>
    <definedName name="_xlnm.Print_Area" localSheetId="21">経費一覧_広告Ⅸ!$A$1:$H$14</definedName>
    <definedName name="_xlnm.Print_Area" localSheetId="16">経費一覧表_海外Ⅷ!$A$1:$K$32</definedName>
    <definedName name="_xlnm.Print_Area" localSheetId="19">'経費一覧表_海外Ⅷ (2)'!$A$1:$K$32</definedName>
    <definedName name="_xlnm.Print_Area" localSheetId="20">'経費一覧表_海外Ⅷ (3)'!$A$1:$K$32</definedName>
    <definedName name="_xlnm.Print_Area" localSheetId="17">経費一覧表_海外Ⅷ②!$A$1:$K$32</definedName>
    <definedName name="_xlnm.Print_Area" localSheetId="18">経費一覧表_海外Ⅷ③!$A$1:$K$32</definedName>
    <definedName name="_xlnm.Print_Area" localSheetId="0">作成時のお願い!$A$1:$K$20</definedName>
    <definedName name="_xlnm.Print_Area" localSheetId="15">資金計画Ⅶ!$A$1:$F$32</definedName>
    <definedName name="_xlnm.Print_Area" localSheetId="5">事業計画Ⅰ!$A$1:$O$24</definedName>
    <definedName name="_xlnm.Print_Area" localSheetId="6">事業計画Ⅰ･Ⅱ!$A$1:$M$32</definedName>
    <definedName name="_xlnm.Print_Area" localSheetId="7">事業計画Ⅱ・Ⅲ!$A$1:$G$16</definedName>
    <definedName name="_xlnm.Print_Area" localSheetId="8">事業計画Ⅳ!$A$1:$G$22</definedName>
    <definedName name="_xlnm.Print_Area" localSheetId="9">'事業計画Ⅴ1-4'!$A$1:$F$30</definedName>
    <definedName name="_xlnm.Print_Area" localSheetId="11">事業計画Ⅴ7!$A$1:$I$22</definedName>
    <definedName name="_xlnm.Print_Area" localSheetId="13">'事業計画Ⅴ9-10'!$A$1:$G$30</definedName>
    <definedName name="_xlnm.Print_Area" localSheetId="14">事業計画Ⅵ!$A$1:$R$23</definedName>
    <definedName name="_xlnm.Print_Area" localSheetId="4">申請書!$A$1:$W$34</definedName>
    <definedName name="_xlnm.Print_Area" localSheetId="1">申請前確認書!$A$1:$O$45</definedName>
    <definedName name="ｚ" localSheetId="21">#REF!</definedName>
    <definedName name="ｚ" localSheetId="16">#REF!</definedName>
    <definedName name="ｚ" localSheetId="19">#REF!</definedName>
    <definedName name="ｚ" localSheetId="20">#REF!</definedName>
    <definedName name="ｚ" localSheetId="17">#REF!</definedName>
    <definedName name="ｚ" localSheetId="18">#REF!</definedName>
    <definedName name="ｚ" localSheetId="5">#REF!</definedName>
    <definedName name="ｚ" localSheetId="7">#REF!</definedName>
    <definedName name="ｚ" localSheetId="8">#REF!</definedName>
    <definedName name="ｚ" localSheetId="9">#REF!</definedName>
    <definedName name="ｚ" localSheetId="11">#REF!</definedName>
    <definedName name="ｚ" localSheetId="13">#REF!</definedName>
    <definedName name="ｚ" localSheetId="14">#REF!</definedName>
    <definedName name="ｚ">#REF!</definedName>
    <definedName name="サービス業">事業計画Ⅰ!$R$3:$R$31</definedName>
    <definedName name="スマートシティ">申請書!$Z$12:$Z$14</definedName>
    <definedName name="セーフシティ">申請書!$Y$12:$Y$14</definedName>
    <definedName name="ダイバーシティ">申請書!$Z$12:$Z$14</definedName>
    <definedName name="卸売業">事業計画Ⅰ!$Q$3:$Q$8</definedName>
    <definedName name="小売業">事業計画Ⅰ!$S$3:$S$10</definedName>
    <definedName name="製造業その他">事業計画Ⅰ!$P$3:$P$61</definedName>
  </definedNames>
  <calcPr calcId="145621"/>
</workbook>
</file>

<file path=xl/calcChain.xml><?xml version="1.0" encoding="utf-8"?>
<calcChain xmlns="http://schemas.openxmlformats.org/spreadsheetml/2006/main">
  <c r="E13" i="8" l="1"/>
  <c r="I32" i="34" l="1"/>
  <c r="G32" i="34"/>
  <c r="I31" i="34"/>
  <c r="F12" i="8"/>
  <c r="E12" i="8"/>
  <c r="E11" i="8"/>
  <c r="F10" i="8"/>
  <c r="E10" i="8"/>
  <c r="E9" i="8"/>
  <c r="C9" i="8"/>
  <c r="E15" i="8"/>
  <c r="E14" i="8"/>
  <c r="F8" i="8"/>
  <c r="E8" i="8"/>
  <c r="C8" i="8"/>
  <c r="I31" i="38"/>
  <c r="G30" i="38"/>
  <c r="I29" i="38"/>
  <c r="I28" i="38"/>
  <c r="I30" i="38" s="1"/>
  <c r="G27" i="38"/>
  <c r="I26" i="38"/>
  <c r="I25" i="38"/>
  <c r="I27" i="38" s="1"/>
  <c r="G24" i="38"/>
  <c r="I23" i="38"/>
  <c r="I22" i="38"/>
  <c r="I21" i="38"/>
  <c r="I24" i="38" s="1"/>
  <c r="G20" i="38"/>
  <c r="G32" i="38" s="1"/>
  <c r="I19" i="38"/>
  <c r="I18" i="38"/>
  <c r="I17" i="38"/>
  <c r="I16" i="38"/>
  <c r="I15" i="38"/>
  <c r="I20" i="38" s="1"/>
  <c r="I14" i="38"/>
  <c r="I32" i="38" s="1"/>
  <c r="I31" i="37"/>
  <c r="G30" i="37"/>
  <c r="I29" i="37"/>
  <c r="I28" i="37"/>
  <c r="I30" i="37" s="1"/>
  <c r="G27" i="37"/>
  <c r="I26" i="37"/>
  <c r="I25" i="37"/>
  <c r="I27" i="37" s="1"/>
  <c r="G24" i="37"/>
  <c r="I23" i="37"/>
  <c r="I22" i="37"/>
  <c r="I21" i="37"/>
  <c r="I24" i="37" s="1"/>
  <c r="G20" i="37"/>
  <c r="G32" i="37" s="1"/>
  <c r="I19" i="37"/>
  <c r="I18" i="37"/>
  <c r="I17" i="37"/>
  <c r="I16" i="37"/>
  <c r="I15" i="37"/>
  <c r="I20" i="37" s="1"/>
  <c r="I14" i="37"/>
  <c r="I32" i="37" s="1"/>
  <c r="E6" i="25" l="1"/>
  <c r="G8" i="31" l="1"/>
  <c r="G7" i="31"/>
  <c r="G27" i="1" l="1"/>
  <c r="C13" i="8" l="1"/>
  <c r="I31" i="36" l="1"/>
  <c r="G30" i="36"/>
  <c r="I29" i="36"/>
  <c r="I28" i="36"/>
  <c r="I30" i="36" s="1"/>
  <c r="G27" i="36"/>
  <c r="I26" i="36"/>
  <c r="I25" i="36"/>
  <c r="I27" i="36" s="1"/>
  <c r="G24" i="36"/>
  <c r="I23" i="36"/>
  <c r="I22" i="36"/>
  <c r="I21" i="36"/>
  <c r="I24" i="36" s="1"/>
  <c r="G20" i="36"/>
  <c r="G32" i="36" s="1"/>
  <c r="I19" i="36"/>
  <c r="I18" i="36"/>
  <c r="I17" i="36"/>
  <c r="I16" i="36"/>
  <c r="I15" i="36"/>
  <c r="I20" i="36" s="1"/>
  <c r="I14" i="36"/>
  <c r="I32" i="36" s="1"/>
  <c r="I31" i="35"/>
  <c r="G30" i="35"/>
  <c r="I29" i="35"/>
  <c r="I28" i="35"/>
  <c r="I30" i="35" s="1"/>
  <c r="G27" i="35"/>
  <c r="I26" i="35"/>
  <c r="I25" i="35"/>
  <c r="I27" i="35" s="1"/>
  <c r="G24" i="35"/>
  <c r="I23" i="35"/>
  <c r="I22" i="35"/>
  <c r="I21" i="35"/>
  <c r="I24" i="35" s="1"/>
  <c r="G20" i="35"/>
  <c r="G32" i="35" s="1"/>
  <c r="I19" i="35"/>
  <c r="I18" i="35"/>
  <c r="I17" i="35"/>
  <c r="I16" i="35"/>
  <c r="I15" i="35"/>
  <c r="I20" i="35" s="1"/>
  <c r="I14" i="35"/>
  <c r="I32" i="35" s="1"/>
  <c r="F13" i="8"/>
  <c r="F14" i="8" s="1"/>
  <c r="G30" i="34"/>
  <c r="C12" i="8" s="1"/>
  <c r="I29" i="34"/>
  <c r="I28" i="34"/>
  <c r="I30" i="34" s="1"/>
  <c r="G27" i="34"/>
  <c r="C11" i="8" s="1"/>
  <c r="I26" i="34"/>
  <c r="I25" i="34"/>
  <c r="I27" i="34" s="1"/>
  <c r="F11" i="8" s="1"/>
  <c r="G11" i="8" s="1"/>
  <c r="G24" i="34"/>
  <c r="I23" i="34"/>
  <c r="I22" i="34"/>
  <c r="I21" i="34"/>
  <c r="I24" i="34" s="1"/>
  <c r="G20" i="34"/>
  <c r="I19" i="34"/>
  <c r="I18" i="34"/>
  <c r="I17" i="34"/>
  <c r="I16" i="34"/>
  <c r="I15" i="34"/>
  <c r="I20" i="34" s="1"/>
  <c r="I14" i="34"/>
  <c r="F15" i="8" l="1"/>
  <c r="F16" i="8" s="1"/>
  <c r="C10" i="8"/>
  <c r="F9" i="8"/>
  <c r="C14" i="8" l="1"/>
  <c r="P14" i="1"/>
  <c r="P13" i="1"/>
  <c r="M11" i="1"/>
  <c r="M9" i="1"/>
  <c r="H22" i="26" l="1"/>
  <c r="H21" i="26"/>
  <c r="H20" i="26"/>
  <c r="H19" i="26"/>
  <c r="T19" i="24"/>
  <c r="B24" i="1"/>
  <c r="G12" i="8"/>
  <c r="F14" i="31"/>
  <c r="C15" i="8" s="1"/>
  <c r="D16" i="8" s="1"/>
  <c r="G13" i="31"/>
  <c r="G12" i="31"/>
  <c r="G11" i="31"/>
  <c r="G10" i="31"/>
  <c r="G9" i="31"/>
  <c r="G14" i="31"/>
  <c r="E16" i="8" l="1"/>
  <c r="G5" i="27"/>
  <c r="F13" i="26"/>
  <c r="G12" i="26" l="1"/>
  <c r="G11" i="26"/>
  <c r="G10" i="26"/>
  <c r="G9" i="26"/>
  <c r="G8" i="26"/>
  <c r="G7" i="26"/>
  <c r="G6" i="26"/>
  <c r="G13" i="26" s="1"/>
  <c r="T21" i="24"/>
  <c r="T20" i="24"/>
  <c r="U19" i="24"/>
  <c r="I22" i="2" l="1"/>
  <c r="D25" i="8" l="1"/>
  <c r="G25" i="8" l="1"/>
  <c r="E31" i="1" l="1"/>
  <c r="D31" i="1"/>
  <c r="C31" i="1"/>
  <c r="B31" i="1"/>
</calcChain>
</file>

<file path=xl/sharedStrings.xml><?xml version="1.0" encoding="utf-8"?>
<sst xmlns="http://schemas.openxmlformats.org/spreadsheetml/2006/main" count="1029" uniqueCount="700">
  <si>
    <t>公社記入欄</t>
  </si>
  <si>
    <t>受付番号</t>
  </si>
  <si>
    <t>受付日</t>
  </si>
  <si>
    <t>受付者</t>
  </si>
  <si>
    <t>公益財団法人東京都中小企業振興公社　</t>
  </si>
  <si>
    <t>所在地　</t>
  </si>
  <si>
    <t>下記のとおり助成事業を実施したいので、別紙の書類を添えて、助成金の交付を申請します。</t>
  </si>
  <si>
    <t>記</t>
  </si>
  <si>
    <t>申請先</t>
  </si>
  <si>
    <t>千円</t>
    <rPh sb="0" eb="2">
      <t>センエン</t>
    </rPh>
    <phoneticPr fontId="1"/>
  </si>
  <si>
    <t>万</t>
    <rPh sb="0" eb="1">
      <t>マン</t>
    </rPh>
    <phoneticPr fontId="1"/>
  </si>
  <si>
    <t>助成事業終了予定日</t>
    <phoneticPr fontId="1"/>
  </si>
  <si>
    <t>助成金交付申請額</t>
    <rPh sb="0" eb="3">
      <t>ジョセイキン</t>
    </rPh>
    <phoneticPr fontId="1"/>
  </si>
  <si>
    <r>
      <t>　　　　</t>
    </r>
    <r>
      <rPr>
        <sz val="10.5"/>
        <rFont val="ＭＳ 明朝"/>
        <family val="1"/>
        <charset val="128"/>
      </rPr>
      <t>理　　事　　長　　殿</t>
    </r>
  </si>
  <si>
    <t>市場開拓助成事業実施計画</t>
  </si>
  <si>
    <t>フリガナ</t>
  </si>
  <si>
    <t>代表者</t>
  </si>
  <si>
    <t>名称</t>
  </si>
  <si>
    <t>氏名</t>
  </si>
  <si>
    <t>役職</t>
  </si>
  <si>
    <t>〒</t>
  </si>
  <si>
    <t>ＴＥＬ</t>
  </si>
  <si>
    <t>-</t>
  </si>
  <si>
    <t>部署</t>
  </si>
  <si>
    <t>E-mail</t>
  </si>
  <si>
    <t>創業</t>
  </si>
  <si>
    <t>年　　月　　日</t>
  </si>
  <si>
    <t>資本金</t>
  </si>
  <si>
    <t>円</t>
  </si>
  <si>
    <t>法人設立</t>
  </si>
  <si>
    <t>（うち大企業からの出資</t>
  </si>
  <si>
    <t>円）</t>
  </si>
  <si>
    <t>役員数</t>
  </si>
  <si>
    <t>人（監査役を含む）</t>
  </si>
  <si>
    <t>従業員数</t>
  </si>
  <si>
    <t>人)</t>
  </si>
  <si>
    <t>ＵＲＬ</t>
  </si>
  <si>
    <t>事業概要</t>
  </si>
  <si>
    <t>主要製品</t>
  </si>
  <si>
    <t>年度</t>
  </si>
  <si>
    <t>助成事業名</t>
  </si>
  <si>
    <t>申請テーマ</t>
  </si>
  <si>
    <t>本申請との関係</t>
  </si>
  <si>
    <t>同一・否</t>
  </si>
  <si>
    <t>別紙</t>
    <rPh sb="0" eb="2">
      <t>ベッシ</t>
    </rPh>
    <phoneticPr fontId="1"/>
  </si>
  <si>
    <t>連絡
担当者</t>
    <rPh sb="3" eb="6">
      <t>タントウシャ</t>
    </rPh>
    <phoneticPr fontId="1"/>
  </si>
  <si>
    <t>連絡先
所在地</t>
    <rPh sb="4" eb="7">
      <t>ショザイチ</t>
    </rPh>
    <phoneticPr fontId="1"/>
  </si>
  <si>
    <t>本店
所在地</t>
    <rPh sb="3" eb="6">
      <t>ショザイチ</t>
    </rPh>
    <phoneticPr fontId="1"/>
  </si>
  <si>
    <t>人（うち正社員</t>
    <rPh sb="0" eb="1">
      <t>ニン</t>
    </rPh>
    <rPh sb="4" eb="7">
      <t>セイシャイン</t>
    </rPh>
    <phoneticPr fontId="1"/>
  </si>
  <si>
    <r>
      <t xml:space="preserve">都内登記
所在地
</t>
    </r>
    <r>
      <rPr>
        <sz val="8"/>
        <rFont val="ＭＳ Ｐ明朝"/>
        <family val="1"/>
        <charset val="128"/>
      </rPr>
      <t xml:space="preserve">※本店所在地
　が都外の方
　は記載のこと   </t>
    </r>
    <rPh sb="5" eb="8">
      <t>ショザイチ</t>
    </rPh>
    <rPh sb="21" eb="22">
      <t>カタ</t>
    </rPh>
    <rPh sb="25" eb="27">
      <t>キサイ</t>
    </rPh>
    <phoneticPr fontId="1"/>
  </si>
  <si>
    <t>媒　体　名</t>
    <rPh sb="0" eb="1">
      <t>バイ</t>
    </rPh>
    <rPh sb="2" eb="3">
      <t>カラダ</t>
    </rPh>
    <rPh sb="4" eb="5">
      <t>メイ</t>
    </rPh>
    <phoneticPr fontId="1"/>
  </si>
  <si>
    <t>作業項目</t>
  </si>
  <si>
    <t>経費区分</t>
  </si>
  <si>
    <t>出展小間料</t>
  </si>
  <si>
    <t>資材費</t>
  </si>
  <si>
    <t>輸送費</t>
  </si>
  <si>
    <t>海外展示会等参加費</t>
  </si>
  <si>
    <t>通訳費</t>
  </si>
  <si>
    <t>広告費</t>
  </si>
  <si>
    <t>資金の調達先</t>
  </si>
  <si>
    <t>自己資金</t>
  </si>
  <si>
    <t>銀行借入金</t>
  </si>
  <si>
    <t>役員借入金</t>
  </si>
  <si>
    <t>その他</t>
  </si>
  <si>
    <t>　「助成事業に要する経費」の合計と、「資金調達金額」の合計とが一致するように記入してください。</t>
    <phoneticPr fontId="1"/>
  </si>
  <si>
    <t>　「助成金交付申請額」とは、「助成対象経費」のうち助成金の交付を希望する額で「助成対象経費」に助成率の１/２を乗じた金額（千円未満は切捨て）で、かつ助成限度額以内（300万円）となります。</t>
    <phoneticPr fontId="1"/>
  </si>
  <si>
    <t>　「助成対象経費」には、「助成事業に要する経費」から事務費・消費税・振込手数料などの間接経費を除いた金額を記入してください。</t>
    <phoneticPr fontId="1"/>
  </si>
  <si>
    <t>合　　　計</t>
    <phoneticPr fontId="1"/>
  </si>
  <si>
    <t>区　　　　　分</t>
    <phoneticPr fontId="1"/>
  </si>
  <si>
    <t>進捗状況等</t>
    <phoneticPr fontId="1"/>
  </si>
  <si>
    <t>展示会名</t>
  </si>
  <si>
    <t>所在地</t>
  </si>
  <si>
    <t>主催者名</t>
  </si>
  <si>
    <t>支払予定先</t>
  </si>
  <si>
    <r>
      <t>助成事業に要する
経費</t>
    </r>
    <r>
      <rPr>
        <sz val="8"/>
        <rFont val="ＭＳ 明朝"/>
        <family val="1"/>
        <charset val="128"/>
      </rPr>
      <t>（税込：円）</t>
    </r>
    <rPh sb="9" eb="11">
      <t>ケイヒ</t>
    </rPh>
    <rPh sb="12" eb="14">
      <t>ゼイコミ</t>
    </rPh>
    <rPh sb="15" eb="16">
      <t>エン</t>
    </rPh>
    <phoneticPr fontId="1"/>
  </si>
  <si>
    <r>
      <t xml:space="preserve">助成対象経費
</t>
    </r>
    <r>
      <rPr>
        <sz val="8"/>
        <rFont val="ＭＳ 明朝"/>
        <family val="1"/>
        <charset val="128"/>
      </rPr>
      <t>（税抜：円）</t>
    </r>
    <rPh sb="8" eb="10">
      <t>ゼイヌキ</t>
    </rPh>
    <rPh sb="11" eb="12">
      <t>エン</t>
    </rPh>
    <phoneticPr fontId="1"/>
  </si>
  <si>
    <t>通　訳　費</t>
    <rPh sb="0" eb="1">
      <t>ツウ</t>
    </rPh>
    <rPh sb="2" eb="3">
      <t>ヤク</t>
    </rPh>
    <rPh sb="4" eb="5">
      <t>ヒ</t>
    </rPh>
    <phoneticPr fontId="1"/>
  </si>
  <si>
    <r>
      <t xml:space="preserve">単　価
</t>
    </r>
    <r>
      <rPr>
        <sz val="8"/>
        <rFont val="ＭＳ 明朝"/>
        <family val="1"/>
        <charset val="128"/>
      </rPr>
      <t>（税抜：円）</t>
    </r>
    <rPh sb="8" eb="9">
      <t>エン</t>
    </rPh>
    <phoneticPr fontId="1"/>
  </si>
  <si>
    <t>開発支援テーマ</t>
    <rPh sb="0" eb="2">
      <t>カイハツ</t>
    </rPh>
    <rPh sb="2" eb="4">
      <t>シエン</t>
    </rPh>
    <phoneticPr fontId="1"/>
  </si>
  <si>
    <t>Ⅸ　広告掲載に必要な経費一覧表</t>
    <phoneticPr fontId="1"/>
  </si>
  <si>
    <t>Ⅶ　</t>
    <phoneticPr fontId="1"/>
  </si>
  <si>
    <t>資金計画</t>
    <phoneticPr fontId="1"/>
  </si>
  <si>
    <t>助成対象期間の全体経費を記入してください。</t>
    <phoneticPr fontId="1"/>
  </si>
  <si>
    <t>経費名</t>
    <rPh sb="0" eb="2">
      <t>ケイヒ</t>
    </rPh>
    <rPh sb="2" eb="3">
      <t>メイ</t>
    </rPh>
    <phoneticPr fontId="1"/>
  </si>
  <si>
    <t>小　　計</t>
    <phoneticPr fontId="1"/>
  </si>
  <si>
    <t>　　展示会を実施する上で、必要最小限の経費を記入してください。</t>
    <rPh sb="2" eb="5">
      <t>テンジカイ</t>
    </rPh>
    <phoneticPr fontId="1"/>
  </si>
  <si>
    <t>　　掲載する広告ごとに記入してください。</t>
    <rPh sb="2" eb="4">
      <t>ケイサイ</t>
    </rPh>
    <rPh sb="6" eb="8">
      <t>コウコク</t>
    </rPh>
    <rPh sb="11" eb="13">
      <t>キニュウ</t>
    </rPh>
    <phoneticPr fontId="1"/>
  </si>
  <si>
    <t>資金調達計画（円）</t>
    <rPh sb="7" eb="8">
      <t>エン</t>
    </rPh>
    <phoneticPr fontId="1"/>
  </si>
  <si>
    <t>大分類</t>
    <rPh sb="0" eb="1">
      <t>ダイ</t>
    </rPh>
    <rPh sb="1" eb="3">
      <t>ブンルイ</t>
    </rPh>
    <phoneticPr fontId="1"/>
  </si>
  <si>
    <t>中分類</t>
    <rPh sb="0" eb="1">
      <t>ナカ</t>
    </rPh>
    <rPh sb="1" eb="3">
      <t>ブンルイ</t>
    </rPh>
    <phoneticPr fontId="1"/>
  </si>
  <si>
    <t>Ａ 農業、林業</t>
  </si>
  <si>
    <t>０１ 農業</t>
  </si>
  <si>
    <t>０２ 林業</t>
  </si>
  <si>
    <t>Ｂ 漁業</t>
  </si>
  <si>
    <t>０３ 漁業</t>
  </si>
  <si>
    <t>０４ 水産養殖業</t>
  </si>
  <si>
    <t>０５ 鉱業、採石業、砂利採取業</t>
  </si>
  <si>
    <t>Ｄ 建設業</t>
  </si>
  <si>
    <t>０６ 総合工事業</t>
  </si>
  <si>
    <t>０７ 職別工事業（設備工事業を除く）</t>
  </si>
  <si>
    <t>０８ 設備工事業</t>
  </si>
  <si>
    <t>Ｅ 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</si>
  <si>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</si>
  <si>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</si>
  <si>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</si>
  <si>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</si>
  <si>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</si>
  <si>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</si>
  <si>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</si>
  <si>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</si>
  <si>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</si>
  <si>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</si>
  <si>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</si>
  <si>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</si>
  <si>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</si>
  <si>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</si>
  <si>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</si>
  <si>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</si>
  <si>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</si>
  <si>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</si>
  <si>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</si>
  <si>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</si>
  <si>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</si>
  <si>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</si>
  <si>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</si>
  <si>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</si>
  <si>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</si>
  <si>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</si>
  <si>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Ｇ 情報通信業</t>
  </si>
  <si>
    <t>３７ 通信業</t>
  </si>
  <si>
    <t>３８ 放送業</t>
  </si>
  <si>
    <t>４０ インターネット附随サービス業</t>
    <rPh sb="10" eb="12">
      <t>フズイ</t>
    </rPh>
    <phoneticPr fontId="1"/>
  </si>
  <si>
    <t>４１ 映像・音声・文字情報制作業</t>
  </si>
  <si>
    <t>Ｈ 運輸業、郵便業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</si>
  <si>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</si>
  <si>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</si>
  <si>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</si>
  <si>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</si>
  <si>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</si>
  <si>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</si>
  <si>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</si>
  <si>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</si>
  <si>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Ｉ 卸売業・小売業</t>
    <rPh sb="4" eb="5">
      <t>ギョウ</t>
    </rPh>
    <phoneticPr fontId="1"/>
  </si>
  <si>
    <t>５０ 各種商品卸売業</t>
  </si>
  <si>
    <t>５１ 繊維・衣服等卸売業</t>
  </si>
  <si>
    <t>５２ 飲食料品卸売業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</si>
  <si>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</si>
  <si>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</si>
  <si>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</si>
  <si>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</si>
  <si>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</si>
  <si>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</si>
  <si>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</si>
  <si>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</si>
  <si>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Ｊ 金融業・保険業</t>
    <phoneticPr fontId="1"/>
  </si>
  <si>
    <t>６２ 銀行業</t>
  </si>
  <si>
    <t>６３ 協同組織金融業</t>
  </si>
  <si>
    <t>６５ 金融商品取引業、商品先物取引業</t>
  </si>
  <si>
    <t>６６ 補助的金融業等</t>
  </si>
  <si>
    <t>６８ 不動産取引業</t>
  </si>
  <si>
    <t>７０ 物品賃貸業</t>
  </si>
  <si>
    <t>７１ 学術・開発研究機関</t>
  </si>
  <si>
    <t>７３ 広告業</t>
  </si>
  <si>
    <t>７５ 宿泊業</t>
  </si>
  <si>
    <t>７８ 洗濯・理容・美容・浴場業</t>
    <rPh sb="3" eb="5">
      <t>センタク</t>
    </rPh>
    <rPh sb="6" eb="8">
      <t>リヨウ</t>
    </rPh>
    <phoneticPr fontId="1"/>
  </si>
  <si>
    <t>７９ その他の生活関連サービス業</t>
  </si>
  <si>
    <t>８０ 娯楽業</t>
  </si>
  <si>
    <t>８１ 学校教育</t>
  </si>
  <si>
    <t>８２ その他の教育、学習支援業</t>
  </si>
  <si>
    <t>Ｐ 医療、福祉</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</si>
  <si>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</si>
  <si>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</si>
  <si>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</si>
  <si>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</si>
  <si>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</si>
  <si>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</si>
  <si>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</si>
  <si>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</si>
  <si>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</si>
  <si>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</si>
  <si>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</si>
  <si>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</si>
  <si>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</si>
  <si>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</si>
  <si>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</si>
  <si>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</si>
  <si>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</si>
  <si>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日本標準産業分類</t>
    <rPh sb="0" eb="2">
      <t>ニホン</t>
    </rPh>
    <rPh sb="2" eb="4">
      <t>ヒョウジュン</t>
    </rPh>
    <rPh sb="4" eb="6">
      <t>サンギョウ</t>
    </rPh>
    <rPh sb="6" eb="8">
      <t>ブンルイ</t>
    </rPh>
    <phoneticPr fontId="1"/>
  </si>
  <si>
    <r>
      <t>助成事業に要する経費
（円）</t>
    </r>
    <r>
      <rPr>
        <b/>
        <sz val="8"/>
        <rFont val="ＭＳ 明朝"/>
        <family val="1"/>
        <charset val="128"/>
      </rPr>
      <t>注２</t>
    </r>
    <rPh sb="12" eb="13">
      <t>エン</t>
    </rPh>
    <rPh sb="14" eb="15">
      <t>チュウ</t>
    </rPh>
    <phoneticPr fontId="1"/>
  </si>
  <si>
    <r>
      <t>助成対象経費
（円）</t>
    </r>
    <r>
      <rPr>
        <b/>
        <sz val="8"/>
        <rFont val="ＭＳ 明朝"/>
        <family val="1"/>
        <charset val="128"/>
      </rPr>
      <t>注３</t>
    </r>
    <rPh sb="8" eb="9">
      <t>エン</t>
    </rPh>
    <rPh sb="10" eb="11">
      <t>チュウ</t>
    </rPh>
    <phoneticPr fontId="1"/>
  </si>
  <si>
    <r>
      <t>助成交付申請額
（円）</t>
    </r>
    <r>
      <rPr>
        <b/>
        <sz val="8"/>
        <rFont val="ＭＳ 明朝"/>
        <family val="1"/>
        <charset val="128"/>
      </rPr>
      <t>注４</t>
    </r>
    <rPh sb="9" eb="10">
      <t>エン</t>
    </rPh>
    <rPh sb="11" eb="12">
      <t>チュウ</t>
    </rPh>
    <phoneticPr fontId="1"/>
  </si>
  <si>
    <t>注５</t>
    <rPh sb="0" eb="1">
      <t>チュウ</t>
    </rPh>
    <phoneticPr fontId="1"/>
  </si>
  <si>
    <t>注１　</t>
    <rPh sb="0" eb="1">
      <t>チュウ</t>
    </rPh>
    <phoneticPr fontId="1"/>
  </si>
  <si>
    <t>注２</t>
    <rPh sb="0" eb="1">
      <t>チュウ</t>
    </rPh>
    <phoneticPr fontId="1"/>
  </si>
  <si>
    <t xml:space="preserve">注３
</t>
    <rPh sb="0" eb="1">
      <t>チュウ</t>
    </rPh>
    <phoneticPr fontId="1"/>
  </si>
  <si>
    <t xml:space="preserve">注４
</t>
    <rPh sb="0" eb="1">
      <t>チュウ</t>
    </rPh>
    <phoneticPr fontId="1"/>
  </si>
  <si>
    <t xml:space="preserve">注６
</t>
    <rPh sb="0" eb="1">
      <t>チュウ</t>
    </rPh>
    <phoneticPr fontId="1"/>
  </si>
  <si>
    <t>（成長産業分野の海外市場開拓助成）</t>
    <rPh sb="1" eb="3">
      <t>セイチョウ</t>
    </rPh>
    <rPh sb="3" eb="5">
      <t>サンギョウ</t>
    </rPh>
    <rPh sb="5" eb="7">
      <t>ブンヤ</t>
    </rPh>
    <phoneticPr fontId="1"/>
  </si>
  <si>
    <r>
      <t xml:space="preserve">単 価
</t>
    </r>
    <r>
      <rPr>
        <sz val="8"/>
        <rFont val="ＭＳ 明朝"/>
        <family val="1"/>
        <charset val="128"/>
      </rPr>
      <t>（税抜：円）</t>
    </r>
    <rPh sb="8" eb="9">
      <t>エン</t>
    </rPh>
    <phoneticPr fontId="1"/>
  </si>
  <si>
    <r>
      <t xml:space="preserve">助成事業に
要する経費
</t>
    </r>
    <r>
      <rPr>
        <sz val="8"/>
        <rFont val="ＭＳ 明朝"/>
        <family val="1"/>
        <charset val="128"/>
      </rPr>
      <t>（税込：円）</t>
    </r>
    <rPh sb="6" eb="7">
      <t>ヨウ</t>
    </rPh>
    <rPh sb="9" eb="11">
      <t>ケイヒ</t>
    </rPh>
    <rPh sb="16" eb="17">
      <t>エン</t>
    </rPh>
    <phoneticPr fontId="1"/>
  </si>
  <si>
    <t>様式第１－２号（第５条関係）</t>
    <phoneticPr fontId="1"/>
  </si>
  <si>
    <t>代表者名</t>
    <phoneticPr fontId="1"/>
  </si>
  <si>
    <t>（役職）</t>
    <rPh sb="1" eb="3">
      <t>ヤクショク</t>
    </rPh>
    <phoneticPr fontId="1"/>
  </si>
  <si>
    <t>（氏名）</t>
    <rPh sb="1" eb="3">
      <t>シメイ</t>
    </rPh>
    <phoneticPr fontId="1"/>
  </si>
  <si>
    <t>Ⅰ　</t>
    <phoneticPr fontId="1"/>
  </si>
  <si>
    <t>申請者の概要</t>
    <phoneticPr fontId="1"/>
  </si>
  <si>
    <t>年　　月　　日</t>
    <phoneticPr fontId="1"/>
  </si>
  <si>
    <t>業種区分</t>
    <rPh sb="0" eb="2">
      <t>ギョウシュ</t>
    </rPh>
    <rPh sb="2" eb="4">
      <t>クブン</t>
    </rPh>
    <phoneticPr fontId="1"/>
  </si>
  <si>
    <t>Ⅱ　</t>
    <phoneticPr fontId="1"/>
  </si>
  <si>
    <t>補助金・助成金申請状況</t>
    <phoneticPr fontId="1"/>
  </si>
  <si>
    <r>
      <t>　過去５年間における補助金・助成金のうち、国・都・公社等から</t>
    </r>
    <r>
      <rPr>
        <b/>
        <sz val="10"/>
        <rFont val="ＭＳ 明朝"/>
        <family val="1"/>
        <charset val="128"/>
      </rPr>
      <t>交付を受けた実績</t>
    </r>
    <r>
      <rPr>
        <sz val="10"/>
        <rFont val="ＭＳ 明朝"/>
        <family val="1"/>
        <charset val="128"/>
      </rPr>
      <t>及び</t>
    </r>
    <r>
      <rPr>
        <b/>
        <sz val="10"/>
        <rFont val="ＭＳ 明朝"/>
        <family val="1"/>
        <charset val="128"/>
      </rPr>
      <t>申請中の助成事業</t>
    </r>
    <r>
      <rPr>
        <sz val="10"/>
        <rFont val="ＭＳ 明朝"/>
        <family val="1"/>
        <charset val="128"/>
      </rPr>
      <t>等について</t>
    </r>
    <r>
      <rPr>
        <b/>
        <sz val="10"/>
        <rFont val="ＭＳ 明朝"/>
        <family val="1"/>
        <charset val="128"/>
      </rPr>
      <t>直近のものから順に記載</t>
    </r>
    <r>
      <rPr>
        <sz val="10"/>
        <rFont val="ＭＳ 明朝"/>
        <family val="1"/>
        <charset val="128"/>
      </rPr>
      <t>してください。</t>
    </r>
    <phoneticPr fontId="1"/>
  </si>
  <si>
    <r>
      <t xml:space="preserve">助成金額
</t>
    </r>
    <r>
      <rPr>
        <sz val="8"/>
        <rFont val="ＭＳ 明朝"/>
        <family val="1"/>
        <charset val="128"/>
      </rPr>
      <t>（円）</t>
    </r>
    <phoneticPr fontId="1"/>
  </si>
  <si>
    <r>
      <t xml:space="preserve">事業開始
</t>
    </r>
    <r>
      <rPr>
        <sz val="8"/>
        <rFont val="ＭＳ 明朝"/>
        <family val="1"/>
        <charset val="128"/>
      </rPr>
      <t>※西暦で記入</t>
    </r>
    <rPh sb="7" eb="9">
      <t>セイレキ</t>
    </rPh>
    <rPh sb="10" eb="12">
      <t>キニュウ</t>
    </rPh>
    <phoneticPr fontId="1"/>
  </si>
  <si>
    <r>
      <t xml:space="preserve">業種
</t>
    </r>
    <r>
      <rPr>
        <sz val="8"/>
        <rFont val="ＭＳ 明朝"/>
        <family val="1"/>
        <charset val="128"/>
      </rPr>
      <t>（中分類等）</t>
    </r>
    <rPh sb="4" eb="7">
      <t>チュウブンルイ</t>
    </rPh>
    <rPh sb="7" eb="8">
      <t>トウ</t>
    </rPh>
    <phoneticPr fontId="1"/>
  </si>
  <si>
    <t>会期</t>
    <rPh sb="0" eb="2">
      <t>カイキ</t>
    </rPh>
    <phoneticPr fontId="1"/>
  </si>
  <si>
    <t>会　期</t>
    <rPh sb="0" eb="1">
      <t>カイ</t>
    </rPh>
    <rPh sb="2" eb="3">
      <t>キ</t>
    </rPh>
    <phoneticPr fontId="1"/>
  </si>
  <si>
    <t>（１）　ビジネスモデル</t>
    <phoneticPr fontId="1"/>
  </si>
  <si>
    <t>（３）　商品の販売戦略（ターゲットとする顧客、販売方法、価格戦略、売上状況等）</t>
    <rPh sb="4" eb="6">
      <t>ショウヒン</t>
    </rPh>
    <rPh sb="7" eb="9">
      <t>ハンバイ</t>
    </rPh>
    <rPh sb="9" eb="11">
      <t>センリャク</t>
    </rPh>
    <rPh sb="20" eb="22">
      <t>コキャク</t>
    </rPh>
    <rPh sb="23" eb="25">
      <t>ハンバイ</t>
    </rPh>
    <rPh sb="25" eb="27">
      <t>ホウホウ</t>
    </rPh>
    <rPh sb="28" eb="30">
      <t>カカク</t>
    </rPh>
    <rPh sb="30" eb="32">
      <t>センリャク</t>
    </rPh>
    <rPh sb="33" eb="35">
      <t>ウリアゲ</t>
    </rPh>
    <rPh sb="35" eb="37">
      <t>ジョウキョウ</t>
    </rPh>
    <rPh sb="37" eb="38">
      <t>トウ</t>
    </rPh>
    <phoneticPr fontId="1"/>
  </si>
  <si>
    <t>（２）　効果予測の根拠</t>
    <rPh sb="4" eb="6">
      <t>コウカ</t>
    </rPh>
    <rPh sb="6" eb="8">
      <t>ヨソク</t>
    </rPh>
    <rPh sb="9" eb="11">
      <t>コンキョ</t>
    </rPh>
    <phoneticPr fontId="1"/>
  </si>
  <si>
    <t>（３）　見込み客のフォロー方法、販路拡大後の生産・資金計画、販売後のメンテナンス体制等</t>
    <rPh sb="30" eb="32">
      <t>ハンバイ</t>
    </rPh>
    <rPh sb="32" eb="33">
      <t>ゴ</t>
    </rPh>
    <rPh sb="40" eb="42">
      <t>タイセイ</t>
    </rPh>
    <rPh sb="42" eb="43">
      <t>トウ</t>
    </rPh>
    <phoneticPr fontId="1"/>
  </si>
  <si>
    <t>３　商品の販売開始時期</t>
    <rPh sb="5" eb="7">
      <t>ハンバイ</t>
    </rPh>
    <rPh sb="7" eb="9">
      <t>カイシ</t>
    </rPh>
    <rPh sb="9" eb="11">
      <t>ジキ</t>
    </rPh>
    <phoneticPr fontId="1"/>
  </si>
  <si>
    <t>・性能、使途等　※商品を的確に示す画像も、３枚程度添付してください（別添でも可）</t>
    <rPh sb="34" eb="36">
      <t>ベッテン</t>
    </rPh>
    <rPh sb="38" eb="39">
      <t>カ</t>
    </rPh>
    <phoneticPr fontId="1"/>
  </si>
  <si>
    <t>６　イノベーションマップとの適合性</t>
    <rPh sb="14" eb="17">
      <t>テキゴウセイ</t>
    </rPh>
    <phoneticPr fontId="1"/>
  </si>
  <si>
    <t>８　市場性</t>
    <phoneticPr fontId="1"/>
  </si>
  <si>
    <t>製造業その他</t>
    <rPh sb="0" eb="3">
      <t>セイゾウギョウ</t>
    </rPh>
    <rPh sb="5" eb="6">
      <t>タ</t>
    </rPh>
    <phoneticPr fontId="1"/>
  </si>
  <si>
    <t>Ｃ 鉱業、採石業、
　 砂利採取業</t>
    <phoneticPr fontId="1"/>
  </si>
  <si>
    <t>Ｆ 電気・ガス・熱供
　 給・水道業</t>
    <phoneticPr fontId="1"/>
  </si>
  <si>
    <t>サービス業</t>
    <phoneticPr fontId="1"/>
  </si>
  <si>
    <t>サービス業</t>
    <phoneticPr fontId="1"/>
  </si>
  <si>
    <t>３９１ ソフトウェア業</t>
    <rPh sb="10" eb="11">
      <t>ギョウ</t>
    </rPh>
    <phoneticPr fontId="1"/>
  </si>
  <si>
    <t>３９２１ 情報処理サービス業</t>
    <rPh sb="5" eb="7">
      <t>ジョウホウ</t>
    </rPh>
    <rPh sb="7" eb="9">
      <t>ショリ</t>
    </rPh>
    <rPh sb="13" eb="14">
      <t>ギョウ</t>
    </rPh>
    <phoneticPr fontId="1"/>
  </si>
  <si>
    <t>４１１ 映像情報制作・配給業</t>
    <rPh sb="4" eb="6">
      <t>エイゾウ</t>
    </rPh>
    <rPh sb="6" eb="8">
      <t>ジョウホウ</t>
    </rPh>
    <rPh sb="8" eb="10">
      <t>セイサク</t>
    </rPh>
    <rPh sb="11" eb="13">
      <t>ハイキュウ</t>
    </rPh>
    <rPh sb="13" eb="14">
      <t>ギョウ</t>
    </rPh>
    <phoneticPr fontId="1"/>
  </si>
  <si>
    <t>４１２ 音声情報制作業</t>
    <rPh sb="4" eb="6">
      <t>オンセイ</t>
    </rPh>
    <rPh sb="6" eb="8">
      <t>ジョウホウ</t>
    </rPh>
    <rPh sb="8" eb="10">
      <t>セイサク</t>
    </rPh>
    <rPh sb="10" eb="11">
      <t>ギョウ</t>
    </rPh>
    <phoneticPr fontId="1"/>
  </si>
  <si>
    <t>４１５ 広告制作業</t>
    <rPh sb="4" eb="6">
      <t>コウコク</t>
    </rPh>
    <rPh sb="6" eb="8">
      <t>セイサク</t>
    </rPh>
    <rPh sb="8" eb="9">
      <t>ギョウ</t>
    </rPh>
    <phoneticPr fontId="1"/>
  </si>
  <si>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1"/>
  </si>
  <si>
    <t>卸売業</t>
  </si>
  <si>
    <t>５３ 建築材料、鉱物・金属材料等卸売業</t>
    <phoneticPr fontId="1"/>
  </si>
  <si>
    <t>小売業</t>
  </si>
  <si>
    <t>６４ 貸金業、クレジットカード業等非預金信用機関</t>
    <phoneticPr fontId="1"/>
  </si>
  <si>
    <t>６７ 保険業（保険媒介代理業、保険サービス業を含む）</t>
    <phoneticPr fontId="1"/>
  </si>
  <si>
    <t>Ｋ 不動産業、物品
　 賃貸業</t>
    <phoneticPr fontId="1"/>
  </si>
  <si>
    <t>６９ 不動産賃貸業・管理業（駐車場業を除く）</t>
    <rPh sb="14" eb="17">
      <t>チュウシャジョウ</t>
    </rPh>
    <rPh sb="17" eb="18">
      <t>ギョウ</t>
    </rPh>
    <rPh sb="19" eb="20">
      <t>ノゾ</t>
    </rPh>
    <phoneticPr fontId="1"/>
  </si>
  <si>
    <t>６９３ 駐車場業</t>
    <rPh sb="4" eb="7">
      <t>チュウシャジョウ</t>
    </rPh>
    <rPh sb="7" eb="8">
      <t>ギョウ</t>
    </rPh>
    <phoneticPr fontId="1"/>
  </si>
  <si>
    <t>サービス業</t>
    <phoneticPr fontId="1"/>
  </si>
  <si>
    <t>Ｌ 学術研究、専門
　 ・技術サービス
　 業</t>
    <phoneticPr fontId="1"/>
  </si>
  <si>
    <t>Ｍ 宿泊業、飲食サ
　 ービス業</t>
    <phoneticPr fontId="1"/>
  </si>
  <si>
    <t>７６ 飲食店</t>
    <phoneticPr fontId="1"/>
  </si>
  <si>
    <t>７７ 持ち帰り・配達飲食サービス業</t>
    <phoneticPr fontId="1"/>
  </si>
  <si>
    <t>Ｎ 生活関連サー
　 ビス業、娯楽業</t>
    <phoneticPr fontId="1"/>
  </si>
  <si>
    <t>←「業種」を選択してください。「業種」を選択すると「業種区分」が自動で入ります。</t>
    <rPh sb="2" eb="4">
      <t>ギョウシュ</t>
    </rPh>
    <rPh sb="6" eb="8">
      <t>センタク</t>
    </rPh>
    <rPh sb="16" eb="18">
      <t>ギョウシュ</t>
    </rPh>
    <rPh sb="20" eb="22">
      <t>センタク</t>
    </rPh>
    <rPh sb="26" eb="28">
      <t>ギョウシュ</t>
    </rPh>
    <rPh sb="28" eb="29">
      <t>ク</t>
    </rPh>
    <rPh sb="29" eb="30">
      <t>ブン</t>
    </rPh>
    <rPh sb="32" eb="34">
      <t>ジドウ</t>
    </rPh>
    <rPh sb="35" eb="36">
      <t>ハイ</t>
    </rPh>
    <phoneticPr fontId="1"/>
  </si>
  <si>
    <r>
      <t>３９ 情報サービス業</t>
    </r>
    <r>
      <rPr>
        <sz val="9"/>
        <rFont val="HG丸ｺﾞｼｯｸM-PRO"/>
        <family val="3"/>
        <charset val="128"/>
      </rPr>
      <t>（ソフトウェア業・情報処理サービス業を除く）</t>
    </r>
    <rPh sb="29" eb="30">
      <t>ノゾ</t>
    </rPh>
    <phoneticPr fontId="1"/>
  </si>
  <si>
    <r>
      <t xml:space="preserve">１８ </t>
    </r>
    <r>
      <rPr>
        <sz val="9"/>
        <rFont val="HG丸ｺﾞｼｯｸM-PRO"/>
        <family val="3"/>
        <charset val="128"/>
      </rPr>
      <t>プラスチック製品製造業（別掲を除く）</t>
    </r>
    <phoneticPr fontId="1"/>
  </si>
  <si>
    <r>
      <t xml:space="preserve">２８ </t>
    </r>
    <r>
      <rPr>
        <sz val="9"/>
        <rFont val="HG丸ｺﾞｼｯｸM-PRO"/>
        <family val="3"/>
        <charset val="128"/>
      </rPr>
      <t>電子部品・デバイス・電子回路製造業</t>
    </r>
    <phoneticPr fontId="1"/>
  </si>
  <si>
    <r>
      <t xml:space="preserve">７２ </t>
    </r>
    <r>
      <rPr>
        <sz val="9"/>
        <rFont val="HG丸ｺﾞｼｯｸM-PRO"/>
        <family val="3"/>
        <charset val="128"/>
      </rPr>
      <t>専門サービス業（他に分類されないもの）</t>
    </r>
    <phoneticPr fontId="1"/>
  </si>
  <si>
    <r>
      <t>７４</t>
    </r>
    <r>
      <rPr>
        <sz val="9"/>
        <rFont val="HG丸ｺﾞｼｯｸM-PRO"/>
        <family val="3"/>
        <charset val="128"/>
      </rPr>
      <t xml:space="preserve"> 技術サービス業（他に分類されないもの）</t>
    </r>
    <phoneticPr fontId="1"/>
  </si>
  <si>
    <r>
      <t xml:space="preserve">Ｏ </t>
    </r>
    <r>
      <rPr>
        <sz val="9"/>
        <rFont val="HG丸ｺﾞｼｯｸM-PRO"/>
        <family val="3"/>
        <charset val="128"/>
      </rPr>
      <t>教育、学習支援業</t>
    </r>
    <phoneticPr fontId="1"/>
  </si>
  <si>
    <r>
      <t xml:space="preserve">Ｑ </t>
    </r>
    <r>
      <rPr>
        <sz val="9"/>
        <rFont val="HG丸ｺﾞｼｯｸM-PRO"/>
        <family val="3"/>
        <charset val="128"/>
      </rPr>
      <t>複合サービス事業</t>
    </r>
    <phoneticPr fontId="1"/>
  </si>
  <si>
    <r>
      <t>Ｒ サービス業</t>
    </r>
    <r>
      <rPr>
        <sz val="9"/>
        <rFont val="HG丸ｺﾞｼｯｸM-PRO"/>
        <family val="3"/>
        <charset val="128"/>
      </rPr>
      <t>（他に
　 分類されないもの）</t>
    </r>
    <phoneticPr fontId="1"/>
  </si>
  <si>
    <r>
      <t>Ｓ 公務</t>
    </r>
    <r>
      <rPr>
        <sz val="9"/>
        <rFont val="HG丸ｺﾞｼｯｸM-PRO"/>
        <family val="3"/>
        <charset val="128"/>
      </rPr>
      <t>（他に分類さ
 　れるものを除く）</t>
    </r>
    <phoneticPr fontId="1"/>
  </si>
  <si>
    <r>
      <t xml:space="preserve">Ｔ </t>
    </r>
    <r>
      <rPr>
        <sz val="9"/>
        <rFont val="HG丸ｺﾞｼｯｸM-PRO"/>
        <family val="3"/>
        <charset val="128"/>
      </rPr>
      <t>分類不能の産業</t>
    </r>
    <phoneticPr fontId="1"/>
  </si>
  <si>
    <t>掲載時期</t>
    <rPh sb="0" eb="2">
      <t>ケイサイ</t>
    </rPh>
    <rPh sb="2" eb="4">
      <t>ジキ</t>
    </rPh>
    <phoneticPr fontId="1"/>
  </si>
  <si>
    <r>
      <rPr>
        <sz val="9"/>
        <rFont val="ＭＳ 明朝"/>
        <family val="1"/>
        <charset val="128"/>
      </rPr>
      <t>助成対象経費</t>
    </r>
    <r>
      <rPr>
        <sz val="10"/>
        <rFont val="ＭＳ 明朝"/>
        <family val="1"/>
        <charset val="128"/>
      </rPr>
      <t xml:space="preserve">
</t>
    </r>
    <r>
      <rPr>
        <sz val="8"/>
        <rFont val="ＭＳ 明朝"/>
        <family val="1"/>
        <charset val="128"/>
      </rPr>
      <t>（税抜：円）</t>
    </r>
    <rPh sb="11" eb="12">
      <t>エン</t>
    </rPh>
    <phoneticPr fontId="1"/>
  </si>
  <si>
    <t>申請状況</t>
  </si>
  <si>
    <t>H29</t>
  </si>
  <si>
    <t>H28</t>
  </si>
  <si>
    <t>H27</t>
  </si>
  <si>
    <t>H26</t>
  </si>
  <si>
    <t>H25</t>
  </si>
  <si>
    <t>↑「年度」は選択してください。</t>
    <rPh sb="2" eb="4">
      <t>ネンド</t>
    </rPh>
    <rPh sb="6" eb="8">
      <t>センタク</t>
    </rPh>
    <phoneticPr fontId="1"/>
  </si>
  <si>
    <t>契約先</t>
    <rPh sb="0" eb="3">
      <t>ケイヤクサキ</t>
    </rPh>
    <phoneticPr fontId="1"/>
  </si>
  <si>
    <t>役職</t>
    <phoneticPr fontId="1"/>
  </si>
  <si>
    <t>　「経費区分別内訳」には、助成事業を実施する上で必要最小限の経費を記入してください。</t>
    <phoneticPr fontId="1"/>
  </si>
  <si>
    <t xml:space="preserve">  「助成事業に要する経費」には、当該事業を遂行するために実際に支払う経費を記入してください。</t>
    <phoneticPr fontId="1"/>
  </si>
  <si>
    <t>　助成金は、助成対象事業終了後に実施する完了検査後に交付されます。「資金調達内訳」には、助成金が交付されるまでの資金調達方法を記入してください。</t>
    <phoneticPr fontId="1"/>
  </si>
  <si>
    <r>
      <rPr>
        <sz val="11"/>
        <rFont val="ＭＳ 明朝"/>
        <family val="1"/>
        <charset val="128"/>
      </rPr>
      <t>１　経費区分別内訳</t>
    </r>
    <r>
      <rPr>
        <sz val="10"/>
        <rFont val="ＭＳ 明朝"/>
        <family val="1"/>
        <charset val="128"/>
      </rPr>
      <t>　</t>
    </r>
    <r>
      <rPr>
        <b/>
        <sz val="8"/>
        <rFont val="ＭＳ 明朝"/>
        <family val="1"/>
        <charset val="128"/>
      </rPr>
      <t>注１</t>
    </r>
    <rPh sb="4" eb="6">
      <t>クブン</t>
    </rPh>
    <rPh sb="6" eb="7">
      <t>ベツ</t>
    </rPh>
    <rPh sb="10" eb="11">
      <t>チュウ</t>
    </rPh>
    <phoneticPr fontId="1"/>
  </si>
  <si>
    <r>
      <rPr>
        <sz val="11"/>
        <rFont val="ＭＳ 明朝"/>
        <family val="1"/>
        <charset val="128"/>
      </rPr>
      <t>２　資金調達内訳</t>
    </r>
    <r>
      <rPr>
        <sz val="8"/>
        <rFont val="ＭＳ 明朝"/>
        <family val="1"/>
        <charset val="128"/>
      </rPr>
      <t>　</t>
    </r>
    <r>
      <rPr>
        <b/>
        <sz val="8"/>
        <rFont val="ＭＳ 明朝"/>
        <family val="1"/>
        <charset val="128"/>
      </rPr>
      <t>注６</t>
    </r>
    <rPh sb="9" eb="10">
      <t>チュウ</t>
    </rPh>
    <phoneticPr fontId="1"/>
  </si>
  <si>
    <t xml:space="preserve">注５
</t>
    <rPh sb="0" eb="1">
      <t>チュウ</t>
    </rPh>
    <phoneticPr fontId="1"/>
  </si>
  <si>
    <t>出　　展　　国</t>
    <rPh sb="0" eb="1">
      <t>デ</t>
    </rPh>
    <rPh sb="3" eb="4">
      <t>テン</t>
    </rPh>
    <rPh sb="6" eb="7">
      <t>コク</t>
    </rPh>
    <phoneticPr fontId="1"/>
  </si>
  <si>
    <t>６月以前</t>
    <rPh sb="1" eb="2">
      <t>ガツ</t>
    </rPh>
    <rPh sb="2" eb="4">
      <t>イゼン</t>
    </rPh>
    <phoneticPr fontId="1"/>
  </si>
  <si>
    <t>７月</t>
    <rPh sb="1" eb="2">
      <t>ガツ</t>
    </rPh>
    <phoneticPr fontId="1"/>
  </si>
  <si>
    <t>８月</t>
    <rPh sb="1" eb="2">
      <t>ガツ</t>
    </rPh>
    <phoneticPr fontId="1"/>
  </si>
  <si>
    <t>９月</t>
    <rPh sb="1" eb="2">
      <t>ガツ</t>
    </rPh>
    <phoneticPr fontId="1"/>
  </si>
  <si>
    <t>10
月</t>
    <rPh sb="3" eb="4">
      <t>ガツ</t>
    </rPh>
    <phoneticPr fontId="1"/>
  </si>
  <si>
    <t>11
月</t>
    <rPh sb="3" eb="4">
      <t>ガツ</t>
    </rPh>
    <phoneticPr fontId="1"/>
  </si>
  <si>
    <t>12
月</t>
    <rPh sb="3" eb="4">
      <t>ガツ</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</si>
  <si>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</si>
  <si>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</si>
  <si>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</si>
  <si>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</si>
  <si>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</si>
  <si>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</si>
  <si>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　　助成対象商品について分かりやすく、具体的に記載してください。</t>
    <rPh sb="2" eb="4">
      <t>ジョセイ</t>
    </rPh>
    <rPh sb="4" eb="6">
      <t>タイショウ</t>
    </rPh>
    <rPh sb="6" eb="8">
      <t>ショウヒン</t>
    </rPh>
    <phoneticPr fontId="1"/>
  </si>
  <si>
    <t>１　助 成 対 象 商 品 名</t>
    <rPh sb="2" eb="3">
      <t>スケ</t>
    </rPh>
    <rPh sb="4" eb="5">
      <t>シゲル</t>
    </rPh>
    <rPh sb="6" eb="7">
      <t>タイ</t>
    </rPh>
    <rPh sb="8" eb="9">
      <t>ゾウ</t>
    </rPh>
    <rPh sb="10" eb="11">
      <t>ショウ</t>
    </rPh>
    <rPh sb="12" eb="13">
      <t>ヒン</t>
    </rPh>
    <rPh sb="14" eb="15">
      <t>メイ</t>
    </rPh>
    <phoneticPr fontId="1"/>
  </si>
  <si>
    <t>市場開拓を行う助成対象商品名（20字以内）※字数厳守</t>
    <rPh sb="7" eb="9">
      <t>ジョセイ</t>
    </rPh>
    <rPh sb="9" eb="11">
      <t>タイショウ</t>
    </rPh>
    <rPh sb="11" eb="14">
      <t>ショウヒンメイ</t>
    </rPh>
    <phoneticPr fontId="1"/>
  </si>
  <si>
    <r>
      <t>【市場開拓助成事業】</t>
    </r>
    <r>
      <rPr>
        <b/>
        <sz val="16"/>
        <color rgb="FFFF0000"/>
        <rFont val="ＭＳ Ｐゴシック"/>
        <family val="3"/>
        <charset val="128"/>
        <scheme val="minor"/>
      </rPr>
      <t>資金計画</t>
    </r>
    <r>
      <rPr>
        <b/>
        <sz val="16"/>
        <color theme="1"/>
        <rFont val="ＭＳ Ｐゴシック"/>
        <family val="3"/>
        <charset val="128"/>
        <scheme val="minor"/>
      </rPr>
      <t>の作成について</t>
    </r>
    <rPh sb="1" eb="3">
      <t>シジョウ</t>
    </rPh>
    <rPh sb="3" eb="5">
      <t>カイタク</t>
    </rPh>
    <rPh sb="5" eb="7">
      <t>ジョセイ</t>
    </rPh>
    <rPh sb="7" eb="9">
      <t>ジギョウ</t>
    </rPh>
    <rPh sb="10" eb="12">
      <t>シキン</t>
    </rPh>
    <rPh sb="12" eb="14">
      <t>ケイカク</t>
    </rPh>
    <rPh sb="15" eb="17">
      <t>サクセイ</t>
    </rPh>
    <phoneticPr fontId="36"/>
  </si>
  <si>
    <t>　　　　　全ての出展回数分シートを作成していただく必要があるため、</t>
    <rPh sb="5" eb="6">
      <t>スベ</t>
    </rPh>
    <rPh sb="8" eb="10">
      <t>シュッテン</t>
    </rPh>
    <rPh sb="10" eb="12">
      <t>カイスウ</t>
    </rPh>
    <rPh sb="12" eb="13">
      <t>ブン</t>
    </rPh>
    <rPh sb="17" eb="19">
      <t>サクセイ</t>
    </rPh>
    <rPh sb="25" eb="27">
      <t>ヒツヨウ</t>
    </rPh>
    <phoneticPr fontId="36"/>
  </si>
  <si>
    <t>　　　　　及び「Ⅸ　広告掲載に必要な経費一覧表」（シート名：経費一覧_広告Ⅸ）の記入を済ませると、</t>
    <rPh sb="5" eb="6">
      <t>オヨ</t>
    </rPh>
    <rPh sb="28" eb="29">
      <t>メイ</t>
    </rPh>
    <rPh sb="40" eb="42">
      <t>キニュウ</t>
    </rPh>
    <rPh sb="43" eb="44">
      <t>ス</t>
    </rPh>
    <phoneticPr fontId="36"/>
  </si>
  <si>
    <t>　　　　　「Ⅶ　資金計画」(シート名：資金計画Ⅶ)の「１　経費区分別内訳」が自動的に算出されます。</t>
    <rPh sb="8" eb="10">
      <t>シキン</t>
    </rPh>
    <rPh sb="10" eb="12">
      <t>ケイカク</t>
    </rPh>
    <rPh sb="17" eb="18">
      <t>メイ</t>
    </rPh>
    <rPh sb="19" eb="21">
      <t>シキン</t>
    </rPh>
    <rPh sb="21" eb="23">
      <t>ケイカク</t>
    </rPh>
    <rPh sb="29" eb="31">
      <t>ケイヒ</t>
    </rPh>
    <rPh sb="31" eb="33">
      <t>クブン</t>
    </rPh>
    <rPh sb="33" eb="34">
      <t>ベツ</t>
    </rPh>
    <rPh sb="34" eb="36">
      <t>ウチワケ</t>
    </rPh>
    <rPh sb="38" eb="41">
      <t>ジドウテキ</t>
    </rPh>
    <rPh sb="42" eb="44">
      <t>サンシュツ</t>
    </rPh>
    <phoneticPr fontId="36"/>
  </si>
  <si>
    <t>　　　　　自動計算式に反映されません。　シートを追加するお客様は、誠に申し訳ございませんが、</t>
    <rPh sb="24" eb="26">
      <t>ツイカ</t>
    </rPh>
    <rPh sb="29" eb="31">
      <t>キャクサマ</t>
    </rPh>
    <rPh sb="33" eb="34">
      <t>マコト</t>
    </rPh>
    <rPh sb="35" eb="36">
      <t>モウ</t>
    </rPh>
    <rPh sb="37" eb="38">
      <t>ワケ</t>
    </rPh>
    <phoneticPr fontId="36"/>
  </si>
  <si>
    <r>
      <t>　　　　　</t>
    </r>
    <r>
      <rPr>
        <b/>
        <sz val="11"/>
        <color indexed="10"/>
        <rFont val="ＭＳ Ｐゴシック"/>
        <family val="3"/>
        <charset val="128"/>
      </rPr>
      <t>記入例等の注意事項をご確認いただき、「Ⅶ　資金計画」を適宜ご修正してくださいますよう、お願いいたします。</t>
    </r>
    <rPh sb="5" eb="7">
      <t>キニュウ</t>
    </rPh>
    <rPh sb="7" eb="8">
      <t>レイ</t>
    </rPh>
    <rPh sb="8" eb="9">
      <t>トウ</t>
    </rPh>
    <rPh sb="10" eb="12">
      <t>チュウイ</t>
    </rPh>
    <rPh sb="12" eb="14">
      <t>ジコウ</t>
    </rPh>
    <rPh sb="16" eb="18">
      <t>カクニン</t>
    </rPh>
    <rPh sb="26" eb="28">
      <t>シキン</t>
    </rPh>
    <rPh sb="28" eb="30">
      <t>ケイカク</t>
    </rPh>
    <rPh sb="32" eb="34">
      <t>テキギ</t>
    </rPh>
    <rPh sb="35" eb="37">
      <t>シュウセイ</t>
    </rPh>
    <phoneticPr fontId="36"/>
  </si>
  <si>
    <t>　　　　　のシートをコピーの上、ご作成ください。　なお、コピーして追加したシートは「Ⅶ　資金計画」(シート名：資金計画Ⅶ)の</t>
    <rPh sb="17" eb="19">
      <t>サクセイ</t>
    </rPh>
    <rPh sb="33" eb="35">
      <t>ツイカ</t>
    </rPh>
    <rPh sb="44" eb="46">
      <t>シキン</t>
    </rPh>
    <rPh sb="46" eb="48">
      <t>ケイカク</t>
    </rPh>
    <phoneticPr fontId="36"/>
  </si>
  <si>
    <r>
      <t>　　　　　また、</t>
    </r>
    <r>
      <rPr>
        <u/>
        <sz val="11"/>
        <color indexed="8"/>
        <rFont val="ＭＳ Ｐゴシック"/>
        <family val="3"/>
        <charset val="128"/>
      </rPr>
      <t>広告費の助成金交付申請額は、海外展示会等参加費の助成金交付申請額の20％が上限</t>
    </r>
    <r>
      <rPr>
        <sz val="11"/>
        <color theme="1"/>
        <rFont val="ＭＳ Ｐゴシック"/>
        <family val="2"/>
        <charset val="128"/>
        <scheme val="minor"/>
      </rPr>
      <t>となります。</t>
    </r>
    <rPh sb="8" eb="10">
      <t>コウコク</t>
    </rPh>
    <rPh sb="10" eb="11">
      <t>ヒ</t>
    </rPh>
    <rPh sb="12" eb="14">
      <t>ジョセイ</t>
    </rPh>
    <rPh sb="14" eb="15">
      <t>キン</t>
    </rPh>
    <rPh sb="15" eb="17">
      <t>コウフ</t>
    </rPh>
    <rPh sb="17" eb="19">
      <t>シンセイ</t>
    </rPh>
    <rPh sb="19" eb="20">
      <t>ガク</t>
    </rPh>
    <rPh sb="22" eb="24">
      <t>カイガイ</t>
    </rPh>
    <rPh sb="24" eb="27">
      <t>テンジカイ</t>
    </rPh>
    <rPh sb="27" eb="28">
      <t>トウ</t>
    </rPh>
    <rPh sb="28" eb="31">
      <t>サンカヒ</t>
    </rPh>
    <rPh sb="32" eb="34">
      <t>ジョセイ</t>
    </rPh>
    <rPh sb="34" eb="35">
      <t>キン</t>
    </rPh>
    <rPh sb="35" eb="37">
      <t>コウフ</t>
    </rPh>
    <rPh sb="37" eb="39">
      <t>シンセイ</t>
    </rPh>
    <rPh sb="39" eb="40">
      <t>ガク</t>
    </rPh>
    <rPh sb="45" eb="47">
      <t>ジョウゲン</t>
    </rPh>
    <phoneticPr fontId="36"/>
  </si>
  <si>
    <r>
      <t>　　　　　</t>
    </r>
    <r>
      <rPr>
        <b/>
        <u/>
        <sz val="11"/>
        <color indexed="8"/>
        <rFont val="ＭＳ Ｐゴシック"/>
        <family val="3"/>
        <charset val="128"/>
      </rPr>
      <t>セルが黄色の部分には、自動計算式を組み込んでいますので、内容を変更しないでください。</t>
    </r>
    <rPh sb="8" eb="10">
      <t>キイロ</t>
    </rPh>
    <rPh sb="11" eb="13">
      <t>ブブン</t>
    </rPh>
    <rPh sb="16" eb="18">
      <t>ジドウ</t>
    </rPh>
    <rPh sb="18" eb="20">
      <t>ケイサン</t>
    </rPh>
    <rPh sb="20" eb="21">
      <t>シキ</t>
    </rPh>
    <rPh sb="22" eb="23">
      <t>ク</t>
    </rPh>
    <rPh sb="24" eb="25">
      <t>コ</t>
    </rPh>
    <rPh sb="33" eb="35">
      <t>ナイヨウ</t>
    </rPh>
    <rPh sb="36" eb="38">
      <t>ヘンコウ</t>
    </rPh>
    <phoneticPr fontId="36"/>
  </si>
  <si>
    <r>
      <t>　</t>
    </r>
    <r>
      <rPr>
        <b/>
        <u/>
        <sz val="12"/>
        <color indexed="8"/>
        <rFont val="ＭＳ Ｐゴシック"/>
        <family val="3"/>
        <charset val="128"/>
      </rPr>
      <t>★　海外展示会等の出展回数が</t>
    </r>
    <r>
      <rPr>
        <b/>
        <u/>
        <sz val="12"/>
        <color rgb="FFFF0000"/>
        <rFont val="ＭＳ Ｐゴシック"/>
        <family val="3"/>
        <charset val="128"/>
      </rPr>
      <t>３</t>
    </r>
    <r>
      <rPr>
        <b/>
        <u/>
        <sz val="12"/>
        <color indexed="10"/>
        <rFont val="ＭＳ Ｐゴシック"/>
        <family val="3"/>
        <charset val="128"/>
      </rPr>
      <t>回以下</t>
    </r>
    <r>
      <rPr>
        <b/>
        <u/>
        <sz val="12"/>
        <color indexed="8"/>
        <rFont val="ＭＳ Ｐゴシック"/>
        <family val="3"/>
        <charset val="128"/>
      </rPr>
      <t>の場合</t>
    </r>
    <rPh sb="3" eb="5">
      <t>カイガイ</t>
    </rPh>
    <rPh sb="5" eb="8">
      <t>テンジカイ</t>
    </rPh>
    <rPh sb="8" eb="9">
      <t>トウ</t>
    </rPh>
    <rPh sb="10" eb="12">
      <t>シュッテン</t>
    </rPh>
    <rPh sb="12" eb="14">
      <t>カイスウ</t>
    </rPh>
    <rPh sb="16" eb="19">
      <t>カイイカ</t>
    </rPh>
    <rPh sb="20" eb="22">
      <t>バアイ</t>
    </rPh>
    <phoneticPr fontId="36"/>
  </si>
  <si>
    <r>
      <t>　　　　　作成に当たっては、</t>
    </r>
    <r>
      <rPr>
        <b/>
        <sz val="11"/>
        <color indexed="10"/>
        <rFont val="ＭＳ Ｐゴシック"/>
        <family val="3"/>
        <charset val="128"/>
      </rPr>
      <t>「海外展示会等出展に必要な経費一覧表」から入力をしてください。</t>
    </r>
    <rPh sb="5" eb="7">
      <t>サクセイ</t>
    </rPh>
    <rPh sb="8" eb="9">
      <t>ア</t>
    </rPh>
    <rPh sb="15" eb="17">
      <t>カイガイ</t>
    </rPh>
    <rPh sb="20" eb="21">
      <t>トウ</t>
    </rPh>
    <rPh sb="35" eb="37">
      <t>ニュウリョク</t>
    </rPh>
    <phoneticPr fontId="36"/>
  </si>
  <si>
    <r>
      <t>　</t>
    </r>
    <r>
      <rPr>
        <b/>
        <u/>
        <sz val="12"/>
        <color indexed="8"/>
        <rFont val="ＭＳ Ｐゴシック"/>
        <family val="3"/>
        <charset val="128"/>
      </rPr>
      <t>★　海外展示会等の出展回数が</t>
    </r>
    <r>
      <rPr>
        <b/>
        <u/>
        <sz val="12"/>
        <color rgb="FFFF0000"/>
        <rFont val="ＭＳ Ｐゴシック"/>
        <family val="3"/>
        <charset val="128"/>
      </rPr>
      <t>４回</t>
    </r>
    <r>
      <rPr>
        <b/>
        <u/>
        <sz val="12"/>
        <color indexed="10"/>
        <rFont val="ＭＳ Ｐゴシック"/>
        <family val="3"/>
        <charset val="128"/>
      </rPr>
      <t>以上</t>
    </r>
    <r>
      <rPr>
        <b/>
        <u/>
        <sz val="12"/>
        <color indexed="8"/>
        <rFont val="ＭＳ Ｐゴシック"/>
        <family val="3"/>
        <charset val="128"/>
      </rPr>
      <t>の場合</t>
    </r>
    <rPh sb="3" eb="5">
      <t>カイガイ</t>
    </rPh>
    <rPh sb="5" eb="8">
      <t>テンジカイ</t>
    </rPh>
    <rPh sb="8" eb="9">
      <t>トウ</t>
    </rPh>
    <rPh sb="10" eb="12">
      <t>シュッテン</t>
    </rPh>
    <rPh sb="12" eb="14">
      <t>カイスウ</t>
    </rPh>
    <rPh sb="16" eb="19">
      <t>カイイジョウ</t>
    </rPh>
    <rPh sb="20" eb="22">
      <t>バアイ</t>
    </rPh>
    <phoneticPr fontId="36"/>
  </si>
  <si>
    <t>公益財団法人東京都中小企業振興公社
　　　理　事　長　　殿</t>
    <phoneticPr fontId="1"/>
  </si>
  <si>
    <t>１</t>
    <phoneticPr fontId="1"/>
  </si>
  <si>
    <t>次の（１）～（３）のいずれかに該当する法人等である　※該当するチェックボックスを選択</t>
    <rPh sb="27" eb="29">
      <t>ガイトウ</t>
    </rPh>
    <rPh sb="40" eb="42">
      <t>センタク</t>
    </rPh>
    <phoneticPr fontId="1"/>
  </si>
  <si>
    <r>
      <t>　　</t>
    </r>
    <r>
      <rPr>
        <b/>
        <sz val="11"/>
        <color rgb="FF0000FF"/>
        <rFont val="HG丸ｺﾞｼｯｸM-PRO"/>
        <family val="3"/>
        <charset val="128"/>
      </rPr>
      <t>　←該当する項目を</t>
    </r>
    <r>
      <rPr>
        <b/>
        <sz val="14"/>
        <color rgb="FF0000FF"/>
        <rFont val="HG丸ｺﾞｼｯｸM-PRO"/>
        <family val="3"/>
        <charset val="128"/>
      </rPr>
      <t>１つ</t>
    </r>
    <r>
      <rPr>
        <b/>
        <sz val="11"/>
        <color rgb="FF0000FF"/>
        <rFont val="HG丸ｺﾞｼｯｸM-PRO"/>
        <family val="3"/>
        <charset val="128"/>
      </rPr>
      <t>選択してください。
　　　　選択すると項目が太字になります。</t>
    </r>
    <rPh sb="4" eb="6">
      <t>ガイトウ</t>
    </rPh>
    <rPh sb="8" eb="10">
      <t>コウモク</t>
    </rPh>
    <rPh sb="13" eb="15">
      <t>センタク</t>
    </rPh>
    <rPh sb="27" eb="29">
      <t>センタク</t>
    </rPh>
    <rPh sb="32" eb="34">
      <t>コウモク</t>
    </rPh>
    <rPh sb="35" eb="37">
      <t>フトジ</t>
    </rPh>
    <phoneticPr fontId="1"/>
  </si>
  <si>
    <t>（１）</t>
    <phoneticPr fontId="1"/>
  </si>
  <si>
    <t>　法人 又は 個人事業者</t>
    <phoneticPr fontId="1"/>
  </si>
  <si>
    <t>　卸売業：資本金１億円以下又は従業員100人以下</t>
    <phoneticPr fontId="1"/>
  </si>
  <si>
    <t>　小売業：資本金５千万円以下又は従業員50人以下</t>
    <phoneticPr fontId="1"/>
  </si>
  <si>
    <t>（２）</t>
    <phoneticPr fontId="1"/>
  </si>
  <si>
    <t>　組合等</t>
    <phoneticPr fontId="1"/>
  </si>
  <si>
    <t>　協業組合</t>
    <phoneticPr fontId="1"/>
  </si>
  <si>
    <t>　事業協同組合</t>
    <phoneticPr fontId="1"/>
  </si>
  <si>
    <t>　商工組合</t>
    <phoneticPr fontId="1"/>
  </si>
  <si>
    <t>　協同組合連合会</t>
    <phoneticPr fontId="1"/>
  </si>
  <si>
    <t>　事業協同小組合</t>
    <phoneticPr fontId="1"/>
  </si>
  <si>
    <t>　その他</t>
    <phoneticPr fontId="1"/>
  </si>
  <si>
    <t>（３）</t>
    <phoneticPr fontId="1"/>
  </si>
  <si>
    <t>特定非営利活動法人</t>
    <phoneticPr fontId="1"/>
  </si>
  <si>
    <t>　一般財団法人</t>
    <phoneticPr fontId="1"/>
  </si>
  <si>
    <t>　　一般社団法人</t>
    <phoneticPr fontId="1"/>
  </si>
  <si>
    <t>２</t>
    <phoneticPr fontId="1"/>
  </si>
  <si>
    <t>次の（１）～（４）の要件を全て満たす会社である（個人事業者を除く）</t>
    <phoneticPr fontId="1"/>
  </si>
  <si>
    <t>　大企業（中小企業者以外の者：中小企業投資育成(株)、投資事業有限責任組合を除く。以下同様とす</t>
    <phoneticPr fontId="1"/>
  </si>
  <si>
    <t>る。）が単独で発行済株式総数又は出資総額の２分の１以上を所有又は出資していない</t>
    <phoneticPr fontId="1"/>
  </si>
  <si>
    <t>　大企業が複数で発行済株式総数又は出資総額の３分の２以上を所有又は出資していない</t>
    <phoneticPr fontId="1"/>
  </si>
  <si>
    <t>　役員総数の２分の１以上を大企業の役員又は従業員が兼務していない</t>
    <rPh sb="21" eb="24">
      <t>ジュウギョウイン</t>
    </rPh>
    <phoneticPr fontId="1"/>
  </si>
  <si>
    <t>（４）</t>
    <phoneticPr fontId="1"/>
  </si>
  <si>
    <t>　その他大企業が実質的な経営に参画していない</t>
    <phoneticPr fontId="1"/>
  </si>
  <si>
    <t>３</t>
    <phoneticPr fontId="1"/>
  </si>
  <si>
    <t>　東京都及び公社に対する賃料・使用料等の債務の支払いが滞っていない</t>
    <phoneticPr fontId="1"/>
  </si>
  <si>
    <t>４</t>
    <phoneticPr fontId="1"/>
  </si>
  <si>
    <t>　本申請と同一展示会・内容等で公社・国・都道府県・区市町村等から助成を受けていない</t>
    <rPh sb="7" eb="10">
      <t>テンジカイ</t>
    </rPh>
    <rPh sb="13" eb="14">
      <t>トウ</t>
    </rPh>
    <phoneticPr fontId="1"/>
  </si>
  <si>
    <t>５</t>
    <phoneticPr fontId="1"/>
  </si>
  <si>
    <t>　過去に公社・国・都道府県・区市町村から補助金・助成金の交付を受け、不正等の事故を起こしていない</t>
    <phoneticPr fontId="1"/>
  </si>
  <si>
    <t>６</t>
    <phoneticPr fontId="1"/>
  </si>
  <si>
    <t>　過去に公社から助成金の交付を受け、「企業化状況報告書」や「実施結果状況報告書」等が未提出ではない</t>
    <phoneticPr fontId="1"/>
  </si>
  <si>
    <t xml:space="preserve">７
</t>
    <phoneticPr fontId="1"/>
  </si>
  <si>
    <t>　自社と資本関係、役員または従業員の兼任、自社代表者三親等以内の親族による経営等の取引に係る費用が助成対象経費に含まれていない</t>
    <rPh sb="16" eb="17">
      <t>イン</t>
    </rPh>
    <rPh sb="18" eb="20">
      <t>ケンニン</t>
    </rPh>
    <rPh sb="26" eb="27">
      <t>３</t>
    </rPh>
    <rPh sb="39" eb="40">
      <t>トウ</t>
    </rPh>
    <phoneticPr fontId="1"/>
  </si>
  <si>
    <t>８</t>
    <phoneticPr fontId="1"/>
  </si>
  <si>
    <t>　申請者以外（親会社・子を含む）の製品等の販路拡大を行うものではない</t>
    <phoneticPr fontId="1"/>
  </si>
  <si>
    <t xml:space="preserve">９
</t>
    <phoneticPr fontId="1"/>
  </si>
  <si>
    <t>　本事業の実施中においては、支払いが確認できる書類（請求書、振込控等）のほか、その履行が確認できる資料（展示会当日の写真、ブース設計図・図面、委託先との契約書等）を公社の求めに応じて提出する</t>
    <phoneticPr fontId="1"/>
  </si>
  <si>
    <t xml:space="preserve">10
</t>
    <phoneticPr fontId="1"/>
  </si>
  <si>
    <t>　本事業実施の途中で申請要件を満たさなくなった場合や、期限までに所定の書類を提出しなかった場合など、助成対象期間内であっても支援を打ち切る場合があることを理解した</t>
    <phoneticPr fontId="1"/>
  </si>
  <si>
    <t>　本事業の成果を活用し、東京都内において引続き事業活動を実施する予定である</t>
    <phoneticPr fontId="1"/>
  </si>
  <si>
    <t>以上</t>
  </si>
  <si>
    <t>住　　所：</t>
    <phoneticPr fontId="1"/>
  </si>
  <si>
    <t>名　　称：</t>
    <phoneticPr fontId="1"/>
  </si>
  <si>
    <t>代表者名：</t>
    <phoneticPr fontId="1"/>
  </si>
  <si>
    <t>実印</t>
    <phoneticPr fontId="1"/>
  </si>
  <si>
    <t>「申請に必要な書類」</t>
  </si>
  <si>
    <t>＜注意事項＞</t>
  </si>
  <si>
    <t>・提出書類は、写しを1部作成し、申請者の控えとして保存してください。</t>
  </si>
  <si>
    <t>・片面印刷にしてください。（ただし、確定申告書は両面印刷可）</t>
  </si>
  <si>
    <t>№</t>
  </si>
  <si>
    <t>部数</t>
  </si>
  <si>
    <t>ﾁｪｯｸ欄</t>
  </si>
  <si>
    <t>１部</t>
  </si>
  <si>
    <t>正１部</t>
  </si>
  <si>
    <t>写３部</t>
  </si>
  <si>
    <t>助成対象商品のプレゼンテーション資料、商品カタログ、機能説明書、図面、写真等</t>
  </si>
  <si>
    <t>４部</t>
  </si>
  <si>
    <t>（３）　広告の掲載企画書、広告を掲載する新聞・雑誌の見本及び広告の掲載案内等</t>
  </si>
  <si>
    <t>各４部</t>
  </si>
  <si>
    <t>登記簿謄本（履歴事項全部証明書）等</t>
  </si>
  <si>
    <t>直近の事業税等の納税証明書（原本）</t>
  </si>
  <si>
    <t>各１部</t>
  </si>
  <si>
    <t>◎注意事項を必読の上、下記の書類を提出してください。提出いただいた申請書類及び関係書類は、採択の可否
　に関わらず返却しませんので、ご了承ください。</t>
    <phoneticPr fontId="1"/>
  </si>
  <si>
    <t>必　要　書　類</t>
    <phoneticPr fontId="1"/>
  </si>
  <si>
    <t>※　申請書類作成のポイントと記入例をご確認の上、漏れなくご記載ください</t>
  </si>
  <si>
    <t>法　　　人：</t>
    <phoneticPr fontId="1"/>
  </si>
  <si>
    <t>個人事業者：</t>
    <phoneticPr fontId="1"/>
  </si>
  <si>
    <t>都内税務署へ提出した「個人事業の開業・廃業等届出書」の写し</t>
    <phoneticPr fontId="1"/>
  </si>
  <si>
    <t>（２）　個人事業税が非課税の方</t>
    <phoneticPr fontId="1"/>
  </si>
  <si>
    <t>すべての事業の収支内訳書又は青色申告決算書（貸借対照表を含む）</t>
    <phoneticPr fontId="1"/>
  </si>
  <si>
    <t>各期
１部</t>
    <phoneticPr fontId="1"/>
  </si>
  <si>
    <t>（１）　個人事業税が課税対象の方</t>
    <phoneticPr fontId="1"/>
  </si>
  <si>
    <t>市場開拓助成事業申請前確認書</t>
    <phoneticPr fontId="1"/>
  </si>
  <si>
    <t>（１）</t>
    <phoneticPr fontId="1"/>
  </si>
  <si>
    <t>　製造業・その他業種：資本金３億円以下又は従業員300人以下</t>
    <phoneticPr fontId="1"/>
  </si>
  <si>
    <t>　サービス業：資本金５千万円以下又は従業員100人以下</t>
    <phoneticPr fontId="1"/>
  </si>
  <si>
    <t>（２）</t>
    <phoneticPr fontId="1"/>
  </si>
  <si>
    <t>　企業組合　　　　　</t>
    <phoneticPr fontId="1"/>
  </si>
  <si>
    <t>　※　創業２期未満の場合は直近１期分で可</t>
    <rPh sb="3" eb="5">
      <t>ソウギョウ</t>
    </rPh>
    <rPh sb="6" eb="7">
      <t>キ</t>
    </rPh>
    <rPh sb="7" eb="9">
      <t>ミマン</t>
    </rPh>
    <rPh sb="10" eb="12">
      <t>バアイ</t>
    </rPh>
    <rPh sb="13" eb="15">
      <t>チョッキン</t>
    </rPh>
    <rPh sb="16" eb="17">
      <t>キ</t>
    </rPh>
    <rPh sb="17" eb="18">
      <t>ブン</t>
    </rPh>
    <rPh sb="19" eb="20">
      <t>カ</t>
    </rPh>
    <phoneticPr fontId="1"/>
  </si>
  <si>
    <t>　　　　展示会の内容、来場者層、小間料金等が記載されているもの</t>
    <phoneticPr fontId="1"/>
  </si>
  <si>
    <t>ダイバーシティ</t>
    <phoneticPr fontId="1"/>
  </si>
  <si>
    <t>３つのシティ・開発支援テーマ</t>
    <rPh sb="7" eb="9">
      <t>カイハツ</t>
    </rPh>
    <rPh sb="9" eb="11">
      <t>シエン</t>
    </rPh>
    <phoneticPr fontId="1"/>
  </si>
  <si>
    <t>セーフシティ</t>
    <phoneticPr fontId="1"/>
  </si>
  <si>
    <t>スマートシティ</t>
    <phoneticPr fontId="1"/>
  </si>
  <si>
    <t>防災・減災・災害予防</t>
    <rPh sb="0" eb="2">
      <t>ボウサイ</t>
    </rPh>
    <rPh sb="3" eb="5">
      <t>ゲンサイ</t>
    </rPh>
    <rPh sb="6" eb="8">
      <t>サイガイ</t>
    </rPh>
    <rPh sb="8" eb="10">
      <t>ヨボウ</t>
    </rPh>
    <phoneticPr fontId="1"/>
  </si>
  <si>
    <t>インフラメンテナンス</t>
    <phoneticPr fontId="1"/>
  </si>
  <si>
    <t>安全・安心の確保</t>
    <rPh sb="0" eb="2">
      <t>アンゼン</t>
    </rPh>
    <rPh sb="3" eb="5">
      <t>アンシン</t>
    </rPh>
    <rPh sb="6" eb="8">
      <t>カクホ</t>
    </rPh>
    <phoneticPr fontId="1"/>
  </si>
  <si>
    <t>スポーツ振興・障害者スポーツ</t>
    <rPh sb="4" eb="6">
      <t>シンコウ</t>
    </rPh>
    <rPh sb="7" eb="10">
      <t>ショウガイシャ</t>
    </rPh>
    <phoneticPr fontId="1"/>
  </si>
  <si>
    <t>子育て・高齢者・障害者等の支援</t>
    <rPh sb="0" eb="2">
      <t>コソダ</t>
    </rPh>
    <rPh sb="4" eb="7">
      <t>コウレイシャ</t>
    </rPh>
    <rPh sb="8" eb="11">
      <t>ショウガイシャ</t>
    </rPh>
    <rPh sb="11" eb="12">
      <t>トウ</t>
    </rPh>
    <rPh sb="13" eb="15">
      <t>シエン</t>
    </rPh>
    <phoneticPr fontId="1"/>
  </si>
  <si>
    <t>医療・健康</t>
    <rPh sb="0" eb="2">
      <t>イリョウ</t>
    </rPh>
    <rPh sb="3" eb="5">
      <t>ケンコウ</t>
    </rPh>
    <phoneticPr fontId="1"/>
  </si>
  <si>
    <t>環境・エネルギー</t>
    <rPh sb="0" eb="2">
      <t>カンキョウ</t>
    </rPh>
    <phoneticPr fontId="1"/>
  </si>
  <si>
    <t>国際的な観光・金融都市の実現</t>
    <rPh sb="0" eb="3">
      <t>コクサイテキ</t>
    </rPh>
    <rPh sb="4" eb="6">
      <t>カンコウ</t>
    </rPh>
    <rPh sb="7" eb="9">
      <t>キンユウ</t>
    </rPh>
    <rPh sb="9" eb="11">
      <t>トシ</t>
    </rPh>
    <rPh sb="12" eb="14">
      <t>ジツゲン</t>
    </rPh>
    <phoneticPr fontId="1"/>
  </si>
  <si>
    <t>交通・物流・サプライチェーン</t>
    <rPh sb="0" eb="2">
      <t>コウツウ</t>
    </rPh>
    <rPh sb="3" eb="5">
      <t>ブツリュウ</t>
    </rPh>
    <phoneticPr fontId="1"/>
  </si>
  <si>
    <t>西暦</t>
    <rPh sb="0" eb="2">
      <t>セイレキ</t>
    </rPh>
    <phoneticPr fontId="1"/>
  </si>
  <si>
    <t>年</t>
    <rPh sb="0" eb="1">
      <t>ネン</t>
    </rPh>
    <phoneticPr fontId="1"/>
  </si>
  <si>
    <t>月</t>
    <rPh sb="0" eb="1">
      <t>ガツ</t>
    </rPh>
    <phoneticPr fontId="1"/>
  </si>
  <si>
    <t>日</t>
    <rPh sb="0" eb="1">
      <t>ニチ</t>
    </rPh>
    <phoneticPr fontId="1"/>
  </si>
  <si>
    <t>年度</t>
    <rPh sb="0" eb="2">
      <t>ネンド</t>
    </rPh>
    <phoneticPr fontId="1"/>
  </si>
  <si>
    <t>月</t>
    <rPh sb="0" eb="1">
      <t>ツキ</t>
    </rPh>
    <phoneticPr fontId="1"/>
  </si>
  <si>
    <t>日</t>
    <rPh sb="0" eb="1">
      <t>ヒ</t>
    </rPh>
    <phoneticPr fontId="1"/>
  </si>
  <si>
    <t>↑　2020年9月30日までの日付をプルダウンから選択してください。</t>
    <rPh sb="6" eb="7">
      <t>ネン</t>
    </rPh>
    <rPh sb="8" eb="9">
      <t>ガツ</t>
    </rPh>
    <rPh sb="11" eb="12">
      <t>ニチ</t>
    </rPh>
    <rPh sb="15" eb="17">
      <t>ヒヅケ</t>
    </rPh>
    <rPh sb="25" eb="27">
      <t>センタク</t>
    </rPh>
    <phoneticPr fontId="1"/>
  </si>
  <si>
    <t>名　称　　</t>
    <phoneticPr fontId="1"/>
  </si>
  <si>
    <t>実印</t>
    <rPh sb="0" eb="2">
      <t>ジツイン</t>
    </rPh>
    <phoneticPr fontId="1"/>
  </si>
  <si>
    <t>・資料は白黒でも判別できるものとしてください。</t>
    <phoneticPr fontId="1"/>
  </si>
  <si>
    <t>製造業その他</t>
  </si>
  <si>
    <t>サービス業</t>
  </si>
  <si>
    <t>01農業</t>
  </si>
  <si>
    <t>50各種商品卸売業</t>
  </si>
  <si>
    <t>38放送業</t>
  </si>
  <si>
    <t>56各種商品小売業</t>
  </si>
  <si>
    <t>Ⅰ　</t>
    <phoneticPr fontId="1"/>
  </si>
  <si>
    <t>申請者の概要</t>
    <phoneticPr fontId="1"/>
  </si>
  <si>
    <t>02林業</t>
  </si>
  <si>
    <t>51繊維・衣服等卸売業</t>
  </si>
  <si>
    <t>39情報サービス業　※ソフトウェア業、情報処理・提供サービス業除く</t>
  </si>
  <si>
    <t>57織物・衣服・身の回り品小売業</t>
  </si>
  <si>
    <t>03漁業</t>
  </si>
  <si>
    <t>52飲食料品卸売業</t>
  </si>
  <si>
    <t>41映像・音声・文字情報制作業　※新聞業、出版業を除く</t>
  </si>
  <si>
    <t>58飲食料品小売業</t>
  </si>
  <si>
    <t>04水産養殖業</t>
  </si>
  <si>
    <t>53建築材料・鉱物・金属材料等卸売業</t>
  </si>
  <si>
    <t>69不動産賃貸業・管理業　※駐車場業のみ</t>
  </si>
  <si>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</si>
  <si>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</si>
  <si>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</si>
  <si>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</si>
  <si>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</si>
  <si>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</si>
  <si>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</si>
  <si>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</si>
  <si>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</si>
  <si>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</si>
  <si>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</si>
  <si>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</si>
  <si>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</si>
  <si>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</si>
  <si>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</si>
  <si>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</si>
  <si>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</si>
  <si>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</si>
  <si>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</si>
  <si>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</si>
  <si>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</si>
  <si>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</si>
  <si>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</si>
  <si>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</si>
  <si>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</si>
  <si>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</si>
  <si>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</si>
  <si>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役職</t>
    <phoneticPr fontId="1"/>
  </si>
  <si>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</si>
  <si>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</si>
  <si>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</si>
  <si>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</si>
  <si>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</si>
  <si>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</si>
  <si>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</si>
  <si>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</si>
  <si>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</si>
  <si>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</si>
  <si>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業種</t>
    <phoneticPr fontId="1"/>
  </si>
  <si>
    <t>大分類</t>
    <rPh sb="0" eb="3">
      <t>ダイブンルイ</t>
    </rPh>
    <phoneticPr fontId="1"/>
  </si>
  <si>
    <t>中分類</t>
    <rPh sb="0" eb="3">
      <t>チュウブンルイ</t>
    </rPh>
    <phoneticPr fontId="1"/>
  </si>
  <si>
    <t>20なめし革・同製品・毛皮製造業</t>
  </si>
  <si>
    <t>87協同組合（他に分類されないもの）</t>
  </si>
  <si>
    <t>←①業種（大分類）：該当のものを選択してください。
 　②業種（中分類）：①の大分類に属する業種が出るのでその中から選択してください</t>
    <rPh sb="2" eb="4">
      <t>ギョウシュ</t>
    </rPh>
    <rPh sb="5" eb="8">
      <t>ダイブンルイ</t>
    </rPh>
    <rPh sb="10" eb="12">
      <t>ガイトウ</t>
    </rPh>
    <rPh sb="16" eb="18">
      <t>センタク</t>
    </rPh>
    <rPh sb="29" eb="31">
      <t>ギョウシュ</t>
    </rPh>
    <rPh sb="32" eb="35">
      <t>チュウブンルイ</t>
    </rPh>
    <rPh sb="39" eb="42">
      <t>ダイブンルイ</t>
    </rPh>
    <rPh sb="43" eb="44">
      <t>ゾク</t>
    </rPh>
    <rPh sb="46" eb="48">
      <t>ギョウシュ</t>
    </rPh>
    <rPh sb="49" eb="50">
      <t>デ</t>
    </rPh>
    <rPh sb="55" eb="56">
      <t>ナカ</t>
    </rPh>
    <rPh sb="58" eb="60">
      <t>センタク</t>
    </rPh>
    <phoneticPr fontId="1"/>
  </si>
  <si>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</si>
  <si>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</si>
  <si>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</si>
  <si>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</si>
  <si>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</si>
  <si>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</si>
  <si>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</si>
  <si>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</si>
  <si>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</si>
  <si>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</si>
  <si>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</si>
  <si>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</si>
  <si>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</si>
  <si>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</si>
  <si>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</si>
  <si>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</si>
  <si>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</si>
  <si>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</si>
  <si>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</si>
  <si>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31輸送用機械器具製造業</t>
  </si>
  <si>
    <t>32その他の製造業</t>
  </si>
  <si>
    <t>33電気業</t>
  </si>
  <si>
    <t>34ガス業</t>
  </si>
  <si>
    <t>35熱供給業</t>
  </si>
  <si>
    <t>36水道業</t>
  </si>
  <si>
    <t>37通信業</t>
  </si>
  <si>
    <t>39情報サービス業　※ソフトウェア業、情報処理・提供サービス業含む</t>
  </si>
  <si>
    <t>40インターネット附随サービス業</t>
  </si>
  <si>
    <t>41映像・音声・文字情報制作業　※新聞業、出版業含む</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</si>
  <si>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</si>
  <si>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</si>
  <si>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</si>
  <si>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</si>
  <si>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</si>
  <si>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</si>
  <si>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</si>
  <si>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</si>
  <si>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</si>
  <si>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</si>
  <si>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</si>
  <si>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</si>
  <si>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</si>
  <si>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</si>
  <si>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</si>
  <si>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69不動産賃貸業・管理業　※駐車場業以外全て</t>
  </si>
  <si>
    <t>97国家公務</t>
  </si>
  <si>
    <t>98地方公務</t>
  </si>
  <si>
    <t>99分類不能の産業</t>
  </si>
  <si>
    <t>Ⅱ</t>
    <phoneticPr fontId="1"/>
  </si>
  <si>
    <t>Ⅲ</t>
    <phoneticPr fontId="1"/>
  </si>
  <si>
    <t>補助金・助成金申請状況</t>
    <rPh sb="0" eb="3">
      <t>ホジョキン</t>
    </rPh>
    <rPh sb="4" eb="7">
      <t>ジョセイキン</t>
    </rPh>
    <rPh sb="7" eb="9">
      <t>シンセイ</t>
    </rPh>
    <rPh sb="9" eb="11">
      <t>ジョウキョウ</t>
    </rPh>
    <phoneticPr fontId="1"/>
  </si>
  <si>
    <t>年  度</t>
    <rPh sb="0" eb="1">
      <t>ネン</t>
    </rPh>
    <rPh sb="3" eb="4">
      <t>タビ</t>
    </rPh>
    <phoneticPr fontId="1"/>
  </si>
  <si>
    <t>申請先</t>
    <rPh sb="0" eb="2">
      <t>シンセイ</t>
    </rPh>
    <rPh sb="2" eb="3">
      <t>サキ</t>
    </rPh>
    <phoneticPr fontId="1"/>
  </si>
  <si>
    <t>助成事業名</t>
    <rPh sb="0" eb="2">
      <t>ジョセイ</t>
    </rPh>
    <rPh sb="2" eb="4">
      <t>ジギョウ</t>
    </rPh>
    <rPh sb="4" eb="5">
      <t>メイ</t>
    </rPh>
    <phoneticPr fontId="1"/>
  </si>
  <si>
    <t>申請テーマ</t>
    <rPh sb="0" eb="2">
      <t>シンセイ</t>
    </rPh>
    <phoneticPr fontId="1"/>
  </si>
  <si>
    <t>助成金額（円）</t>
    <rPh sb="0" eb="2">
      <t>ジョセイ</t>
    </rPh>
    <rPh sb="2" eb="4">
      <t>キンガク</t>
    </rPh>
    <rPh sb="5" eb="6">
      <t>エン</t>
    </rPh>
    <phoneticPr fontId="1"/>
  </si>
  <si>
    <t>本申請
との併願</t>
  </si>
  <si>
    <t>本申請との
経費の重複</t>
    <rPh sb="0" eb="1">
      <t>ホンシンセイ2</t>
    </rPh>
    <rPh sb="6" eb="8">
      <t>ケイヒ</t>
    </rPh>
    <rPh sb="9" eb="11">
      <t>チョウフク</t>
    </rPh>
    <phoneticPr fontId="1"/>
  </si>
  <si>
    <t>H30</t>
    <phoneticPr fontId="1"/>
  </si>
  <si>
    <t>H29</t>
    <phoneticPr fontId="1"/>
  </si>
  <si>
    <t>H28</t>
    <phoneticPr fontId="1"/>
  </si>
  <si>
    <t>H27</t>
    <phoneticPr fontId="1"/>
  </si>
  <si>
    <t>H26</t>
    <phoneticPr fontId="1"/>
  </si>
  <si>
    <t>東京都ベンチャー技術大賞</t>
    <rPh sb="0" eb="3">
      <t>トウキョウト</t>
    </rPh>
    <rPh sb="8" eb="10">
      <t>ギジュツ</t>
    </rPh>
    <rPh sb="10" eb="12">
      <t>タイショウ</t>
    </rPh>
    <phoneticPr fontId="1"/>
  </si>
  <si>
    <t>世界発信コンペティション（技術部門）</t>
    <rPh sb="0" eb="2">
      <t>セカイ</t>
    </rPh>
    <rPh sb="2" eb="4">
      <t>ハッシン</t>
    </rPh>
    <rPh sb="13" eb="15">
      <t>ギジュツ</t>
    </rPh>
    <rPh sb="15" eb="17">
      <t>ブモン</t>
    </rPh>
    <phoneticPr fontId="1"/>
  </si>
  <si>
    <t>事業可能性評価事業</t>
    <rPh sb="0" eb="2">
      <t>ジギョウ</t>
    </rPh>
    <rPh sb="2" eb="5">
      <t>カノウセイ</t>
    </rPh>
    <rPh sb="5" eb="7">
      <t>ヒョウカ</t>
    </rPh>
    <rPh sb="7" eb="9">
      <t>ジギョウ</t>
    </rPh>
    <phoneticPr fontId="1"/>
  </si>
  <si>
    <t>ニューマーケット開拓支援事業</t>
    <rPh sb="8" eb="10">
      <t>カイタク</t>
    </rPh>
    <rPh sb="10" eb="12">
      <t>シエン</t>
    </rPh>
    <rPh sb="12" eb="14">
      <t>ジギョウ</t>
    </rPh>
    <phoneticPr fontId="1"/>
  </si>
  <si>
    <t>その他（　　　　）</t>
    <rPh sb="2" eb="3">
      <t>タ</t>
    </rPh>
    <phoneticPr fontId="1"/>
  </si>
  <si>
    <t>Ⅳ</t>
    <phoneticPr fontId="1"/>
  </si>
  <si>
    <t>直近決算年度における主要取引先と年間売上高</t>
    <phoneticPr fontId="1"/>
  </si>
  <si>
    <t>№</t>
    <phoneticPr fontId="1"/>
  </si>
  <si>
    <t>主要取引先</t>
  </si>
  <si>
    <t>年間売上高</t>
  </si>
  <si>
    <t>千円</t>
  </si>
  <si>
    <t>その他の取引先</t>
  </si>
  <si>
    <t>直近の損益計算書の売上高</t>
  </si>
  <si>
    <t>役員・株主名簿</t>
    <phoneticPr fontId="1"/>
  </si>
  <si>
    <r>
      <t>　履歴事項全部証明書に記載されている</t>
    </r>
    <r>
      <rPr>
        <b/>
        <sz val="10"/>
        <rFont val="ＭＳ 明朝"/>
        <family val="1"/>
        <charset val="128"/>
      </rPr>
      <t>全役員及び持株比率が70％を超えるまでの全ての株主を持ち株比率が多い順に記載</t>
    </r>
    <r>
      <rPr>
        <sz val="10"/>
        <rFont val="ＭＳ 明朝"/>
        <family val="1"/>
        <charset val="128"/>
      </rPr>
      <t>し、</t>
    </r>
    <r>
      <rPr>
        <b/>
        <sz val="10"/>
        <rFont val="ＭＳ 明朝"/>
        <family val="1"/>
        <charset val="128"/>
      </rPr>
      <t>それぞれの方が該当する欄（役員・株主）に「○」</t>
    </r>
    <r>
      <rPr>
        <sz val="10"/>
        <rFont val="ＭＳ 明朝"/>
        <family val="1"/>
        <charset val="128"/>
      </rPr>
      <t>を、役職等欄は</t>
    </r>
    <r>
      <rPr>
        <b/>
        <sz val="10"/>
        <rFont val="ＭＳ 明朝"/>
        <family val="1"/>
        <charset val="128"/>
      </rPr>
      <t>役員の「役職」</t>
    </r>
    <r>
      <rPr>
        <sz val="10"/>
        <rFont val="ＭＳ 明朝"/>
        <family val="1"/>
        <charset val="128"/>
      </rPr>
      <t>、または</t>
    </r>
    <r>
      <rPr>
        <b/>
        <sz val="10"/>
        <rFont val="ＭＳ 明朝"/>
        <family val="1"/>
        <charset val="128"/>
      </rPr>
      <t>役員以外の方の「申請者との関係又は職業」</t>
    </r>
    <r>
      <rPr>
        <sz val="10"/>
        <rFont val="ＭＳ 明朝"/>
        <family val="1"/>
        <charset val="128"/>
      </rPr>
      <t>を記載してください。なお、行は必要に応じて追加してください。</t>
    </r>
    <rPh sb="107" eb="109">
      <t>シンセイ</t>
    </rPh>
    <rPh sb="109" eb="110">
      <t>モノ</t>
    </rPh>
    <phoneticPr fontId="1"/>
  </si>
  <si>
    <t>№</t>
    <phoneticPr fontId="1"/>
  </si>
  <si>
    <t>氏　　　　名</t>
    <rPh sb="0" eb="1">
      <t>ウジ</t>
    </rPh>
    <rPh sb="5" eb="6">
      <t>ナ</t>
    </rPh>
    <phoneticPr fontId="1"/>
  </si>
  <si>
    <t>役　員</t>
    <rPh sb="0" eb="1">
      <t>ヤク</t>
    </rPh>
    <rPh sb="2" eb="3">
      <t>イン</t>
    </rPh>
    <phoneticPr fontId="1"/>
  </si>
  <si>
    <t>株　主</t>
    <rPh sb="0" eb="1">
      <t>カブ</t>
    </rPh>
    <rPh sb="2" eb="3">
      <t>シュ</t>
    </rPh>
    <phoneticPr fontId="1"/>
  </si>
  <si>
    <t>役　職　等</t>
    <rPh sb="0" eb="1">
      <t>ヤク</t>
    </rPh>
    <rPh sb="2" eb="3">
      <t>ショク</t>
    </rPh>
    <rPh sb="4" eb="5">
      <t>トウ</t>
    </rPh>
    <phoneticPr fontId="1"/>
  </si>
  <si>
    <t>持ち株数</t>
    <rPh sb="0" eb="1">
      <t>モ</t>
    </rPh>
    <rPh sb="2" eb="3">
      <t>カブ</t>
    </rPh>
    <rPh sb="3" eb="4">
      <t>スウ</t>
    </rPh>
    <phoneticPr fontId="1"/>
  </si>
  <si>
    <t>持ち株比率</t>
    <rPh sb="0" eb="1">
      <t>モ</t>
    </rPh>
    <rPh sb="2" eb="3">
      <t>カブ</t>
    </rPh>
    <rPh sb="3" eb="5">
      <t>ヒリツ</t>
    </rPh>
    <phoneticPr fontId="1"/>
  </si>
  <si>
    <t>その他の株主</t>
    <rPh sb="2" eb="3">
      <t>タ</t>
    </rPh>
    <rPh sb="4" eb="6">
      <t>カブヌシ</t>
    </rPh>
    <phoneticPr fontId="1"/>
  </si>
  <si>
    <t>合　　　　　計</t>
    <rPh sb="0" eb="1">
      <t>ア</t>
    </rPh>
    <rPh sb="6" eb="7">
      <t>ケイ</t>
    </rPh>
    <phoneticPr fontId="1"/>
  </si>
  <si>
    <t>役員・株主名簿が「履歴事項全部証明書」又は「確定申告書　別表２」と異なる理由</t>
    <rPh sb="0" eb="2">
      <t>ヤクイン</t>
    </rPh>
    <rPh sb="3" eb="5">
      <t>カブヌシ</t>
    </rPh>
    <rPh sb="5" eb="7">
      <t>メイボ</t>
    </rPh>
    <rPh sb="9" eb="11">
      <t>リレキ</t>
    </rPh>
    <rPh sb="11" eb="13">
      <t>ジコウ</t>
    </rPh>
    <rPh sb="13" eb="15">
      <t>ゼンブ</t>
    </rPh>
    <rPh sb="15" eb="18">
      <t>ショウメイショ</t>
    </rPh>
    <rPh sb="19" eb="20">
      <t>マタ</t>
    </rPh>
    <rPh sb="22" eb="24">
      <t>カクテイ</t>
    </rPh>
    <rPh sb="24" eb="26">
      <t>シンコク</t>
    </rPh>
    <rPh sb="26" eb="27">
      <t>ショ</t>
    </rPh>
    <rPh sb="28" eb="30">
      <t>ベッピョウ</t>
    </rPh>
    <rPh sb="33" eb="34">
      <t>コト</t>
    </rPh>
    <rPh sb="36" eb="38">
      <t>リユウ</t>
    </rPh>
    <phoneticPr fontId="1"/>
  </si>
  <si>
    <r>
      <t>　「役員・株主名簿」の中で、大企業に該当する株主・役員がある場合はその情報を記載してください。</t>
    </r>
    <r>
      <rPr>
        <b/>
        <sz val="10"/>
        <rFont val="ＭＳ 明朝"/>
        <family val="1"/>
        <charset val="128"/>
      </rPr>
      <t>（行が足りない場合、別紙提出でも可）</t>
    </r>
    <phoneticPr fontId="1"/>
  </si>
  <si>
    <t>企　業　名</t>
    <phoneticPr fontId="1"/>
  </si>
  <si>
    <t>資本金（円）</t>
    <phoneticPr fontId="1"/>
  </si>
  <si>
    <t>業　　種</t>
    <phoneticPr fontId="1"/>
  </si>
  <si>
    <t>製造業その他</t>
    <phoneticPr fontId="1"/>
  </si>
  <si>
    <t>２　商 品 の 完 成 時 期</t>
    <phoneticPr fontId="1"/>
  </si>
  <si>
    <t>完成</t>
    <rPh sb="0" eb="2">
      <t>カンセイ</t>
    </rPh>
    <phoneticPr fontId="1"/>
  </si>
  <si>
    <t>販売開始</t>
    <rPh sb="0" eb="2">
      <t>ハンバイ</t>
    </rPh>
    <rPh sb="2" eb="4">
      <t>カイシ</t>
    </rPh>
    <phoneticPr fontId="1"/>
  </si>
  <si>
    <r>
      <t>４　</t>
    </r>
    <r>
      <rPr>
        <sz val="8"/>
        <rFont val="ＭＳ 明朝"/>
        <family val="1"/>
        <charset val="128"/>
      </rPr>
      <t xml:space="preserve"> </t>
    </r>
    <r>
      <rPr>
        <sz val="11"/>
        <rFont val="ＭＳ 明朝"/>
        <family val="1"/>
        <charset val="128"/>
      </rPr>
      <t>商品説明</t>
    </r>
    <phoneticPr fontId="1"/>
  </si>
  <si>
    <t>　 過去に同一の助成対象商品で本事業の採択を受けた場合は、以前の出展との違いも記載してください。</t>
    <phoneticPr fontId="1"/>
  </si>
  <si>
    <t>（１）　出展予定の展示会　　　　　　　　</t>
    <phoneticPr fontId="1"/>
  </si>
  <si>
    <t>～</t>
    <phoneticPr fontId="1"/>
  </si>
  <si>
    <t>（２）　広告掲載予定の新聞雑誌（広告費のみの申請はできません）</t>
    <phoneticPr fontId="1"/>
  </si>
  <si>
    <r>
      <t xml:space="preserve">掲載種別
</t>
    </r>
    <r>
      <rPr>
        <sz val="8"/>
        <rFont val="ＭＳ 明朝"/>
        <family val="1"/>
        <charset val="128"/>
      </rPr>
      <t>※該当する
　ものを選択</t>
    </r>
    <rPh sb="15" eb="17">
      <t>センタク</t>
    </rPh>
    <phoneticPr fontId="1"/>
  </si>
  <si>
    <t>掲載時期及び仕様</t>
    <rPh sb="2" eb="4">
      <t>ジキ</t>
    </rPh>
    <phoneticPr fontId="1"/>
  </si>
  <si>
    <t>媒体の特徴及び購読者層</t>
    <phoneticPr fontId="1"/>
  </si>
  <si>
    <r>
      <rPr>
        <sz val="11"/>
        <rFont val="ＭＳ 明朝"/>
        <family val="1"/>
        <charset val="128"/>
      </rPr>
      <t>７　企画内容　</t>
    </r>
    <r>
      <rPr>
        <sz val="10"/>
        <rFont val="ＭＳ 明朝"/>
        <family val="1"/>
        <charset val="128"/>
      </rPr>
      <t xml:space="preserve">
　　</t>
    </r>
    <r>
      <rPr>
        <b/>
        <sz val="10"/>
        <rFont val="ＭＳ 明朝"/>
        <family val="1"/>
        <charset val="128"/>
      </rPr>
      <t>※採択後であっても、要件に該当しないことが発覚した場合は、対象外となります。</t>
    </r>
    <rPh sb="11" eb="13">
      <t>サイタク</t>
    </rPh>
    <rPh sb="13" eb="14">
      <t>ゴ</t>
    </rPh>
    <rPh sb="20" eb="22">
      <t>ヨウケン</t>
    </rPh>
    <rPh sb="23" eb="25">
      <t>ガイトウ</t>
    </rPh>
    <rPh sb="31" eb="33">
      <t>ハッカク</t>
    </rPh>
    <rPh sb="35" eb="37">
      <t>バアイ</t>
    </rPh>
    <rPh sb="39" eb="42">
      <t>タイショウガイ</t>
    </rPh>
    <phoneticPr fontId="1"/>
  </si>
  <si>
    <t>展示会WEBサイト</t>
    <rPh sb="0" eb="3">
      <t>テンジカイ</t>
    </rPh>
    <phoneticPr fontId="1"/>
  </si>
  <si>
    <t>新聞
（海外）</t>
    <rPh sb="0" eb="2">
      <t>シンブン</t>
    </rPh>
    <rPh sb="4" eb="6">
      <t>カイガイ</t>
    </rPh>
    <phoneticPr fontId="1"/>
  </si>
  <si>
    <t>雑誌
（海外）</t>
    <rPh sb="0" eb="2">
      <t>ザッシ</t>
    </rPh>
    <rPh sb="4" eb="6">
      <t>カイガイ</t>
    </rPh>
    <phoneticPr fontId="1"/>
  </si>
  <si>
    <t>展示会の特徴及び来場者層
※イノベーションマップとの適合性</t>
    <rPh sb="26" eb="29">
      <t>テキゴウセイ</t>
    </rPh>
    <phoneticPr fontId="1"/>
  </si>
  <si>
    <t>（１）　助成事業の実施による効果予測　</t>
    <phoneticPr fontId="1"/>
  </si>
  <si>
    <r>
      <t xml:space="preserve">年　度
</t>
    </r>
    <r>
      <rPr>
        <sz val="9"/>
        <rFont val="ＭＳ 明朝"/>
        <family val="1"/>
        <charset val="128"/>
      </rPr>
      <t>（西暦）</t>
    </r>
    <rPh sb="5" eb="7">
      <t>セイレキ</t>
    </rPh>
    <phoneticPr fontId="1"/>
  </si>
  <si>
    <t>販売量</t>
    <phoneticPr fontId="1"/>
  </si>
  <si>
    <t>単位</t>
    <rPh sb="0" eb="2">
      <t>タンイ</t>
    </rPh>
    <phoneticPr fontId="1"/>
  </si>
  <si>
    <r>
      <t xml:space="preserve">売上高
</t>
    </r>
    <r>
      <rPr>
        <sz val="8"/>
        <rFont val="ＭＳ 明朝"/>
        <family val="1"/>
        <charset val="128"/>
      </rPr>
      <t>（千円）</t>
    </r>
    <rPh sb="5" eb="6">
      <t>セン</t>
    </rPh>
    <rPh sb="6" eb="7">
      <t>エン</t>
    </rPh>
    <phoneticPr fontId="1"/>
  </si>
  <si>
    <r>
      <t xml:space="preserve">営業利益
</t>
    </r>
    <r>
      <rPr>
        <sz val="8"/>
        <rFont val="ＭＳ 明朝"/>
        <family val="1"/>
        <charset val="128"/>
      </rPr>
      <t>（千円）</t>
    </r>
    <rPh sb="6" eb="8">
      <t>センエン</t>
    </rPh>
    <phoneticPr fontId="1"/>
  </si>
  <si>
    <t>（１）　助成対象商品に関する産業財産権を出願又は
　　　保有している。</t>
    <phoneticPr fontId="1"/>
  </si>
  <si>
    <t>　　　　※「はい」の場合は、該当するものを選択</t>
    <rPh sb="21" eb="23">
      <t>センタク</t>
    </rPh>
    <phoneticPr fontId="1"/>
  </si>
  <si>
    <t>実用新案</t>
    <rPh sb="0" eb="2">
      <t>ジツヨウ</t>
    </rPh>
    <rPh sb="2" eb="4">
      <t>シンアン</t>
    </rPh>
    <phoneticPr fontId="1"/>
  </si>
  <si>
    <t>（２）　助成対象商品に関する産業財産権を購入して
　　　いる。</t>
    <phoneticPr fontId="1"/>
  </si>
  <si>
    <t>特許</t>
    <rPh sb="0" eb="2">
      <t>トッキョ</t>
    </rPh>
    <phoneticPr fontId="1"/>
  </si>
  <si>
    <t>９　効果予測</t>
    <phoneticPr fontId="1"/>
  </si>
  <si>
    <t>１０　産業財産権</t>
    <phoneticPr fontId="1"/>
  </si>
  <si>
    <t>はい</t>
    <phoneticPr fontId="1"/>
  </si>
  <si>
    <t>いいえ</t>
    <phoneticPr fontId="1"/>
  </si>
  <si>
    <t>意匠権</t>
    <rPh sb="0" eb="3">
      <t>イショウケン</t>
    </rPh>
    <phoneticPr fontId="1"/>
  </si>
  <si>
    <t>商標権</t>
    <rPh sb="0" eb="3">
      <t>ショウヒョウケン</t>
    </rPh>
    <phoneticPr fontId="1"/>
  </si>
  <si>
    <t>○</t>
    <phoneticPr fontId="1"/>
  </si>
  <si>
    <t>２０１９年</t>
    <phoneticPr fontId="1"/>
  </si>
  <si>
    <t>２０２０年</t>
    <rPh sb="4" eb="5">
      <t>ネン</t>
    </rPh>
    <phoneticPr fontId="1"/>
  </si>
  <si>
    <t>コピーにて適宜伸縮のうえご使用ください</t>
    <rPh sb="5" eb="7">
      <t>テキギ</t>
    </rPh>
    <rPh sb="7" eb="9">
      <t>シンシュク</t>
    </rPh>
    <rPh sb="13" eb="15">
      <t>シヨウ</t>
    </rPh>
    <phoneticPr fontId="1"/>
  </si>
  <si>
    <r>
      <t xml:space="preserve">掲載種別
</t>
    </r>
    <r>
      <rPr>
        <sz val="8"/>
        <rFont val="ＭＳ 明朝"/>
        <family val="1"/>
        <charset val="128"/>
      </rPr>
      <t>※該当するものを選択</t>
    </r>
    <rPh sb="6" eb="8">
      <t>ガイトウ</t>
    </rPh>
    <rPh sb="13" eb="15">
      <t>センタク</t>
    </rPh>
    <phoneticPr fontId="1"/>
  </si>
  <si>
    <r>
      <t xml:space="preserve">数量
</t>
    </r>
    <r>
      <rPr>
        <sz val="8"/>
        <rFont val="ＭＳ 明朝"/>
        <family val="1"/>
        <charset val="128"/>
      </rPr>
      <t>（回）</t>
    </r>
    <phoneticPr fontId="1"/>
  </si>
  <si>
    <t>その他</t>
    <rPh sb="2" eb="3">
      <t>タ</t>
    </rPh>
    <phoneticPr fontId="1"/>
  </si>
  <si>
    <t>合　　　　　　計</t>
    <phoneticPr fontId="1"/>
  </si>
  <si>
    <t>その他</t>
    <rPh sb="2" eb="3">
      <t>タ</t>
    </rPh>
    <phoneticPr fontId="1"/>
  </si>
  <si>
    <r>
      <t>・ステープル留めやファイリングをせずに、</t>
    </r>
    <r>
      <rPr>
        <b/>
        <u val="double"/>
        <sz val="10.5"/>
        <rFont val="ＭＳ 明朝"/>
        <family val="1"/>
        <charset val="128"/>
      </rPr>
      <t>クリップ留め</t>
    </r>
    <r>
      <rPr>
        <b/>
        <sz val="10.5"/>
        <rFont val="ＭＳ 明朝"/>
        <family val="1"/>
        <charset val="128"/>
      </rPr>
      <t>にしてください。</t>
    </r>
  </si>
  <si>
    <r>
      <t>市場開拓助成事業申請前確認書</t>
    </r>
    <r>
      <rPr>
        <sz val="10.5"/>
        <rFont val="ＭＳ 明朝"/>
        <family val="1"/>
        <charset val="128"/>
      </rPr>
      <t>【指定様式】</t>
    </r>
  </si>
  <si>
    <t>説明資料（各項目ごと、Ａ４用紙で30枚以内で作成）※（３）（４）はある場合のみ</t>
    <rPh sb="35" eb="37">
      <t>バアイ</t>
    </rPh>
    <phoneticPr fontId="1"/>
  </si>
  <si>
    <t>（２）　展示会等の出展案内・パンフレット等（該当箇所に和訳添付して下さい）</t>
    <rPh sb="22" eb="24">
      <t>ガイトウ</t>
    </rPh>
    <rPh sb="24" eb="26">
      <t>カショ</t>
    </rPh>
    <rPh sb="27" eb="29">
      <t>ワヤク</t>
    </rPh>
    <rPh sb="29" eb="31">
      <t>テンプ</t>
    </rPh>
    <rPh sb="33" eb="34">
      <t>クダ</t>
    </rPh>
    <phoneticPr fontId="1"/>
  </si>
  <si>
    <t>税務署へ提出した直近２期分の確定申告書の写し（休眠・休業期間を含まないこと）</t>
    <rPh sb="11" eb="12">
      <t>キ</t>
    </rPh>
    <phoneticPr fontId="1"/>
  </si>
  <si>
    <t>　※　税務署の受付印又は電子申告の受信通知（メール詳細）のあるもの</t>
    <rPh sb="10" eb="11">
      <t>マタ</t>
    </rPh>
    <rPh sb="12" eb="14">
      <t>デンシ</t>
    </rPh>
    <rPh sb="14" eb="16">
      <t>シンコク</t>
    </rPh>
    <rPh sb="17" eb="19">
      <t>ジュシン</t>
    </rPh>
    <rPh sb="19" eb="21">
      <t>ツウチ</t>
    </rPh>
    <rPh sb="25" eb="27">
      <t>ショウサイ</t>
    </rPh>
    <phoneticPr fontId="1"/>
  </si>
  <si>
    <r>
      <t>返信用封筒（長形３号のものに</t>
    </r>
    <r>
      <rPr>
        <u/>
        <sz val="10.5"/>
        <rFont val="ＭＳ 明朝"/>
        <family val="1"/>
        <charset val="128"/>
      </rPr>
      <t>宛名及び担当者名</t>
    </r>
    <r>
      <rPr>
        <sz val="10.5"/>
        <rFont val="ＭＳ 明朝"/>
        <family val="1"/>
        <charset val="128"/>
      </rPr>
      <t>を記入してください）</t>
    </r>
    <r>
      <rPr>
        <b/>
        <sz val="10.5"/>
        <rFont val="ＭＳ 明朝"/>
        <family val="1"/>
        <charset val="128"/>
      </rPr>
      <t>（切手不要）</t>
    </r>
    <rPh sb="33" eb="35">
      <t>キッテ</t>
    </rPh>
    <rPh sb="35" eb="37">
      <t>フヨウ</t>
    </rPh>
    <phoneticPr fontId="1"/>
  </si>
  <si>
    <r>
      <t>市場開拓助成事業申請書</t>
    </r>
    <r>
      <rPr>
        <u/>
        <sz val="10.5"/>
        <rFont val="ＭＳ 明朝"/>
        <family val="1"/>
        <charset val="128"/>
      </rPr>
      <t>（成長産業分野の海外市場開拓助成）</t>
    </r>
    <r>
      <rPr>
        <sz val="10.5"/>
        <rFont val="ＭＳ 明朝"/>
        <family val="1"/>
        <charset val="128"/>
      </rPr>
      <t>【指定様式】</t>
    </r>
    <phoneticPr fontId="1"/>
  </si>
  <si>
    <t>（４）　特許・実用新案等の証（写し）</t>
    <phoneticPr fontId="1"/>
  </si>
  <si>
    <r>
      <t>発行後３ヶ月以内の登記簿謄本（</t>
    </r>
    <r>
      <rPr>
        <b/>
        <u/>
        <sz val="10.5"/>
        <rFont val="ＭＳ 明朝"/>
        <family val="1"/>
        <charset val="128"/>
      </rPr>
      <t>履歴事項</t>
    </r>
    <r>
      <rPr>
        <sz val="10.5"/>
        <rFont val="ＭＳ 明朝"/>
        <family val="1"/>
        <charset val="128"/>
      </rPr>
      <t>全部証明書）（原本）</t>
    </r>
    <phoneticPr fontId="1"/>
  </si>
  <si>
    <r>
      <t>「法人事業税及び法人都民税の納税証明書」（</t>
    </r>
    <r>
      <rPr>
        <b/>
        <u/>
        <sz val="10.5"/>
        <rFont val="ＭＳ 明朝"/>
        <family val="1"/>
        <charset val="128"/>
      </rPr>
      <t>都税事務所</t>
    </r>
    <r>
      <rPr>
        <sz val="10.5"/>
        <rFont val="ＭＳ 明朝"/>
        <family val="1"/>
        <charset val="128"/>
      </rPr>
      <t>発行）</t>
    </r>
    <phoneticPr fontId="1"/>
  </si>
  <si>
    <r>
      <t>①　「個人事業税の納税証明書」（</t>
    </r>
    <r>
      <rPr>
        <b/>
        <u/>
        <sz val="10.5"/>
        <rFont val="ＭＳ 明朝"/>
        <family val="1"/>
        <charset val="128"/>
      </rPr>
      <t>都税事務所</t>
    </r>
    <r>
      <rPr>
        <sz val="10.5"/>
        <rFont val="ＭＳ 明朝"/>
        <family val="1"/>
        <charset val="128"/>
      </rPr>
      <t>発行）</t>
    </r>
    <phoneticPr fontId="1"/>
  </si>
  <si>
    <r>
      <t>②　「住民税納税証明書」（</t>
    </r>
    <r>
      <rPr>
        <b/>
        <u/>
        <sz val="10.5"/>
        <rFont val="ＭＳ 明朝"/>
        <family val="1"/>
        <charset val="128"/>
      </rPr>
      <t>区市町村</t>
    </r>
    <r>
      <rPr>
        <sz val="10.5"/>
        <rFont val="ＭＳ 明朝"/>
        <family val="1"/>
        <charset val="128"/>
      </rPr>
      <t>発行）</t>
    </r>
    <phoneticPr fontId="1"/>
  </si>
  <si>
    <r>
      <t>①　「所得税納税証明書（その１）」（</t>
    </r>
    <r>
      <rPr>
        <b/>
        <u/>
        <sz val="10.5"/>
        <rFont val="ＭＳ 明朝"/>
        <family val="1"/>
        <charset val="128"/>
      </rPr>
      <t>税務署</t>
    </r>
    <r>
      <rPr>
        <sz val="10.5"/>
        <rFont val="ＭＳ 明朝"/>
        <family val="1"/>
        <charset val="128"/>
      </rPr>
      <t>発行）</t>
    </r>
    <phoneticPr fontId="1"/>
  </si>
  <si>
    <r>
      <t>②　「住民税の非課税証明書」（</t>
    </r>
    <r>
      <rPr>
        <b/>
        <u/>
        <sz val="10.5"/>
        <rFont val="ＭＳ 明朝"/>
        <family val="1"/>
        <charset val="128"/>
      </rPr>
      <t>区市町村</t>
    </r>
    <r>
      <rPr>
        <sz val="10.5"/>
        <rFont val="ＭＳ 明朝"/>
        <family val="1"/>
        <charset val="128"/>
      </rPr>
      <t>発行）</t>
    </r>
    <phoneticPr fontId="1"/>
  </si>
  <si>
    <r>
      <rPr>
        <b/>
        <u/>
        <sz val="10.5"/>
        <rFont val="ＭＳ 明朝"/>
        <family val="1"/>
        <charset val="128"/>
      </rPr>
      <t>２</t>
    </r>
    <r>
      <rPr>
        <sz val="10.5"/>
        <rFont val="ＭＳ 明朝"/>
        <family val="1"/>
        <charset val="128"/>
      </rPr>
      <t>通</t>
    </r>
    <phoneticPr fontId="1"/>
  </si>
  <si>
    <t>５　助成対象商品の特徴、優秀性等（販路開拓予定の国等における既存技術・製品等との比較）</t>
    <rPh sb="2" eb="4">
      <t>ジョセイ</t>
    </rPh>
    <rPh sb="4" eb="6">
      <t>タイショウ</t>
    </rPh>
    <rPh sb="6" eb="8">
      <t>ショウヒン</t>
    </rPh>
    <rPh sb="9" eb="11">
      <t>トクチョウ</t>
    </rPh>
    <rPh sb="12" eb="15">
      <t>ユウシュウセイ</t>
    </rPh>
    <rPh sb="15" eb="16">
      <t>トウ</t>
    </rPh>
    <rPh sb="17" eb="19">
      <t>ハンロ</t>
    </rPh>
    <rPh sb="19" eb="21">
      <t>カイタク</t>
    </rPh>
    <rPh sb="21" eb="23">
      <t>ヨテイ</t>
    </rPh>
    <rPh sb="24" eb="25">
      <t>クニ</t>
    </rPh>
    <rPh sb="25" eb="26">
      <t>トウ</t>
    </rPh>
    <rPh sb="30" eb="32">
      <t>キゾン</t>
    </rPh>
    <rPh sb="32" eb="34">
      <t>ギジュツ</t>
    </rPh>
    <rPh sb="35" eb="37">
      <t>セイヒン</t>
    </rPh>
    <rPh sb="37" eb="38">
      <t>トウ</t>
    </rPh>
    <rPh sb="40" eb="42">
      <t>ヒカク</t>
    </rPh>
    <phoneticPr fontId="1"/>
  </si>
  <si>
    <t>【</t>
  </si>
  <si>
    <t>】</t>
  </si>
  <si>
    <t>共同出展の有無</t>
    <rPh sb="0" eb="2">
      <t>キョウドウ</t>
    </rPh>
    <rPh sb="2" eb="4">
      <t>シュッテン</t>
    </rPh>
    <rPh sb="5" eb="7">
      <t>ウム</t>
    </rPh>
    <phoneticPr fontId="1"/>
  </si>
  <si>
    <r>
      <t xml:space="preserve">展示会名
</t>
    </r>
    <r>
      <rPr>
        <sz val="8"/>
        <rFont val="ＭＳ 明朝"/>
        <family val="1"/>
        <charset val="128"/>
      </rPr>
      <t>※下段に出展国名</t>
    </r>
    <rPh sb="6" eb="8">
      <t>ゲダン</t>
    </rPh>
    <phoneticPr fontId="1"/>
  </si>
  <si>
    <t>有</t>
    <rPh sb="0" eb="1">
      <t>アリ</t>
    </rPh>
    <phoneticPr fontId="1"/>
  </si>
  <si>
    <t>無</t>
    <rPh sb="0" eb="1">
      <t>ナ</t>
    </rPh>
    <phoneticPr fontId="1"/>
  </si>
  <si>
    <t>アピール方法及び人員体制（共同出展の場合、役割分担なども）</t>
    <rPh sb="13" eb="15">
      <t>キョウドウ</t>
    </rPh>
    <rPh sb="15" eb="17">
      <t>シュッテン</t>
    </rPh>
    <rPh sb="18" eb="20">
      <t>バアイ</t>
    </rPh>
    <rPh sb="21" eb="23">
      <t>ヤクワリ</t>
    </rPh>
    <rPh sb="23" eb="25">
      <t>ブンタン</t>
    </rPh>
    <phoneticPr fontId="1"/>
  </si>
  <si>
    <t>（２）　販路開拓予定の国等における市場、競合他社についての動向調査・分析</t>
    <rPh sb="4" eb="6">
      <t>ハンロ</t>
    </rPh>
    <rPh sb="6" eb="8">
      <t>カイタク</t>
    </rPh>
    <rPh sb="8" eb="10">
      <t>ヨテイ</t>
    </rPh>
    <rPh sb="11" eb="12">
      <t>コク</t>
    </rPh>
    <rPh sb="12" eb="13">
      <t>トウ</t>
    </rPh>
    <rPh sb="17" eb="19">
      <t>シジョウ</t>
    </rPh>
    <rPh sb="20" eb="22">
      <t>キョウゴウ</t>
    </rPh>
    <rPh sb="22" eb="24">
      <t>タシャ</t>
    </rPh>
    <rPh sb="29" eb="31">
      <t>ドウコウ</t>
    </rPh>
    <rPh sb="31" eb="33">
      <t>チョウサ</t>
    </rPh>
    <rPh sb="34" eb="36">
      <t>ブンセキ</t>
    </rPh>
    <phoneticPr fontId="1"/>
  </si>
  <si>
    <t>印刷物制作費</t>
    <rPh sb="0" eb="3">
      <t>インサツブツ</t>
    </rPh>
    <rPh sb="3" eb="6">
      <t>セイサクヒ</t>
    </rPh>
    <phoneticPr fontId="1"/>
  </si>
  <si>
    <t>ＰＲ映像制作費</t>
    <rPh sb="2" eb="4">
      <t>エイゾウ</t>
    </rPh>
    <rPh sb="4" eb="6">
      <t>セイサク</t>
    </rPh>
    <rPh sb="6" eb="7">
      <t>ヒ</t>
    </rPh>
    <phoneticPr fontId="1"/>
  </si>
  <si>
    <r>
      <t>　公益財団法人東京都中小企業振興公社（以下、「公社」とする。）が実施する平成31</t>
    </r>
    <r>
      <rPr>
        <sz val="11"/>
        <color theme="1"/>
        <rFont val="ＭＳ 明朝"/>
        <family val="1"/>
        <charset val="128"/>
      </rPr>
      <t>年度</t>
    </r>
    <r>
      <rPr>
        <sz val="11"/>
        <rFont val="ＭＳ 明朝"/>
        <family val="1"/>
        <charset val="128"/>
      </rPr>
      <t>市場開拓助成事業を申請するに当たり、申請書に虚偽記載がないこと、ならびに申請者が次の１～11の要件の全てを満たしていることを確認した。</t>
    </r>
    <rPh sb="36" eb="38">
      <t>ヘイセイ</t>
    </rPh>
    <phoneticPr fontId="1"/>
  </si>
  <si>
    <t>（１）　展示会の出展企画書、小間レイアウト・イメージ図（展示会当日の展示品及び什器・備品の配置や人員の配置等が確認できるもの）等　</t>
    <phoneticPr fontId="1"/>
  </si>
  <si>
    <r>
      <t>平成31年度　市場開拓助成事業</t>
    </r>
    <r>
      <rPr>
        <b/>
        <sz val="10.5"/>
        <rFont val="ＭＳ 明朝"/>
        <family val="1"/>
        <charset val="128"/>
      </rPr>
      <t>（成長産業分野の海外市場開拓助成）</t>
    </r>
    <rPh sb="0" eb="2">
      <t>ヘイセイ</t>
    </rPh>
    <phoneticPr fontId="1"/>
  </si>
  <si>
    <t>Ⅹ　海外展示会等出展に必要な経費一覧表</t>
    <rPh sb="2" eb="4">
      <t>カイガイ</t>
    </rPh>
    <rPh sb="7" eb="8">
      <t>トウ</t>
    </rPh>
    <phoneticPr fontId="1"/>
  </si>
  <si>
    <t>　　一覧表は、展示会ごとに記入してください。（用紙が足りない場合はコピーして使用してください）</t>
    <phoneticPr fontId="1"/>
  </si>
  <si>
    <t>　　経費内容については、市場開拓助成事業募集要項の助成対象経費をご覧の上、該当する経費区分に記</t>
    <phoneticPr fontId="1"/>
  </si>
  <si>
    <t>　入してください。（管理事務費、消費税、振込手数料などの間接的経費は対象外）</t>
    <phoneticPr fontId="1"/>
  </si>
  <si>
    <t>会　場　名</t>
    <phoneticPr fontId="1"/>
  </si>
  <si>
    <t>～</t>
    <phoneticPr fontId="1"/>
  </si>
  <si>
    <t>経　　費　　名</t>
    <phoneticPr fontId="1"/>
  </si>
  <si>
    <t>数 量</t>
    <phoneticPr fontId="1"/>
  </si>
  <si>
    <t>資　材　費</t>
    <phoneticPr fontId="1"/>
  </si>
  <si>
    <t>小　　　　　計</t>
    <phoneticPr fontId="1"/>
  </si>
  <si>
    <t>輸　送　費</t>
    <phoneticPr fontId="1"/>
  </si>
  <si>
    <t>小　　　　　計</t>
    <phoneticPr fontId="1"/>
  </si>
  <si>
    <t>小　　　　　計</t>
    <rPh sb="0" eb="1">
      <t>ショウ</t>
    </rPh>
    <rPh sb="6" eb="7">
      <t>ケイ</t>
    </rPh>
    <phoneticPr fontId="1"/>
  </si>
  <si>
    <t>合　　　　　計</t>
    <phoneticPr fontId="1"/>
  </si>
  <si>
    <t>～</t>
    <phoneticPr fontId="1"/>
  </si>
  <si>
    <r>
      <t xml:space="preserve">
①「持ち株数」をすべて入力
（発行済み株式総数の合計が合うように、その他の株主欄で調整して下さい）
②「持ち株比率」は「持ち株数÷持ち株合計」で自動算出
③「持株比率」が70％以降となった株主については、「その他の株主」欄にまとめて記載してください。</t>
    </r>
    <r>
      <rPr>
        <b/>
        <u/>
        <sz val="10"/>
        <color rgb="FFFF0000"/>
        <rFont val="ＭＳ 明朝"/>
        <family val="1"/>
        <charset val="128"/>
      </rPr>
      <t>ただし、法人が株主の場合は、すべての法人を記載してください。</t>
    </r>
    <rPh sb="3" eb="4">
      <t>モ</t>
    </rPh>
    <rPh sb="5" eb="6">
      <t>カブ</t>
    </rPh>
    <rPh sb="6" eb="7">
      <t>スウ</t>
    </rPh>
    <rPh sb="12" eb="14">
      <t>ニュウリョク</t>
    </rPh>
    <rPh sb="16" eb="18">
      <t>ハッコウ</t>
    </rPh>
    <rPh sb="18" eb="19">
      <t>ズ</t>
    </rPh>
    <rPh sb="20" eb="22">
      <t>カブシキ</t>
    </rPh>
    <rPh sb="22" eb="24">
      <t>ソウスウ</t>
    </rPh>
    <rPh sb="25" eb="27">
      <t>ゴウケイ</t>
    </rPh>
    <rPh sb="28" eb="29">
      <t>ア</t>
    </rPh>
    <rPh sb="36" eb="37">
      <t>タ</t>
    </rPh>
    <rPh sb="38" eb="40">
      <t>カブヌシ</t>
    </rPh>
    <rPh sb="40" eb="41">
      <t>ラン</t>
    </rPh>
    <rPh sb="42" eb="44">
      <t>チョウセイ</t>
    </rPh>
    <rPh sb="46" eb="47">
      <t>クダ</t>
    </rPh>
    <rPh sb="54" eb="55">
      <t>モ</t>
    </rPh>
    <rPh sb="56" eb="57">
      <t>カブ</t>
    </rPh>
    <rPh sb="57" eb="59">
      <t>ヒリツ</t>
    </rPh>
    <rPh sb="62" eb="63">
      <t>モ</t>
    </rPh>
    <rPh sb="64" eb="65">
      <t>カブ</t>
    </rPh>
    <rPh sb="65" eb="66">
      <t>スウ</t>
    </rPh>
    <rPh sb="67" eb="68">
      <t>モ</t>
    </rPh>
    <rPh sb="69" eb="70">
      <t>カブ</t>
    </rPh>
    <rPh sb="70" eb="72">
      <t>ゴウケイ</t>
    </rPh>
    <rPh sb="74" eb="76">
      <t>ジドウ</t>
    </rPh>
    <rPh sb="76" eb="78">
      <t>サンシュツ</t>
    </rPh>
    <phoneticPr fontId="1"/>
  </si>
  <si>
    <r>
      <t>社歴（経歴）書</t>
    </r>
    <r>
      <rPr>
        <sz val="10.5"/>
        <color rgb="FFFF0000"/>
        <rFont val="ＭＳ 明朝"/>
        <family val="1"/>
        <charset val="128"/>
      </rPr>
      <t>（会社案内や概要でも可）</t>
    </r>
    <rPh sb="10" eb="12">
      <t>アンナイ</t>
    </rPh>
    <rPh sb="13" eb="15">
      <t>ガイヨウ</t>
    </rPh>
    <phoneticPr fontId="1"/>
  </si>
  <si>
    <r>
      <t>別表一～十六、決算報告書、法人事業概況説明書、</t>
    </r>
    <r>
      <rPr>
        <sz val="10.5"/>
        <color rgb="FFFF0000"/>
        <rFont val="ＭＳ 明朝"/>
        <family val="1"/>
        <charset val="128"/>
      </rPr>
      <t>勘定</t>
    </r>
    <r>
      <rPr>
        <sz val="10.5"/>
        <rFont val="ＭＳ 明朝"/>
        <family val="1"/>
        <charset val="128"/>
      </rPr>
      <t>科目内訳書など</t>
    </r>
    <rPh sb="7" eb="9">
      <t>ケッサン</t>
    </rPh>
    <rPh sb="9" eb="12">
      <t>ホウコクショ</t>
    </rPh>
    <rPh sb="13" eb="15">
      <t>ホウジン</t>
    </rPh>
    <rPh sb="15" eb="17">
      <t>ジギョウ</t>
    </rPh>
    <rPh sb="17" eb="19">
      <t>ガイキョウ</t>
    </rPh>
    <rPh sb="19" eb="22">
      <t>セツメイショ</t>
    </rPh>
    <rPh sb="23" eb="25">
      <t>カンジョウ</t>
    </rPh>
    <rPh sb="25" eb="27">
      <t>カモク</t>
    </rPh>
    <rPh sb="27" eb="30">
      <t>ウチワケショ</t>
    </rPh>
    <phoneticPr fontId="1"/>
  </si>
  <si>
    <r>
      <t xml:space="preserve"> </t>
    </r>
    <r>
      <rPr>
        <b/>
        <sz val="10.5"/>
        <color rgb="FFFF0000"/>
        <rFont val="ＭＳ 明朝"/>
        <family val="1"/>
        <charset val="128"/>
      </rPr>
      <t>2019</t>
    </r>
    <r>
      <rPr>
        <sz val="10.5"/>
        <rFont val="ＭＳ 明朝"/>
        <family val="1"/>
        <charset val="128"/>
      </rPr>
      <t xml:space="preserve">  年　</t>
    </r>
    <r>
      <rPr>
        <b/>
        <sz val="10.5"/>
        <color rgb="FFFF0000"/>
        <rFont val="ＭＳ 明朝"/>
        <family val="1"/>
        <charset val="128"/>
      </rPr>
      <t>4</t>
    </r>
    <r>
      <rPr>
        <sz val="10.5"/>
        <rFont val="ＭＳ 明朝"/>
        <family val="1"/>
        <charset val="128"/>
      </rPr>
      <t xml:space="preserve"> 月　</t>
    </r>
    <r>
      <rPr>
        <b/>
        <sz val="10.5"/>
        <color rgb="FFFF0000"/>
        <rFont val="ＭＳ 明朝"/>
        <family val="1"/>
        <charset val="128"/>
      </rPr>
      <t>16</t>
    </r>
    <r>
      <rPr>
        <sz val="10.5"/>
        <rFont val="ＭＳ 明朝"/>
        <family val="1"/>
        <charset val="128"/>
      </rPr>
      <t xml:space="preserve"> 日</t>
    </r>
    <phoneticPr fontId="1"/>
  </si>
  <si>
    <t>Ⅴ　事業内容の説明</t>
    <phoneticPr fontId="1"/>
  </si>
  <si>
    <t>（４）　自社全体に対する影響</t>
    <rPh sb="4" eb="6">
      <t>ジシャ</t>
    </rPh>
    <rPh sb="6" eb="8">
      <t>ゼンタイ</t>
    </rPh>
    <rPh sb="9" eb="10">
      <t>タイ</t>
    </rPh>
    <rPh sb="12" eb="14">
      <t>エイキョウ</t>
    </rPh>
    <phoneticPr fontId="1"/>
  </si>
  <si>
    <t>2019年度 市場開拓助成事業申請書</t>
    <phoneticPr fontId="1"/>
  </si>
  <si>
    <r>
      <t>　過去５年間における補助金・助成金のうち、国・</t>
    </r>
    <r>
      <rPr>
        <sz val="10"/>
        <rFont val="ＭＳ 明朝"/>
        <family val="1"/>
        <charset val="128"/>
      </rPr>
      <t>地方公共団体等（公社含む）</t>
    </r>
    <r>
      <rPr>
        <sz val="10"/>
        <color theme="1"/>
        <rFont val="ＭＳ 明朝"/>
        <family val="1"/>
        <charset val="128"/>
      </rPr>
      <t>から</t>
    </r>
    <r>
      <rPr>
        <b/>
        <sz val="10"/>
        <color theme="1"/>
        <rFont val="ＭＳ 明朝"/>
        <family val="1"/>
        <charset val="128"/>
      </rPr>
      <t>交付を受けた、</t>
    </r>
    <r>
      <rPr>
        <sz val="10"/>
        <color theme="1"/>
        <rFont val="ＭＳ 明朝"/>
        <family val="1"/>
        <charset val="128"/>
      </rPr>
      <t>又は</t>
    </r>
    <r>
      <rPr>
        <b/>
        <sz val="10"/>
        <color theme="1"/>
        <rFont val="ＭＳ 明朝"/>
        <family val="1"/>
        <charset val="128"/>
      </rPr>
      <t>実施中</t>
    </r>
    <r>
      <rPr>
        <sz val="10"/>
        <color theme="1"/>
        <rFont val="ＭＳ 明朝"/>
        <family val="1"/>
        <charset val="128"/>
      </rPr>
      <t>及び</t>
    </r>
    <r>
      <rPr>
        <b/>
        <sz val="10"/>
        <color theme="1"/>
        <rFont val="ＭＳ 明朝"/>
        <family val="1"/>
        <charset val="128"/>
      </rPr>
      <t>申請中</t>
    </r>
    <r>
      <rPr>
        <sz val="10"/>
        <color theme="1"/>
        <rFont val="ＭＳ 明朝"/>
        <family val="1"/>
        <charset val="128"/>
      </rPr>
      <t>の助成事業等について</t>
    </r>
    <r>
      <rPr>
        <b/>
        <sz val="10"/>
        <color theme="1"/>
        <rFont val="ＭＳ 明朝"/>
        <family val="1"/>
        <charset val="128"/>
      </rPr>
      <t>直近のものから順に</t>
    </r>
    <r>
      <rPr>
        <sz val="10"/>
        <color theme="1"/>
        <rFont val="ＭＳ 明朝"/>
        <family val="1"/>
        <charset val="128"/>
      </rPr>
      <t>記載してください。</t>
    </r>
    <rPh sb="1" eb="3">
      <t>カコ</t>
    </rPh>
    <rPh sb="4" eb="6">
      <t>ネンカン</t>
    </rPh>
    <rPh sb="10" eb="13">
      <t>ホジョキン</t>
    </rPh>
    <rPh sb="14" eb="16">
      <t>ジョセイ</t>
    </rPh>
    <rPh sb="16" eb="17">
      <t>キン</t>
    </rPh>
    <rPh sb="21" eb="22">
      <t>クニ</t>
    </rPh>
    <rPh sb="23" eb="25">
      <t>チホウ</t>
    </rPh>
    <rPh sb="25" eb="27">
      <t>コウキョウ</t>
    </rPh>
    <rPh sb="27" eb="29">
      <t>ダンタイ</t>
    </rPh>
    <rPh sb="29" eb="30">
      <t>トウ</t>
    </rPh>
    <rPh sb="31" eb="33">
      <t>コウシャ</t>
    </rPh>
    <rPh sb="33" eb="34">
      <t>フク</t>
    </rPh>
    <rPh sb="38" eb="40">
      <t>コウフ</t>
    </rPh>
    <rPh sb="41" eb="42">
      <t>ウ</t>
    </rPh>
    <rPh sb="45" eb="46">
      <t>マタ</t>
    </rPh>
    <rPh sb="47" eb="50">
      <t>ジッシチュウ</t>
    </rPh>
    <rPh sb="50" eb="51">
      <t>オヨ</t>
    </rPh>
    <rPh sb="52" eb="55">
      <t>シンセイチュウ</t>
    </rPh>
    <rPh sb="56" eb="58">
      <t>ジョセイ</t>
    </rPh>
    <rPh sb="58" eb="60">
      <t>ジギョウ</t>
    </rPh>
    <rPh sb="60" eb="61">
      <t>トウ</t>
    </rPh>
    <rPh sb="65" eb="67">
      <t>チョッキン</t>
    </rPh>
    <rPh sb="72" eb="73">
      <t>ジュン</t>
    </rPh>
    <rPh sb="74" eb="76">
      <t>キサイ</t>
    </rPh>
    <phoneticPr fontId="1"/>
  </si>
  <si>
    <t>イノベーションマップ上の開発支援テーマ</t>
    <rPh sb="10" eb="11">
      <t>ジョウ</t>
    </rPh>
    <rPh sb="12" eb="14">
      <t>カイハツ</t>
    </rPh>
    <rPh sb="14" eb="16">
      <t>シエン</t>
    </rPh>
    <phoneticPr fontId="1"/>
  </si>
  <si>
    <r>
      <t>　作業項目の欄に計画の内容を記入（例：○○フェア事前準備、チラシ作成、○○フェア</t>
    </r>
    <r>
      <rPr>
        <sz val="11"/>
        <color theme="1"/>
        <rFont val="ＭＳ 明朝"/>
        <family val="1"/>
        <charset val="128"/>
      </rPr>
      <t>出展等）し、その実施期間を</t>
    </r>
    <r>
      <rPr>
        <sz val="11"/>
        <color rgb="FFFF0000"/>
        <rFont val="ＭＳ 明朝"/>
        <family val="1"/>
        <charset val="128"/>
      </rPr>
      <t>〇又は矢印で</t>
    </r>
    <r>
      <rPr>
        <sz val="11"/>
        <color theme="1"/>
        <rFont val="ＭＳ 明朝"/>
        <family val="1"/>
        <charset val="128"/>
      </rPr>
      <t>示してください。</t>
    </r>
    <rPh sb="54" eb="55">
      <t>マタ</t>
    </rPh>
    <rPh sb="56" eb="58">
      <t>ヤジルシ</t>
    </rPh>
    <phoneticPr fontId="1"/>
  </si>
  <si>
    <t>Ⅵ　日程表</t>
    <phoneticPr fontId="1"/>
  </si>
  <si>
    <t>Ⅷ　海外展示会等出展に必要な経費一覧表</t>
    <rPh sb="2" eb="4">
      <t>カイガイ</t>
    </rPh>
    <rPh sb="7" eb="8">
      <t>トウ</t>
    </rPh>
    <phoneticPr fontId="1"/>
  </si>
  <si>
    <t>防災・減災・災害予防に関する技術・製品の開発</t>
    <rPh sb="11" eb="12">
      <t>カン</t>
    </rPh>
    <rPh sb="14" eb="16">
      <t>ギジュツ</t>
    </rPh>
    <rPh sb="17" eb="19">
      <t>セイヒン</t>
    </rPh>
    <rPh sb="20" eb="22">
      <t>カイハツ</t>
    </rPh>
    <phoneticPr fontId="1"/>
  </si>
  <si>
    <t>インフラメンテナンスに関する技術・製品の開発</t>
    <rPh sb="11" eb="12">
      <t>カン</t>
    </rPh>
    <rPh sb="14" eb="16">
      <t>ギジュツ</t>
    </rPh>
    <rPh sb="17" eb="19">
      <t>セイヒン</t>
    </rPh>
    <rPh sb="20" eb="22">
      <t>カイハツ</t>
    </rPh>
    <phoneticPr fontId="1"/>
  </si>
  <si>
    <t>安全・安心の確保に関する技術の開発</t>
    <rPh sb="9" eb="10">
      <t>カン</t>
    </rPh>
    <rPh sb="12" eb="14">
      <t>ギジュツ</t>
    </rPh>
    <rPh sb="15" eb="17">
      <t>カイハツ</t>
    </rPh>
    <phoneticPr fontId="1"/>
  </si>
  <si>
    <t>スポーツ振興・障害者スポーツに関する技術・製品の開発</t>
    <rPh sb="15" eb="16">
      <t>カン</t>
    </rPh>
    <rPh sb="18" eb="20">
      <t>ギジュツ</t>
    </rPh>
    <rPh sb="21" eb="23">
      <t>セイヒン</t>
    </rPh>
    <rPh sb="24" eb="26">
      <t>カイハツ</t>
    </rPh>
    <phoneticPr fontId="1"/>
  </si>
  <si>
    <t>子育て・高齢者・障害者等の支援に関する技術・製品の開発</t>
    <rPh sb="16" eb="17">
      <t>カン</t>
    </rPh>
    <rPh sb="19" eb="21">
      <t>ギジュツ</t>
    </rPh>
    <rPh sb="22" eb="24">
      <t>セイヒン</t>
    </rPh>
    <rPh sb="25" eb="27">
      <t>カイハツ</t>
    </rPh>
    <phoneticPr fontId="1"/>
  </si>
  <si>
    <t>医療・健康に関する技術・製品の開発</t>
    <rPh sb="6" eb="7">
      <t>カン</t>
    </rPh>
    <rPh sb="9" eb="11">
      <t>ギジュツ</t>
    </rPh>
    <rPh sb="12" eb="14">
      <t>セイヒン</t>
    </rPh>
    <rPh sb="15" eb="17">
      <t>カイハツ</t>
    </rPh>
    <phoneticPr fontId="1"/>
  </si>
  <si>
    <t>環境・エネルギーに関する技術・製品の開発</t>
    <rPh sb="9" eb="10">
      <t>カン</t>
    </rPh>
    <rPh sb="12" eb="14">
      <t>ギジュツ</t>
    </rPh>
    <rPh sb="15" eb="17">
      <t>セイヒン</t>
    </rPh>
    <rPh sb="18" eb="20">
      <t>カイハツ</t>
    </rPh>
    <phoneticPr fontId="1"/>
  </si>
  <si>
    <t>国際的な観光・金融都市の実現に関する技術・製品の開発</t>
    <rPh sb="15" eb="16">
      <t>カン</t>
    </rPh>
    <rPh sb="18" eb="20">
      <t>ギジュツ</t>
    </rPh>
    <rPh sb="21" eb="23">
      <t>セイヒン</t>
    </rPh>
    <rPh sb="24" eb="26">
      <t>カイハツ</t>
    </rPh>
    <phoneticPr fontId="1"/>
  </si>
  <si>
    <t>交通・物流・サプライチェーンに関する技術・製品の開発</t>
    <rPh sb="15" eb="16">
      <t>カン</t>
    </rPh>
    <rPh sb="18" eb="20">
      <t>ギジュツ</t>
    </rPh>
    <rPh sb="21" eb="23">
      <t>セイヒン</t>
    </rPh>
    <rPh sb="24" eb="26">
      <t>カイハツ</t>
    </rPh>
    <phoneticPr fontId="1"/>
  </si>
  <si>
    <r>
      <t xml:space="preserve">都内登記
所在地
</t>
    </r>
    <r>
      <rPr>
        <sz val="8"/>
        <color theme="1"/>
        <rFont val="ＭＳ Ｐ明朝"/>
        <family val="1"/>
        <charset val="128"/>
      </rPr>
      <t xml:space="preserve">※本店所在地
　が都外の方
　は記載のこと   </t>
    </r>
    <rPh sb="5" eb="8">
      <t>ショザイチ</t>
    </rPh>
    <rPh sb="21" eb="22">
      <t>カタ</t>
    </rPh>
    <rPh sb="25" eb="27">
      <t>キサイ</t>
    </rPh>
    <phoneticPr fontId="1"/>
  </si>
  <si>
    <r>
      <t xml:space="preserve">事業開始
</t>
    </r>
    <r>
      <rPr>
        <sz val="8"/>
        <color theme="1"/>
        <rFont val="ＭＳ 明朝"/>
        <family val="1"/>
        <charset val="128"/>
      </rPr>
      <t>※西暦で記入</t>
    </r>
    <rPh sb="7" eb="9">
      <t>セイレキ</t>
    </rPh>
    <rPh sb="10" eb="12">
      <t>キニュウ</t>
    </rPh>
    <phoneticPr fontId="1"/>
  </si>
  <si>
    <r>
      <rPr>
        <b/>
        <sz val="10"/>
        <color rgb="FFFF0000"/>
        <rFont val="ＭＳ 明朝"/>
        <family val="1"/>
        <charset val="128"/>
      </rPr>
      <t>　</t>
    </r>
    <r>
      <rPr>
        <sz val="10"/>
        <color theme="1"/>
        <rFont val="ＭＳ 明朝"/>
        <family val="1"/>
        <charset val="128"/>
      </rPr>
      <t>年　　月　　日現在</t>
    </r>
    <rPh sb="7" eb="8">
      <t>ニチ</t>
    </rPh>
    <phoneticPr fontId="1"/>
  </si>
  <si>
    <r>
      <t xml:space="preserve">
①「持ち株数」をすべて入力
（発行済み株式総数の合計が合うように、その他の株主欄で調整して下さい）
②「持ち株比率」は「持ち株数÷持ち株合計」で自動算出
③「持株比率」が70％以降となった株主については、「その他の株主」欄にまとめて記載してください。</t>
    </r>
    <r>
      <rPr>
        <b/>
        <u/>
        <sz val="10"/>
        <color rgb="FFFF0000"/>
        <rFont val="ＭＳ 明朝"/>
        <family val="1"/>
        <charset val="128"/>
      </rPr>
      <t>ただし、法人が株主の場合</t>
    </r>
    <r>
      <rPr>
        <b/>
        <sz val="10"/>
        <color rgb="FFFF0000"/>
        <rFont val="ＭＳ 明朝"/>
        <family val="1"/>
        <charset val="128"/>
      </rPr>
      <t>は、すべての法人を記載してください。</t>
    </r>
    <r>
      <rPr>
        <b/>
        <sz val="10"/>
        <color rgb="FF0000FF"/>
        <rFont val="ＭＳ 明朝"/>
        <family val="1"/>
        <charset val="128"/>
      </rPr>
      <t xml:space="preserve">
</t>
    </r>
    <rPh sb="3" eb="4">
      <t>モ</t>
    </rPh>
    <rPh sb="5" eb="6">
      <t>カブ</t>
    </rPh>
    <rPh sb="6" eb="7">
      <t>スウ</t>
    </rPh>
    <rPh sb="12" eb="14">
      <t>ニュウリョク</t>
    </rPh>
    <rPh sb="16" eb="18">
      <t>ハッコウ</t>
    </rPh>
    <rPh sb="18" eb="19">
      <t>ズ</t>
    </rPh>
    <rPh sb="20" eb="22">
      <t>カブシキ</t>
    </rPh>
    <rPh sb="22" eb="24">
      <t>ソウスウ</t>
    </rPh>
    <rPh sb="25" eb="27">
      <t>ゴウケイ</t>
    </rPh>
    <rPh sb="28" eb="29">
      <t>ア</t>
    </rPh>
    <rPh sb="36" eb="37">
      <t>タ</t>
    </rPh>
    <rPh sb="38" eb="40">
      <t>カブヌシ</t>
    </rPh>
    <rPh sb="40" eb="41">
      <t>ラン</t>
    </rPh>
    <rPh sb="42" eb="44">
      <t>チョウセイ</t>
    </rPh>
    <rPh sb="46" eb="47">
      <t>クダ</t>
    </rPh>
    <rPh sb="54" eb="55">
      <t>モ</t>
    </rPh>
    <rPh sb="56" eb="57">
      <t>カブ</t>
    </rPh>
    <rPh sb="57" eb="59">
      <t>ヒリツ</t>
    </rPh>
    <rPh sb="62" eb="63">
      <t>モ</t>
    </rPh>
    <rPh sb="64" eb="65">
      <t>カブ</t>
    </rPh>
    <rPh sb="65" eb="66">
      <t>スウ</t>
    </rPh>
    <rPh sb="67" eb="68">
      <t>モ</t>
    </rPh>
    <rPh sb="69" eb="70">
      <t>カブ</t>
    </rPh>
    <rPh sb="70" eb="72">
      <t>ゴウケイ</t>
    </rPh>
    <rPh sb="74" eb="76">
      <t>ジドウ</t>
    </rPh>
    <rPh sb="76" eb="78">
      <t>サンシュツ</t>
    </rPh>
    <phoneticPr fontId="1"/>
  </si>
  <si>
    <t>←20文字以内でご記入ください</t>
    <rPh sb="3" eb="5">
      <t>モジ</t>
    </rPh>
    <rPh sb="5" eb="7">
      <t>イナイ</t>
    </rPh>
    <rPh sb="9" eb="11">
      <t>キニュウ</t>
    </rPh>
    <phoneticPr fontId="1"/>
  </si>
  <si>
    <t>←2019年３月31日現在で商品化が完了しているものが助成対象です</t>
    <rPh sb="5" eb="6">
      <t>ネン</t>
    </rPh>
    <rPh sb="7" eb="8">
      <t>ガツ</t>
    </rPh>
    <rPh sb="10" eb="11">
      <t>ニチ</t>
    </rPh>
    <rPh sb="11" eb="13">
      <t>ゲンザイ</t>
    </rPh>
    <rPh sb="14" eb="17">
      <t>ショウヒンカ</t>
    </rPh>
    <rPh sb="18" eb="20">
      <t>カンリョウ</t>
    </rPh>
    <rPh sb="27" eb="29">
      <t>ジョセイ</t>
    </rPh>
    <rPh sb="29" eb="31">
      <t>タイショウ</t>
    </rPh>
    <phoneticPr fontId="1"/>
  </si>
  <si>
    <t>【掲載回数 合計　　回】</t>
    <phoneticPr fontId="1"/>
  </si>
  <si>
    <r>
      <t xml:space="preserve">単 価
</t>
    </r>
    <r>
      <rPr>
        <sz val="8"/>
        <color theme="1"/>
        <rFont val="ＭＳ 明朝"/>
        <family val="1"/>
        <charset val="128"/>
      </rPr>
      <t>（税抜：円）</t>
    </r>
    <rPh sb="8" eb="9">
      <t>エン</t>
    </rPh>
    <phoneticPr fontId="1"/>
  </si>
  <si>
    <r>
      <t>助成事業に要する
経費</t>
    </r>
    <r>
      <rPr>
        <sz val="8"/>
        <color theme="1"/>
        <rFont val="ＭＳ 明朝"/>
        <family val="1"/>
        <charset val="128"/>
      </rPr>
      <t>（税込：円）</t>
    </r>
    <rPh sb="9" eb="11">
      <t>ケイヒ</t>
    </rPh>
    <rPh sb="12" eb="14">
      <t>ゼイコミ</t>
    </rPh>
    <rPh sb="15" eb="16">
      <t>エン</t>
    </rPh>
    <phoneticPr fontId="1"/>
  </si>
  <si>
    <r>
      <t xml:space="preserve">助成対象経費
</t>
    </r>
    <r>
      <rPr>
        <sz val="8"/>
        <color theme="1"/>
        <rFont val="ＭＳ 明朝"/>
        <family val="1"/>
        <charset val="128"/>
      </rPr>
      <t>（税抜：円）</t>
    </r>
    <rPh sb="8" eb="10">
      <t>ゼイヌキ</t>
    </rPh>
    <rPh sb="11" eb="12">
      <t>エン</t>
    </rPh>
    <phoneticPr fontId="1"/>
  </si>
  <si>
    <t>　　　　　募集要項　記入例（P.49～51）をご確認いただき、赤字になっている部分を自社の申請内容に併せてご記入ください。</t>
    <rPh sb="5" eb="7">
      <t>ボシュウ</t>
    </rPh>
    <rPh sb="7" eb="9">
      <t>ヨウコウ</t>
    </rPh>
    <rPh sb="10" eb="12">
      <t>キニュウ</t>
    </rPh>
    <rPh sb="12" eb="13">
      <t>レイ</t>
    </rPh>
    <rPh sb="24" eb="26">
      <t>カクニン</t>
    </rPh>
    <rPh sb="31" eb="33">
      <t>アカジ</t>
    </rPh>
    <rPh sb="39" eb="41">
      <t>ブブン</t>
    </rPh>
    <rPh sb="42" eb="44">
      <t>ジシャ</t>
    </rPh>
    <rPh sb="45" eb="47">
      <t>シンセイ</t>
    </rPh>
    <rPh sb="47" eb="49">
      <t>ナイヨウ</t>
    </rPh>
    <rPh sb="50" eb="51">
      <t>アワ</t>
    </rPh>
    <rPh sb="54" eb="56">
      <t>キニュウ</t>
    </rPh>
    <phoneticPr fontId="36"/>
  </si>
  <si>
    <t>　　　　　「Ⅷ　海外展示会出展に必要な経費一覧表」(シート名：「経費一覧表_海外Ⅷ」～「経費一覧表_海外Ⅷ（３）」)</t>
    <phoneticPr fontId="36"/>
  </si>
  <si>
    <r>
      <t>　　　　　なお、原則として助成対象経費は税抜の金額となり、印刷物制作</t>
    </r>
    <r>
      <rPr>
        <sz val="11"/>
        <color indexed="8"/>
        <rFont val="ＭＳ Ｐゴシック"/>
        <family val="3"/>
        <charset val="128"/>
      </rPr>
      <t>費については上限が40万円、PR動画制作費については
　　　　上限が30万円</t>
    </r>
    <r>
      <rPr>
        <sz val="11"/>
        <color theme="1"/>
        <rFont val="ＭＳ Ｐゴシック"/>
        <family val="3"/>
        <charset val="128"/>
        <scheme val="minor"/>
      </rPr>
      <t>となります。</t>
    </r>
    <rPh sb="8" eb="10">
      <t>ゲンソク</t>
    </rPh>
    <rPh sb="13" eb="15">
      <t>ジョセイ</t>
    </rPh>
    <rPh sb="15" eb="17">
      <t>タイショウ</t>
    </rPh>
    <rPh sb="17" eb="19">
      <t>ケイヒ</t>
    </rPh>
    <rPh sb="20" eb="22">
      <t>ゼイヌキ</t>
    </rPh>
    <rPh sb="23" eb="25">
      <t>キンガク</t>
    </rPh>
    <rPh sb="29" eb="32">
      <t>インサツブツ</t>
    </rPh>
    <rPh sb="32" eb="34">
      <t>セイサク</t>
    </rPh>
    <rPh sb="50" eb="52">
      <t>ドウガ</t>
    </rPh>
    <rPh sb="52" eb="54">
      <t>セイサク</t>
    </rPh>
    <rPh sb="54" eb="55">
      <t>ヒ</t>
    </rPh>
    <rPh sb="65" eb="67">
      <t>ジョウゲン</t>
    </rPh>
    <rPh sb="70" eb="72">
      <t>マンエン</t>
    </rPh>
    <phoneticPr fontId="36"/>
  </si>
  <si>
    <t>　　　　　「Ⅷ　海外展示会等出展に必要な経費一覧表」(シート名：「経費一覧表_海外Ⅷ」～「経費一覧表_海外Ⅷ（３）」)</t>
    <rPh sb="13" eb="14">
      <t>トウ</t>
    </rPh>
    <phoneticPr fontId="36"/>
  </si>
  <si>
    <t>←資金計画Ⅶの「助成交付申請額　合計」から転記されます</t>
    <rPh sb="1" eb="3">
      <t>シキン</t>
    </rPh>
    <rPh sb="3" eb="5">
      <t>ケイカク</t>
    </rPh>
    <rPh sb="8" eb="10">
      <t>ジョセイ</t>
    </rPh>
    <rPh sb="10" eb="12">
      <t>コウフ</t>
    </rPh>
    <rPh sb="12" eb="14">
      <t>シンセイ</t>
    </rPh>
    <rPh sb="14" eb="15">
      <t>ガク</t>
    </rPh>
    <rPh sb="16" eb="18">
      <t>ゴウケイ</t>
    </rPh>
    <rPh sb="21" eb="23">
      <t>テンキ</t>
    </rPh>
    <phoneticPr fontId="1"/>
  </si>
  <si>
    <r>
      <t>海外</t>
    </r>
    <r>
      <rPr>
        <b/>
        <sz val="10"/>
        <color rgb="FFFF0000"/>
        <rFont val="ＭＳ 明朝"/>
        <family val="1"/>
        <charset val="128"/>
      </rPr>
      <t>　</t>
    </r>
    <r>
      <rPr>
        <b/>
        <sz val="10"/>
        <color rgb="FFFF0000"/>
        <rFont val="ＭＳ 明朝"/>
        <family val="1"/>
        <charset val="128"/>
      </rPr>
      <t>　</t>
    </r>
    <r>
      <rPr>
        <sz val="10"/>
        <rFont val="ＭＳ 明朝"/>
        <family val="1"/>
        <charset val="128"/>
      </rPr>
      <t>回</t>
    </r>
    <phoneticPr fontId="1"/>
  </si>
  <si>
    <t>調達済み</t>
  </si>
  <si>
    <t>内諾済み</t>
  </si>
  <si>
    <t>折衝中</t>
  </si>
  <si>
    <t>折衝予定</t>
  </si>
  <si>
    <t>未定</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</si>
</sst>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DBNum3][$-411]0"/>
    <numFmt numFmtId="177" formatCode="[$-411]ggge&quot;年&quot;m&quot;月&quot;d&quot;日&quot;;@"/>
    <numFmt numFmtId="178" formatCode="#,##0_ "/>
    <numFmt numFmtId="179" formatCode="#,##0_);[Red]\(#,##0\)"/>
    <numFmt numFmtId="180" formatCode="[$-411]ge\.m\.d;@"/>
    <numFmt numFmtId="181" formatCode="&quot;（&quot;@&quot;）&quot;"/>
    <numFmt numFmtId="182" formatCode="[$-F800]dddd\,\ mmmm\ dd\,\ yyyy"/>
    <numFmt numFmtId="183" formatCode="0.0_);[Red]\(0.0\)"/>
    <numFmt numFmtId="184" formatCode="0.0%"/>
    <numFmt numFmtId="185" formatCode="0_);[Red]\(0\)"/>
    <numFmt numFmtId="186" formatCode="#"/>
  </numFmts>
  <fonts count="84">
    <font>
      <sz val="11"/>
      <color theme="1"/>
      <name val="ＭＳ Ｐゴシック"/>
      <family val="2"/>
      <charset val="128"/>
      <scheme val="minor"/>
    </font>
    <font>
      <sz val="6"/>
      <name val="ＭＳ Ｐゴシック"/>
      <family val="2"/>
      <charset val="128"/>
      <scheme val="minor"/>
    </font>
    <font>
      <b/>
      <sz val="11"/>
      <color rgb="FF0000FF"/>
      <name val="ＭＳ 明朝"/>
      <family val="1"/>
      <charset val="128"/>
    </font>
    <font>
      <sz val="11"/>
      <name val="ＭＳ 明朝"/>
      <family val="1"/>
      <charset val="128"/>
    </font>
    <font>
      <sz val="10.5"/>
      <name val="ＭＳ 明朝"/>
      <family val="1"/>
      <charset val="128"/>
    </font>
    <font>
      <sz val="11"/>
      <name val="ＭＳ Ｐゴシック"/>
      <family val="2"/>
      <charset val="128"/>
      <scheme val="minor"/>
    </font>
    <font>
      <b/>
      <sz val="14"/>
      <name val="ＭＳ 明朝"/>
      <family val="1"/>
      <charset val="128"/>
    </font>
    <font>
      <sz val="12"/>
      <name val="ＭＳ 明朝"/>
      <family val="1"/>
      <charset val="128"/>
    </font>
    <font>
      <sz val="6"/>
      <name val="ＭＳ 明朝"/>
      <family val="1"/>
      <charset val="128"/>
    </font>
    <font>
      <sz val="8"/>
      <name val="ＭＳ 明朝"/>
      <family val="1"/>
      <charset val="128"/>
    </font>
    <font>
      <sz val="10"/>
      <name val="Century"/>
      <family val="1"/>
    </font>
    <font>
      <sz val="10"/>
      <name val="ＭＳ 明朝"/>
      <family val="1"/>
      <charset val="128"/>
    </font>
    <font>
      <sz val="10"/>
      <name val="ＭＳ Ｐゴシック"/>
      <family val="2"/>
      <charset val="128"/>
      <scheme val="minor"/>
    </font>
    <font>
      <b/>
      <sz val="10"/>
      <name val="ＭＳ 明朝"/>
      <family val="1"/>
      <charset val="128"/>
    </font>
    <font>
      <sz val="8"/>
      <name val="ＭＳ Ｐゴシック"/>
      <family val="2"/>
      <charset val="128"/>
      <scheme val="minor"/>
    </font>
    <font>
      <sz val="11"/>
      <color theme="1"/>
      <name val="ＭＳ Ｐゴシック"/>
      <family val="2"/>
      <charset val="128"/>
      <scheme val="minor"/>
    </font>
    <font>
      <sz val="8"/>
      <name val="ＭＳ Ｐ明朝"/>
      <family val="1"/>
      <charset val="128"/>
    </font>
    <font>
      <sz val="10"/>
      <name val="ＭＳ Ｐ明朝"/>
      <family val="1"/>
      <charset val="128"/>
    </font>
    <font>
      <sz val="11.5"/>
      <name val="ＭＳ 明朝"/>
      <family val="1"/>
      <charset val="128"/>
    </font>
    <font>
      <b/>
      <sz val="11"/>
      <name val="ＭＳ 明朝"/>
      <family val="1"/>
      <charset val="128"/>
    </font>
    <font>
      <b/>
      <sz val="8"/>
      <name val="ＭＳ 明朝"/>
      <family val="1"/>
      <charset val="128"/>
    </font>
    <font>
      <b/>
      <sz val="10"/>
      <color rgb="FF0000FF"/>
      <name val="ＭＳ 明朝"/>
      <family val="1"/>
      <charset val="128"/>
    </font>
    <font>
      <sz val="12"/>
      <color theme="1"/>
      <name val="HG丸ｺﾞｼｯｸM-PRO"/>
      <family val="3"/>
      <charset val="128"/>
    </font>
    <font>
      <b/>
      <sz val="12"/>
      <color rgb="FF0000FF"/>
      <name val="ＭＳ Ｐゴシック"/>
      <family val="3"/>
      <charset val="128"/>
      <scheme val="minor"/>
    </font>
    <font>
      <sz val="11"/>
      <color rgb="FFFF0000"/>
      <name val="ＭＳ 明朝"/>
      <family val="1"/>
      <charset val="128"/>
    </font>
    <font>
      <sz val="11"/>
      <color rgb="FF0000FF"/>
      <name val="HG丸ｺﾞｼｯｸM-PRO"/>
      <family val="3"/>
      <charset val="128"/>
    </font>
    <font>
      <b/>
      <sz val="10"/>
      <color rgb="FF0000FF"/>
      <name val="ＭＳ Ｐゴシック"/>
      <family val="3"/>
      <charset val="128"/>
      <scheme val="minor"/>
    </font>
    <font>
      <sz val="10"/>
      <name val="HG丸ｺﾞｼｯｸM-PRO"/>
      <family val="3"/>
      <charset val="128"/>
    </font>
    <font>
      <sz val="9"/>
      <name val="HG丸ｺﾞｼｯｸM-PRO"/>
      <family val="3"/>
      <charset val="128"/>
    </font>
    <font>
      <sz val="9"/>
      <name val="ＭＳ 明朝"/>
      <family val="1"/>
      <charset val="128"/>
    </font>
    <font>
      <sz val="11"/>
      <color theme="1"/>
      <name val="HG丸ｺﾞｼｯｸM-PRO"/>
      <family val="3"/>
      <charset val="128"/>
    </font>
    <font>
      <b/>
      <sz val="11"/>
      <color rgb="FF0000FF"/>
      <name val="ＭＳ Ｐゴシック"/>
      <family val="3"/>
      <charset val="128"/>
      <scheme val="minor"/>
    </font>
    <font>
      <b/>
      <sz val="14"/>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6"/>
      <name val="ＭＳ Ｐゴシック"/>
      <family val="3"/>
      <charset val="128"/>
    </font>
    <font>
      <sz val="12"/>
      <color theme="1"/>
      <name val="ＭＳ Ｐゴシック"/>
      <family val="3"/>
      <charset val="128"/>
      <scheme val="minor"/>
    </font>
    <font>
      <b/>
      <u/>
      <sz val="12"/>
      <color indexed="8"/>
      <name val="ＭＳ Ｐゴシック"/>
      <family val="3"/>
      <charset val="128"/>
    </font>
    <font>
      <b/>
      <u/>
      <sz val="12"/>
      <color rgb="FFFF0000"/>
      <name val="ＭＳ Ｐゴシック"/>
      <family val="3"/>
      <charset val="128"/>
    </font>
    <font>
      <b/>
      <u/>
      <sz val="12"/>
      <color indexed="10"/>
      <name val="ＭＳ Ｐゴシック"/>
      <family val="3"/>
      <charset val="128"/>
    </font>
    <font>
      <b/>
      <sz val="11"/>
      <color indexed="10"/>
      <name val="ＭＳ Ｐゴシック"/>
      <family val="3"/>
      <charset val="128"/>
    </font>
    <font>
      <sz val="11"/>
      <name val="ＭＳ Ｐゴシック"/>
      <family val="3"/>
      <charset val="128"/>
      <scheme val="minor"/>
    </font>
    <font>
      <b/>
      <u/>
      <sz val="11"/>
      <color indexed="8"/>
      <name val="ＭＳ Ｐゴシック"/>
      <family val="3"/>
      <charset val="128"/>
    </font>
    <font>
      <u/>
      <sz val="11"/>
      <color indexed="8"/>
      <name val="ＭＳ Ｐゴシック"/>
      <family val="3"/>
      <charset val="128"/>
    </font>
    <font>
      <sz val="11"/>
      <color indexed="8"/>
      <name val="ＭＳ Ｐゴシック"/>
      <family val="3"/>
      <charset val="128"/>
    </font>
    <font>
      <sz val="11"/>
      <color rgb="FFFF0000"/>
      <name val="ＭＳ Ｐゴシック"/>
      <family val="2"/>
      <charset val="128"/>
      <scheme val="minor"/>
    </font>
    <font>
      <b/>
      <sz val="16"/>
      <name val="ＭＳ 明朝"/>
      <family val="1"/>
      <charset val="128"/>
    </font>
    <font>
      <sz val="11"/>
      <color rgb="FF0000FF"/>
      <name val="ＭＳ 明朝"/>
      <family val="1"/>
      <charset val="128"/>
    </font>
    <font>
      <b/>
      <sz val="11"/>
      <color rgb="FF0000FF"/>
      <name val="HG丸ｺﾞｼｯｸM-PRO"/>
      <family val="3"/>
      <charset val="128"/>
    </font>
    <font>
      <b/>
      <sz val="14"/>
      <color rgb="FF0000FF"/>
      <name val="HG丸ｺﾞｼｯｸM-PRO"/>
      <family val="3"/>
      <charset val="128"/>
    </font>
    <font>
      <sz val="10"/>
      <color theme="1"/>
      <name val="ＭＳ 明朝"/>
      <family val="1"/>
      <charset val="128"/>
    </font>
    <font>
      <u/>
      <sz val="11"/>
      <color theme="10"/>
      <name val="ＭＳ Ｐゴシック"/>
      <family val="3"/>
      <charset val="128"/>
      <scheme val="minor"/>
    </font>
    <font>
      <sz val="10"/>
      <color rgb="FF000000"/>
      <name val="Arial"/>
      <family val="2"/>
    </font>
    <font>
      <sz val="11"/>
      <color theme="1"/>
      <name val="ＭＳ Ｐゴシック"/>
      <family val="2"/>
      <scheme val="minor"/>
    </font>
    <font>
      <b/>
      <sz val="11"/>
      <color theme="1"/>
      <name val="HG丸ｺﾞｼｯｸM-PRO"/>
      <family val="3"/>
      <charset val="128"/>
    </font>
    <font>
      <u/>
      <sz val="11"/>
      <color theme="10"/>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b/>
      <sz val="10"/>
      <color theme="1"/>
      <name val="ＭＳ 明朝"/>
      <family val="1"/>
      <charset val="128"/>
    </font>
    <font>
      <sz val="11"/>
      <color theme="1"/>
      <name val="ＭＳ 明朝"/>
      <family val="1"/>
      <charset val="128"/>
    </font>
    <font>
      <b/>
      <sz val="11"/>
      <color rgb="FFC00000"/>
      <name val="ＭＳ 明朝"/>
      <family val="1"/>
      <charset val="128"/>
    </font>
    <font>
      <b/>
      <sz val="10"/>
      <color rgb="FFFF0000"/>
      <name val="ＭＳ 明朝"/>
      <family val="1"/>
      <charset val="128"/>
    </font>
    <font>
      <b/>
      <sz val="10.5"/>
      <name val="ＭＳ 明朝"/>
      <family val="1"/>
      <charset val="128"/>
    </font>
    <font>
      <b/>
      <sz val="12"/>
      <name val="ＭＳ 明朝"/>
      <family val="1"/>
      <charset val="128"/>
    </font>
    <font>
      <b/>
      <u val="double"/>
      <sz val="10.5"/>
      <name val="ＭＳ 明朝"/>
      <family val="1"/>
      <charset val="128"/>
    </font>
    <font>
      <u/>
      <sz val="10.5"/>
      <name val="ＭＳ 明朝"/>
      <family val="1"/>
      <charset val="128"/>
    </font>
    <font>
      <b/>
      <u/>
      <sz val="10.5"/>
      <name val="ＭＳ 明朝"/>
      <family val="1"/>
      <charset val="128"/>
    </font>
    <font>
      <b/>
      <sz val="12"/>
      <name val="ＭＳ Ｐゴシック"/>
      <family val="2"/>
      <charset val="128"/>
      <scheme val="minor"/>
    </font>
    <font>
      <sz val="10.5"/>
      <color theme="1"/>
      <name val="ＭＳ 明朝"/>
      <family val="1"/>
      <charset val="128"/>
    </font>
    <font>
      <b/>
      <sz val="10.5"/>
      <color rgb="FFFF0000"/>
      <name val="ＭＳ 明朝"/>
      <family val="1"/>
      <charset val="128"/>
    </font>
    <font>
      <b/>
      <u/>
      <sz val="10"/>
      <color rgb="FFFF0000"/>
      <name val="ＭＳ 明朝"/>
      <family val="1"/>
      <charset val="128"/>
    </font>
    <font>
      <sz val="10.5"/>
      <color rgb="FFFF0000"/>
      <name val="ＭＳ 明朝"/>
      <family val="1"/>
      <charset val="128"/>
    </font>
    <font>
      <sz val="18"/>
      <color theme="1"/>
      <name val="ＭＳ 明朝"/>
      <family val="1"/>
      <charset val="128"/>
    </font>
    <font>
      <sz val="8"/>
      <color theme="1"/>
      <name val="ＭＳ Ｐ明朝"/>
      <family val="1"/>
      <charset val="128"/>
    </font>
    <font>
      <sz val="10"/>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sz val="14"/>
      <color theme="1"/>
      <name val="ＭＳ 明朝"/>
      <family val="1"/>
      <charset val="128"/>
    </font>
    <font>
      <sz val="10"/>
      <color theme="1"/>
      <name val="ＭＳ Ｐゴシック"/>
      <family val="3"/>
      <charset val="128"/>
      <scheme val="minor"/>
    </font>
    <font>
      <u/>
      <sz val="11"/>
      <color theme="1"/>
      <name val="ＭＳ Ｐゴシック"/>
      <family val="2"/>
      <charset val="128"/>
      <scheme val="minor"/>
    </font>
    <font>
      <sz val="10"/>
      <color theme="1"/>
      <name val="ＭＳ Ｐ明朝"/>
      <family val="1"/>
      <charset val="128"/>
    </font>
    <font>
      <sz val="12"/>
      <color theme="1"/>
      <name val="ＭＳ Ｐ明朝"/>
      <family val="1"/>
      <charset val="128"/>
    </font>
    <font>
      <sz val="9"/>
      <color theme="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9D9D9"/>
        <bgColor indexed="64"/>
      </patternFill>
    </fill>
    <fill>
      <patternFill patternType="solid">
        <fgColor rgb="FF0000FF"/>
        <bgColor indexed="64"/>
      </patternFill>
    </fill>
  </fills>
  <borders count="2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dotted">
        <color indexed="64"/>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dotted">
        <color indexed="64"/>
      </top>
      <bottom style="thin">
        <color theme="0" tint="-0.34998626667073579"/>
      </bottom>
      <diagonal/>
    </border>
    <border>
      <left/>
      <right style="thin">
        <color indexed="64"/>
      </right>
      <top style="dotted">
        <color indexed="64"/>
      </top>
      <bottom style="thin">
        <color theme="0" tint="-0.34998626667073579"/>
      </bottom>
      <diagonal/>
    </border>
    <border>
      <left/>
      <right/>
      <top style="thin">
        <color theme="0" tint="-0.34998626667073579"/>
      </top>
      <bottom style="thin">
        <color indexed="64"/>
      </bottom>
      <diagonal/>
    </border>
    <border>
      <left/>
      <right style="hair">
        <color indexed="64"/>
      </right>
      <top style="dotted">
        <color indexed="64"/>
      </top>
      <bottom style="thin">
        <color theme="0" tint="-0.34998626667073579"/>
      </bottom>
      <diagonal/>
    </border>
    <border>
      <left/>
      <right style="hair">
        <color indexed="64"/>
      </right>
      <top/>
      <bottom style="thin">
        <color indexed="64"/>
      </bottom>
      <diagonal/>
    </border>
    <border>
      <left style="thin">
        <color indexed="64"/>
      </left>
      <right style="thin">
        <color theme="0" tint="-0.34998626667073579"/>
      </right>
      <top style="thin">
        <color indexed="64"/>
      </top>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right style="hair">
        <color indexed="64"/>
      </right>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hair">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top style="thin">
        <color theme="0" tint="-0.34998626667073579"/>
      </top>
      <bottom style="thin">
        <color indexed="64"/>
      </bottom>
      <diagonal/>
    </border>
    <border>
      <left style="hair">
        <color indexed="64"/>
      </left>
      <right/>
      <top style="thin">
        <color indexed="64"/>
      </top>
      <bottom style="dotted">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auto="1"/>
      </top>
      <bottom style="thin">
        <color auto="1"/>
      </bottom>
      <diagonal/>
    </border>
    <border>
      <left/>
      <right style="thin">
        <color theme="0" tint="-0.34998626667073579"/>
      </right>
      <top/>
      <bottom style="thin">
        <color auto="1"/>
      </bottom>
      <diagonal/>
    </border>
    <border>
      <left style="thin">
        <color indexed="64"/>
      </left>
      <right/>
      <top style="thin">
        <color indexed="64"/>
      </top>
      <bottom style="dotted">
        <color indexed="64"/>
      </bottom>
      <diagonal/>
    </border>
    <border>
      <left/>
      <right style="thin">
        <color theme="0" tint="-0.34998626667073579"/>
      </right>
      <top style="thin">
        <color indexed="64"/>
      </top>
      <bottom style="dotted">
        <color indexed="64"/>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auto="1"/>
      </bottom>
      <diagonal/>
    </border>
    <border>
      <left style="thin">
        <color theme="0" tint="-0.34998626667073579"/>
      </left>
      <right/>
      <top/>
      <bottom style="thin">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indexed="64"/>
      </left>
      <right/>
      <top style="thin">
        <color indexed="64"/>
      </top>
      <bottom/>
      <diagonal/>
    </border>
    <border>
      <left/>
      <right style="thin">
        <color indexed="64"/>
      </right>
      <top/>
      <bottom style="hair">
        <color indexed="64"/>
      </bottom>
      <diagonal/>
    </border>
    <border>
      <left style="thin">
        <color theme="0" tint="-0.34998626667073579"/>
      </left>
      <right style="thin">
        <color auto="1"/>
      </right>
      <top/>
      <bottom style="thin">
        <color auto="1"/>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top/>
      <bottom style="thin">
        <color theme="0" tint="-0.34998626667073579"/>
      </bottom>
      <diagonal/>
    </border>
    <border>
      <left style="thin">
        <color theme="0" tint="-0.34998626667073579"/>
      </left>
      <right/>
      <top style="thin">
        <color indexed="64"/>
      </top>
      <bottom/>
      <diagonal/>
    </border>
    <border>
      <left style="thin">
        <color theme="0" tint="-0.34998626667073579"/>
      </left>
      <right style="thin">
        <color indexed="64"/>
      </right>
      <top style="thin">
        <color indexed="64"/>
      </top>
      <bottom/>
      <diagonal/>
    </border>
    <border>
      <left style="thin">
        <color indexed="64"/>
      </left>
      <right/>
      <top style="double">
        <color auto="1"/>
      </top>
      <bottom style="double">
        <color auto="1"/>
      </bottom>
      <diagonal/>
    </border>
    <border>
      <left style="thin">
        <color indexed="64"/>
      </left>
      <right/>
      <top style="double">
        <color auto="1"/>
      </top>
      <bottom style="thin">
        <color auto="1"/>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auto="1"/>
      </top>
      <bottom style="hair">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thin">
        <color theme="0" tint="-0.34998626667073579"/>
      </left>
      <right style="thin">
        <color indexed="64"/>
      </right>
      <top style="thin">
        <color indexed="64"/>
      </top>
      <bottom style="thin">
        <color indexed="64"/>
      </bottom>
      <diagonal/>
    </border>
    <border>
      <left style="hair">
        <color auto="1"/>
      </left>
      <right style="thin">
        <color theme="0" tint="-0.34998626667073579"/>
      </right>
      <top style="hair">
        <color auto="1"/>
      </top>
      <bottom style="thin">
        <color indexed="64"/>
      </bottom>
      <diagonal/>
    </border>
    <border>
      <left style="thin">
        <color theme="0" tint="-0.34998626667073579"/>
      </left>
      <right style="thin">
        <color theme="0" tint="-0.34998626667073579"/>
      </right>
      <top/>
      <bottom/>
      <diagonal/>
    </border>
    <border>
      <left style="hair">
        <color auto="1"/>
      </left>
      <right style="thin">
        <color theme="0" tint="-0.34998626667073579"/>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dotted">
        <color indexed="64"/>
      </top>
      <bottom/>
      <diagonal/>
    </border>
    <border>
      <left style="thin">
        <color theme="0" tint="-0.34998626667073579"/>
      </left>
      <right/>
      <top style="dotted">
        <color indexed="64"/>
      </top>
      <bottom/>
      <diagonal/>
    </border>
    <border>
      <left/>
      <right style="hair">
        <color indexed="64"/>
      </right>
      <top style="dotted">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bottom/>
      <diagonal/>
    </border>
    <border>
      <left/>
      <right/>
      <top style="dotted">
        <color indexed="64"/>
      </top>
      <bottom/>
      <diagonal/>
    </border>
    <border>
      <left/>
      <right style="thin">
        <color indexed="64"/>
      </right>
      <top style="dotted">
        <color indexed="64"/>
      </top>
      <bottom/>
      <diagonal/>
    </border>
    <border>
      <left style="thin">
        <color theme="0" tint="-0.34998626667073579"/>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theme="0" tint="-0.34998626667073579"/>
      </right>
      <top style="thin">
        <color indexed="64"/>
      </top>
      <bottom style="double">
        <color indexed="64"/>
      </bottom>
      <diagonal/>
    </border>
    <border>
      <left style="thin">
        <color theme="0" tint="-0.34998626667073579"/>
      </left>
      <right style="thin">
        <color theme="0" tint="-0.34998626667073579"/>
      </right>
      <top style="thin">
        <color indexed="64"/>
      </top>
      <bottom style="double">
        <color auto="1"/>
      </bottom>
      <diagonal/>
    </border>
    <border>
      <left style="thin">
        <color indexed="64"/>
      </left>
      <right style="hair">
        <color theme="1"/>
      </right>
      <top style="thin">
        <color indexed="64"/>
      </top>
      <bottom style="thin">
        <color indexed="64"/>
      </bottom>
      <diagonal/>
    </border>
    <border>
      <left style="thin">
        <color indexed="64"/>
      </left>
      <right/>
      <top style="hair">
        <color indexed="64"/>
      </top>
      <bottom style="thin">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hair">
        <color indexed="64"/>
      </left>
      <right style="hair">
        <color indexed="64"/>
      </right>
      <top style="thin">
        <color auto="1"/>
      </top>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theme="0" tint="-0.34998626667073579"/>
      </right>
      <top style="thin">
        <color auto="1"/>
      </top>
      <bottom style="thin">
        <color auto="1"/>
      </bottom>
      <diagonal/>
    </border>
    <border>
      <left style="thin">
        <color theme="0" tint="-0.34998626667073579"/>
      </left>
      <right style="hair">
        <color indexed="64"/>
      </right>
      <top style="thin">
        <color auto="1"/>
      </top>
      <bottom style="thin">
        <color indexed="64"/>
      </bottom>
      <diagonal/>
    </border>
    <border>
      <left style="hair">
        <color auto="1"/>
      </left>
      <right style="thin">
        <color theme="0" tint="-0.34998626667073579"/>
      </right>
      <top style="thin">
        <color indexed="64"/>
      </top>
      <bottom style="hair">
        <color indexed="64"/>
      </bottom>
      <diagonal/>
    </border>
    <border>
      <left style="thin">
        <color theme="0" tint="-0.34998626667073579"/>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theme="0" tint="-0.34998626667073579"/>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theme="0" tint="-0.34998626667073579"/>
      </left>
      <right style="thin">
        <color theme="0" tint="-0.34998626667073579"/>
      </right>
      <top style="hair">
        <color indexed="64"/>
      </top>
      <bottom style="thin">
        <color auto="1"/>
      </bottom>
      <diagonal/>
    </border>
    <border>
      <left style="thin">
        <color theme="0" tint="-0.34998626667073579"/>
      </left>
      <right style="hair">
        <color indexed="64"/>
      </right>
      <top style="hair">
        <color indexed="64"/>
      </top>
      <bottom style="thin">
        <color indexed="64"/>
      </bottom>
      <diagonal/>
    </border>
    <border>
      <left style="thin">
        <color theme="0" tint="-0.34998626667073579"/>
      </left>
      <right style="hair">
        <color indexed="64"/>
      </right>
      <top/>
      <bottom style="thin">
        <color indexed="64"/>
      </bottom>
      <diagonal/>
    </border>
    <border>
      <left style="thin">
        <color theme="0" tint="-0.34998626667073579"/>
      </left>
      <right style="thin">
        <color theme="0" tint="-0.34998626667073579"/>
      </right>
      <top style="thin">
        <color indexed="64"/>
      </top>
      <bottom style="hair">
        <color indexed="64"/>
      </bottom>
      <diagonal/>
    </border>
    <border>
      <left style="thin">
        <color theme="0" tint="-0.34998626667073579"/>
      </left>
      <right/>
      <top style="thin">
        <color indexed="64"/>
      </top>
      <bottom style="hair">
        <color indexed="64"/>
      </bottom>
      <diagonal/>
    </border>
    <border>
      <left style="hair">
        <color indexed="64"/>
      </left>
      <right style="thin">
        <color theme="0" tint="-0.34998626667073579"/>
      </right>
      <top style="hair">
        <color indexed="64"/>
      </top>
      <bottom style="hair">
        <color indexed="64"/>
      </bottom>
      <diagonal/>
    </border>
    <border>
      <left style="thin">
        <color theme="0" tint="-0.34998626667073579"/>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thin">
        <color indexed="64"/>
      </right>
      <top/>
      <bottom style="thin">
        <color indexed="64"/>
      </bottom>
      <diagonal style="hair">
        <color indexed="64"/>
      </diagonal>
    </border>
    <border>
      <left/>
      <right style="thin">
        <color theme="0" tint="-0.34998626667073579"/>
      </right>
      <top style="thin">
        <color indexed="64"/>
      </top>
      <bottom style="hair">
        <color indexed="64"/>
      </bottom>
      <diagonal/>
    </border>
    <border>
      <left/>
      <right style="thin">
        <color theme="0" tint="-0.34998626667073579"/>
      </right>
      <top style="hair">
        <color indexed="64"/>
      </top>
      <bottom style="hair">
        <color indexed="64"/>
      </bottom>
      <diagonal/>
    </border>
    <border diagonalUp="1">
      <left style="hair">
        <color indexed="64"/>
      </left>
      <right style="thin">
        <color auto="1"/>
      </right>
      <top style="hair">
        <color indexed="64"/>
      </top>
      <bottom style="thin">
        <color auto="1"/>
      </bottom>
      <diagonal style="hair">
        <color indexed="64"/>
      </diagonal>
    </border>
    <border>
      <left/>
      <right style="hair">
        <color indexed="64"/>
      </right>
      <top style="hair">
        <color indexed="64"/>
      </top>
      <bottom style="thin">
        <color indexed="64"/>
      </bottom>
      <diagonal/>
    </border>
    <border>
      <left style="hair">
        <color indexed="64"/>
      </left>
      <right style="thin">
        <color theme="0" tint="-0.34998626667073579"/>
      </right>
      <top/>
      <bottom style="hair">
        <color indexed="64"/>
      </bottom>
      <diagonal/>
    </border>
    <border>
      <left style="thin">
        <color theme="0" tint="-0.34998626667073579"/>
      </left>
      <right style="hair">
        <color indexed="64"/>
      </right>
      <top/>
      <bottom style="hair">
        <color indexed="64"/>
      </bottom>
      <diagonal/>
    </border>
    <border>
      <left style="hair">
        <color indexed="64"/>
      </left>
      <right style="hair">
        <color indexed="64"/>
      </right>
      <top/>
      <bottom style="hair">
        <color indexed="64"/>
      </bottom>
      <diagonal/>
    </border>
    <border diagonalUp="1">
      <left style="hair">
        <color indexed="64"/>
      </left>
      <right style="thin">
        <color auto="1"/>
      </right>
      <top style="thin">
        <color auto="1"/>
      </top>
      <bottom style="thin">
        <color auto="1"/>
      </bottom>
      <diagonal style="hair">
        <color indexed="64"/>
      </diagonal>
    </border>
    <border>
      <left style="thin">
        <color theme="0" tint="-0.34998626667073579"/>
      </left>
      <right style="thin">
        <color theme="0" tint="-0.34998626667073579"/>
      </right>
      <top style="hair">
        <color indexed="64"/>
      </top>
      <bottom style="hair">
        <color indexed="64"/>
      </bottom>
      <diagonal/>
    </border>
    <border>
      <left style="thin">
        <color theme="0" tint="-0.34998626667073579"/>
      </left>
      <right/>
      <top style="hair">
        <color indexed="64"/>
      </top>
      <bottom style="hair">
        <color indexed="64"/>
      </bottom>
      <diagonal/>
    </border>
    <border>
      <left style="hair">
        <color indexed="64"/>
      </left>
      <right style="thin">
        <color theme="0" tint="-0.34998626667073579"/>
      </right>
      <top style="double">
        <color indexed="64"/>
      </top>
      <bottom style="thin">
        <color auto="1"/>
      </bottom>
      <diagonal/>
    </border>
    <border>
      <left style="thin">
        <color theme="0" tint="-0.34998626667073579"/>
      </left>
      <right/>
      <top style="double">
        <color indexed="64"/>
      </top>
      <bottom style="thin">
        <color auto="1"/>
      </bottom>
      <diagonal/>
    </border>
    <border>
      <left style="thin">
        <color theme="0" tint="-0.34998626667073579"/>
      </left>
      <right style="thin">
        <color auto="1"/>
      </right>
      <top style="thin">
        <color auto="1"/>
      </top>
      <bottom style="hair">
        <color indexed="64"/>
      </bottom>
      <diagonal/>
    </border>
    <border>
      <left style="thin">
        <color theme="0" tint="-0.34998626667073579"/>
      </left>
      <right style="thin">
        <color auto="1"/>
      </right>
      <top style="hair">
        <color indexed="64"/>
      </top>
      <bottom style="hair">
        <color indexed="64"/>
      </bottom>
      <diagonal/>
    </border>
    <border>
      <left style="hair">
        <color theme="1"/>
      </left>
      <right/>
      <top style="thin">
        <color indexed="64"/>
      </top>
      <bottom style="thin">
        <color indexed="64"/>
      </bottom>
      <diagonal/>
    </border>
    <border>
      <left/>
      <right style="thin">
        <color theme="0" tint="-0.34998626667073579"/>
      </right>
      <top/>
      <bottom style="hair">
        <color indexed="64"/>
      </bottom>
      <diagonal/>
    </border>
    <border>
      <left/>
      <right style="thin">
        <color auto="1"/>
      </right>
      <top/>
      <bottom style="double">
        <color indexed="64"/>
      </bottom>
      <diagonal/>
    </border>
    <border>
      <left style="thin">
        <color theme="0" tint="-0.34998626667073579"/>
      </left>
      <right/>
      <top/>
      <bottom style="double">
        <color indexed="64"/>
      </bottom>
      <diagonal/>
    </border>
    <border>
      <left/>
      <right style="thin">
        <color theme="0" tint="-0.34998626667073579"/>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theme="0" tint="-0.34998626667073579"/>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right style="thin">
        <color auto="1"/>
      </right>
      <top style="thin">
        <color indexed="64"/>
      </top>
      <bottom style="double">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diagonal/>
    </border>
    <border>
      <left style="hair">
        <color indexed="64"/>
      </left>
      <right style="hair">
        <color indexed="64"/>
      </right>
      <top style="thin">
        <color indexed="64"/>
      </top>
      <bottom style="thin">
        <color theme="0" tint="-0.34998626667073579"/>
      </bottom>
      <diagonal/>
    </border>
    <border>
      <left style="hair">
        <color indexed="64"/>
      </left>
      <right style="hair">
        <color indexed="64"/>
      </right>
      <top style="thin">
        <color theme="0" tint="-0.34998626667073579"/>
      </top>
      <bottom style="thin">
        <color indexed="64"/>
      </bottom>
      <diagonal/>
    </border>
    <border>
      <left style="hair">
        <color theme="1"/>
      </left>
      <right style="hair">
        <color theme="1"/>
      </right>
      <top style="thin">
        <color auto="1"/>
      </top>
      <bottom style="thin">
        <color indexed="64"/>
      </bottom>
      <diagonal/>
    </border>
    <border>
      <left style="hair">
        <color theme="1"/>
      </left>
      <right style="thin">
        <color indexed="64"/>
      </right>
      <top style="thin">
        <color indexed="64"/>
      </top>
      <bottom style="thin">
        <color indexed="64"/>
      </bottom>
      <diagonal/>
    </border>
    <border>
      <left/>
      <right style="thin">
        <color indexed="64"/>
      </right>
      <top style="hair">
        <color indexed="64"/>
      </top>
      <bottom style="hair">
        <color theme="1"/>
      </bottom>
      <diagonal/>
    </border>
    <border>
      <left/>
      <right/>
      <top style="hair">
        <color indexed="64"/>
      </top>
      <bottom style="hair">
        <color theme="1"/>
      </bottom>
      <diagonal/>
    </border>
    <border>
      <left style="thin">
        <color indexed="64"/>
      </left>
      <right/>
      <top style="hair">
        <color indexed="64"/>
      </top>
      <bottom style="hair">
        <color theme="1"/>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hair">
        <color theme="1"/>
      </left>
      <right/>
      <top style="hair">
        <color theme="1"/>
      </top>
      <bottom style="hair">
        <color indexed="64"/>
      </bottom>
      <diagonal/>
    </border>
    <border>
      <left/>
      <right style="thin">
        <color indexed="64"/>
      </right>
      <top style="hair">
        <color theme="1"/>
      </top>
      <bottom style="hair">
        <color indexed="64"/>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right style="hair">
        <color theme="1"/>
      </right>
      <top style="hair">
        <color indexed="64"/>
      </top>
      <bottom style="hair">
        <color theme="1"/>
      </bottom>
      <diagonal/>
    </border>
    <border>
      <left style="hair">
        <color theme="1"/>
      </left>
      <right/>
      <top style="hair">
        <color indexed="64"/>
      </top>
      <bottom style="thin">
        <color indexed="64"/>
      </bottom>
      <diagonal/>
    </border>
    <border>
      <left style="thin">
        <color indexed="64"/>
      </left>
      <right style="hair">
        <color theme="1"/>
      </right>
      <top style="thin">
        <color indexed="64"/>
      </top>
      <bottom/>
      <diagonal/>
    </border>
    <border>
      <left style="thin">
        <color indexed="64"/>
      </left>
      <right style="hair">
        <color theme="1"/>
      </right>
      <top/>
      <bottom style="thin">
        <color indexed="64"/>
      </bottom>
      <diagonal/>
    </border>
    <border>
      <left style="hair">
        <color theme="1"/>
      </left>
      <right style="hair">
        <color theme="1"/>
      </right>
      <top style="thin">
        <color indexed="64"/>
      </top>
      <bottom style="hair">
        <color theme="1"/>
      </bottom>
      <diagonal/>
    </border>
    <border>
      <left style="hair">
        <color theme="1"/>
      </left>
      <right/>
      <top style="thin">
        <color indexed="64"/>
      </top>
      <bottom style="hair">
        <color theme="1"/>
      </bottom>
      <diagonal/>
    </border>
    <border>
      <left/>
      <right style="hair">
        <color theme="1"/>
      </right>
      <top style="thin">
        <color indexed="64"/>
      </top>
      <bottom style="hair">
        <color theme="1"/>
      </bottom>
      <diagonal/>
    </border>
    <border>
      <left style="hair">
        <color theme="1"/>
      </left>
      <right style="hair">
        <color theme="1"/>
      </right>
      <top style="hair">
        <color theme="1"/>
      </top>
      <bottom style="thin">
        <color auto="1"/>
      </bottom>
      <diagonal/>
    </border>
    <border>
      <left style="hair">
        <color theme="1"/>
      </left>
      <right/>
      <top style="hair">
        <color theme="1"/>
      </top>
      <bottom style="thin">
        <color auto="1"/>
      </bottom>
      <diagonal/>
    </border>
    <border>
      <left style="hair">
        <color theme="1"/>
      </left>
      <right style="thin">
        <color auto="1"/>
      </right>
      <top style="hair">
        <color theme="1"/>
      </top>
      <bottom style="thin">
        <color auto="1"/>
      </bottom>
      <diagonal/>
    </border>
    <border>
      <left/>
      <right style="hair">
        <color theme="1"/>
      </right>
      <top/>
      <bottom/>
      <diagonal/>
    </border>
    <border>
      <left style="hair">
        <color auto="1"/>
      </left>
      <right style="hair">
        <color theme="1"/>
      </right>
      <top style="hair">
        <color auto="1"/>
      </top>
      <bottom style="thin">
        <color indexed="64"/>
      </bottom>
      <diagonal/>
    </border>
    <border>
      <left/>
      <right style="hair">
        <color theme="1"/>
      </right>
      <top style="thin">
        <color auto="1"/>
      </top>
      <bottom/>
      <diagonal/>
    </border>
    <border>
      <left style="hair">
        <color theme="1"/>
      </left>
      <right/>
      <top style="thin">
        <color auto="1"/>
      </top>
      <bottom/>
      <diagonal/>
    </border>
    <border>
      <left style="hair">
        <color theme="1"/>
      </left>
      <right/>
      <top/>
      <bottom style="thin">
        <color auto="1"/>
      </bottom>
      <diagonal/>
    </border>
    <border>
      <left style="hair">
        <color theme="1"/>
      </left>
      <right style="thin">
        <color auto="1"/>
      </right>
      <top style="thin">
        <color indexed="64"/>
      </top>
      <bottom/>
      <diagonal/>
    </border>
    <border>
      <left style="hair">
        <color theme="1"/>
      </left>
      <right style="thin">
        <color auto="1"/>
      </right>
      <top/>
      <bottom style="thin">
        <color auto="1"/>
      </bottom>
      <diagonal/>
    </border>
    <border>
      <left style="hair">
        <color auto="1"/>
      </left>
      <right style="hair">
        <color theme="1"/>
      </right>
      <top style="thin">
        <color indexed="64"/>
      </top>
      <bottom/>
      <diagonal/>
    </border>
    <border>
      <left style="hair">
        <color auto="1"/>
      </left>
      <right style="hair">
        <color theme="1"/>
      </right>
      <top/>
      <bottom style="thin">
        <color indexed="64"/>
      </bottom>
      <diagonal/>
    </border>
    <border>
      <left/>
      <right/>
      <top style="double">
        <color auto="1"/>
      </top>
      <bottom style="double">
        <color auto="1"/>
      </bottom>
      <diagonal/>
    </border>
    <border>
      <left/>
      <right style="hair">
        <color theme="1"/>
      </right>
      <top style="double">
        <color auto="1"/>
      </top>
      <bottom style="double">
        <color auto="1"/>
      </bottom>
      <diagonal/>
    </border>
    <border>
      <left/>
      <right style="hair">
        <color theme="1"/>
      </right>
      <top style="double">
        <color auto="1"/>
      </top>
      <bottom style="thin">
        <color auto="1"/>
      </bottom>
      <diagonal/>
    </border>
    <border>
      <left/>
      <right style="hair">
        <color theme="1"/>
      </right>
      <top/>
      <bottom style="thin">
        <color auto="1"/>
      </bottom>
      <diagonal/>
    </border>
    <border>
      <left/>
      <right style="thin">
        <color auto="1"/>
      </right>
      <top style="double">
        <color auto="1"/>
      </top>
      <bottom style="double">
        <color auto="1"/>
      </bottom>
      <diagonal/>
    </border>
    <border>
      <left style="hair">
        <color theme="1"/>
      </left>
      <right style="hair">
        <color theme="1"/>
      </right>
      <top/>
      <bottom style="thin">
        <color auto="1"/>
      </bottom>
      <diagonal/>
    </border>
    <border>
      <left style="hair">
        <color theme="1"/>
      </left>
      <right style="hair">
        <color theme="1"/>
      </right>
      <top/>
      <bottom/>
      <diagonal/>
    </border>
    <border>
      <left style="hair">
        <color theme="1"/>
      </left>
      <right style="hair">
        <color theme="1"/>
      </right>
      <top style="double">
        <color auto="1"/>
      </top>
      <bottom style="double">
        <color auto="1"/>
      </bottom>
      <diagonal/>
    </border>
    <border>
      <left style="hair">
        <color auto="1"/>
      </left>
      <right style="hair">
        <color theme="1"/>
      </right>
      <top style="thin">
        <color indexed="64"/>
      </top>
      <bottom style="hair">
        <color theme="1"/>
      </bottom>
      <diagonal/>
    </border>
    <border>
      <left/>
      <right/>
      <top style="hair">
        <color theme="1"/>
      </top>
      <bottom style="hair">
        <color theme="1"/>
      </bottom>
      <diagonal/>
    </border>
    <border>
      <left style="hair">
        <color theme="1"/>
      </left>
      <right style="hair">
        <color theme="1"/>
      </right>
      <top style="hair">
        <color theme="1"/>
      </top>
      <bottom style="hair">
        <color theme="1"/>
      </bottom>
      <diagonal/>
    </border>
    <border>
      <left/>
      <right style="thin">
        <color indexed="64"/>
      </right>
      <top style="hair">
        <color theme="1"/>
      </top>
      <bottom style="hair">
        <color theme="1"/>
      </bottom>
      <diagonal/>
    </border>
    <border>
      <left/>
      <right style="hair">
        <color theme="1"/>
      </right>
      <top style="hair">
        <color theme="1"/>
      </top>
      <bottom style="hair">
        <color theme="1"/>
      </bottom>
      <diagonal/>
    </border>
    <border>
      <left style="hair">
        <color auto="1"/>
      </left>
      <right style="hair">
        <color theme="1"/>
      </right>
      <top style="hair">
        <color theme="1"/>
      </top>
      <bottom style="hair">
        <color theme="1"/>
      </bottom>
      <diagonal/>
    </border>
    <border>
      <left/>
      <right style="hair">
        <color theme="1"/>
      </right>
      <top style="thin">
        <color auto="1"/>
      </top>
      <bottom style="thin">
        <color auto="1"/>
      </bottom>
      <diagonal/>
    </border>
    <border>
      <left style="hair">
        <color theme="1"/>
      </left>
      <right/>
      <top style="hair">
        <color theme="1"/>
      </top>
      <bottom style="hair">
        <color theme="1"/>
      </bottom>
      <diagonal/>
    </border>
    <border>
      <left style="thin">
        <color indexed="64"/>
      </left>
      <right/>
      <top style="hair">
        <color theme="1"/>
      </top>
      <bottom style="hair">
        <color theme="1"/>
      </bottom>
      <diagonal/>
    </border>
    <border>
      <left style="thin">
        <color indexed="64"/>
      </left>
      <right style="hair">
        <color theme="1"/>
      </right>
      <top style="hair">
        <color theme="1"/>
      </top>
      <bottom/>
      <diagonal/>
    </border>
    <border diagonalUp="1">
      <left style="hair">
        <color theme="1"/>
      </left>
      <right style="hair">
        <color theme="1"/>
      </right>
      <top style="thin">
        <color indexed="64"/>
      </top>
      <bottom style="hair">
        <color theme="1"/>
      </bottom>
      <diagonal style="hair">
        <color theme="1"/>
      </diagonal>
    </border>
    <border diagonalUp="1">
      <left style="hair">
        <color theme="1"/>
      </left>
      <right style="hair">
        <color theme="1"/>
      </right>
      <top style="thin">
        <color auto="1"/>
      </top>
      <bottom style="thin">
        <color auto="1"/>
      </bottom>
      <diagonal style="hair">
        <color theme="1"/>
      </diagonal>
    </border>
    <border diagonalUp="1">
      <left style="hair">
        <color theme="1"/>
      </left>
      <right style="thin">
        <color auto="1"/>
      </right>
      <top style="thin">
        <color auto="1"/>
      </top>
      <bottom style="thin">
        <color auto="1"/>
      </bottom>
      <diagonal style="hair">
        <color theme="1"/>
      </diagonal>
    </border>
    <border>
      <left style="thin">
        <color indexed="64"/>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n">
        <color indexed="64"/>
      </left>
      <right style="hair">
        <color theme="1"/>
      </right>
      <top style="hair">
        <color theme="1"/>
      </top>
      <bottom style="hair">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right/>
      <top style="hair">
        <color indexed="64"/>
      </top>
      <bottom/>
      <diagonal/>
    </border>
  </borders>
  <cellStyleXfs count="17">
    <xf numFmtId="0" fontId="0" fillId="0" borderId="0">
      <alignment vertical="center"/>
    </xf>
    <xf numFmtId="0" fontId="33" fillId="0" borderId="0">
      <alignment vertical="center"/>
    </xf>
    <xf numFmtId="38" fontId="4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2" fillId="0" borderId="0" applyNumberFormat="0" applyFill="0" applyBorder="0" applyAlignment="0" applyProtection="0">
      <alignment vertical="center"/>
    </xf>
    <xf numFmtId="38" fontId="45" fillId="0" borderId="0" applyFont="0" applyFill="0" applyBorder="0" applyAlignment="0" applyProtection="0">
      <alignment vertical="center"/>
    </xf>
    <xf numFmtId="38" fontId="15" fillId="0" borderId="0" applyFont="0" applyFill="0" applyBorder="0" applyAlignment="0" applyProtection="0">
      <alignment vertical="center"/>
    </xf>
    <xf numFmtId="38" fontId="53" fillId="0" borderId="0" applyFont="0" applyFill="0" applyBorder="0" applyAlignment="0" applyProtection="0">
      <alignment vertical="center"/>
    </xf>
    <xf numFmtId="38" fontId="15" fillId="0" borderId="0" applyFont="0" applyFill="0" applyBorder="0" applyAlignment="0" applyProtection="0">
      <alignment vertical="center"/>
    </xf>
    <xf numFmtId="0" fontId="53" fillId="0" borderId="0"/>
    <xf numFmtId="0" fontId="54" fillId="0" borderId="0"/>
    <xf numFmtId="0" fontId="15" fillId="0" borderId="0">
      <alignment vertical="center"/>
    </xf>
    <xf numFmtId="0" fontId="53" fillId="0" borderId="0"/>
    <xf numFmtId="38" fontId="15" fillId="0" borderId="0" applyFont="0" applyFill="0" applyBorder="0" applyAlignment="0" applyProtection="0">
      <alignment vertical="center"/>
    </xf>
    <xf numFmtId="0" fontId="56" fillId="0" borderId="0" applyNumberFormat="0" applyFill="0" applyBorder="0" applyAlignment="0" applyProtection="0">
      <alignment vertical="center"/>
    </xf>
    <xf numFmtId="9" fontId="15" fillId="0" borderId="0" applyFont="0" applyFill="0" applyBorder="0" applyAlignment="0" applyProtection="0">
      <alignment vertical="center"/>
    </xf>
  </cellStyleXfs>
  <cellXfs count="1183">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lignment vertical="center"/>
    </xf>
    <xf numFmtId="0" fontId="3" fillId="0" borderId="0" xfId="0" applyFont="1" applyAlignment="1">
      <alignment horizontal="justify" vertical="center"/>
    </xf>
    <xf numFmtId="0" fontId="4" fillId="0" borderId="0" xfId="0" applyFont="1" applyAlignment="1">
      <alignment vertical="center"/>
    </xf>
    <xf numFmtId="176" fontId="3" fillId="0" borderId="0" xfId="0" applyNumberFormat="1" applyFont="1" applyAlignment="1">
      <alignment horizontal="left" vertical="center"/>
    </xf>
    <xf numFmtId="0" fontId="8" fillId="0" borderId="0" xfId="0" applyFont="1" applyAlignment="1">
      <alignment horizontal="right"/>
    </xf>
    <xf numFmtId="0" fontId="5" fillId="0" borderId="0" xfId="0" applyNumberFormat="1" applyFont="1" applyAlignment="1">
      <alignment vertical="center"/>
    </xf>
    <xf numFmtId="0" fontId="6" fillId="0" borderId="0" xfId="0" applyNumberFormat="1" applyFont="1" applyAlignment="1">
      <alignment vertical="center"/>
    </xf>
    <xf numFmtId="0" fontId="10" fillId="0" borderId="0" xfId="0" applyNumberFormat="1" applyFont="1" applyAlignment="1">
      <alignment vertical="center" wrapText="1"/>
    </xf>
    <xf numFmtId="0" fontId="5" fillId="0" borderId="0" xfId="0" applyFont="1">
      <alignment vertical="center"/>
    </xf>
    <xf numFmtId="0" fontId="12" fillId="0" borderId="0" xfId="0" applyNumberFormat="1" applyFont="1" applyAlignment="1">
      <alignment vertical="center"/>
    </xf>
    <xf numFmtId="0" fontId="11" fillId="2" borderId="34" xfId="0" applyNumberFormat="1" applyFont="1" applyFill="1" applyBorder="1" applyAlignment="1">
      <alignment horizontal="distributed" vertical="center" wrapText="1"/>
    </xf>
    <xf numFmtId="0" fontId="11" fillId="2" borderId="40" xfId="0" applyNumberFormat="1" applyFont="1" applyFill="1" applyBorder="1" applyAlignment="1">
      <alignment horizontal="distributed" vertical="center" wrapText="1"/>
    </xf>
    <xf numFmtId="0" fontId="12" fillId="0" borderId="20" xfId="0" applyNumberFormat="1" applyFont="1" applyBorder="1" applyAlignment="1">
      <alignment vertical="center"/>
    </xf>
    <xf numFmtId="0" fontId="11" fillId="2" borderId="45" xfId="0" applyNumberFormat="1" applyFont="1" applyFill="1" applyBorder="1" applyAlignment="1">
      <alignment horizontal="distributed" vertical="center" wrapText="1"/>
    </xf>
    <xf numFmtId="0" fontId="11" fillId="0" borderId="35" xfId="0" applyNumberFormat="1" applyFont="1" applyBorder="1" applyAlignment="1">
      <alignment horizontal="right" vertical="center" wrapText="1"/>
    </xf>
    <xf numFmtId="0" fontId="11" fillId="0" borderId="0" xfId="0" applyNumberFormat="1" applyFont="1" applyBorder="1" applyAlignment="1">
      <alignment horizontal="right" vertical="center" wrapText="1"/>
    </xf>
    <xf numFmtId="179" fontId="11" fillId="0" borderId="51" xfId="0" applyNumberFormat="1" applyFont="1" applyBorder="1" applyAlignment="1">
      <alignment vertical="center"/>
    </xf>
    <xf numFmtId="0" fontId="11" fillId="0" borderId="0" xfId="0" applyFont="1" applyAlignment="1">
      <alignment vertical="center"/>
    </xf>
    <xf numFmtId="0" fontId="11" fillId="0" borderId="0" xfId="0" applyFont="1">
      <alignment vertical="center"/>
    </xf>
    <xf numFmtId="0" fontId="11" fillId="0" borderId="20" xfId="0" applyFont="1" applyBorder="1">
      <alignment vertical="center"/>
    </xf>
    <xf numFmtId="0" fontId="4"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12" fillId="0" borderId="0" xfId="0" applyFont="1">
      <alignment vertical="center"/>
    </xf>
    <xf numFmtId="0" fontId="19" fillId="0" borderId="0" xfId="0" applyFont="1">
      <alignment vertical="center"/>
    </xf>
    <xf numFmtId="0" fontId="12" fillId="0" borderId="0" xfId="0" applyFont="1" applyAlignment="1">
      <alignment vertical="center"/>
    </xf>
    <xf numFmtId="0" fontId="10" fillId="0" borderId="0" xfId="0" applyFont="1" applyAlignment="1">
      <alignment vertical="center" wrapText="1"/>
    </xf>
    <xf numFmtId="0" fontId="9" fillId="2" borderId="20" xfId="0" applyNumberFormat="1" applyFont="1" applyFill="1" applyBorder="1" applyAlignment="1">
      <alignment vertical="center" wrapText="1"/>
    </xf>
    <xf numFmtId="0" fontId="9" fillId="2" borderId="36" xfId="0" applyNumberFormat="1" applyFont="1" applyFill="1" applyBorder="1" applyAlignment="1">
      <alignment vertical="center" wrapText="1"/>
    </xf>
    <xf numFmtId="0" fontId="9" fillId="2" borderId="22" xfId="0" applyNumberFormat="1" applyFont="1" applyFill="1" applyBorder="1" applyAlignment="1">
      <alignment vertical="center" wrapText="1"/>
    </xf>
    <xf numFmtId="0" fontId="11" fillId="2" borderId="21" xfId="0" applyNumberFormat="1" applyFont="1" applyFill="1" applyBorder="1" applyAlignment="1">
      <alignment vertical="center" wrapText="1"/>
    </xf>
    <xf numFmtId="0" fontId="22" fillId="0" borderId="0" xfId="0" applyFont="1">
      <alignment vertical="center"/>
    </xf>
    <xf numFmtId="0" fontId="23" fillId="0" borderId="0" xfId="0" applyFont="1">
      <alignment vertical="center"/>
    </xf>
    <xf numFmtId="0" fontId="3" fillId="0" borderId="0" xfId="0" applyNumberFormat="1" applyFont="1" applyAlignment="1">
      <alignment vertical="center"/>
    </xf>
    <xf numFmtId="0" fontId="25" fillId="0" borderId="0" xfId="0" applyFont="1">
      <alignment vertical="center"/>
    </xf>
    <xf numFmtId="0" fontId="11" fillId="0" borderId="0" xfId="0" applyFont="1" applyAlignment="1">
      <alignment vertical="center" wrapText="1"/>
    </xf>
    <xf numFmtId="0" fontId="11" fillId="2" borderId="23" xfId="0" applyFont="1" applyFill="1" applyBorder="1" applyAlignment="1">
      <alignment vertical="center" wrapText="1"/>
    </xf>
    <xf numFmtId="0" fontId="3" fillId="0" borderId="0" xfId="0" applyFont="1" applyAlignment="1">
      <alignment vertical="center"/>
    </xf>
    <xf numFmtId="0" fontId="26" fillId="0" borderId="0" xfId="0" applyNumberFormat="1" applyFont="1" applyAlignment="1">
      <alignment vertical="center"/>
    </xf>
    <xf numFmtId="0" fontId="27" fillId="0" borderId="14" xfId="0" applyFont="1" applyBorder="1" applyAlignment="1">
      <alignment horizontal="center" vertical="center" wrapText="1"/>
    </xf>
    <xf numFmtId="0" fontId="27" fillId="0" borderId="16" xfId="0" applyFont="1" applyBorder="1" applyAlignment="1">
      <alignment horizontal="center" vertical="center"/>
    </xf>
    <xf numFmtId="0" fontId="27" fillId="0" borderId="84" xfId="0" applyFont="1" applyBorder="1" applyAlignment="1">
      <alignment vertical="center"/>
    </xf>
    <xf numFmtId="0" fontId="27" fillId="0" borderId="85" xfId="0" applyFont="1" applyBorder="1" applyAlignment="1">
      <alignment vertical="center"/>
    </xf>
    <xf numFmtId="0" fontId="27" fillId="0" borderId="86" xfId="0" applyFont="1" applyBorder="1" applyAlignment="1">
      <alignment vertical="center"/>
    </xf>
    <xf numFmtId="0" fontId="27" fillId="0" borderId="87" xfId="0" applyFont="1" applyBorder="1" applyAlignment="1">
      <alignment horizontal="left" vertical="top" wrapText="1"/>
    </xf>
    <xf numFmtId="0" fontId="27" fillId="0" borderId="88" xfId="0" applyFont="1" applyBorder="1" applyAlignment="1">
      <alignment vertical="center"/>
    </xf>
    <xf numFmtId="0" fontId="27" fillId="0" borderId="90" xfId="0" applyFont="1" applyBorder="1" applyAlignment="1">
      <alignment vertical="center"/>
    </xf>
    <xf numFmtId="0" fontId="27" fillId="0" borderId="92" xfId="0" applyFont="1" applyBorder="1" applyAlignment="1">
      <alignment horizontal="left" vertical="center" wrapText="1"/>
    </xf>
    <xf numFmtId="0" fontId="27" fillId="0" borderId="92" xfId="0" applyFont="1" applyBorder="1" applyAlignment="1">
      <alignment vertical="center" wrapText="1"/>
    </xf>
    <xf numFmtId="0" fontId="27" fillId="0" borderId="91" xfId="0" applyFont="1" applyBorder="1" applyAlignment="1">
      <alignment horizontal="left" vertical="top" wrapText="1"/>
    </xf>
    <xf numFmtId="0" fontId="27" fillId="0" borderId="17" xfId="0" applyFont="1" applyBorder="1" applyAlignment="1">
      <alignment vertical="center"/>
    </xf>
    <xf numFmtId="0" fontId="27" fillId="0" borderId="92" xfId="0" applyFont="1" applyBorder="1" applyAlignment="1">
      <alignment vertical="center" wrapText="1" shrinkToFit="1"/>
    </xf>
    <xf numFmtId="0" fontId="27" fillId="0" borderId="89" xfId="0" applyFont="1" applyBorder="1" applyAlignment="1">
      <alignment horizontal="left" vertical="top" wrapText="1"/>
    </xf>
    <xf numFmtId="0" fontId="27" fillId="0" borderId="75" xfId="0" applyFont="1" applyBorder="1" applyAlignment="1">
      <alignment horizontal="left" vertical="top" wrapText="1"/>
    </xf>
    <xf numFmtId="0" fontId="27" fillId="0" borderId="72" xfId="0" applyFont="1" applyBorder="1" applyAlignment="1">
      <alignment horizontal="left" vertical="top" wrapText="1"/>
    </xf>
    <xf numFmtId="0" fontId="27" fillId="0" borderId="92" xfId="0" applyFont="1" applyBorder="1" applyAlignment="1">
      <alignment vertical="center"/>
    </xf>
    <xf numFmtId="0" fontId="27" fillId="0" borderId="14" xfId="0" applyFont="1" applyBorder="1" applyAlignment="1">
      <alignment horizontal="left" vertical="center" wrapText="1"/>
    </xf>
    <xf numFmtId="0" fontId="27" fillId="0" borderId="16" xfId="0" applyFont="1" applyBorder="1" applyAlignment="1">
      <alignment vertical="center"/>
    </xf>
    <xf numFmtId="0" fontId="30" fillId="0" borderId="0" xfId="0" applyFont="1">
      <alignment vertical="center"/>
    </xf>
    <xf numFmtId="0" fontId="31" fillId="0" borderId="0" xfId="0" applyNumberFormat="1" applyFont="1" applyAlignment="1">
      <alignment vertical="center"/>
    </xf>
    <xf numFmtId="0" fontId="12" fillId="3" borderId="45" xfId="0" applyNumberFormat="1" applyFont="1" applyFill="1" applyBorder="1" applyAlignment="1">
      <alignment vertical="center" shrinkToFit="1"/>
    </xf>
    <xf numFmtId="0" fontId="12" fillId="3" borderId="59" xfId="0" applyNumberFormat="1" applyFont="1" applyFill="1" applyBorder="1" applyAlignment="1">
      <alignment vertical="center" shrinkToFit="1"/>
    </xf>
    <xf numFmtId="0" fontId="12" fillId="3" borderId="50" xfId="0" applyNumberFormat="1" applyFont="1" applyFill="1" applyBorder="1" applyAlignment="1">
      <alignment vertical="center" shrinkToFit="1"/>
    </xf>
    <xf numFmtId="0" fontId="11" fillId="2" borderId="46" xfId="0" applyNumberFormat="1" applyFont="1" applyFill="1" applyBorder="1" applyAlignment="1">
      <alignment horizontal="center" vertical="center" shrinkToFit="1"/>
    </xf>
    <xf numFmtId="0" fontId="11" fillId="0" borderId="0" xfId="0" applyFont="1" applyAlignment="1">
      <alignment vertical="center" wrapText="1"/>
    </xf>
    <xf numFmtId="0" fontId="3" fillId="0" borderId="0" xfId="0" applyFont="1" applyAlignment="1">
      <alignment horizontal="distributed" vertical="center"/>
    </xf>
    <xf numFmtId="0" fontId="11" fillId="0" borderId="20" xfId="0" applyNumberFormat="1" applyFont="1" applyBorder="1" applyAlignment="1">
      <alignment vertical="center" wrapText="1"/>
    </xf>
    <xf numFmtId="0" fontId="11" fillId="0" borderId="21" xfId="0" applyNumberFormat="1" applyFont="1" applyBorder="1" applyAlignment="1">
      <alignment vertical="center" wrapText="1"/>
    </xf>
    <xf numFmtId="0" fontId="11" fillId="2" borderId="42" xfId="0" applyNumberFormat="1" applyFont="1" applyFill="1" applyBorder="1" applyAlignment="1">
      <alignment horizontal="distributed" vertical="center" wrapText="1"/>
    </xf>
    <xf numFmtId="0" fontId="11" fillId="2" borderId="20" xfId="0" applyNumberFormat="1" applyFont="1" applyFill="1" applyBorder="1" applyAlignment="1">
      <alignment vertical="center" wrapText="1"/>
    </xf>
    <xf numFmtId="0" fontId="11" fillId="0" borderId="27" xfId="0" applyNumberFormat="1" applyFont="1" applyBorder="1" applyAlignment="1">
      <alignment vertical="center" wrapText="1"/>
    </xf>
    <xf numFmtId="0" fontId="11" fillId="0" borderId="66" xfId="0" applyNumberFormat="1" applyFont="1" applyBorder="1" applyAlignment="1">
      <alignment vertical="center" wrapText="1"/>
    </xf>
    <xf numFmtId="0" fontId="11" fillId="0" borderId="54" xfId="0" applyNumberFormat="1" applyFont="1" applyBorder="1" applyAlignment="1">
      <alignment vertical="center" wrapText="1"/>
    </xf>
    <xf numFmtId="0" fontId="11" fillId="2" borderId="78" xfId="0" applyNumberFormat="1" applyFont="1" applyFill="1" applyBorder="1" applyAlignment="1">
      <alignment horizontal="center" vertical="center" wrapText="1"/>
    </xf>
    <xf numFmtId="0" fontId="11" fillId="2" borderId="41" xfId="0" applyNumberFormat="1" applyFont="1" applyFill="1" applyBorder="1" applyAlignment="1">
      <alignment horizontal="distributed" vertical="center" wrapText="1"/>
    </xf>
    <xf numFmtId="0" fontId="11" fillId="0" borderId="61" xfId="0" applyNumberFormat="1" applyFont="1" applyBorder="1" applyAlignment="1">
      <alignment vertical="center" wrapText="1"/>
    </xf>
    <xf numFmtId="0" fontId="21" fillId="0" borderId="0" xfId="0" applyFont="1">
      <alignment vertical="center"/>
    </xf>
    <xf numFmtId="0" fontId="34" fillId="0" borderId="0" xfId="1" applyFont="1">
      <alignment vertical="center"/>
    </xf>
    <xf numFmtId="0" fontId="33" fillId="0" borderId="0" xfId="1">
      <alignment vertical="center"/>
    </xf>
    <xf numFmtId="0" fontId="37" fillId="0" borderId="0" xfId="1" applyFont="1">
      <alignment vertical="center"/>
    </xf>
    <xf numFmtId="0" fontId="42" fillId="0" borderId="0" xfId="1" applyFont="1">
      <alignment vertical="center"/>
    </xf>
    <xf numFmtId="0" fontId="46" fillId="0" borderId="0" xfId="0" applyFont="1">
      <alignment vertical="center"/>
    </xf>
    <xf numFmtId="0" fontId="3" fillId="0" borderId="0" xfId="0" applyFont="1" applyAlignment="1">
      <alignment vertical="top"/>
    </xf>
    <xf numFmtId="0" fontId="47" fillId="0" borderId="0" xfId="0" applyFont="1" applyAlignment="1">
      <alignment vertical="center"/>
    </xf>
    <xf numFmtId="0" fontId="24" fillId="0" borderId="0" xfId="0" applyFont="1">
      <alignment vertical="center"/>
    </xf>
    <xf numFmtId="49" fontId="4" fillId="0" borderId="0" xfId="0" applyNumberFormat="1" applyFont="1" applyAlignment="1">
      <alignment horizontal="left" vertical="center"/>
    </xf>
    <xf numFmtId="0" fontId="4" fillId="0" borderId="0" xfId="0" applyFont="1">
      <alignment vertical="center"/>
    </xf>
    <xf numFmtId="49" fontId="4" fillId="0" borderId="0" xfId="0" applyNumberFormat="1" applyFont="1" applyAlignment="1">
      <alignment horizontal="center" vertical="center"/>
    </xf>
    <xf numFmtId="0" fontId="4" fillId="0" borderId="0" xfId="0" applyFont="1" applyBorder="1" applyAlignment="1">
      <alignment horizontal="right" vertical="center"/>
    </xf>
    <xf numFmtId="0" fontId="24" fillId="0" borderId="68" xfId="0" applyFont="1" applyBorder="1">
      <alignment vertical="center"/>
    </xf>
    <xf numFmtId="0" fontId="4" fillId="0" borderId="0" xfId="0" applyFont="1" applyBorder="1">
      <alignment vertical="center"/>
    </xf>
    <xf numFmtId="49" fontId="4" fillId="0" borderId="0" xfId="0" applyNumberFormat="1" applyFont="1">
      <alignment vertical="center"/>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4" fillId="0" borderId="0" xfId="0" applyNumberFormat="1"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49" fontId="12" fillId="0" borderId="20" xfId="0" applyNumberFormat="1" applyFont="1" applyBorder="1" applyAlignment="1">
      <alignment vertical="center"/>
    </xf>
    <xf numFmtId="0" fontId="31" fillId="0" borderId="0" xfId="0" applyFont="1">
      <alignment vertical="center"/>
    </xf>
    <xf numFmtId="0" fontId="33" fillId="0" borderId="0" xfId="0" applyFont="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177" fontId="3" fillId="0" borderId="0" xfId="0" applyNumberFormat="1" applyFont="1" applyAlignment="1">
      <alignment vertical="center"/>
    </xf>
    <xf numFmtId="0" fontId="0" fillId="0" borderId="0" xfId="0" applyAlignment="1">
      <alignment horizontal="left" vertical="center"/>
    </xf>
    <xf numFmtId="0" fontId="11" fillId="0" borderId="0" xfId="0" applyFont="1" applyBorder="1" applyAlignment="1">
      <alignment horizontal="justify" vertical="center" wrapText="1"/>
    </xf>
    <xf numFmtId="0" fontId="11" fillId="0" borderId="72" xfId="0" applyFont="1" applyBorder="1">
      <alignment vertical="center"/>
    </xf>
    <xf numFmtId="0" fontId="11" fillId="0" borderId="0" xfId="0" applyFont="1" applyBorder="1">
      <alignment vertical="center"/>
    </xf>
    <xf numFmtId="0" fontId="11" fillId="0" borderId="22" xfId="0" applyFont="1" applyBorder="1">
      <alignment vertical="center"/>
    </xf>
    <xf numFmtId="0" fontId="3"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2" borderId="33" xfId="0" applyFont="1" applyFill="1" applyBorder="1" applyAlignment="1">
      <alignment horizontal="center" vertical="center" wrapText="1"/>
    </xf>
    <xf numFmtId="0" fontId="55" fillId="0" borderId="0" xfId="0" applyFont="1">
      <alignment vertical="center"/>
    </xf>
    <xf numFmtId="183" fontId="12" fillId="0" borderId="0" xfId="0" applyNumberFormat="1" applyFont="1" applyAlignment="1">
      <alignment vertical="center"/>
    </xf>
    <xf numFmtId="0" fontId="57" fillId="0" borderId="0" xfId="0" applyNumberFormat="1" applyFont="1" applyAlignment="1">
      <alignment vertical="center"/>
    </xf>
    <xf numFmtId="0" fontId="58" fillId="0" borderId="0" xfId="0" applyNumberFormat="1" applyFont="1" applyAlignment="1">
      <alignment vertical="center"/>
    </xf>
    <xf numFmtId="0" fontId="26" fillId="0" borderId="0" xfId="0" applyNumberFormat="1" applyFont="1" applyAlignment="1">
      <alignment vertical="center" wrapText="1"/>
    </xf>
    <xf numFmtId="0" fontId="11" fillId="0" borderId="0" xfId="0" applyNumberFormat="1" applyFont="1" applyBorder="1" applyAlignment="1">
      <alignment vertical="center" wrapText="1"/>
    </xf>
    <xf numFmtId="0"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vertical="center" shrinkToFit="1"/>
    </xf>
    <xf numFmtId="179" fontId="11" fillId="0" borderId="0" xfId="0" applyNumberFormat="1" applyFont="1" applyBorder="1" applyAlignment="1">
      <alignment vertical="center" shrinkToFit="1"/>
    </xf>
    <xf numFmtId="0" fontId="51" fillId="0" borderId="0" xfId="0" applyFont="1">
      <alignment vertical="center"/>
    </xf>
    <xf numFmtId="0" fontId="11" fillId="0" borderId="72" xfId="0" applyFont="1" applyBorder="1">
      <alignment vertical="center"/>
    </xf>
    <xf numFmtId="0" fontId="11" fillId="0" borderId="22" xfId="0" applyFont="1" applyBorder="1">
      <alignment vertical="center"/>
    </xf>
    <xf numFmtId="0" fontId="11" fillId="0" borderId="0" xfId="0" applyFont="1" applyAlignment="1">
      <alignment vertical="center" wrapText="1"/>
    </xf>
    <xf numFmtId="0" fontId="9" fillId="2" borderId="24" xfId="0" applyFont="1" applyFill="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3" fillId="2" borderId="117" xfId="0" applyFont="1" applyFill="1" applyBorder="1" applyAlignment="1">
      <alignment horizontal="distributed" vertical="center"/>
    </xf>
    <xf numFmtId="0" fontId="19" fillId="0" borderId="0" xfId="0" applyFont="1" applyAlignment="1">
      <alignment horizontal="left" vertical="center"/>
    </xf>
    <xf numFmtId="0" fontId="3" fillId="2" borderId="117" xfId="0" applyFont="1" applyFill="1" applyBorder="1" applyAlignment="1">
      <alignment horizontal="distributed"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justify" vertical="center" wrapText="1"/>
    </xf>
    <xf numFmtId="0" fontId="60" fillId="0" borderId="0" xfId="0" applyFont="1">
      <alignment vertical="center"/>
    </xf>
    <xf numFmtId="0" fontId="62" fillId="0" borderId="0" xfId="0" applyFont="1" applyAlignment="1">
      <alignment vertical="center" wrapText="1"/>
    </xf>
    <xf numFmtId="0" fontId="17"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11" fillId="2" borderId="26" xfId="0" applyFont="1" applyFill="1" applyBorder="1" applyAlignment="1">
      <alignment horizontal="center" vertical="center" wrapText="1"/>
    </xf>
    <xf numFmtId="0" fontId="11" fillId="0" borderId="0" xfId="0" applyFont="1" applyBorder="1" applyAlignment="1">
      <alignment horizontal="justify" vertical="center" wrapText="1"/>
    </xf>
    <xf numFmtId="0" fontId="11" fillId="0" borderId="20" xfId="0" applyFont="1" applyBorder="1" applyAlignment="1">
      <alignment horizontal="justify" vertical="center" wrapText="1"/>
    </xf>
    <xf numFmtId="0" fontId="63" fillId="0" borderId="0" xfId="0" applyFont="1" applyBorder="1" applyAlignment="1">
      <alignment horizontal="left" vertical="center" indent="1"/>
    </xf>
    <xf numFmtId="0" fontId="19" fillId="4" borderId="33"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68" xfId="0" applyFont="1" applyFill="1" applyBorder="1" applyAlignment="1">
      <alignment horizontal="center" vertical="center" wrapText="1"/>
    </xf>
    <xf numFmtId="0" fontId="63" fillId="4" borderId="72"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0" borderId="71" xfId="0" applyFont="1" applyBorder="1" applyAlignment="1">
      <alignmen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63" fillId="4" borderId="33" xfId="0" applyFont="1" applyFill="1" applyBorder="1" applyAlignment="1">
      <alignment horizontal="center" vertical="center" wrapText="1"/>
    </xf>
    <xf numFmtId="0" fontId="4" fillId="0" borderId="25" xfId="0" applyFont="1" applyBorder="1" applyAlignment="1">
      <alignment horizontal="center" vertical="center" wrapText="1"/>
    </xf>
    <xf numFmtId="0" fontId="64" fillId="0" borderId="68" xfId="0" applyFont="1" applyBorder="1" applyAlignment="1">
      <alignment horizontal="center" vertical="center" wrapText="1"/>
    </xf>
    <xf numFmtId="0" fontId="4" fillId="0" borderId="72" xfId="0" applyFont="1" applyBorder="1" applyAlignment="1">
      <alignment horizontal="justify" vertical="center" wrapText="1"/>
    </xf>
    <xf numFmtId="0" fontId="4" fillId="0" borderId="22" xfId="0" applyFont="1" applyBorder="1" applyAlignment="1">
      <alignment vertical="center" wrapText="1"/>
    </xf>
    <xf numFmtId="0" fontId="4" fillId="0" borderId="72" xfId="0" applyFont="1" applyBorder="1" applyAlignment="1">
      <alignment horizontal="left" vertical="center" wrapText="1"/>
    </xf>
    <xf numFmtId="0" fontId="4" fillId="0" borderId="22" xfId="0" applyFont="1" applyBorder="1" applyAlignment="1">
      <alignment horizontal="left" vertical="center" wrapText="1"/>
    </xf>
    <xf numFmtId="0" fontId="4" fillId="0" borderId="22" xfId="0" applyFont="1" applyBorder="1" applyAlignment="1">
      <alignment vertical="center"/>
    </xf>
    <xf numFmtId="0" fontId="4" fillId="0" borderId="72" xfId="0" applyFont="1" applyBorder="1" applyAlignment="1">
      <alignment horizontal="left" vertical="center" wrapText="1" indent="5"/>
    </xf>
    <xf numFmtId="0" fontId="4" fillId="0" borderId="22" xfId="0" applyFont="1" applyBorder="1" applyAlignment="1">
      <alignment horizontal="left" vertical="center" wrapText="1" indent="2"/>
    </xf>
    <xf numFmtId="0" fontId="5" fillId="0" borderId="72" xfId="0" applyFont="1" applyBorder="1">
      <alignment vertical="center"/>
    </xf>
    <xf numFmtId="0" fontId="63" fillId="4" borderId="23" xfId="0" applyFont="1" applyFill="1" applyBorder="1" applyAlignment="1">
      <alignment horizontal="center" vertical="center" wrapText="1"/>
    </xf>
    <xf numFmtId="0" fontId="64" fillId="0" borderId="70" xfId="0" applyFont="1" applyBorder="1" applyAlignment="1">
      <alignment horizontal="center" vertical="center" wrapText="1"/>
    </xf>
    <xf numFmtId="0" fontId="4" fillId="0" borderId="0" xfId="0" applyFont="1" applyAlignment="1">
      <alignment horizontal="justify" vertical="center"/>
    </xf>
    <xf numFmtId="0" fontId="11" fillId="0" borderId="0" xfId="0" applyFont="1" applyBorder="1" applyAlignment="1">
      <alignment horizontal="right" vertical="center"/>
    </xf>
    <xf numFmtId="0" fontId="11" fillId="0" borderId="19" xfId="0" applyFont="1" applyBorder="1" applyAlignment="1">
      <alignment horizontal="justify"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28" xfId="0" applyFont="1" applyFill="1" applyBorder="1" applyAlignment="1">
      <alignment horizontal="center" vertical="center" wrapText="1"/>
    </xf>
    <xf numFmtId="180" fontId="11" fillId="2" borderId="128" xfId="0" applyNumberFormat="1"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5"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6" xfId="0" applyFont="1" applyFill="1" applyBorder="1" applyAlignment="1">
      <alignment horizontal="center" vertical="center" wrapText="1"/>
    </xf>
    <xf numFmtId="178" fontId="11" fillId="0" borderId="10" xfId="0" applyNumberFormat="1" applyFont="1" applyBorder="1" applyAlignment="1">
      <alignment horizontal="right" vertical="center"/>
    </xf>
    <xf numFmtId="185" fontId="11" fillId="0" borderId="18" xfId="0" applyNumberFormat="1" applyFont="1" applyBorder="1" applyAlignment="1">
      <alignment horizontal="center" vertical="center"/>
    </xf>
    <xf numFmtId="185" fontId="11" fillId="0" borderId="41" xfId="0" applyNumberFormat="1" applyFont="1" applyBorder="1" applyAlignment="1">
      <alignment horizontal="center" vertical="center"/>
    </xf>
    <xf numFmtId="0" fontId="11" fillId="0" borderId="24" xfId="0" applyFont="1" applyBorder="1" applyAlignment="1">
      <alignment vertical="center" wrapText="1"/>
    </xf>
    <xf numFmtId="178" fontId="11" fillId="0" borderId="135" xfId="0" applyNumberFormat="1" applyFont="1" applyBorder="1" applyAlignment="1">
      <alignment horizontal="right" vertical="center"/>
    </xf>
    <xf numFmtId="185" fontId="11" fillId="0" borderId="135" xfId="0" applyNumberFormat="1" applyFont="1" applyBorder="1" applyAlignment="1">
      <alignment horizontal="center" vertical="center"/>
    </xf>
    <xf numFmtId="185" fontId="11" fillId="0" borderId="137" xfId="0" applyNumberFormat="1" applyFont="1" applyBorder="1" applyAlignment="1">
      <alignment horizontal="center" vertical="center"/>
    </xf>
    <xf numFmtId="0" fontId="11" fillId="0" borderId="86" xfId="0" applyFont="1" applyBorder="1" applyAlignment="1">
      <alignment vertical="center" wrapText="1"/>
    </xf>
    <xf numFmtId="178" fontId="11" fillId="0" borderId="1" xfId="0" applyNumberFormat="1" applyFont="1" applyBorder="1" applyAlignment="1">
      <alignment horizontal="right" vertical="center"/>
    </xf>
    <xf numFmtId="185" fontId="11" fillId="0" borderId="1" xfId="0" applyNumberFormat="1" applyFont="1" applyBorder="1" applyAlignment="1">
      <alignment horizontal="center" vertical="center"/>
    </xf>
    <xf numFmtId="185" fontId="11" fillId="0" borderId="147" xfId="0" applyNumberFormat="1" applyFont="1" applyBorder="1" applyAlignment="1">
      <alignment horizontal="center" vertical="center"/>
    </xf>
    <xf numFmtId="0" fontId="11" fillId="0" borderId="90" xfId="0" applyFont="1" applyBorder="1" applyAlignment="1">
      <alignment vertical="center" wrapText="1"/>
    </xf>
    <xf numFmtId="0" fontId="11" fillId="0" borderId="148" xfId="0" applyFont="1" applyBorder="1" applyAlignment="1">
      <alignmen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51" xfId="0" applyFont="1" applyBorder="1" applyAlignment="1">
      <alignment vertical="center" wrapText="1"/>
    </xf>
    <xf numFmtId="179" fontId="11" fillId="0" borderId="135" xfId="0" applyNumberFormat="1" applyFont="1" applyBorder="1" applyAlignment="1">
      <alignment horizontal="right" vertical="center"/>
    </xf>
    <xf numFmtId="38" fontId="11" fillId="0" borderId="135" xfId="14" applyFont="1" applyBorder="1" applyAlignment="1">
      <alignment horizontal="center" vertical="center"/>
    </xf>
    <xf numFmtId="38" fontId="11" fillId="0" borderId="137" xfId="14" applyFont="1" applyBorder="1" applyAlignment="1">
      <alignment horizontal="center" vertical="center"/>
    </xf>
    <xf numFmtId="179" fontId="11" fillId="0" borderId="1" xfId="0" applyNumberFormat="1" applyFont="1" applyBorder="1" applyAlignment="1">
      <alignment horizontal="right" vertical="center"/>
    </xf>
    <xf numFmtId="38" fontId="11" fillId="0" borderId="1" xfId="14" applyFont="1" applyBorder="1" applyAlignment="1">
      <alignment horizontal="center" vertical="center"/>
    </xf>
    <xf numFmtId="38" fontId="11" fillId="0" borderId="147" xfId="14" applyFont="1" applyBorder="1" applyAlignment="1">
      <alignment horizontal="center" vertical="center"/>
    </xf>
    <xf numFmtId="179" fontId="11" fillId="0" borderId="155" xfId="0" applyNumberFormat="1" applyFont="1" applyBorder="1" applyAlignment="1">
      <alignment horizontal="right" vertical="center"/>
    </xf>
    <xf numFmtId="38" fontId="11" fillId="0" borderId="155" xfId="14" applyFont="1" applyBorder="1" applyAlignment="1">
      <alignment horizontal="center" vertical="center"/>
    </xf>
    <xf numFmtId="38" fontId="11" fillId="0" borderId="126" xfId="14" applyFont="1" applyBorder="1" applyAlignment="1">
      <alignment horizontal="center" vertical="center"/>
    </xf>
    <xf numFmtId="0" fontId="11" fillId="0" borderId="84" xfId="0" applyFont="1" applyBorder="1" applyAlignment="1">
      <alignment vertical="center" wrapText="1"/>
    </xf>
    <xf numFmtId="38" fontId="11" fillId="0" borderId="15" xfId="14" applyFont="1" applyFill="1" applyBorder="1" applyAlignment="1">
      <alignment horizontal="right" vertical="center"/>
    </xf>
    <xf numFmtId="185" fontId="11" fillId="0" borderId="15" xfId="0" applyNumberFormat="1" applyFont="1" applyFill="1" applyBorder="1" applyAlignment="1">
      <alignment horizontal="center" vertical="center"/>
    </xf>
    <xf numFmtId="0" fontId="11" fillId="0" borderId="113" xfId="0" applyFont="1" applyFill="1" applyBorder="1" applyAlignment="1">
      <alignment horizontal="center" vertical="center"/>
    </xf>
    <xf numFmtId="0" fontId="11" fillId="0" borderId="26" xfId="0" applyFont="1" applyBorder="1" applyAlignment="1">
      <alignment vertical="center" wrapText="1"/>
    </xf>
    <xf numFmtId="0" fontId="11" fillId="0" borderId="156" xfId="0" applyFont="1" applyBorder="1" applyAlignment="1">
      <alignment vertical="center" wrapText="1"/>
    </xf>
    <xf numFmtId="0" fontId="11" fillId="0" borderId="0" xfId="0" applyFont="1" applyBorder="1" applyAlignment="1">
      <alignment horizontal="justify" vertical="center" wrapText="1"/>
    </xf>
    <xf numFmtId="0" fontId="51" fillId="0" borderId="127" xfId="0" applyFont="1" applyFill="1" applyBorder="1" applyAlignment="1" applyProtection="1">
      <alignment horizontal="center" vertical="center"/>
      <protection locked="0"/>
    </xf>
    <xf numFmtId="0" fontId="51" fillId="0" borderId="89" xfId="0" applyFont="1" applyFill="1" applyBorder="1" applyAlignment="1" applyProtection="1">
      <alignment horizontal="center" vertical="center"/>
      <protection locked="0"/>
    </xf>
    <xf numFmtId="0" fontId="3" fillId="2" borderId="33" xfId="0" applyFont="1" applyFill="1" applyBorder="1" applyAlignment="1">
      <alignment vertical="center" wrapText="1"/>
    </xf>
    <xf numFmtId="0" fontId="11" fillId="2" borderId="3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3" fillId="0" borderId="0" xfId="0" applyFont="1" applyAlignment="1">
      <alignment horizontal="center" vertical="center"/>
    </xf>
    <xf numFmtId="0" fontId="9" fillId="2" borderId="165" xfId="0" applyFont="1" applyFill="1" applyBorder="1" applyAlignment="1">
      <alignment vertical="center" wrapText="1"/>
    </xf>
    <xf numFmtId="0" fontId="9" fillId="2" borderId="8" xfId="0" applyFont="1" applyFill="1" applyBorder="1" applyAlignment="1">
      <alignment vertical="center" wrapText="1"/>
    </xf>
    <xf numFmtId="0" fontId="9" fillId="2" borderId="22" xfId="0" applyFont="1" applyFill="1" applyBorder="1" applyAlignment="1">
      <alignment vertical="center" wrapText="1"/>
    </xf>
    <xf numFmtId="0" fontId="51" fillId="2" borderId="33" xfId="0" applyFont="1" applyFill="1" applyBorder="1" applyAlignment="1">
      <alignment horizontal="center" vertical="center"/>
    </xf>
    <xf numFmtId="0" fontId="51" fillId="2" borderId="114" xfId="0" applyFont="1" applyFill="1" applyBorder="1" applyAlignment="1">
      <alignment horizontal="center" vertical="center"/>
    </xf>
    <xf numFmtId="0" fontId="51" fillId="2" borderId="15" xfId="0" applyFont="1" applyFill="1" applyBorder="1" applyAlignment="1">
      <alignment horizontal="center" vertical="center"/>
    </xf>
    <xf numFmtId="0" fontId="5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6" xfId="0" applyFont="1" applyFill="1" applyBorder="1" applyAlignment="1">
      <alignment horizontal="center" vertical="center"/>
    </xf>
    <xf numFmtId="176" fontId="11" fillId="2" borderId="91" xfId="0" applyNumberFormat="1" applyFont="1" applyFill="1" applyBorder="1" applyAlignment="1">
      <alignment horizontal="center" vertical="center" wrapText="1"/>
    </xf>
    <xf numFmtId="176" fontId="11" fillId="2" borderId="7" xfId="0" applyNumberFormat="1" applyFont="1" applyFill="1" applyBorder="1" applyAlignment="1">
      <alignment horizontal="center" vertical="center" wrapText="1"/>
    </xf>
    <xf numFmtId="176" fontId="11" fillId="2" borderId="9" xfId="0" applyNumberFormat="1" applyFont="1" applyFill="1" applyBorder="1" applyAlignment="1">
      <alignment horizontal="center" vertical="center" wrapText="1"/>
    </xf>
    <xf numFmtId="0" fontId="4" fillId="2" borderId="203"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204" xfId="0" applyFont="1" applyFill="1" applyBorder="1" applyAlignment="1">
      <alignment horizontal="center" vertical="center" textRotation="255" wrapText="1"/>
    </xf>
    <xf numFmtId="0" fontId="4" fillId="2" borderId="20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4" xfId="0" applyFont="1" applyFill="1" applyBorder="1" applyAlignment="1">
      <alignment horizontal="center" vertical="center" wrapText="1"/>
    </xf>
    <xf numFmtId="0" fontId="4" fillId="2" borderId="205" xfId="0" applyFont="1" applyFill="1" applyBorder="1" applyAlignment="1">
      <alignment horizontal="center" vertical="center" textRotation="255" wrapText="1"/>
    </xf>
    <xf numFmtId="0" fontId="11" fillId="2" borderId="207" xfId="0" applyFont="1" applyFill="1" applyBorder="1" applyAlignment="1">
      <alignment horizontal="distributed" vertical="center" wrapText="1" indent="2"/>
    </xf>
    <xf numFmtId="0" fontId="11" fillId="2" borderId="213" xfId="0" applyFont="1" applyFill="1" applyBorder="1" applyAlignment="1">
      <alignment horizontal="center" vertical="center" wrapText="1"/>
    </xf>
    <xf numFmtId="0" fontId="11" fillId="2" borderId="214" xfId="0" applyFont="1" applyFill="1" applyBorder="1" applyAlignment="1">
      <alignment horizontal="distributed" vertical="center" wrapText="1" indent="2"/>
    </xf>
    <xf numFmtId="0" fontId="11" fillId="2" borderId="223" xfId="0" applyFont="1" applyFill="1" applyBorder="1" applyAlignment="1">
      <alignment horizontal="distributed" vertical="center" wrapText="1" indent="2"/>
    </xf>
    <xf numFmtId="0" fontId="11" fillId="2" borderId="228" xfId="0" applyFont="1" applyFill="1" applyBorder="1" applyAlignment="1">
      <alignment horizontal="distributed" vertical="center" wrapText="1" indent="2"/>
    </xf>
    <xf numFmtId="0" fontId="11" fillId="2" borderId="228" xfId="0" applyFont="1" applyFill="1" applyBorder="1" applyAlignment="1">
      <alignment horizontal="distributed" vertical="center" indent="1"/>
    </xf>
    <xf numFmtId="0" fontId="11" fillId="2" borderId="183" xfId="0" applyFont="1" applyFill="1" applyBorder="1" applyAlignment="1">
      <alignment horizontal="center" vertical="center" wrapText="1"/>
    </xf>
    <xf numFmtId="0" fontId="11" fillId="2" borderId="117" xfId="0" applyFont="1" applyFill="1" applyBorder="1" applyAlignment="1">
      <alignment vertical="center" wrapText="1"/>
    </xf>
    <xf numFmtId="0" fontId="11" fillId="2" borderId="184" xfId="0" applyFont="1" applyFill="1" applyBorder="1" applyAlignment="1">
      <alignment horizontal="center" vertical="center" wrapText="1"/>
    </xf>
    <xf numFmtId="0" fontId="51" fillId="0" borderId="0" xfId="0" applyFont="1" applyAlignment="1">
      <alignment horizontal="center" vertical="center"/>
    </xf>
    <xf numFmtId="0" fontId="60" fillId="0" borderId="0" xfId="0" applyFont="1" applyAlignment="1">
      <alignment horizontal="distributed" vertical="center"/>
    </xf>
    <xf numFmtId="0" fontId="73" fillId="3" borderId="14" xfId="0" applyFont="1" applyFill="1" applyBorder="1" applyAlignment="1">
      <alignment horizontal="center" vertical="center" wrapText="1"/>
    </xf>
    <xf numFmtId="3" fontId="73" fillId="3" borderId="15"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177" fontId="60" fillId="0" borderId="0" xfId="0" applyNumberFormat="1" applyFont="1" applyAlignment="1">
      <alignment vertical="center"/>
    </xf>
    <xf numFmtId="0" fontId="60" fillId="0" borderId="0" xfId="0" applyNumberFormat="1" applyFont="1" applyAlignment="1">
      <alignment vertical="center"/>
    </xf>
    <xf numFmtId="0" fontId="0" fillId="0" borderId="0" xfId="0" applyNumberFormat="1" applyFont="1" applyAlignment="1">
      <alignment vertical="center"/>
    </xf>
    <xf numFmtId="0" fontId="51" fillId="2" borderId="34" xfId="0" applyNumberFormat="1" applyFont="1" applyFill="1" applyBorder="1" applyAlignment="1">
      <alignment horizontal="distributed" vertical="center" wrapText="1"/>
    </xf>
    <xf numFmtId="0" fontId="51" fillId="2" borderId="177" xfId="0" applyNumberFormat="1" applyFont="1" applyFill="1" applyBorder="1" applyAlignment="1">
      <alignment horizontal="distributed" vertical="center" wrapText="1"/>
    </xf>
    <xf numFmtId="0" fontId="51" fillId="2" borderId="41" xfId="0" applyNumberFormat="1" applyFont="1" applyFill="1" applyBorder="1" applyAlignment="1">
      <alignment horizontal="distributed" vertical="center" wrapText="1"/>
    </xf>
    <xf numFmtId="0" fontId="51" fillId="2" borderId="20" xfId="0" applyNumberFormat="1" applyFont="1" applyFill="1" applyBorder="1" applyAlignment="1">
      <alignment vertical="center" wrapText="1"/>
    </xf>
    <xf numFmtId="0" fontId="51" fillId="2" borderId="87" xfId="0" applyNumberFormat="1" applyFont="1" applyFill="1" applyBorder="1" applyAlignment="1">
      <alignment horizontal="distributed"/>
    </xf>
    <xf numFmtId="0" fontId="51" fillId="2" borderId="127" xfId="0" applyNumberFormat="1" applyFont="1" applyFill="1" applyBorder="1" applyAlignment="1">
      <alignment horizontal="distributed"/>
    </xf>
    <xf numFmtId="0" fontId="51" fillId="2" borderId="127" xfId="0" applyNumberFormat="1" applyFont="1" applyFill="1" applyBorder="1" applyAlignment="1">
      <alignment horizontal="distributed" vertical="center" wrapText="1"/>
    </xf>
    <xf numFmtId="0" fontId="76" fillId="2" borderId="36" xfId="0" applyNumberFormat="1" applyFont="1" applyFill="1" applyBorder="1" applyAlignment="1">
      <alignment vertical="center" wrapText="1"/>
    </xf>
    <xf numFmtId="0" fontId="76" fillId="2" borderId="22" xfId="0" applyNumberFormat="1" applyFont="1" applyFill="1" applyBorder="1" applyAlignment="1">
      <alignment vertical="center" wrapText="1"/>
    </xf>
    <xf numFmtId="0" fontId="76" fillId="2" borderId="20" xfId="0" applyNumberFormat="1" applyFont="1" applyFill="1" applyBorder="1" applyAlignment="1">
      <alignment vertical="center" wrapText="1"/>
    </xf>
    <xf numFmtId="0" fontId="51" fillId="2" borderId="75" xfId="0" applyNumberFormat="1" applyFont="1" applyFill="1" applyBorder="1" applyAlignment="1">
      <alignment horizontal="distributed" vertical="center" wrapText="1"/>
    </xf>
    <xf numFmtId="0" fontId="51" fillId="2" borderId="21" xfId="0" applyNumberFormat="1" applyFont="1" applyFill="1" applyBorder="1" applyAlignment="1">
      <alignment vertical="center" wrapText="1"/>
    </xf>
    <xf numFmtId="0" fontId="51" fillId="2" borderId="33" xfId="0" applyFont="1" applyFill="1" applyBorder="1" applyAlignment="1">
      <alignment horizontal="center" vertical="center" wrapText="1"/>
    </xf>
    <xf numFmtId="0" fontId="78" fillId="0" borderId="0" xfId="0" applyNumberFormat="1" applyFont="1" applyAlignment="1">
      <alignment vertical="center"/>
    </xf>
    <xf numFmtId="176" fontId="51" fillId="2" borderId="72" xfId="0" applyNumberFormat="1" applyFont="1" applyFill="1" applyBorder="1" applyAlignment="1">
      <alignment horizontal="center" vertical="center" wrapText="1"/>
    </xf>
    <xf numFmtId="176" fontId="51" fillId="2" borderId="97" xfId="0" applyNumberFormat="1" applyFont="1" applyFill="1" applyBorder="1" applyAlignment="1">
      <alignment horizontal="center" vertical="center" wrapText="1"/>
    </xf>
    <xf numFmtId="176" fontId="51" fillId="2" borderId="7" xfId="0" applyNumberFormat="1" applyFont="1" applyFill="1" applyBorder="1" applyAlignment="1">
      <alignment horizontal="center" vertical="center" wrapText="1"/>
    </xf>
    <xf numFmtId="0" fontId="51" fillId="0" borderId="124" xfId="0" applyFont="1" applyFill="1" applyBorder="1" applyAlignment="1" applyProtection="1">
      <alignment horizontal="center" vertical="center"/>
      <protection locked="0"/>
    </xf>
    <xf numFmtId="176" fontId="51" fillId="2" borderId="91" xfId="0" applyNumberFormat="1" applyFont="1" applyFill="1" applyBorder="1" applyAlignment="1">
      <alignment horizontal="center" vertical="center"/>
    </xf>
    <xf numFmtId="184" fontId="51" fillId="3" borderId="22" xfId="16" applyNumberFormat="1" applyFont="1" applyFill="1" applyBorder="1" applyAlignment="1">
      <alignment horizontal="right" vertical="center"/>
    </xf>
    <xf numFmtId="176" fontId="51" fillId="2" borderId="128" xfId="0" applyNumberFormat="1" applyFont="1" applyFill="1" applyBorder="1" applyAlignment="1">
      <alignment horizontal="center" vertical="center"/>
    </xf>
    <xf numFmtId="184" fontId="51" fillId="3" borderId="92" xfId="16" applyNumberFormat="1" applyFont="1" applyFill="1" applyBorder="1" applyAlignment="1">
      <alignment horizontal="right" vertical="center"/>
    </xf>
    <xf numFmtId="184" fontId="51" fillId="3" borderId="90" xfId="16" applyNumberFormat="1" applyFont="1" applyFill="1" applyBorder="1" applyAlignment="1">
      <alignment horizontal="right" vertical="center"/>
    </xf>
    <xf numFmtId="176" fontId="51" fillId="2" borderId="7" xfId="0" applyNumberFormat="1" applyFont="1" applyFill="1" applyBorder="1" applyAlignment="1">
      <alignment horizontal="center" vertical="center"/>
    </xf>
    <xf numFmtId="178" fontId="51" fillId="3" borderId="172" xfId="0" applyNumberFormat="1" applyFont="1" applyFill="1" applyBorder="1">
      <alignment vertical="center"/>
    </xf>
    <xf numFmtId="184" fontId="51" fillId="3" borderId="173" xfId="16" applyNumberFormat="1" applyFont="1" applyFill="1" applyBorder="1">
      <alignment vertical="center"/>
    </xf>
    <xf numFmtId="0" fontId="2" fillId="0" borderId="0" xfId="0" applyFont="1">
      <alignment vertical="center"/>
    </xf>
    <xf numFmtId="0" fontId="60" fillId="0" borderId="25" xfId="0" applyFont="1" applyBorder="1" applyAlignment="1">
      <alignment horizontal="center" vertical="center" wrapText="1"/>
    </xf>
    <xf numFmtId="0" fontId="60" fillId="0" borderId="26" xfId="0" applyFont="1" applyBorder="1" applyAlignment="1">
      <alignment vertical="center" wrapText="1"/>
    </xf>
    <xf numFmtId="14" fontId="81" fillId="2" borderId="128" xfId="0" applyNumberFormat="1" applyFont="1" applyFill="1" applyBorder="1" applyAlignment="1">
      <alignment horizontal="center" vertical="center" wrapText="1"/>
    </xf>
    <xf numFmtId="0" fontId="51" fillId="0" borderId="4" xfId="0" applyFont="1" applyBorder="1" applyAlignment="1">
      <alignment horizontal="center" vertical="center" wrapText="1"/>
    </xf>
    <xf numFmtId="0" fontId="81" fillId="0" borderId="181" xfId="0" applyFont="1" applyBorder="1" applyAlignment="1">
      <alignment horizontal="center" vertical="center"/>
    </xf>
    <xf numFmtId="0" fontId="51" fillId="0" borderId="72" xfId="0" applyFont="1" applyBorder="1" applyAlignment="1">
      <alignment horizontal="center" vertical="center" wrapText="1"/>
    </xf>
    <xf numFmtId="0" fontId="81" fillId="0" borderId="182" xfId="0" applyFont="1" applyBorder="1" applyAlignment="1">
      <alignment horizontal="center" vertical="center"/>
    </xf>
    <xf numFmtId="38" fontId="51" fillId="3" borderId="200" xfId="14" applyFont="1" applyFill="1" applyBorder="1" applyAlignment="1">
      <alignment horizontal="right" vertical="center"/>
    </xf>
    <xf numFmtId="38" fontId="51" fillId="3" borderId="190" xfId="14" applyFont="1" applyFill="1" applyBorder="1" applyAlignment="1">
      <alignment horizontal="right" vertical="center"/>
    </xf>
    <xf numFmtId="38" fontId="51" fillId="3" borderId="225" xfId="14" applyFont="1" applyFill="1" applyBorder="1" applyAlignment="1">
      <alignment horizontal="right" vertical="center"/>
    </xf>
    <xf numFmtId="38" fontId="51" fillId="3" borderId="226" xfId="14" applyFont="1" applyFill="1" applyBorder="1" applyAlignment="1">
      <alignment horizontal="right" vertical="center"/>
    </xf>
    <xf numFmtId="38" fontId="51" fillId="3" borderId="220" xfId="14" applyFont="1" applyFill="1" applyBorder="1" applyAlignment="1">
      <alignment horizontal="right" vertical="center"/>
    </xf>
    <xf numFmtId="38" fontId="51" fillId="3" borderId="24" xfId="14" applyFont="1" applyFill="1" applyBorder="1" applyAlignment="1">
      <alignment horizontal="right" vertical="center"/>
    </xf>
    <xf numFmtId="38" fontId="51" fillId="3" borderId="221" xfId="14" applyFont="1" applyFill="1" applyBorder="1" applyAlignment="1">
      <alignment horizontal="right" vertical="center"/>
    </xf>
    <xf numFmtId="38" fontId="51" fillId="3" borderId="165" xfId="14" applyFont="1" applyFill="1" applyBorder="1" applyAlignment="1">
      <alignment horizontal="right" vertical="center"/>
    </xf>
    <xf numFmtId="38" fontId="51" fillId="3" borderId="222" xfId="14" applyFont="1" applyFill="1" applyBorder="1" applyAlignment="1">
      <alignment horizontal="right" vertical="center"/>
    </xf>
    <xf numFmtId="38" fontId="51" fillId="3" borderId="219" xfId="14" applyFont="1" applyFill="1" applyBorder="1" applyAlignment="1">
      <alignment horizontal="right" vertical="center"/>
    </xf>
    <xf numFmtId="38" fontId="83" fillId="2" borderId="19" xfId="14" applyFont="1" applyFill="1" applyBorder="1" applyAlignment="1">
      <alignment horizontal="left"/>
    </xf>
    <xf numFmtId="38" fontId="51" fillId="3" borderId="218" xfId="14" applyFont="1" applyFill="1" applyBorder="1" applyAlignment="1">
      <alignment horizontal="right" vertical="center"/>
    </xf>
    <xf numFmtId="178" fontId="76" fillId="2" borderId="163" xfId="0" applyNumberFormat="1" applyFont="1" applyFill="1" applyBorder="1" applyAlignment="1"/>
    <xf numFmtId="178" fontId="51" fillId="3" borderId="229" xfId="0" applyNumberFormat="1" applyFont="1" applyFill="1" applyBorder="1" applyAlignment="1">
      <alignment vertical="center"/>
    </xf>
    <xf numFmtId="0" fontId="51" fillId="0" borderId="234" xfId="0" applyFont="1" applyBorder="1" applyAlignment="1">
      <alignment vertical="center" wrapText="1"/>
    </xf>
    <xf numFmtId="0" fontId="51" fillId="0" borderId="235" xfId="0" applyFont="1" applyBorder="1" applyAlignment="1">
      <alignment vertical="center" wrapText="1"/>
    </xf>
    <xf numFmtId="0" fontId="51" fillId="2" borderId="135" xfId="0" applyFont="1" applyFill="1" applyBorder="1" applyAlignment="1">
      <alignment horizontal="center" vertical="center" wrapText="1"/>
    </xf>
    <xf numFmtId="0" fontId="51" fillId="2" borderId="13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0" borderId="148" xfId="0" applyFont="1" applyBorder="1" applyAlignment="1">
      <alignment vertical="center" wrapText="1"/>
    </xf>
    <xf numFmtId="0" fontId="51" fillId="0" borderId="151" xfId="0" applyFont="1" applyBorder="1" applyAlignment="1">
      <alignment vertical="center" wrapText="1"/>
    </xf>
    <xf numFmtId="0" fontId="51" fillId="0" borderId="156" xfId="0" applyFont="1" applyBorder="1" applyAlignment="1">
      <alignment vertical="center" wrapText="1"/>
    </xf>
    <xf numFmtId="178" fontId="51" fillId="3" borderId="135" xfId="0" applyNumberFormat="1" applyFont="1" applyFill="1" applyBorder="1" applyAlignment="1">
      <alignment vertical="center"/>
    </xf>
    <xf numFmtId="178" fontId="51" fillId="3" borderId="237" xfId="0" applyNumberFormat="1" applyFont="1" applyFill="1" applyBorder="1" applyAlignment="1">
      <alignment vertical="center"/>
    </xf>
    <xf numFmtId="178" fontId="51" fillId="3" borderId="227" xfId="0" applyNumberFormat="1" applyFont="1" applyFill="1" applyBorder="1" applyAlignment="1">
      <alignment vertical="center"/>
    </xf>
    <xf numFmtId="178" fontId="51" fillId="3" borderId="218" xfId="0" applyNumberFormat="1" applyFont="1" applyFill="1" applyBorder="1" applyAlignment="1">
      <alignment vertical="center"/>
    </xf>
    <xf numFmtId="178" fontId="51" fillId="3" borderId="183" xfId="0" applyNumberFormat="1" applyFont="1" applyFill="1" applyBorder="1" applyAlignment="1">
      <alignment vertical="center"/>
    </xf>
    <xf numFmtId="0" fontId="3" fillId="0" borderId="0" xfId="0" applyFont="1" applyAlignment="1">
      <alignment horizontal="left" vertical="center"/>
    </xf>
    <xf numFmtId="0" fontId="11" fillId="2" borderId="23" xfId="0" applyFont="1" applyFill="1" applyBorder="1" applyAlignment="1">
      <alignment horizontal="center" vertical="center" wrapText="1"/>
    </xf>
    <xf numFmtId="0" fontId="60" fillId="0" borderId="15" xfId="0" applyFont="1" applyFill="1" applyBorder="1" applyAlignment="1" applyProtection="1">
      <alignment horizontal="center" vertical="center" wrapText="1"/>
      <protection locked="0"/>
    </xf>
    <xf numFmtId="0" fontId="60" fillId="0" borderId="0" xfId="0" applyNumberFormat="1" applyFont="1" applyAlignment="1" applyProtection="1">
      <alignment vertical="center"/>
      <protection locked="0"/>
    </xf>
    <xf numFmtId="0" fontId="60" fillId="0" borderId="0" xfId="0" applyNumberFormat="1" applyFont="1" applyProtection="1">
      <alignment vertical="center"/>
      <protection locked="0"/>
    </xf>
    <xf numFmtId="0" fontId="2" fillId="0" borderId="0" xfId="0" applyFont="1" applyProtection="1">
      <alignment vertical="center"/>
      <protection locked="0"/>
    </xf>
    <xf numFmtId="0" fontId="51" fillId="0" borderId="27" xfId="0" applyNumberFormat="1" applyFont="1" applyBorder="1" applyAlignment="1" applyProtection="1">
      <alignment horizontal="center" vertical="center" wrapText="1"/>
      <protection locked="0"/>
    </xf>
    <xf numFmtId="182" fontId="51" fillId="0" borderId="138" xfId="0" applyNumberFormat="1" applyFont="1" applyBorder="1" applyAlignment="1" applyProtection="1">
      <alignment horizontal="right" vertical="center" wrapText="1"/>
      <protection locked="0"/>
    </xf>
    <xf numFmtId="182" fontId="51" fillId="0" borderId="0" xfId="0" applyNumberFormat="1" applyFont="1" applyBorder="1" applyAlignment="1" applyProtection="1">
      <alignment horizontal="right" vertical="center" wrapText="1"/>
      <protection locked="0"/>
    </xf>
    <xf numFmtId="179" fontId="51" fillId="0" borderId="114" xfId="0" applyNumberFormat="1" applyFont="1" applyBorder="1" applyAlignment="1" applyProtection="1">
      <alignment horizontal="right" vertical="center"/>
      <protection locked="0"/>
    </xf>
    <xf numFmtId="0" fontId="51" fillId="0" borderId="25" xfId="0" applyFont="1" applyFill="1" applyBorder="1" applyAlignment="1" applyProtection="1">
      <alignment horizontal="center" vertical="center" wrapText="1"/>
      <protection locked="0"/>
    </xf>
    <xf numFmtId="0" fontId="51" fillId="0" borderId="135" xfId="0" applyFont="1" applyFill="1" applyBorder="1" applyAlignment="1" applyProtection="1">
      <alignment horizontal="left" vertical="center" wrapText="1"/>
      <protection locked="0"/>
    </xf>
    <xf numFmtId="38" fontId="51" fillId="0" borderId="135" xfId="14" applyFont="1" applyFill="1" applyBorder="1" applyProtection="1">
      <alignment vertical="center"/>
      <protection locked="0"/>
    </xf>
    <xf numFmtId="0" fontId="51" fillId="0" borderId="135" xfId="0" applyFont="1" applyFill="1" applyBorder="1" applyAlignment="1" applyProtection="1">
      <alignment horizontal="center" vertical="center"/>
      <protection locked="0"/>
    </xf>
    <xf numFmtId="0" fontId="51" fillId="0" borderId="6" xfId="0" applyFont="1" applyFill="1" applyBorder="1" applyAlignment="1" applyProtection="1">
      <alignment horizontal="center" vertical="center"/>
      <protection locked="0"/>
    </xf>
    <xf numFmtId="0" fontId="51" fillId="0" borderId="155" xfId="0" applyFont="1" applyFill="1" applyBorder="1" applyAlignment="1" applyProtection="1">
      <alignment horizontal="left" vertical="center" wrapText="1"/>
      <protection locked="0"/>
    </xf>
    <xf numFmtId="38" fontId="51" fillId="0" borderId="155" xfId="14" applyFont="1" applyFill="1" applyBorder="1" applyProtection="1">
      <alignment vertical="center"/>
      <protection locked="0"/>
    </xf>
    <xf numFmtId="0" fontId="51" fillId="0" borderId="155" xfId="0" applyFont="1" applyFill="1" applyBorder="1" applyAlignment="1" applyProtection="1">
      <alignment horizontal="center" vertical="center"/>
      <protection locked="0"/>
    </xf>
    <xf numFmtId="0" fontId="51" fillId="0" borderId="76" xfId="0" applyFont="1" applyFill="1" applyBorder="1" applyAlignment="1" applyProtection="1">
      <alignment horizontal="center" vertical="center"/>
      <protection locked="0"/>
    </xf>
    <xf numFmtId="0" fontId="51" fillId="0" borderId="18" xfId="0" applyFont="1" applyFill="1" applyBorder="1" applyAlignment="1" applyProtection="1">
      <alignment horizontal="left" vertical="center" wrapText="1"/>
      <protection locked="0"/>
    </xf>
    <xf numFmtId="38" fontId="51" fillId="0" borderId="18" xfId="14" applyFont="1" applyFill="1" applyBorder="1" applyProtection="1">
      <alignment vertical="center"/>
      <protection locked="0"/>
    </xf>
    <xf numFmtId="0" fontId="51" fillId="0" borderId="18"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51" fillId="0" borderId="137" xfId="0" applyFont="1" applyBorder="1" applyAlignment="1" applyProtection="1">
      <alignment vertical="center"/>
      <protection locked="0"/>
    </xf>
    <xf numFmtId="0" fontId="51" fillId="0" borderId="137" xfId="0" applyFont="1" applyBorder="1" applyAlignment="1" applyProtection="1">
      <alignment horizontal="center" vertical="center"/>
      <protection locked="0"/>
    </xf>
    <xf numFmtId="0" fontId="51" fillId="0" borderId="135" xfId="0" applyFont="1" applyBorder="1" applyAlignment="1" applyProtection="1">
      <alignment horizontal="center" vertical="center"/>
      <protection locked="0"/>
    </xf>
    <xf numFmtId="0" fontId="51" fillId="0" borderId="135" xfId="0" applyFont="1" applyBorder="1" applyAlignment="1" applyProtection="1">
      <alignment vertical="center"/>
      <protection locked="0"/>
    </xf>
    <xf numFmtId="178" fontId="51" fillId="0" borderId="135" xfId="0" applyNumberFormat="1" applyFont="1" applyBorder="1" applyAlignment="1" applyProtection="1">
      <alignment horizontal="right" vertical="center"/>
      <protection locked="0"/>
    </xf>
    <xf numFmtId="0" fontId="51" fillId="0" borderId="147" xfId="0" applyFont="1" applyBorder="1" applyAlignment="1" applyProtection="1">
      <alignment vertical="center"/>
      <protection locked="0"/>
    </xf>
    <xf numFmtId="0" fontId="51" fillId="0" borderId="147" xfId="0" applyFont="1" applyBorder="1" applyAlignment="1" applyProtection="1">
      <alignment horizontal="center" vertical="center"/>
      <protection locked="0"/>
    </xf>
    <xf numFmtId="0" fontId="51" fillId="0" borderId="1" xfId="0" applyFont="1" applyBorder="1" applyAlignment="1" applyProtection="1">
      <alignment horizontal="center" vertical="center"/>
      <protection locked="0"/>
    </xf>
    <xf numFmtId="0" fontId="51" fillId="0" borderId="1" xfId="0" applyFont="1" applyBorder="1" applyAlignment="1" applyProtection="1">
      <alignment vertical="center"/>
      <protection locked="0"/>
    </xf>
    <xf numFmtId="178" fontId="51" fillId="0" borderId="1" xfId="0"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18" xfId="0" applyFont="1" applyBorder="1" applyAlignment="1" applyProtection="1">
      <alignment vertical="center"/>
      <protection locked="0"/>
    </xf>
    <xf numFmtId="178" fontId="51" fillId="0" borderId="18" xfId="0" applyNumberFormat="1" applyFont="1" applyBorder="1" applyAlignment="1" applyProtection="1">
      <alignment horizontal="right" vertical="center"/>
      <protection locked="0"/>
    </xf>
    <xf numFmtId="0" fontId="51" fillId="0" borderId="137" xfId="0" applyFont="1" applyBorder="1" applyAlignment="1" applyProtection="1">
      <alignment vertical="center" wrapText="1"/>
      <protection locked="0"/>
    </xf>
    <xf numFmtId="178" fontId="51" fillId="0" borderId="135" xfId="0" applyNumberFormat="1" applyFont="1" applyBorder="1" applyAlignment="1" applyProtection="1">
      <alignment vertical="center" wrapText="1"/>
      <protection locked="0"/>
    </xf>
    <xf numFmtId="0" fontId="51" fillId="0" borderId="147" xfId="0" applyFont="1" applyBorder="1" applyAlignment="1" applyProtection="1">
      <alignment vertical="center" wrapText="1"/>
      <protection locked="0"/>
    </xf>
    <xf numFmtId="178" fontId="51" fillId="0" borderId="1" xfId="0" applyNumberFormat="1" applyFont="1" applyBorder="1" applyAlignment="1" applyProtection="1">
      <alignment vertical="center" wrapText="1"/>
      <protection locked="0"/>
    </xf>
    <xf numFmtId="0" fontId="51" fillId="0" borderId="41" xfId="0" applyFont="1" applyBorder="1" applyAlignment="1" applyProtection="1">
      <alignment vertical="center" wrapText="1"/>
      <protection locked="0"/>
    </xf>
    <xf numFmtId="178" fontId="51" fillId="0" borderId="18" xfId="0" applyNumberFormat="1" applyFont="1" applyBorder="1" applyAlignment="1" applyProtection="1">
      <alignment vertical="center" wrapText="1"/>
      <protection locked="0"/>
    </xf>
    <xf numFmtId="49" fontId="60" fillId="0" borderId="25" xfId="0" applyNumberFormat="1" applyFont="1" applyBorder="1" applyAlignment="1" applyProtection="1">
      <alignment horizontal="right" vertical="center" wrapText="1"/>
      <protection locked="0"/>
    </xf>
    <xf numFmtId="49" fontId="60" fillId="0" borderId="163" xfId="0" applyNumberFormat="1" applyFont="1" applyBorder="1" applyAlignment="1" applyProtection="1">
      <alignment horizontal="right" vertical="center" wrapText="1"/>
      <protection locked="0"/>
    </xf>
    <xf numFmtId="181" fontId="11" fillId="0" borderId="1" xfId="0" applyNumberFormat="1" applyFont="1" applyBorder="1" applyAlignment="1" applyProtection="1">
      <alignment horizontal="distributed" vertical="center"/>
      <protection locked="0"/>
    </xf>
    <xf numFmtId="181" fontId="11" fillId="0" borderId="10" xfId="0" applyNumberFormat="1" applyFont="1" applyBorder="1" applyAlignment="1" applyProtection="1">
      <alignment horizontal="distributed" vertical="center"/>
      <protection locked="0"/>
    </xf>
    <xf numFmtId="14" fontId="81" fillId="0" borderId="91" xfId="0" applyNumberFormat="1" applyFont="1" applyBorder="1" applyAlignment="1" applyProtection="1">
      <alignment horizontal="center" vertical="center" wrapText="1"/>
      <protection locked="0"/>
    </xf>
    <xf numFmtId="14" fontId="81" fillId="0" borderId="7" xfId="0" applyNumberFormat="1" applyFont="1" applyBorder="1" applyAlignment="1" applyProtection="1">
      <alignment horizontal="center" vertical="center" wrapText="1"/>
      <protection locked="0"/>
    </xf>
    <xf numFmtId="180" fontId="11" fillId="0" borderId="91" xfId="0" applyNumberFormat="1" applyFont="1" applyBorder="1" applyAlignment="1" applyProtection="1">
      <alignment horizontal="center" vertical="center" wrapText="1"/>
      <protection locked="0"/>
    </xf>
    <xf numFmtId="180" fontId="11" fillId="0" borderId="7" xfId="0" applyNumberFormat="1" applyFont="1" applyBorder="1" applyAlignment="1" applyProtection="1">
      <alignment horizontal="center" vertical="center" wrapText="1"/>
      <protection locked="0"/>
    </xf>
    <xf numFmtId="0" fontId="11" fillId="0" borderId="91" xfId="0" applyNumberFormat="1" applyFont="1" applyBorder="1" applyAlignment="1" applyProtection="1">
      <alignment horizontal="center" vertical="center" wrapText="1"/>
      <protection locked="0"/>
    </xf>
    <xf numFmtId="180" fontId="11" fillId="0" borderId="9"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right" vertical="center" wrapText="1"/>
      <protection locked="0"/>
    </xf>
    <xf numFmtId="185" fontId="51" fillId="0" borderId="124" xfId="0" applyNumberFormat="1" applyFont="1" applyBorder="1" applyAlignment="1" applyProtection="1">
      <alignment horizontal="center" vertical="center" wrapText="1"/>
      <protection locked="0"/>
    </xf>
    <xf numFmtId="178" fontId="51" fillId="0" borderId="135" xfId="0" applyNumberFormat="1" applyFont="1" applyBorder="1" applyAlignment="1" applyProtection="1">
      <alignment horizontal="right" vertical="center" wrapText="1"/>
      <protection locked="0"/>
    </xf>
    <xf numFmtId="178" fontId="51" fillId="0" borderId="6" xfId="0" applyNumberFormat="1" applyFont="1" applyBorder="1" applyAlignment="1" applyProtection="1">
      <alignment vertical="center" wrapText="1"/>
      <protection locked="0"/>
    </xf>
    <xf numFmtId="185" fontId="51" fillId="0" borderId="7" xfId="0" applyNumberFormat="1" applyFont="1" applyBorder="1" applyAlignment="1" applyProtection="1">
      <alignment horizontal="center" vertical="center" wrapText="1"/>
      <protection locked="0"/>
    </xf>
    <xf numFmtId="178" fontId="51" fillId="0" borderId="1" xfId="0" applyNumberFormat="1" applyFont="1" applyBorder="1" applyAlignment="1" applyProtection="1">
      <alignment horizontal="right" vertical="center" wrapText="1"/>
      <protection locked="0"/>
    </xf>
    <xf numFmtId="178" fontId="51" fillId="0" borderId="8" xfId="0" applyNumberFormat="1" applyFont="1" applyBorder="1" applyAlignment="1" applyProtection="1">
      <alignment vertical="center" wrapText="1"/>
      <protection locked="0"/>
    </xf>
    <xf numFmtId="185" fontId="51" fillId="0" borderId="89" xfId="0" applyNumberFormat="1" applyFont="1" applyBorder="1" applyAlignment="1" applyProtection="1">
      <alignment horizontal="center" vertical="center" wrapText="1"/>
      <protection locked="0"/>
    </xf>
    <xf numFmtId="178" fontId="51" fillId="0" borderId="18" xfId="0" applyNumberFormat="1" applyFont="1" applyBorder="1" applyAlignment="1" applyProtection="1">
      <alignment horizontal="right" vertical="center" wrapText="1"/>
      <protection locked="0"/>
    </xf>
    <xf numFmtId="178" fontId="51" fillId="0" borderId="24" xfId="0" applyNumberFormat="1" applyFont="1" applyBorder="1" applyAlignment="1" applyProtection="1">
      <alignment vertical="center" wrapText="1"/>
      <protection locked="0"/>
    </xf>
    <xf numFmtId="0" fontId="51" fillId="0" borderId="87" xfId="0" applyFont="1" applyBorder="1" applyAlignment="1" applyProtection="1">
      <alignment horizontal="justify" vertical="center" wrapText="1"/>
      <protection locked="0"/>
    </xf>
    <xf numFmtId="0" fontId="69" fillId="0" borderId="122" xfId="0" applyFont="1" applyBorder="1" applyAlignment="1" applyProtection="1">
      <alignment horizontal="justify" vertical="center" wrapText="1"/>
      <protection locked="0"/>
    </xf>
    <xf numFmtId="0" fontId="69" fillId="0" borderId="111" xfId="0" applyFont="1" applyBorder="1" applyAlignment="1" applyProtection="1">
      <alignment horizontal="center" vertical="center" wrapText="1"/>
      <protection locked="0"/>
    </xf>
    <xf numFmtId="0" fontId="69" fillId="0" borderId="0" xfId="0" applyFont="1" applyBorder="1" applyAlignment="1" applyProtection="1">
      <alignment horizontal="center" vertical="center" wrapText="1"/>
      <protection locked="0"/>
    </xf>
    <xf numFmtId="0" fontId="69" fillId="0" borderId="22" xfId="0" applyFont="1" applyBorder="1" applyAlignment="1" applyProtection="1">
      <alignment horizontal="center" vertical="center" wrapText="1"/>
      <protection locked="0"/>
    </xf>
    <xf numFmtId="0" fontId="51" fillId="0" borderId="7" xfId="0" applyFont="1" applyBorder="1" applyAlignment="1" applyProtection="1">
      <alignment horizontal="justify" vertical="center" wrapText="1"/>
      <protection locked="0"/>
    </xf>
    <xf numFmtId="0" fontId="69" fillId="0" borderId="1" xfId="0" applyFont="1" applyBorder="1" applyAlignment="1" applyProtection="1">
      <alignment horizontal="justify" vertical="center" wrapText="1"/>
      <protection locked="0"/>
    </xf>
    <xf numFmtId="0" fontId="69" fillId="0" borderId="1" xfId="0" applyFont="1" applyBorder="1" applyAlignment="1" applyProtection="1">
      <alignment horizontal="center" vertical="center" wrapText="1"/>
      <protection locked="0"/>
    </xf>
    <xf numFmtId="0" fontId="69" fillId="0" borderId="3" xfId="0" applyFont="1" applyBorder="1" applyAlignment="1" applyProtection="1">
      <alignment horizontal="center" vertical="center" wrapText="1"/>
      <protection locked="0"/>
    </xf>
    <xf numFmtId="0" fontId="69" fillId="0" borderId="90" xfId="0" applyFont="1" applyBorder="1" applyAlignment="1" applyProtection="1">
      <alignment horizontal="center" vertical="center" wrapText="1"/>
      <protection locked="0"/>
    </xf>
    <xf numFmtId="0" fontId="69" fillId="0" borderId="92" xfId="0" applyFont="1" applyBorder="1" applyAlignment="1" applyProtection="1">
      <alignment horizontal="center" vertical="center" wrapText="1"/>
      <protection locked="0"/>
    </xf>
    <xf numFmtId="0" fontId="69" fillId="0" borderId="1" xfId="0" applyFont="1" applyBorder="1" applyAlignment="1" applyProtection="1">
      <alignment horizontal="left" vertical="center" wrapText="1"/>
      <protection locked="0"/>
    </xf>
    <xf numFmtId="0" fontId="69" fillId="0" borderId="8" xfId="0" applyFont="1" applyBorder="1" applyAlignment="1" applyProtection="1">
      <alignment horizontal="center" vertical="center" wrapText="1"/>
      <protection locked="0"/>
    </xf>
    <xf numFmtId="0" fontId="51" fillId="0" borderId="89" xfId="0" applyFont="1" applyBorder="1" applyAlignment="1" applyProtection="1">
      <alignment horizontal="justify" vertical="center" wrapText="1"/>
      <protection locked="0"/>
    </xf>
    <xf numFmtId="0" fontId="69" fillId="0" borderId="18" xfId="0" applyFont="1" applyBorder="1" applyAlignment="1" applyProtection="1">
      <alignment horizontal="justify" vertical="center" wrapText="1"/>
      <protection locked="0"/>
    </xf>
    <xf numFmtId="0" fontId="69" fillId="0" borderId="18" xfId="0" applyFont="1" applyBorder="1" applyAlignment="1" applyProtection="1">
      <alignment horizontal="center" vertical="center" wrapText="1"/>
      <protection locked="0"/>
    </xf>
    <xf numFmtId="0" fontId="69" fillId="0" borderId="24" xfId="0" applyFont="1" applyBorder="1" applyAlignment="1" applyProtection="1">
      <alignment horizontal="center" vertical="center" wrapText="1"/>
      <protection locked="0"/>
    </xf>
    <xf numFmtId="0" fontId="51" fillId="0" borderId="233" xfId="0" applyFont="1" applyBorder="1" applyAlignment="1" applyProtection="1">
      <alignment vertical="center" wrapText="1"/>
      <protection locked="0"/>
    </xf>
    <xf numFmtId="0" fontId="51" fillId="0" borderId="190" xfId="0" applyFont="1" applyBorder="1" applyAlignment="1" applyProtection="1">
      <alignment horizontal="right" vertical="center" wrapText="1"/>
      <protection locked="0"/>
    </xf>
    <xf numFmtId="0" fontId="51" fillId="0" borderId="225" xfId="0" applyFont="1" applyBorder="1" applyAlignment="1" applyProtection="1">
      <alignment vertical="center" wrapText="1"/>
      <protection locked="0"/>
    </xf>
    <xf numFmtId="0" fontId="51" fillId="0" borderId="226" xfId="0" applyFont="1" applyBorder="1" applyAlignment="1" applyProtection="1">
      <alignment horizontal="right" vertical="center" wrapText="1"/>
      <protection locked="0"/>
    </xf>
    <xf numFmtId="0" fontId="51" fillId="0" borderId="225" xfId="0" applyFont="1" applyBorder="1" applyAlignment="1" applyProtection="1">
      <alignment horizontal="left" vertical="center" wrapText="1"/>
      <protection locked="0"/>
    </xf>
    <xf numFmtId="0" fontId="51" fillId="0" borderId="226" xfId="0" applyFont="1" applyBorder="1" applyAlignment="1" applyProtection="1">
      <alignment vertical="center" wrapText="1"/>
      <protection locked="0"/>
    </xf>
    <xf numFmtId="0" fontId="51" fillId="0" borderId="220" xfId="0" applyFont="1" applyBorder="1" applyAlignment="1" applyProtection="1">
      <alignment horizontal="left" vertical="center" wrapText="1"/>
      <protection locked="0"/>
    </xf>
    <xf numFmtId="0" fontId="51" fillId="0" borderId="24" xfId="0" applyFont="1" applyBorder="1" applyAlignment="1" applyProtection="1">
      <alignment vertical="center" wrapText="1"/>
      <protection locked="0"/>
    </xf>
    <xf numFmtId="0" fontId="11" fillId="0" borderId="225" xfId="0" applyFont="1" applyBorder="1" applyProtection="1">
      <alignment vertical="center"/>
      <protection locked="0"/>
    </xf>
    <xf numFmtId="0" fontId="11" fillId="0" borderId="218" xfId="0" applyFont="1" applyBorder="1" applyAlignment="1" applyProtection="1">
      <alignment horizontal="left" vertical="center"/>
      <protection locked="0"/>
    </xf>
    <xf numFmtId="178" fontId="51" fillId="0" borderId="10" xfId="0" applyNumberFormat="1" applyFont="1" applyBorder="1" applyAlignment="1" applyProtection="1">
      <alignment horizontal="right" vertical="center"/>
      <protection locked="0"/>
    </xf>
    <xf numFmtId="185" fontId="51" fillId="0" borderId="18" xfId="0" applyNumberFormat="1" applyFont="1" applyBorder="1" applyAlignment="1" applyProtection="1">
      <alignment horizontal="center" vertical="center"/>
      <protection locked="0"/>
    </xf>
    <xf numFmtId="185" fontId="51" fillId="0" borderId="41" xfId="0" applyNumberFormat="1" applyFont="1" applyBorder="1" applyAlignment="1" applyProtection="1">
      <alignment horizontal="center" vertical="center"/>
      <protection locked="0"/>
    </xf>
    <xf numFmtId="185" fontId="51" fillId="0" borderId="135" xfId="0" applyNumberFormat="1" applyFont="1" applyBorder="1" applyAlignment="1" applyProtection="1">
      <alignment horizontal="center" vertical="center"/>
      <protection locked="0"/>
    </xf>
    <xf numFmtId="185" fontId="51" fillId="0" borderId="137" xfId="0" applyNumberFormat="1" applyFont="1" applyBorder="1" applyAlignment="1" applyProtection="1">
      <alignment horizontal="center" vertical="center"/>
      <protection locked="0"/>
    </xf>
    <xf numFmtId="185" fontId="51" fillId="0" borderId="1" xfId="0" applyNumberFormat="1" applyFont="1" applyBorder="1" applyAlignment="1" applyProtection="1">
      <alignment horizontal="center" vertical="center"/>
      <protection locked="0"/>
    </xf>
    <xf numFmtId="185" fontId="51" fillId="0" borderId="147" xfId="0" applyNumberFormat="1" applyFont="1" applyBorder="1" applyAlignment="1" applyProtection="1">
      <alignment horizontal="center" vertical="center"/>
      <protection locked="0"/>
    </xf>
    <xf numFmtId="0" fontId="51" fillId="0" borderId="86" xfId="0" applyFont="1" applyBorder="1" applyAlignment="1" applyProtection="1">
      <alignment vertical="center" wrapText="1"/>
      <protection locked="0"/>
    </xf>
    <xf numFmtId="0" fontId="51" fillId="0" borderId="90" xfId="0" applyFont="1" applyBorder="1" applyAlignment="1" applyProtection="1">
      <alignment vertical="center" wrapText="1"/>
      <protection locked="0"/>
    </xf>
    <xf numFmtId="178" fontId="51" fillId="0" borderId="155" xfId="0" applyNumberFormat="1" applyFont="1" applyBorder="1" applyAlignment="1" applyProtection="1">
      <alignment horizontal="right" vertical="center"/>
      <protection locked="0"/>
    </xf>
    <xf numFmtId="185" fontId="51" fillId="0" borderId="155" xfId="0" applyNumberFormat="1" applyFont="1" applyBorder="1" applyAlignment="1" applyProtection="1">
      <alignment horizontal="center" vertical="center"/>
      <protection locked="0"/>
    </xf>
    <xf numFmtId="185" fontId="51" fillId="0" borderId="126" xfId="0" applyNumberFormat="1" applyFont="1" applyBorder="1" applyAlignment="1" applyProtection="1">
      <alignment horizontal="center" vertical="center"/>
      <protection locked="0"/>
    </xf>
    <xf numFmtId="0" fontId="51" fillId="0" borderId="76" xfId="0" applyFont="1" applyBorder="1" applyAlignment="1" applyProtection="1">
      <alignment vertical="center" wrapText="1"/>
      <protection locked="0"/>
    </xf>
    <xf numFmtId="0" fontId="51" fillId="0" borderId="8" xfId="0" applyFont="1" applyBorder="1" applyAlignment="1" applyProtection="1">
      <alignment vertical="center" wrapText="1"/>
      <protection locked="0"/>
    </xf>
    <xf numFmtId="179" fontId="51" fillId="0" borderId="135" xfId="0" applyNumberFormat="1" applyFont="1" applyBorder="1" applyAlignment="1" applyProtection="1">
      <alignment horizontal="right" vertical="center"/>
      <protection locked="0"/>
    </xf>
    <xf numFmtId="38" fontId="51" fillId="0" borderId="135" xfId="14" applyFont="1" applyBorder="1" applyAlignment="1" applyProtection="1">
      <alignment horizontal="center" vertical="center"/>
      <protection locked="0"/>
    </xf>
    <xf numFmtId="38" fontId="51" fillId="0" borderId="137" xfId="14" applyFont="1" applyBorder="1" applyAlignment="1" applyProtection="1">
      <alignment horizontal="center" vertical="center"/>
      <protection locked="0"/>
    </xf>
    <xf numFmtId="179" fontId="51" fillId="0" borderId="1" xfId="0" applyNumberFormat="1" applyFont="1" applyBorder="1" applyAlignment="1" applyProtection="1">
      <alignment horizontal="right" vertical="center"/>
      <protection locked="0"/>
    </xf>
    <xf numFmtId="38" fontId="51" fillId="0" borderId="1" xfId="14" applyFont="1" applyBorder="1" applyAlignment="1" applyProtection="1">
      <alignment horizontal="center" vertical="center"/>
      <protection locked="0"/>
    </xf>
    <xf numFmtId="38" fontId="51" fillId="0" borderId="147" xfId="14" applyFont="1" applyBorder="1" applyAlignment="1" applyProtection="1">
      <alignment horizontal="center" vertical="center"/>
      <protection locked="0"/>
    </xf>
    <xf numFmtId="179" fontId="51" fillId="0" borderId="155" xfId="0" applyNumberFormat="1" applyFont="1" applyBorder="1" applyAlignment="1" applyProtection="1">
      <alignment horizontal="right" vertical="center"/>
      <protection locked="0"/>
    </xf>
    <xf numFmtId="38" fontId="51" fillId="0" borderId="155" xfId="14" applyFont="1" applyBorder="1" applyAlignment="1" applyProtection="1">
      <alignment horizontal="center" vertical="center"/>
      <protection locked="0"/>
    </xf>
    <xf numFmtId="38" fontId="51" fillId="0" borderId="126" xfId="14" applyFont="1" applyBorder="1" applyAlignment="1" applyProtection="1">
      <alignment horizontal="center" vertical="center" wrapText="1"/>
      <protection locked="0"/>
    </xf>
    <xf numFmtId="0" fontId="69" fillId="0" borderId="86" xfId="0" applyFont="1" applyBorder="1" applyAlignment="1" applyProtection="1">
      <alignment horizontal="justify" vertical="center" wrapText="1"/>
      <protection locked="0"/>
    </xf>
    <xf numFmtId="38" fontId="51" fillId="0" borderId="15" xfId="14" applyFont="1" applyFill="1" applyBorder="1" applyAlignment="1" applyProtection="1">
      <alignment horizontal="right" vertical="center"/>
      <protection locked="0"/>
    </xf>
    <xf numFmtId="185" fontId="51" fillId="0" borderId="15" xfId="0" applyNumberFormat="1" applyFont="1" applyFill="1" applyBorder="1" applyAlignment="1" applyProtection="1">
      <alignment horizontal="center" vertical="center"/>
      <protection locked="0"/>
    </xf>
    <xf numFmtId="0" fontId="51" fillId="0" borderId="113" xfId="0" applyFont="1" applyFill="1" applyBorder="1" applyAlignment="1" applyProtection="1">
      <alignment horizontal="center" vertical="center"/>
      <protection locked="0"/>
    </xf>
    <xf numFmtId="0" fontId="51" fillId="0" borderId="26" xfId="0" applyFont="1" applyBorder="1" applyAlignment="1" applyProtection="1">
      <alignment vertical="center" wrapText="1"/>
      <protection locked="0"/>
    </xf>
    <xf numFmtId="0" fontId="51" fillId="0" borderId="124" xfId="0" applyFont="1" applyBorder="1" applyAlignment="1" applyProtection="1">
      <alignment horizontal="distributed" vertical="center" wrapText="1"/>
      <protection locked="0"/>
    </xf>
    <xf numFmtId="0" fontId="51" fillId="0" borderId="135" xfId="0" applyFont="1" applyBorder="1" applyAlignment="1" applyProtection="1">
      <alignment vertical="center" wrapText="1"/>
      <protection locked="0"/>
    </xf>
    <xf numFmtId="55" fontId="51" fillId="0" borderId="135" xfId="0" applyNumberFormat="1" applyFont="1" applyBorder="1" applyAlignment="1" applyProtection="1">
      <alignment horizontal="center" vertical="center" shrinkToFit="1"/>
      <protection locked="0"/>
    </xf>
    <xf numFmtId="178" fontId="51" fillId="0" borderId="135" xfId="0" applyNumberFormat="1" applyFont="1" applyBorder="1" applyAlignment="1" applyProtection="1">
      <alignment horizontal="center" vertical="center"/>
      <protection locked="0"/>
    </xf>
    <xf numFmtId="178" fontId="51" fillId="0" borderId="135" xfId="0" applyNumberFormat="1" applyFont="1" applyBorder="1" applyAlignment="1" applyProtection="1">
      <alignment vertical="center"/>
      <protection locked="0"/>
    </xf>
    <xf numFmtId="0" fontId="51" fillId="0" borderId="236" xfId="0" applyFont="1" applyBorder="1" applyAlignment="1" applyProtection="1">
      <alignment horizontal="distributed" vertical="center" wrapText="1"/>
      <protection locked="0"/>
    </xf>
    <xf numFmtId="0" fontId="51" fillId="0" borderId="237" xfId="0" applyFont="1" applyBorder="1" applyAlignment="1" applyProtection="1">
      <alignment vertical="center" wrapText="1"/>
      <protection locked="0"/>
    </xf>
    <xf numFmtId="55" fontId="51" fillId="0" borderId="237" xfId="0" applyNumberFormat="1" applyFont="1" applyBorder="1" applyAlignment="1" applyProtection="1">
      <alignment horizontal="center" vertical="center" shrinkToFit="1"/>
      <protection locked="0"/>
    </xf>
    <xf numFmtId="178" fontId="51" fillId="0" borderId="237" xfId="0" applyNumberFormat="1" applyFont="1" applyBorder="1" applyAlignment="1" applyProtection="1">
      <alignment horizontal="center" vertical="center"/>
      <protection locked="0"/>
    </xf>
    <xf numFmtId="178" fontId="51" fillId="0" borderId="237" xfId="0" applyNumberFormat="1" applyFont="1" applyBorder="1" applyAlignment="1" applyProtection="1">
      <alignment vertical="center"/>
      <protection locked="0"/>
    </xf>
    <xf numFmtId="0" fontId="51" fillId="0" borderId="238" xfId="0" applyFont="1" applyBorder="1" applyAlignment="1" applyProtection="1">
      <alignment horizontal="distributed" vertical="center" wrapText="1"/>
      <protection locked="0"/>
    </xf>
    <xf numFmtId="0" fontId="51" fillId="0" borderId="227" xfId="0" applyFont="1" applyBorder="1" applyAlignment="1" applyProtection="1">
      <alignment vertical="center" wrapText="1"/>
      <protection locked="0"/>
    </xf>
    <xf numFmtId="0" fontId="51" fillId="0" borderId="227" xfId="0" applyNumberFormat="1" applyFont="1" applyBorder="1" applyAlignment="1" applyProtection="1">
      <alignment horizontal="center" vertical="center" shrinkToFit="1"/>
      <protection locked="0"/>
    </xf>
    <xf numFmtId="178" fontId="51" fillId="0" borderId="227" xfId="0" applyNumberFormat="1" applyFont="1" applyBorder="1" applyAlignment="1" applyProtection="1">
      <alignment horizontal="center" vertical="center"/>
      <protection locked="0"/>
    </xf>
    <xf numFmtId="178" fontId="51" fillId="0" borderId="227" xfId="0" applyNumberFormat="1" applyFont="1" applyBorder="1" applyAlignment="1" applyProtection="1">
      <alignment vertical="center"/>
      <protection locked="0"/>
    </xf>
    <xf numFmtId="0" fontId="51" fillId="0" borderId="199" xfId="0" applyFont="1" applyBorder="1" applyAlignment="1" applyProtection="1">
      <alignment horizontal="distributed" vertical="center" wrapText="1"/>
      <protection locked="0"/>
    </xf>
    <xf numFmtId="0" fontId="51" fillId="0" borderId="218" xfId="0" applyFont="1" applyBorder="1" applyAlignment="1" applyProtection="1">
      <alignment vertical="center" wrapText="1"/>
      <protection locked="0"/>
    </xf>
    <xf numFmtId="0" fontId="51" fillId="0" borderId="218" xfId="0" applyNumberFormat="1" applyFont="1" applyBorder="1" applyAlignment="1" applyProtection="1">
      <alignment horizontal="center" vertical="center" shrinkToFit="1"/>
      <protection locked="0"/>
    </xf>
    <xf numFmtId="178" fontId="51" fillId="0" borderId="218" xfId="0" applyNumberFormat="1" applyFont="1" applyBorder="1" applyAlignment="1" applyProtection="1">
      <alignment horizontal="center" vertical="center"/>
      <protection locked="0"/>
    </xf>
    <xf numFmtId="178" fontId="51" fillId="0" borderId="218" xfId="0" applyNumberFormat="1" applyFont="1" applyBorder="1" applyAlignment="1" applyProtection="1">
      <alignment vertical="center"/>
      <protection locked="0"/>
    </xf>
    <xf numFmtId="0" fontId="51" fillId="0" borderId="6" xfId="0" applyFont="1" applyBorder="1" applyAlignment="1" applyProtection="1">
      <alignment vertical="center" wrapText="1"/>
      <protection locked="0"/>
    </xf>
    <xf numFmtId="0" fontId="51" fillId="0" borderId="185" xfId="0" applyFont="1" applyBorder="1" applyAlignment="1" applyProtection="1">
      <alignment vertical="center" wrapText="1"/>
      <protection locked="0"/>
    </xf>
    <xf numFmtId="181" fontId="81" fillId="0" borderId="1" xfId="0" applyNumberFormat="1" applyFont="1" applyBorder="1" applyAlignment="1" applyProtection="1">
      <alignment horizontal="distributed" vertical="center"/>
      <protection locked="0"/>
    </xf>
    <xf numFmtId="0" fontId="3" fillId="2" borderId="210" xfId="0" applyFont="1" applyFill="1" applyBorder="1" applyAlignment="1">
      <alignment horizontal="center" vertical="center" wrapText="1"/>
    </xf>
    <xf numFmtId="0" fontId="3" fillId="2" borderId="2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2" xfId="0" applyFont="1" applyFill="1" applyBorder="1" applyAlignment="1">
      <alignment horizontal="center" vertical="center" wrapText="1"/>
    </xf>
    <xf numFmtId="0" fontId="11" fillId="0" borderId="76" xfId="0" applyFont="1" applyBorder="1">
      <alignment vertical="center"/>
    </xf>
    <xf numFmtId="0" fontId="33" fillId="0" borderId="0" xfId="1"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vertical="center"/>
    </xf>
    <xf numFmtId="0" fontId="47" fillId="0" borderId="0" xfId="0" applyFont="1" applyAlignment="1">
      <alignment horizontal="distributed" vertical="center" indent="13"/>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right" vertical="center"/>
    </xf>
    <xf numFmtId="0" fontId="64" fillId="0" borderId="0" xfId="0" applyFont="1" applyAlignment="1">
      <alignment horizontal="center" vertical="center"/>
    </xf>
    <xf numFmtId="0" fontId="19" fillId="4" borderId="46" xfId="0" applyFont="1" applyFill="1" applyBorder="1" applyAlignment="1">
      <alignment horizontal="center" vertical="center" wrapText="1"/>
    </xf>
    <xf numFmtId="0" fontId="19" fillId="4" borderId="93" xfId="0" applyFont="1" applyFill="1" applyBorder="1" applyAlignment="1">
      <alignment horizontal="center" vertical="center" wrapText="1"/>
    </xf>
    <xf numFmtId="0" fontId="11" fillId="0" borderId="43" xfId="0" applyFont="1" applyBorder="1" applyAlignment="1">
      <alignment horizontal="justify" vertical="center" wrapText="1"/>
    </xf>
    <xf numFmtId="0" fontId="11" fillId="0" borderId="104" xfId="0" applyFont="1" applyBorder="1" applyAlignment="1">
      <alignment horizontal="justify" vertical="center" wrapText="1"/>
    </xf>
    <xf numFmtId="0" fontId="63" fillId="0" borderId="0" xfId="0" applyFont="1" applyFill="1" applyBorder="1" applyAlignment="1">
      <alignment horizontal="left" vertical="center" indent="1"/>
    </xf>
    <xf numFmtId="0" fontId="63" fillId="0" borderId="0" xfId="0" applyFont="1" applyAlignment="1">
      <alignment horizontal="left" vertical="center" indent="1"/>
    </xf>
    <xf numFmtId="0" fontId="63" fillId="0" borderId="0" xfId="0" applyFont="1" applyAlignment="1">
      <alignment horizontal="justify"/>
    </xf>
    <xf numFmtId="0" fontId="4" fillId="0" borderId="0" xfId="0" applyFont="1" applyAlignment="1">
      <alignment horizontal="justify" vertical="distributed" wrapText="1"/>
    </xf>
    <xf numFmtId="0" fontId="4" fillId="0" borderId="0" xfId="0" applyFont="1" applyAlignment="1">
      <alignment horizontal="justify" vertical="distributed"/>
    </xf>
    <xf numFmtId="0" fontId="4" fillId="0" borderId="46" xfId="0" applyFont="1" applyBorder="1" applyAlignment="1">
      <alignment horizontal="justify" vertical="center" wrapText="1"/>
    </xf>
    <xf numFmtId="0" fontId="4" fillId="0" borderId="9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104" xfId="0" applyFont="1" applyBorder="1" applyAlignment="1">
      <alignment horizontal="justify" vertical="center" wrapText="1"/>
    </xf>
    <xf numFmtId="0" fontId="63" fillId="4" borderId="75" xfId="0" applyFont="1" applyFill="1" applyBorder="1" applyAlignment="1">
      <alignment horizontal="center" vertical="center" wrapText="1"/>
    </xf>
    <xf numFmtId="0" fontId="63" fillId="4" borderId="23" xfId="0" applyFont="1" applyFill="1" applyBorder="1" applyAlignment="1">
      <alignment horizontal="center" vertical="center" wrapText="1"/>
    </xf>
    <xf numFmtId="0" fontId="64" fillId="0" borderId="103" xfId="0" applyFont="1" applyBorder="1" applyAlignment="1">
      <alignment horizontal="center" vertical="center" wrapText="1"/>
    </xf>
    <xf numFmtId="0" fontId="64" fillId="0" borderId="70" xfId="0" applyFont="1" applyBorder="1" applyAlignment="1">
      <alignment horizontal="center" vertical="center" wrapText="1"/>
    </xf>
    <xf numFmtId="0" fontId="63" fillId="4" borderId="7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5" xfId="0" applyFont="1" applyBorder="1" applyAlignment="1">
      <alignment horizontal="justify" wrapText="1"/>
    </xf>
    <xf numFmtId="0" fontId="4" fillId="0" borderId="21" xfId="0" applyFont="1" applyBorder="1" applyAlignment="1">
      <alignment horizontal="justify" wrapText="1"/>
    </xf>
    <xf numFmtId="0" fontId="4" fillId="0" borderId="44" xfId="0" applyFont="1" applyBorder="1" applyAlignment="1">
      <alignment horizontal="justify" vertical="top" wrapText="1"/>
    </xf>
    <xf numFmtId="0" fontId="4" fillId="0" borderId="77" xfId="0" applyFont="1" applyBorder="1" applyAlignment="1">
      <alignment horizontal="justify" vertical="top"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5" fillId="0" borderId="72"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4" fillId="0" borderId="42"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46" xfId="0" applyFont="1" applyBorder="1" applyAlignment="1">
      <alignment horizontal="left" vertical="center" wrapText="1"/>
    </xf>
    <xf numFmtId="0" fontId="4" fillId="0" borderId="93" xfId="0" applyFont="1" applyBorder="1" applyAlignment="1">
      <alignment horizontal="lef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63" fillId="4" borderId="103" xfId="0" applyFont="1" applyFill="1" applyBorder="1" applyAlignment="1">
      <alignment horizontal="center" vertical="center" wrapText="1"/>
    </xf>
    <xf numFmtId="0" fontId="63" fillId="4" borderId="71" xfId="0" applyFont="1" applyFill="1" applyBorder="1" applyAlignment="1">
      <alignment horizontal="center" vertical="center" wrapText="1"/>
    </xf>
    <xf numFmtId="0" fontId="63" fillId="4" borderId="70" xfId="0" applyFont="1" applyFill="1" applyBorder="1" applyAlignment="1">
      <alignment horizontal="center" vertical="center" wrapText="1"/>
    </xf>
    <xf numFmtId="0" fontId="4" fillId="0" borderId="103" xfId="0" applyFont="1" applyBorder="1" applyAlignment="1">
      <alignment horizontal="center" vertical="center" wrapText="1"/>
    </xf>
    <xf numFmtId="0" fontId="4" fillId="0" borderId="70" xfId="0" applyFont="1" applyBorder="1" applyAlignment="1">
      <alignment horizontal="center" vertical="center" wrapText="1"/>
    </xf>
    <xf numFmtId="0" fontId="64" fillId="0" borderId="71" xfId="0" applyFont="1" applyBorder="1" applyAlignment="1">
      <alignment horizontal="center" vertical="center" wrapText="1"/>
    </xf>
    <xf numFmtId="0" fontId="27" fillId="0" borderId="87" xfId="0" applyFont="1" applyBorder="1" applyAlignment="1">
      <alignment horizontal="left" vertical="top" wrapText="1"/>
    </xf>
    <xf numFmtId="0" fontId="27" fillId="0" borderId="89" xfId="0" applyFont="1" applyBorder="1" applyAlignment="1">
      <alignment horizontal="left" vertical="top" wrapText="1"/>
    </xf>
    <xf numFmtId="0" fontId="27" fillId="0" borderId="91" xfId="0" applyFont="1" applyBorder="1" applyAlignment="1">
      <alignment horizontal="left" vertical="top" wrapText="1"/>
    </xf>
    <xf numFmtId="0" fontId="3" fillId="0" borderId="4" xfId="0" applyFont="1" applyBorder="1" applyAlignment="1">
      <alignment horizontal="distributed" vertical="center" wrapText="1" indent="3"/>
    </xf>
    <xf numFmtId="0" fontId="3" fillId="0" borderId="5" xfId="0" applyFont="1" applyBorder="1" applyAlignment="1">
      <alignment horizontal="distributed" vertical="center" wrapText="1" indent="3"/>
    </xf>
    <xf numFmtId="0" fontId="3" fillId="0" borderId="6" xfId="0" applyFont="1" applyBorder="1" applyAlignment="1">
      <alignment horizontal="distributed" vertical="center" wrapText="1" indent="3"/>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6" fontId="60" fillId="3" borderId="33" xfId="0" applyNumberFormat="1" applyFont="1" applyFill="1" applyBorder="1" applyAlignment="1">
      <alignment horizontal="left" vertical="center" wrapText="1"/>
    </xf>
    <xf numFmtId="186" fontId="60" fillId="3" borderId="25" xfId="0" applyNumberFormat="1" applyFont="1" applyFill="1" applyBorder="1" applyAlignment="1">
      <alignment horizontal="left" vertical="center" wrapText="1"/>
    </xf>
    <xf numFmtId="186" fontId="60" fillId="3" borderId="26" xfId="0" applyNumberFormat="1" applyFont="1" applyFill="1" applyBorder="1" applyAlignment="1">
      <alignment horizontal="left" vertical="center" wrapText="1"/>
    </xf>
    <xf numFmtId="186" fontId="60" fillId="3" borderId="0" xfId="0" applyNumberFormat="1" applyFont="1" applyFill="1" applyAlignment="1">
      <alignment horizontal="left" vertical="center"/>
    </xf>
    <xf numFmtId="0" fontId="60" fillId="3" borderId="114" xfId="0" applyFont="1" applyFill="1" applyBorder="1" applyAlignment="1">
      <alignment horizontal="center" vertical="center" wrapText="1"/>
    </xf>
    <xf numFmtId="0" fontId="60" fillId="3" borderId="25" xfId="0" applyFont="1" applyFill="1" applyBorder="1" applyAlignment="1">
      <alignment horizontal="center" vertical="center" wrapText="1"/>
    </xf>
    <xf numFmtId="0" fontId="60" fillId="3" borderId="26" xfId="0" applyFont="1" applyFill="1" applyBorder="1" applyAlignment="1">
      <alignment horizontal="center" vertical="center" wrapText="1"/>
    </xf>
    <xf numFmtId="0" fontId="60" fillId="0" borderId="0" xfId="0" applyNumberFormat="1" applyFont="1" applyAlignment="1" applyProtection="1">
      <alignment horizontal="right" vertical="center"/>
      <protection locked="0"/>
    </xf>
    <xf numFmtId="0" fontId="3" fillId="0" borderId="7"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0" xfId="0" applyFont="1" applyBorder="1" applyAlignment="1">
      <alignment horizontal="center" vertical="center"/>
    </xf>
    <xf numFmtId="0" fontId="3" fillId="2" borderId="3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0" borderId="0" xfId="0" applyFont="1" applyAlignment="1">
      <alignment horizontal="center" vertical="center" wrapText="1"/>
    </xf>
    <xf numFmtId="0" fontId="32"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60" fillId="0" borderId="0" xfId="0" applyFont="1" applyAlignment="1">
      <alignment horizontal="left" vertical="center"/>
    </xf>
    <xf numFmtId="0" fontId="60" fillId="0" borderId="0" xfId="0" applyFont="1" applyAlignment="1">
      <alignment horizontal="center" vertical="center"/>
    </xf>
    <xf numFmtId="0" fontId="78" fillId="0" borderId="0" xfId="0" applyNumberFormat="1" applyFont="1" applyAlignment="1">
      <alignment horizontal="distributed" vertical="center" indent="12"/>
    </xf>
    <xf numFmtId="0" fontId="51" fillId="2" borderId="57" xfId="0" applyNumberFormat="1" applyFont="1" applyFill="1" applyBorder="1" applyAlignment="1">
      <alignment horizontal="distributed" vertical="center" wrapText="1"/>
    </xf>
    <xf numFmtId="0" fontId="51" fillId="2" borderId="34" xfId="0" applyNumberFormat="1" applyFont="1" applyFill="1" applyBorder="1" applyAlignment="1">
      <alignment horizontal="distributed" vertical="center" wrapText="1"/>
    </xf>
    <xf numFmtId="0" fontId="51" fillId="0" borderId="34" xfId="0" applyNumberFormat="1" applyFont="1" applyBorder="1" applyAlignment="1" applyProtection="1">
      <alignment vertical="center" wrapText="1"/>
      <protection locked="0"/>
    </xf>
    <xf numFmtId="0" fontId="51" fillId="0" borderId="28" xfId="0" applyNumberFormat="1" applyFont="1" applyBorder="1" applyAlignment="1" applyProtection="1">
      <alignment vertical="center" wrapText="1"/>
      <protection locked="0"/>
    </xf>
    <xf numFmtId="0" fontId="51" fillId="0" borderId="27" xfId="0" applyNumberFormat="1" applyFont="1" applyBorder="1" applyAlignment="1" applyProtection="1">
      <alignment vertical="center" wrapText="1"/>
      <protection locked="0"/>
    </xf>
    <xf numFmtId="0" fontId="51" fillId="2" borderId="87" xfId="0" applyNumberFormat="1" applyFont="1" applyFill="1" applyBorder="1" applyAlignment="1">
      <alignment horizontal="distributed" vertical="center" wrapText="1"/>
    </xf>
    <xf numFmtId="0" fontId="51" fillId="2" borderId="91" xfId="0" applyNumberFormat="1" applyFont="1" applyFill="1" applyBorder="1" applyAlignment="1">
      <alignment horizontal="distributed" vertical="center" wrapText="1"/>
    </xf>
    <xf numFmtId="0" fontId="51" fillId="2" borderId="89" xfId="0" applyNumberFormat="1" applyFont="1" applyFill="1" applyBorder="1" applyAlignment="1">
      <alignment horizontal="distributed" vertical="center" wrapText="1"/>
    </xf>
    <xf numFmtId="0" fontId="51" fillId="0" borderId="28" xfId="0" applyNumberFormat="1" applyFont="1" applyBorder="1" applyAlignment="1" applyProtection="1">
      <alignment horizontal="center" vertical="center" wrapText="1"/>
      <protection locked="0"/>
    </xf>
    <xf numFmtId="0" fontId="51" fillId="0" borderId="53" xfId="0" applyNumberFormat="1" applyFont="1" applyBorder="1" applyAlignment="1" applyProtection="1">
      <alignment horizontal="center" vertical="center" wrapText="1"/>
      <protection locked="0"/>
    </xf>
    <xf numFmtId="0" fontId="51" fillId="0" borderId="27" xfId="0" applyNumberFormat="1" applyFont="1" applyBorder="1" applyAlignment="1" applyProtection="1">
      <alignment horizontal="center" vertical="center" wrapText="1"/>
      <protection locked="0"/>
    </xf>
    <xf numFmtId="0" fontId="51" fillId="2" borderId="178" xfId="0" applyNumberFormat="1" applyFont="1" applyFill="1" applyBorder="1" applyAlignment="1">
      <alignment horizontal="distributed" vertical="center" wrapText="1"/>
    </xf>
    <xf numFmtId="0" fontId="51" fillId="2" borderId="179" xfId="0" applyNumberFormat="1" applyFont="1" applyFill="1" applyBorder="1" applyAlignment="1">
      <alignment horizontal="distributed" vertical="center" wrapText="1"/>
    </xf>
    <xf numFmtId="0" fontId="51" fillId="2" borderId="33" xfId="0" applyNumberFormat="1" applyFont="1" applyFill="1" applyBorder="1" applyAlignment="1">
      <alignment horizontal="distributed" vertical="center" wrapText="1"/>
    </xf>
    <xf numFmtId="0" fontId="51" fillId="2" borderId="113" xfId="0" applyNumberFormat="1" applyFont="1" applyFill="1" applyBorder="1" applyAlignment="1">
      <alignment horizontal="distributed" vertical="center" wrapText="1"/>
    </xf>
    <xf numFmtId="0" fontId="51" fillId="0" borderId="110" xfId="0" applyNumberFormat="1" applyFont="1" applyBorder="1" applyAlignment="1" applyProtection="1">
      <alignment vertical="center" wrapText="1"/>
      <protection locked="0"/>
    </xf>
    <xf numFmtId="0" fontId="51" fillId="0" borderId="111" xfId="0" applyNumberFormat="1" applyFont="1" applyBorder="1" applyAlignment="1" applyProtection="1">
      <alignment vertical="center" wrapText="1"/>
      <protection locked="0"/>
    </xf>
    <xf numFmtId="0" fontId="51" fillId="0" borderId="17" xfId="0" applyNumberFormat="1" applyFont="1" applyBorder="1" applyAlignment="1" applyProtection="1">
      <alignment vertical="center" wrapText="1"/>
      <protection locked="0"/>
    </xf>
    <xf numFmtId="0" fontId="51" fillId="0" borderId="41" xfId="0" applyNumberFormat="1" applyFont="1" applyBorder="1" applyAlignment="1" applyProtection="1">
      <alignment vertical="center" wrapText="1"/>
      <protection locked="0"/>
    </xf>
    <xf numFmtId="0" fontId="51" fillId="0" borderId="18" xfId="0" applyNumberFormat="1" applyFont="1" applyBorder="1" applyAlignment="1" applyProtection="1">
      <alignment vertical="center" wrapText="1"/>
      <protection locked="0"/>
    </xf>
    <xf numFmtId="0" fontId="51" fillId="0" borderId="112" xfId="0" applyNumberFormat="1" applyFont="1" applyBorder="1" applyAlignment="1" applyProtection="1">
      <alignment vertical="center" wrapText="1"/>
      <protection locked="0"/>
    </xf>
    <xf numFmtId="0" fontId="51" fillId="0" borderId="174" xfId="0" applyNumberFormat="1" applyFont="1" applyBorder="1" applyAlignment="1" applyProtection="1">
      <alignment horizontal="center" vertical="center" wrapText="1"/>
      <protection locked="0"/>
    </xf>
    <xf numFmtId="0" fontId="51" fillId="0" borderId="175" xfId="0" applyNumberFormat="1" applyFont="1" applyBorder="1" applyAlignment="1" applyProtection="1">
      <alignment horizontal="center" vertical="center" wrapText="1"/>
      <protection locked="0"/>
    </xf>
    <xf numFmtId="0" fontId="51" fillId="0" borderId="176" xfId="0" applyNumberFormat="1" applyFont="1" applyBorder="1" applyAlignment="1" applyProtection="1">
      <alignment horizontal="center" vertical="center" wrapText="1"/>
      <protection locked="0"/>
    </xf>
    <xf numFmtId="0" fontId="51" fillId="0" borderId="19" xfId="0" applyNumberFormat="1" applyFont="1" applyBorder="1" applyAlignment="1" applyProtection="1">
      <alignment horizontal="center" vertical="center" wrapText="1"/>
      <protection locked="0"/>
    </xf>
    <xf numFmtId="0" fontId="51" fillId="0" borderId="24" xfId="0" applyNumberFormat="1" applyFont="1" applyBorder="1" applyAlignment="1" applyProtection="1">
      <alignment horizontal="center" vertical="center" wrapText="1"/>
      <protection locked="0"/>
    </xf>
    <xf numFmtId="49" fontId="51" fillId="2" borderId="20" xfId="0" applyNumberFormat="1" applyFont="1" applyFill="1" applyBorder="1" applyAlignment="1">
      <alignment vertical="center" wrapText="1"/>
    </xf>
    <xf numFmtId="49" fontId="51" fillId="2" borderId="19" xfId="0" applyNumberFormat="1" applyFont="1" applyFill="1" applyBorder="1" applyAlignment="1">
      <alignment vertical="center" wrapText="1"/>
    </xf>
    <xf numFmtId="49" fontId="51" fillId="0" borderId="20" xfId="0" applyNumberFormat="1" applyFont="1" applyBorder="1" applyAlignment="1" applyProtection="1">
      <alignment vertical="center" wrapText="1"/>
      <protection locked="0"/>
    </xf>
    <xf numFmtId="49" fontId="51" fillId="0" borderId="21" xfId="0" applyNumberFormat="1" applyFont="1" applyBorder="1" applyAlignment="1" applyProtection="1">
      <alignment vertical="center" wrapText="1"/>
      <protection locked="0"/>
    </xf>
    <xf numFmtId="49" fontId="51" fillId="0" borderId="19" xfId="0" applyNumberFormat="1" applyFont="1" applyBorder="1" applyAlignment="1" applyProtection="1">
      <alignment vertical="center" wrapText="1"/>
      <protection locked="0"/>
    </xf>
    <xf numFmtId="49" fontId="51" fillId="0" borderId="24" xfId="0" applyNumberFormat="1" applyFont="1" applyBorder="1" applyAlignment="1" applyProtection="1">
      <alignment vertical="center" wrapText="1"/>
      <protection locked="0"/>
    </xf>
    <xf numFmtId="0" fontId="51" fillId="0" borderId="19" xfId="0" applyNumberFormat="1" applyFont="1" applyBorder="1" applyAlignment="1" applyProtection="1">
      <alignment horizontal="left" vertical="center" wrapText="1"/>
      <protection locked="0"/>
    </xf>
    <xf numFmtId="0" fontId="51" fillId="0" borderId="24" xfId="0" applyNumberFormat="1" applyFont="1" applyBorder="1" applyAlignment="1" applyProtection="1">
      <alignment horizontal="left" vertical="center" wrapText="1"/>
      <protection locked="0"/>
    </xf>
    <xf numFmtId="0" fontId="51" fillId="2" borderId="33" xfId="0" applyNumberFormat="1" applyFont="1" applyFill="1" applyBorder="1" applyAlignment="1">
      <alignment horizontal="distributed" vertical="center"/>
    </xf>
    <xf numFmtId="0" fontId="0" fillId="0" borderId="113" xfId="0" applyFont="1" applyBorder="1" applyAlignment="1">
      <alignment horizontal="distributed" vertical="center"/>
    </xf>
    <xf numFmtId="49" fontId="80" fillId="0" borderId="25" xfId="15" applyNumberFormat="1" applyFont="1" applyBorder="1" applyAlignment="1" applyProtection="1">
      <alignment horizontal="left" vertical="center" wrapText="1" indent="1"/>
      <protection locked="0"/>
    </xf>
    <xf numFmtId="49" fontId="51" fillId="0" borderId="25" xfId="0" applyNumberFormat="1" applyFont="1" applyBorder="1" applyAlignment="1" applyProtection="1">
      <alignment horizontal="left" vertical="center" wrapText="1" indent="1"/>
      <protection locked="0"/>
    </xf>
    <xf numFmtId="49" fontId="51" fillId="0" borderId="26" xfId="0" applyNumberFormat="1" applyFont="1" applyBorder="1" applyAlignment="1" applyProtection="1">
      <alignment horizontal="left" vertical="center" wrapText="1" indent="1"/>
      <protection locked="0"/>
    </xf>
    <xf numFmtId="49" fontId="79" fillId="0" borderId="20" xfId="0" applyNumberFormat="1" applyFont="1" applyBorder="1" applyAlignment="1" applyProtection="1">
      <alignment vertical="center"/>
      <protection locked="0"/>
    </xf>
    <xf numFmtId="49" fontId="79" fillId="0" borderId="21" xfId="0" applyNumberFormat="1" applyFont="1" applyBorder="1" applyAlignment="1" applyProtection="1">
      <alignment vertical="center"/>
      <protection locked="0"/>
    </xf>
    <xf numFmtId="49" fontId="75" fillId="0" borderId="20" xfId="0" applyNumberFormat="1" applyFont="1" applyBorder="1" applyAlignment="1" applyProtection="1">
      <alignment vertical="center"/>
      <protection locked="0"/>
    </xf>
    <xf numFmtId="49" fontId="75" fillId="0" borderId="21" xfId="0" applyNumberFormat="1" applyFont="1" applyBorder="1" applyAlignment="1" applyProtection="1">
      <alignment vertical="center"/>
      <protection locked="0"/>
    </xf>
    <xf numFmtId="0" fontId="75" fillId="0" borderId="19" xfId="0" applyFont="1" applyBorder="1" applyAlignment="1" applyProtection="1">
      <alignment horizontal="left" vertical="center" wrapText="1"/>
      <protection locked="0"/>
    </xf>
    <xf numFmtId="0" fontId="75" fillId="0" borderId="24" xfId="0" applyFont="1" applyBorder="1" applyAlignment="1" applyProtection="1">
      <alignment horizontal="left" vertical="center" wrapText="1"/>
      <protection locked="0"/>
    </xf>
    <xf numFmtId="0" fontId="51" fillId="2" borderId="25" xfId="0" applyNumberFormat="1" applyFont="1" applyFill="1" applyBorder="1" applyAlignment="1">
      <alignment horizontal="distributed" vertical="center" wrapText="1"/>
    </xf>
    <xf numFmtId="0" fontId="51" fillId="2" borderId="28" xfId="0" applyNumberFormat="1" applyFont="1" applyFill="1" applyBorder="1" applyAlignment="1">
      <alignment horizontal="distributed" vertical="center"/>
    </xf>
    <xf numFmtId="0" fontId="51" fillId="0" borderId="20" xfId="0" applyNumberFormat="1" applyFont="1" applyBorder="1" applyAlignment="1" applyProtection="1">
      <alignment horizontal="center" vertical="center" wrapText="1"/>
      <protection locked="0"/>
    </xf>
    <xf numFmtId="0" fontId="51" fillId="0" borderId="21" xfId="0" applyNumberFormat="1" applyFont="1" applyBorder="1" applyAlignment="1" applyProtection="1">
      <alignment horizontal="center" vertical="center" wrapText="1"/>
      <protection locked="0"/>
    </xf>
    <xf numFmtId="0" fontId="51" fillId="0" borderId="102" xfId="0" applyNumberFormat="1" applyFont="1" applyBorder="1" applyAlignment="1" applyProtection="1">
      <alignment horizontal="center" vertical="center" wrapText="1"/>
      <protection locked="0"/>
    </xf>
    <xf numFmtId="0" fontId="51" fillId="0" borderId="76" xfId="0" applyNumberFormat="1" applyFont="1" applyBorder="1" applyAlignment="1" applyProtection="1">
      <alignment horizontal="center" vertical="center" wrapText="1"/>
      <protection locked="0"/>
    </xf>
    <xf numFmtId="0" fontId="51" fillId="2" borderId="180" xfId="0" applyNumberFormat="1" applyFont="1" applyFill="1" applyBorder="1" applyAlignment="1">
      <alignment horizontal="distributed" vertical="center"/>
    </xf>
    <xf numFmtId="0" fontId="51" fillId="2" borderId="101" xfId="0" applyNumberFormat="1" applyFont="1" applyFill="1" applyBorder="1" applyAlignment="1">
      <alignment horizontal="distributed" vertical="center"/>
    </xf>
    <xf numFmtId="0" fontId="51" fillId="2" borderId="125" xfId="0" applyNumberFormat="1" applyFont="1" applyFill="1" applyBorder="1" applyAlignment="1">
      <alignment horizontal="distributed" vertical="center"/>
    </xf>
    <xf numFmtId="0" fontId="51" fillId="2" borderId="126" xfId="0" applyNumberFormat="1" applyFont="1" applyFill="1" applyBorder="1" applyAlignment="1">
      <alignment horizontal="distributed" vertical="center"/>
    </xf>
    <xf numFmtId="0" fontId="51" fillId="0" borderId="99" xfId="0" applyNumberFormat="1" applyFont="1" applyBorder="1" applyAlignment="1" applyProtection="1">
      <alignment horizontal="center" vertical="center" wrapText="1"/>
      <protection locked="0"/>
    </xf>
    <xf numFmtId="0" fontId="51" fillId="0" borderId="84" xfId="0" applyNumberFormat="1" applyFont="1" applyBorder="1" applyAlignment="1" applyProtection="1">
      <alignment horizontal="center" vertical="center" wrapText="1"/>
      <protection locked="0"/>
    </xf>
    <xf numFmtId="0" fontId="51" fillId="2" borderId="10" xfId="0" applyNumberFormat="1" applyFont="1" applyFill="1" applyBorder="1" applyAlignment="1">
      <alignment horizontal="distributed" vertical="center"/>
    </xf>
    <xf numFmtId="49" fontId="80" fillId="0" borderId="32" xfId="15" applyNumberFormat="1" applyFont="1" applyBorder="1" applyAlignment="1" applyProtection="1">
      <alignment horizontal="left" vertical="center" wrapText="1" indent="1"/>
      <protection locked="0"/>
    </xf>
    <xf numFmtId="49" fontId="51" fillId="0" borderId="19" xfId="0" applyNumberFormat="1" applyFont="1" applyBorder="1" applyAlignment="1" applyProtection="1">
      <alignment horizontal="left" vertical="center" wrapText="1" indent="1"/>
      <protection locked="0"/>
    </xf>
    <xf numFmtId="49" fontId="51" fillId="0" borderId="24" xfId="0" applyNumberFormat="1" applyFont="1" applyBorder="1" applyAlignment="1" applyProtection="1">
      <alignment horizontal="left" vertical="center" wrapText="1" indent="1"/>
      <protection locked="0"/>
    </xf>
    <xf numFmtId="0" fontId="51" fillId="2" borderId="138" xfId="0" applyNumberFormat="1" applyFont="1" applyFill="1" applyBorder="1" applyAlignment="1">
      <alignment horizontal="distributed" vertical="center" wrapText="1"/>
    </xf>
    <xf numFmtId="0" fontId="51" fillId="2" borderId="137" xfId="0" applyNumberFormat="1" applyFont="1" applyFill="1" applyBorder="1" applyAlignment="1">
      <alignment horizontal="distributed" vertical="center" wrapText="1"/>
    </xf>
    <xf numFmtId="179" fontId="51" fillId="0" borderId="138" xfId="0" applyNumberFormat="1" applyFont="1" applyBorder="1" applyAlignment="1" applyProtection="1">
      <alignment horizontal="right" vertical="center"/>
      <protection locked="0"/>
    </xf>
    <xf numFmtId="179" fontId="51" fillId="0" borderId="5" xfId="0" applyNumberFormat="1" applyFont="1" applyBorder="1" applyAlignment="1" applyProtection="1">
      <alignment horizontal="right" vertical="center"/>
      <protection locked="0"/>
    </xf>
    <xf numFmtId="0" fontId="75" fillId="0" borderId="5" xfId="0" applyFont="1" applyBorder="1" applyAlignment="1" applyProtection="1">
      <alignment horizontal="right" vertical="center"/>
      <protection locked="0"/>
    </xf>
    <xf numFmtId="0" fontId="51" fillId="2" borderId="32" xfId="0" applyNumberFormat="1" applyFont="1" applyFill="1" applyBorder="1" applyAlignment="1">
      <alignment horizontal="distributed" vertical="center" wrapText="1"/>
    </xf>
    <xf numFmtId="0" fontId="51" fillId="2" borderId="41" xfId="0" applyNumberFormat="1" applyFont="1" applyFill="1" applyBorder="1" applyAlignment="1">
      <alignment horizontal="distributed" vertical="center" wrapText="1"/>
    </xf>
    <xf numFmtId="0" fontId="76" fillId="2" borderId="19" xfId="0" applyNumberFormat="1" applyFont="1" applyFill="1" applyBorder="1" applyAlignment="1">
      <alignment vertical="center"/>
    </xf>
    <xf numFmtId="0" fontId="77" fillId="2" borderId="19" xfId="0" applyFont="1" applyFill="1" applyBorder="1" applyAlignment="1">
      <alignment vertical="center"/>
    </xf>
    <xf numFmtId="178" fontId="51" fillId="0" borderId="19" xfId="0" applyNumberFormat="1" applyFont="1" applyBorder="1" applyAlignment="1" applyProtection="1">
      <alignment horizontal="right" vertical="center" wrapText="1"/>
      <protection locked="0"/>
    </xf>
    <xf numFmtId="0" fontId="51" fillId="0" borderId="114" xfId="0" applyNumberFormat="1" applyFont="1" applyBorder="1" applyAlignment="1" applyProtection="1">
      <alignment horizontal="left" vertical="top" wrapText="1"/>
      <protection locked="0"/>
    </xf>
    <xf numFmtId="0" fontId="75" fillId="0" borderId="25" xfId="0" applyFont="1" applyBorder="1" applyAlignment="1" applyProtection="1">
      <alignment horizontal="left" vertical="top" wrapText="1"/>
      <protection locked="0"/>
    </xf>
    <xf numFmtId="0" fontId="75" fillId="0" borderId="26" xfId="0" applyFont="1" applyBorder="1" applyAlignment="1" applyProtection="1">
      <alignment horizontal="left" vertical="top" wrapText="1"/>
      <protection locked="0"/>
    </xf>
    <xf numFmtId="179" fontId="51" fillId="0" borderId="25" xfId="0" applyNumberFormat="1" applyFont="1" applyBorder="1" applyAlignment="1" applyProtection="1">
      <alignment horizontal="right" vertical="center"/>
      <protection locked="0"/>
    </xf>
    <xf numFmtId="179" fontId="76" fillId="2" borderId="25" xfId="0" applyNumberFormat="1" applyFont="1" applyFill="1" applyBorder="1" applyAlignment="1">
      <alignment vertical="center"/>
    </xf>
    <xf numFmtId="0" fontId="51" fillId="2" borderId="25" xfId="0" applyNumberFormat="1" applyFont="1" applyFill="1" applyBorder="1" applyAlignment="1">
      <alignment horizontal="center" vertical="center" wrapText="1"/>
    </xf>
    <xf numFmtId="0" fontId="51" fillId="2" borderId="113" xfId="0" applyNumberFormat="1" applyFont="1" applyFill="1" applyBorder="1" applyAlignment="1">
      <alignment horizontal="center" vertical="center" wrapText="1"/>
    </xf>
    <xf numFmtId="0" fontId="51" fillId="0" borderId="114" xfId="0" applyNumberFormat="1" applyFont="1" applyFill="1" applyBorder="1" applyAlignment="1" applyProtection="1">
      <alignment horizontal="left" vertical="center" wrapText="1"/>
      <protection locked="0"/>
    </xf>
    <xf numFmtId="0" fontId="51" fillId="0" borderId="25" xfId="0" applyNumberFormat="1" applyFont="1" applyFill="1" applyBorder="1" applyAlignment="1" applyProtection="1">
      <alignment horizontal="left" vertical="center" wrapText="1"/>
      <protection locked="0"/>
    </xf>
    <xf numFmtId="0" fontId="51" fillId="0" borderId="26" xfId="0" applyNumberFormat="1" applyFont="1" applyFill="1" applyBorder="1" applyAlignment="1" applyProtection="1">
      <alignment horizontal="left" vertical="center" wrapText="1"/>
      <protection locked="0"/>
    </xf>
    <xf numFmtId="0" fontId="11" fillId="2" borderId="33" xfId="0" applyNumberFormat="1" applyFont="1" applyFill="1" applyBorder="1" applyAlignment="1">
      <alignment horizontal="distributed" vertical="center" wrapText="1"/>
    </xf>
    <xf numFmtId="0" fontId="11" fillId="2" borderId="55" xfId="0" applyNumberFormat="1" applyFont="1" applyFill="1" applyBorder="1" applyAlignment="1">
      <alignment horizontal="distributed" vertical="center" wrapText="1"/>
    </xf>
    <xf numFmtId="0" fontId="11" fillId="0" borderId="65" xfId="0" applyNumberFormat="1" applyFont="1" applyBorder="1" applyAlignment="1">
      <alignment horizontal="left" vertical="center" wrapText="1"/>
    </xf>
    <xf numFmtId="0" fontId="11" fillId="0" borderId="19"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49" fontId="11" fillId="0" borderId="20" xfId="0" applyNumberFormat="1" applyFont="1" applyBorder="1" applyAlignment="1">
      <alignment vertical="center" wrapText="1"/>
    </xf>
    <xf numFmtId="49" fontId="11" fillId="0" borderId="21" xfId="0" applyNumberFormat="1" applyFont="1" applyBorder="1" applyAlignment="1">
      <alignment vertical="center" wrapText="1"/>
    </xf>
    <xf numFmtId="49" fontId="11" fillId="0" borderId="19" xfId="0" applyNumberFormat="1" applyFont="1" applyBorder="1" applyAlignment="1">
      <alignment vertical="center" wrapText="1"/>
    </xf>
    <xf numFmtId="49" fontId="11" fillId="0" borderId="24" xfId="0" applyNumberFormat="1" applyFont="1" applyBorder="1" applyAlignment="1">
      <alignment vertical="center" wrapText="1"/>
    </xf>
    <xf numFmtId="0" fontId="11" fillId="2" borderId="33" xfId="0" applyNumberFormat="1" applyFont="1" applyFill="1" applyBorder="1" applyAlignment="1">
      <alignment horizontal="distributed" vertical="center"/>
    </xf>
    <xf numFmtId="0" fontId="5" fillId="0" borderId="55" xfId="0" applyFont="1" applyBorder="1" applyAlignment="1">
      <alignment horizontal="distributed" vertical="center"/>
    </xf>
    <xf numFmtId="49" fontId="11" fillId="0" borderId="51" xfId="0" applyNumberFormat="1" applyFont="1" applyBorder="1" applyAlignment="1">
      <alignment horizontal="distributed" vertical="center" wrapText="1"/>
    </xf>
    <xf numFmtId="49" fontId="11" fillId="0" borderId="25" xfId="0" applyNumberFormat="1" applyFont="1" applyBorder="1" applyAlignment="1">
      <alignment horizontal="distributed" vertical="center" wrapText="1"/>
    </xf>
    <xf numFmtId="49" fontId="11" fillId="0" borderId="26" xfId="0" applyNumberFormat="1" applyFont="1" applyBorder="1" applyAlignment="1">
      <alignment horizontal="distributed" vertical="center" wrapText="1"/>
    </xf>
    <xf numFmtId="0" fontId="11" fillId="0" borderId="0" xfId="0" applyNumberFormat="1" applyFont="1" applyBorder="1" applyAlignment="1">
      <alignment horizontal="distributed" vertical="center" wrapText="1"/>
    </xf>
    <xf numFmtId="0" fontId="11" fillId="2" borderId="42" xfId="0" applyNumberFormat="1" applyFont="1" applyFill="1" applyBorder="1" applyAlignment="1">
      <alignment horizontal="distributed" vertical="center" wrapText="1"/>
    </xf>
    <xf numFmtId="0" fontId="11" fillId="2" borderId="44" xfId="0" applyNumberFormat="1" applyFont="1" applyFill="1" applyBorder="1" applyAlignment="1">
      <alignment horizontal="distributed" vertical="center" wrapText="1"/>
    </xf>
    <xf numFmtId="49" fontId="11" fillId="0" borderId="80" xfId="0" applyNumberFormat="1" applyFont="1" applyBorder="1" applyAlignment="1">
      <alignment vertical="center" wrapText="1"/>
    </xf>
    <xf numFmtId="49" fontId="11" fillId="0" borderId="65" xfId="0" applyNumberFormat="1" applyFont="1" applyBorder="1" applyAlignment="1">
      <alignment vertical="center" wrapText="1"/>
    </xf>
    <xf numFmtId="49" fontId="11" fillId="2" borderId="20" xfId="0" applyNumberFormat="1" applyFont="1" applyFill="1" applyBorder="1" applyAlignment="1">
      <alignment vertical="center" wrapText="1"/>
    </xf>
    <xf numFmtId="49" fontId="11" fillId="2" borderId="19" xfId="0" applyNumberFormat="1" applyFont="1" applyFill="1" applyBorder="1" applyAlignment="1">
      <alignment vertical="center" wrapText="1"/>
    </xf>
    <xf numFmtId="0" fontId="6" fillId="0" borderId="0" xfId="0" applyNumberFormat="1" applyFont="1" applyAlignment="1">
      <alignment horizontal="distributed" vertical="center" indent="12"/>
    </xf>
    <xf numFmtId="0" fontId="11" fillId="2" borderId="43" xfId="0" applyNumberFormat="1" applyFont="1" applyFill="1" applyBorder="1" applyAlignment="1">
      <alignment horizontal="distributed" vertical="center" wrapText="1"/>
    </xf>
    <xf numFmtId="0" fontId="11" fillId="0" borderId="28" xfId="0" applyNumberFormat="1" applyFont="1" applyBorder="1" applyAlignment="1">
      <alignment horizontal="left" vertical="center" wrapText="1"/>
    </xf>
    <xf numFmtId="0" fontId="11" fillId="0" borderId="53" xfId="0" applyNumberFormat="1" applyFont="1" applyBorder="1" applyAlignment="1">
      <alignment horizontal="left" vertical="center" wrapText="1"/>
    </xf>
    <xf numFmtId="0" fontId="11" fillId="0" borderId="27" xfId="0" applyNumberFormat="1" applyFont="1" applyBorder="1" applyAlignment="1">
      <alignment horizontal="left" vertical="center" wrapText="1"/>
    </xf>
    <xf numFmtId="0" fontId="11" fillId="0" borderId="37" xfId="0" applyNumberFormat="1" applyFont="1" applyBorder="1" applyAlignment="1">
      <alignment horizontal="left" vertical="center" wrapText="1"/>
    </xf>
    <xf numFmtId="0" fontId="11" fillId="0" borderId="38" xfId="0" applyNumberFormat="1" applyFont="1" applyBorder="1" applyAlignment="1">
      <alignment horizontal="left" vertical="center" wrapText="1"/>
    </xf>
    <xf numFmtId="0" fontId="11" fillId="0" borderId="107"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09" xfId="0" applyNumberFormat="1" applyFont="1" applyBorder="1" applyAlignment="1">
      <alignment horizontal="left" vertical="center" wrapText="1"/>
    </xf>
    <xf numFmtId="0" fontId="11" fillId="0" borderId="100" xfId="0" applyNumberFormat="1" applyFont="1" applyBorder="1" applyAlignment="1">
      <alignment horizontal="left" vertical="center" wrapText="1"/>
    </xf>
    <xf numFmtId="0" fontId="11" fillId="0" borderId="105" xfId="0" applyNumberFormat="1" applyFont="1" applyBorder="1" applyAlignment="1">
      <alignment horizontal="left" vertical="center" wrapText="1"/>
    </xf>
    <xf numFmtId="0" fontId="11" fillId="0" borderId="106" xfId="0" applyNumberFormat="1" applyFont="1" applyBorder="1" applyAlignment="1">
      <alignment horizontal="left" vertical="center" wrapText="1"/>
    </xf>
    <xf numFmtId="0" fontId="11" fillId="2" borderId="57" xfId="0" applyNumberFormat="1" applyFont="1" applyFill="1" applyBorder="1" applyAlignment="1">
      <alignment horizontal="distributed" vertical="center" wrapText="1"/>
    </xf>
    <xf numFmtId="0" fontId="11" fillId="2" borderId="58" xfId="0" applyNumberFormat="1" applyFont="1" applyFill="1" applyBorder="1" applyAlignment="1">
      <alignment horizontal="distributed" vertical="center" wrapText="1"/>
    </xf>
    <xf numFmtId="0" fontId="11" fillId="2" borderId="23" xfId="0" applyNumberFormat="1" applyFont="1" applyFill="1" applyBorder="1" applyAlignment="1">
      <alignment horizontal="distributed" vertical="center" wrapText="1"/>
    </xf>
    <xf numFmtId="0" fontId="11" fillId="2" borderId="56" xfId="0" applyNumberFormat="1" applyFont="1" applyFill="1" applyBorder="1" applyAlignment="1">
      <alignment horizontal="distributed" vertical="center" wrapText="1"/>
    </xf>
    <xf numFmtId="0" fontId="11" fillId="0" borderId="5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6" xfId="0" applyNumberFormat="1" applyFont="1" applyBorder="1" applyAlignment="1">
      <alignment vertical="center" wrapText="1"/>
    </xf>
    <xf numFmtId="0" fontId="11" fillId="0" borderId="66"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xf numFmtId="0" fontId="11" fillId="0" borderId="54" xfId="0" applyNumberFormat="1" applyFont="1" applyBorder="1" applyAlignment="1">
      <alignment vertical="center" wrapText="1"/>
    </xf>
    <xf numFmtId="179" fontId="11" fillId="0" borderId="66" xfId="0" applyNumberFormat="1" applyFont="1" applyBorder="1" applyAlignment="1">
      <alignment vertical="center" shrinkToFit="1"/>
    </xf>
    <xf numFmtId="179" fontId="11" fillId="0" borderId="54" xfId="0" applyNumberFormat="1" applyFont="1" applyBorder="1" applyAlignment="1">
      <alignment vertical="center" shrinkToFit="1"/>
    </xf>
    <xf numFmtId="0" fontId="11" fillId="2" borderId="78" xfId="0" applyNumberFormat="1" applyFont="1" applyFill="1" applyBorder="1" applyAlignment="1">
      <alignment horizontal="center" vertical="center" wrapText="1"/>
    </xf>
    <xf numFmtId="0" fontId="11" fillId="0" borderId="19" xfId="0" applyNumberFormat="1" applyFont="1" applyBorder="1" applyAlignment="1">
      <alignment horizontal="distributed" vertical="center" wrapText="1"/>
    </xf>
    <xf numFmtId="0" fontId="12" fillId="0" borderId="19" xfId="0" applyFont="1" applyBorder="1" applyAlignment="1">
      <alignment vertical="center" wrapText="1"/>
    </xf>
    <xf numFmtId="0" fontId="12" fillId="0" borderId="24" xfId="0" applyFont="1" applyBorder="1" applyAlignment="1">
      <alignment vertical="center" wrapText="1"/>
    </xf>
    <xf numFmtId="0" fontId="11" fillId="0" borderId="19" xfId="0" applyNumberFormat="1" applyFont="1" applyBorder="1" applyAlignment="1">
      <alignment horizontal="left" vertical="center" wrapText="1" indent="1"/>
    </xf>
    <xf numFmtId="0" fontId="11" fillId="2" borderId="93" xfId="0" applyNumberFormat="1" applyFont="1" applyFill="1" applyBorder="1" applyAlignment="1">
      <alignment horizontal="center" vertical="center" wrapText="1"/>
    </xf>
    <xf numFmtId="0" fontId="11" fillId="0" borderId="25" xfId="0" applyNumberFormat="1" applyFont="1" applyBorder="1" applyAlignment="1">
      <alignment horizontal="distributed"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1" fillId="2" borderId="41" xfId="0" applyNumberFormat="1" applyFont="1" applyFill="1" applyBorder="1" applyAlignment="1">
      <alignment horizontal="distributed" vertical="center"/>
    </xf>
    <xf numFmtId="0" fontId="11" fillId="2" borderId="18" xfId="0" applyNumberFormat="1" applyFont="1" applyFill="1" applyBorder="1" applyAlignment="1">
      <alignment horizontal="distributed" vertical="center"/>
    </xf>
    <xf numFmtId="0" fontId="11" fillId="2" borderId="48" xfId="0" applyNumberFormat="1" applyFont="1" applyFill="1" applyBorder="1" applyAlignment="1">
      <alignment horizontal="distributed" vertical="center" wrapText="1"/>
    </xf>
    <xf numFmtId="0" fontId="11" fillId="2" borderId="49" xfId="0" applyNumberFormat="1" applyFont="1" applyFill="1" applyBorder="1" applyAlignment="1">
      <alignment horizontal="distributed" vertical="center" wrapText="1"/>
    </xf>
    <xf numFmtId="179" fontId="11" fillId="0" borderId="48" xfId="0" applyNumberFormat="1" applyFont="1" applyBorder="1" applyAlignment="1">
      <alignment vertical="center"/>
    </xf>
    <xf numFmtId="179" fontId="11" fillId="0" borderId="35" xfId="0" applyNumberFormat="1" applyFont="1" applyBorder="1" applyAlignment="1">
      <alignment vertical="center"/>
    </xf>
    <xf numFmtId="0" fontId="12" fillId="0" borderId="35" xfId="0" applyFont="1" applyBorder="1" applyAlignment="1">
      <alignment vertical="center"/>
    </xf>
    <xf numFmtId="0" fontId="9" fillId="2" borderId="52" xfId="0" applyNumberFormat="1" applyFont="1" applyFill="1" applyBorder="1" applyAlignment="1">
      <alignment vertical="center"/>
    </xf>
    <xf numFmtId="0" fontId="9" fillId="2" borderId="39" xfId="0" applyNumberFormat="1" applyFont="1" applyFill="1" applyBorder="1" applyAlignment="1">
      <alignment vertical="center"/>
    </xf>
    <xf numFmtId="0" fontId="14" fillId="2" borderId="39" xfId="0" applyFont="1" applyFill="1" applyBorder="1" applyAlignment="1">
      <alignment vertical="center"/>
    </xf>
    <xf numFmtId="178" fontId="11" fillId="0" borderId="39" xfId="0" applyNumberFormat="1" applyFont="1" applyBorder="1" applyAlignment="1">
      <alignment horizontal="right" vertical="center" wrapText="1"/>
    </xf>
    <xf numFmtId="0" fontId="11" fillId="2" borderId="19" xfId="0" applyNumberFormat="1" applyFont="1" applyFill="1" applyBorder="1" applyAlignment="1">
      <alignment horizontal="distributed" vertical="center" wrapText="1"/>
    </xf>
    <xf numFmtId="0" fontId="11" fillId="2" borderId="41" xfId="0" applyNumberFormat="1" applyFont="1" applyFill="1" applyBorder="1" applyAlignment="1">
      <alignment horizontal="distributed" vertical="center" wrapText="1"/>
    </xf>
    <xf numFmtId="0" fontId="11" fillId="0" borderId="80" xfId="0" applyNumberFormat="1" applyFont="1" applyBorder="1" applyAlignment="1">
      <alignment vertical="center" wrapText="1"/>
    </xf>
    <xf numFmtId="0" fontId="11" fillId="0" borderId="20" xfId="0" applyNumberFormat="1" applyFont="1" applyBorder="1" applyAlignment="1">
      <alignment vertical="center" wrapText="1"/>
    </xf>
    <xf numFmtId="0" fontId="11" fillId="0" borderId="21" xfId="0" applyNumberFormat="1" applyFont="1" applyBorder="1" applyAlignment="1">
      <alignment vertical="center" wrapText="1"/>
    </xf>
    <xf numFmtId="0" fontId="11" fillId="0" borderId="79" xfId="0" applyNumberFormat="1" applyFont="1" applyBorder="1" applyAlignment="1">
      <alignment vertical="center" wrapText="1"/>
    </xf>
    <xf numFmtId="0" fontId="11" fillId="0" borderId="30" xfId="0" applyNumberFormat="1" applyFont="1" applyBorder="1" applyAlignment="1">
      <alignment vertical="center" wrapText="1"/>
    </xf>
    <xf numFmtId="0" fontId="11" fillId="0" borderId="31" xfId="0" applyNumberFormat="1" applyFont="1" applyBorder="1" applyAlignment="1">
      <alignment vertical="center" wrapText="1"/>
    </xf>
    <xf numFmtId="0" fontId="11" fillId="2" borderId="34" xfId="0" applyNumberFormat="1" applyFont="1" applyFill="1" applyBorder="1" applyAlignment="1">
      <alignment horizontal="distributed" vertical="center"/>
    </xf>
    <xf numFmtId="0" fontId="11" fillId="2" borderId="28" xfId="0" applyNumberFormat="1" applyFont="1" applyFill="1" applyBorder="1" applyAlignment="1">
      <alignment horizontal="distributed" vertical="center"/>
    </xf>
    <xf numFmtId="49" fontId="11" fillId="0" borderId="32" xfId="0" applyNumberFormat="1" applyFont="1" applyBorder="1" applyAlignment="1">
      <alignment vertical="center" wrapText="1"/>
    </xf>
    <xf numFmtId="0" fontId="11" fillId="2" borderId="42" xfId="0" applyNumberFormat="1" applyFont="1" applyFill="1" applyBorder="1" applyAlignment="1">
      <alignment horizontal="distributed" vertical="center"/>
    </xf>
    <xf numFmtId="0" fontId="11" fillId="2" borderId="45" xfId="0" applyNumberFormat="1" applyFont="1" applyFill="1" applyBorder="1" applyAlignment="1">
      <alignment horizontal="distributed" vertical="center"/>
    </xf>
    <xf numFmtId="0" fontId="11" fillId="0" borderId="99" xfId="0" applyNumberFormat="1" applyFont="1" applyBorder="1" applyAlignment="1">
      <alignment vertical="center" wrapText="1"/>
    </xf>
    <xf numFmtId="0" fontId="11" fillId="0" borderId="29" xfId="0" applyNumberFormat="1" applyFont="1" applyBorder="1" applyAlignment="1">
      <alignment vertical="center" wrapText="1"/>
    </xf>
    <xf numFmtId="0" fontId="11" fillId="2" borderId="100" xfId="0" applyNumberFormat="1" applyFont="1" applyFill="1" applyBorder="1" applyAlignment="1">
      <alignment horizontal="distributed" vertical="center"/>
    </xf>
    <xf numFmtId="0" fontId="11" fillId="2" borderId="101" xfId="0" applyNumberFormat="1" applyFont="1" applyFill="1" applyBorder="1" applyAlignment="1">
      <alignment horizontal="distributed" vertical="center"/>
    </xf>
    <xf numFmtId="0" fontId="11" fillId="2" borderId="79" xfId="0" applyNumberFormat="1" applyFont="1" applyFill="1" applyBorder="1" applyAlignment="1">
      <alignment horizontal="distributed" vertical="center"/>
    </xf>
    <xf numFmtId="0" fontId="11" fillId="2" borderId="47" xfId="0" applyNumberFormat="1" applyFont="1" applyFill="1" applyBorder="1" applyAlignment="1">
      <alignment horizontal="distributed" vertical="center"/>
    </xf>
    <xf numFmtId="49" fontId="12" fillId="0" borderId="20" xfId="0" applyNumberFormat="1" applyFont="1" applyBorder="1" applyAlignment="1">
      <alignment horizontal="left" vertical="center"/>
    </xf>
    <xf numFmtId="49" fontId="12" fillId="0" borderId="21" xfId="0" applyNumberFormat="1" applyFont="1" applyBorder="1" applyAlignment="1">
      <alignment horizontal="left" vertical="center"/>
    </xf>
    <xf numFmtId="0" fontId="11" fillId="0" borderId="61" xfId="0" applyNumberFormat="1" applyFont="1" applyBorder="1" applyAlignment="1">
      <alignment vertical="center" wrapText="1"/>
    </xf>
    <xf numFmtId="179" fontId="11" fillId="0" borderId="61" xfId="0" applyNumberFormat="1" applyFont="1" applyBorder="1" applyAlignment="1">
      <alignment vertical="center" shrinkToFit="1"/>
    </xf>
    <xf numFmtId="0" fontId="11" fillId="0" borderId="61" xfId="0" applyNumberFormat="1" applyFont="1" applyBorder="1" applyAlignment="1">
      <alignment horizontal="center" vertical="center" wrapText="1"/>
    </xf>
    <xf numFmtId="0" fontId="11" fillId="0" borderId="62" xfId="0" applyNumberFormat="1" applyFont="1" applyBorder="1" applyAlignment="1">
      <alignment horizontal="center" vertical="center" wrapText="1"/>
    </xf>
    <xf numFmtId="179" fontId="11" fillId="0" borderId="51" xfId="0" applyNumberFormat="1" applyFont="1" applyBorder="1" applyAlignment="1">
      <alignment horizontal="center" vertical="center"/>
    </xf>
    <xf numFmtId="179" fontId="11" fillId="0" borderId="25" xfId="0" applyNumberFormat="1" applyFont="1" applyBorder="1" applyAlignment="1">
      <alignment horizontal="center" vertical="center"/>
    </xf>
    <xf numFmtId="179" fontId="9" fillId="2" borderId="25" xfId="0" applyNumberFormat="1" applyFont="1" applyFill="1" applyBorder="1" applyAlignment="1">
      <alignment vertical="center"/>
    </xf>
    <xf numFmtId="179" fontId="11" fillId="0" borderId="25" xfId="0" applyNumberFormat="1" applyFont="1" applyBorder="1" applyAlignment="1">
      <alignment vertical="center"/>
    </xf>
    <xf numFmtId="0" fontId="11" fillId="3" borderId="51" xfId="0" applyNumberFormat="1" applyFont="1" applyFill="1" applyBorder="1" applyAlignment="1">
      <alignment vertical="center"/>
    </xf>
    <xf numFmtId="0" fontId="12" fillId="3" borderId="25" xfId="0" applyFont="1" applyFill="1" applyBorder="1" applyAlignment="1">
      <alignment vertical="center"/>
    </xf>
    <xf numFmtId="0" fontId="5" fillId="0" borderId="26" xfId="0" applyFont="1" applyBorder="1" applyAlignment="1">
      <alignment vertical="center"/>
    </xf>
    <xf numFmtId="0" fontId="11" fillId="2" borderId="51" xfId="0" applyNumberFormat="1"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0" fontId="11" fillId="2" borderId="26" xfId="0" applyNumberFormat="1" applyFont="1" applyFill="1" applyBorder="1" applyAlignment="1">
      <alignment horizontal="center" vertical="center" wrapText="1"/>
    </xf>
    <xf numFmtId="0" fontId="11" fillId="2" borderId="114" xfId="0" applyFont="1" applyFill="1" applyBorder="1" applyAlignment="1">
      <alignment horizontal="distributed" vertical="center" wrapText="1" indent="5"/>
    </xf>
    <xf numFmtId="0" fontId="11" fillId="2" borderId="25" xfId="0" applyFont="1" applyFill="1" applyBorder="1" applyAlignment="1">
      <alignment horizontal="distributed" vertical="center" wrapText="1" indent="5"/>
    </xf>
    <xf numFmtId="0" fontId="11" fillId="2" borderId="26" xfId="0" applyFont="1" applyFill="1" applyBorder="1" applyAlignment="1">
      <alignment horizontal="distributed" vertical="center" wrapText="1" indent="5"/>
    </xf>
    <xf numFmtId="0" fontId="51" fillId="0" borderId="133" xfId="0" applyFont="1" applyBorder="1" applyAlignment="1" applyProtection="1">
      <alignment vertical="center" wrapText="1"/>
      <protection locked="0"/>
    </xf>
    <xf numFmtId="0" fontId="51" fillId="0" borderId="143" xfId="0" applyFont="1" applyBorder="1" applyAlignment="1" applyProtection="1">
      <alignment vertical="center" wrapText="1"/>
      <protection locked="0"/>
    </xf>
    <xf numFmtId="0" fontId="51" fillId="0" borderId="134" xfId="0" applyFont="1" applyBorder="1" applyAlignment="1" applyProtection="1">
      <alignment vertical="center" wrapText="1"/>
      <protection locked="0"/>
    </xf>
    <xf numFmtId="178" fontId="51" fillId="0" borderId="149" xfId="0" applyNumberFormat="1" applyFont="1" applyBorder="1" applyAlignment="1" applyProtection="1">
      <alignment vertical="center"/>
      <protection locked="0"/>
    </xf>
    <xf numFmtId="178" fontId="51" fillId="0" borderId="144" xfId="0" applyNumberFormat="1" applyFont="1" applyBorder="1" applyAlignment="1" applyProtection="1">
      <alignment vertical="center"/>
      <protection locked="0"/>
    </xf>
    <xf numFmtId="0" fontId="51" fillId="0" borderId="145" xfId="0" applyFont="1" applyBorder="1" applyAlignment="1" applyProtection="1">
      <alignment vertical="center" wrapText="1"/>
      <protection locked="0"/>
    </xf>
    <xf numFmtId="0" fontId="51" fillId="0" borderId="157" xfId="0" applyFont="1" applyBorder="1" applyAlignment="1" applyProtection="1">
      <alignment vertical="center" wrapText="1"/>
      <protection locked="0"/>
    </xf>
    <xf numFmtId="0" fontId="51" fillId="0" borderId="146" xfId="0" applyFont="1" applyBorder="1" applyAlignment="1" applyProtection="1">
      <alignment vertical="center" wrapText="1"/>
      <protection locked="0"/>
    </xf>
    <xf numFmtId="178" fontId="51" fillId="0" borderId="150" xfId="0" applyNumberFormat="1" applyFont="1" applyBorder="1" applyAlignment="1" applyProtection="1">
      <alignment vertical="center"/>
      <protection locked="0"/>
    </xf>
    <xf numFmtId="178" fontId="51" fillId="0" borderId="158" xfId="0" applyNumberFormat="1" applyFont="1" applyBorder="1" applyAlignment="1" applyProtection="1">
      <alignment vertical="center"/>
      <protection locked="0"/>
    </xf>
    <xf numFmtId="0" fontId="51" fillId="0" borderId="0" xfId="0" applyFont="1" applyAlignment="1">
      <alignment horizontal="left" vertical="center" wrapText="1"/>
    </xf>
    <xf numFmtId="0" fontId="51" fillId="0" borderId="150" xfId="0" applyFont="1" applyBorder="1" applyAlignment="1" applyProtection="1">
      <alignment vertical="center" wrapText="1"/>
      <protection locked="0"/>
    </xf>
    <xf numFmtId="0" fontId="51" fillId="2" borderId="168" xfId="0" applyFont="1" applyFill="1" applyBorder="1" applyAlignment="1">
      <alignment horizontal="center" vertical="center"/>
    </xf>
    <xf numFmtId="0" fontId="51" fillId="2" borderId="169" xfId="0" applyFont="1" applyFill="1" applyBorder="1" applyAlignment="1">
      <alignment horizontal="center" vertical="center"/>
    </xf>
    <xf numFmtId="0" fontId="51" fillId="2" borderId="170" xfId="0" applyFont="1" applyFill="1" applyBorder="1" applyAlignment="1">
      <alignment horizontal="center" vertical="center"/>
    </xf>
    <xf numFmtId="178" fontId="51" fillId="3" borderId="167" xfId="0" applyNumberFormat="1" applyFont="1" applyFill="1" applyBorder="1" applyAlignment="1">
      <alignment vertical="center"/>
    </xf>
    <xf numFmtId="178" fontId="51" fillId="3" borderId="166" xfId="0" applyNumberFormat="1" applyFont="1" applyFill="1" applyBorder="1" applyAlignment="1">
      <alignment vertical="center"/>
    </xf>
    <xf numFmtId="0" fontId="51" fillId="2" borderId="23" xfId="0" applyFont="1" applyFill="1" applyBorder="1" applyAlignment="1">
      <alignment horizontal="center" vertical="center" wrapText="1"/>
    </xf>
    <xf numFmtId="0" fontId="51" fillId="2" borderId="19" xfId="0" applyFont="1" applyFill="1" applyBorder="1" applyAlignment="1">
      <alignment horizontal="center" vertical="center" wrapText="1"/>
    </xf>
    <xf numFmtId="178" fontId="51" fillId="0" borderId="159" xfId="0" applyNumberFormat="1" applyFont="1" applyBorder="1" applyAlignment="1" applyProtection="1">
      <alignment vertical="center"/>
      <protection locked="0"/>
    </xf>
    <xf numFmtId="178" fontId="51" fillId="0" borderId="160" xfId="0" applyNumberFormat="1" applyFont="1" applyBorder="1" applyAlignment="1" applyProtection="1">
      <alignment vertical="center"/>
      <protection locked="0"/>
    </xf>
    <xf numFmtId="0" fontId="21" fillId="0" borderId="0" xfId="0" applyFont="1" applyAlignment="1">
      <alignment horizontal="left" vertical="center" wrapText="1"/>
    </xf>
    <xf numFmtId="178" fontId="51" fillId="0" borderId="145" xfId="0" applyNumberFormat="1" applyFont="1" applyBorder="1" applyAlignment="1" applyProtection="1">
      <alignment horizontal="right" vertical="center" wrapText="1"/>
      <protection locked="0"/>
    </xf>
    <xf numFmtId="178" fontId="51" fillId="0" borderId="146" xfId="0" applyNumberFormat="1" applyFont="1" applyBorder="1" applyAlignment="1" applyProtection="1">
      <alignment horizontal="right" vertical="center" wrapText="1"/>
      <protection locked="0"/>
    </xf>
    <xf numFmtId="0" fontId="51" fillId="0" borderId="150" xfId="0" applyFont="1" applyBorder="1" applyAlignment="1" applyProtection="1">
      <alignment horizontal="center" vertical="center"/>
      <protection locked="0"/>
    </xf>
    <xf numFmtId="0" fontId="51" fillId="0" borderId="162" xfId="0" applyFont="1" applyBorder="1" applyAlignment="1" applyProtection="1">
      <alignment horizontal="center" vertical="center"/>
      <protection locked="0"/>
    </xf>
    <xf numFmtId="178" fontId="51" fillId="0" borderId="96" xfId="0" applyNumberFormat="1" applyFont="1" applyBorder="1" applyAlignment="1" applyProtection="1">
      <alignment horizontal="right" vertical="center" wrapText="1"/>
      <protection locked="0"/>
    </xf>
    <xf numFmtId="178" fontId="51" fillId="0" borderId="142" xfId="0" applyNumberFormat="1" applyFont="1" applyBorder="1" applyAlignment="1" applyProtection="1">
      <alignment horizontal="right" vertical="center" wrapText="1"/>
      <protection locked="0"/>
    </xf>
    <xf numFmtId="0" fontId="51" fillId="0" borderId="56" xfId="0" applyFont="1" applyBorder="1" applyAlignment="1" applyProtection="1">
      <alignment horizontal="center" vertical="center"/>
      <protection locked="0"/>
    </xf>
    <xf numFmtId="0" fontId="51" fillId="0" borderId="77" xfId="0" applyFont="1" applyBorder="1" applyAlignment="1" applyProtection="1">
      <alignment horizontal="center" vertical="center"/>
      <protection locked="0"/>
    </xf>
    <xf numFmtId="0" fontId="11" fillId="0" borderId="19" xfId="0" applyFont="1" applyBorder="1" applyAlignment="1">
      <alignment vertical="center" wrapText="1"/>
    </xf>
    <xf numFmtId="0" fontId="11" fillId="2" borderId="114" xfId="0" applyFont="1" applyFill="1" applyBorder="1" applyAlignment="1">
      <alignment horizontal="right" vertical="center" wrapText="1"/>
    </xf>
    <xf numFmtId="0" fontId="11" fillId="2" borderId="25" xfId="0" applyFont="1" applyFill="1" applyBorder="1" applyAlignment="1">
      <alignment horizontal="right" vertical="center" wrapText="1"/>
    </xf>
    <xf numFmtId="0" fontId="11" fillId="2" borderId="55" xfId="0" applyFont="1" applyFill="1" applyBorder="1" applyAlignment="1">
      <alignment horizontal="center" vertical="center" wrapText="1"/>
    </xf>
    <xf numFmtId="0" fontId="11" fillId="2" borderId="93" xfId="0" applyFont="1" applyFill="1" applyBorder="1" applyAlignment="1">
      <alignment horizontal="center" vertical="center" wrapText="1"/>
    </xf>
    <xf numFmtId="178" fontId="51" fillId="0" borderId="133" xfId="0" applyNumberFormat="1" applyFont="1" applyBorder="1" applyAlignment="1" applyProtection="1">
      <alignment horizontal="right" vertical="center" wrapText="1"/>
      <protection locked="0"/>
    </xf>
    <xf numFmtId="178" fontId="51" fillId="0" borderId="134" xfId="0" applyNumberFormat="1" applyFont="1" applyBorder="1" applyAlignment="1" applyProtection="1">
      <alignment horizontal="right" vertical="center" wrapText="1"/>
      <protection locked="0"/>
    </xf>
    <xf numFmtId="0" fontId="51" fillId="0" borderId="149" xfId="0" applyFont="1" applyBorder="1" applyAlignment="1" applyProtection="1">
      <alignment horizontal="center" vertical="center"/>
      <protection locked="0"/>
    </xf>
    <xf numFmtId="0" fontId="51" fillId="0" borderId="161" xfId="0" applyFont="1" applyBorder="1" applyAlignment="1" applyProtection="1">
      <alignment horizontal="center" vertical="center"/>
      <protection locked="0"/>
    </xf>
    <xf numFmtId="0" fontId="51" fillId="0" borderId="239" xfId="0" applyFont="1" applyBorder="1" applyAlignment="1" applyProtection="1">
      <alignment horizontal="left" vertical="center" wrapText="1"/>
      <protection locked="0"/>
    </xf>
    <xf numFmtId="0" fontId="51" fillId="0" borderId="240" xfId="0" applyFont="1" applyBorder="1" applyAlignment="1" applyProtection="1">
      <alignment horizontal="left" vertical="center" wrapText="1"/>
      <protection locked="0"/>
    </xf>
    <xf numFmtId="0" fontId="51" fillId="0" borderId="241" xfId="0" applyFont="1" applyBorder="1" applyAlignment="1" applyProtection="1">
      <alignment horizontal="left" vertical="center" wrapText="1"/>
      <protection locked="0"/>
    </xf>
    <xf numFmtId="0" fontId="11" fillId="0" borderId="0" xfId="0" applyFont="1" applyAlignment="1">
      <alignment horizontal="left" vertical="center" wrapText="1" indent="1"/>
    </xf>
    <xf numFmtId="0" fontId="11" fillId="0" borderId="19" xfId="0" applyFont="1" applyBorder="1" applyAlignment="1" applyProtection="1">
      <alignment horizontal="right" vertical="center"/>
      <protection locked="0"/>
    </xf>
    <xf numFmtId="0" fontId="51" fillId="2" borderId="72"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115" xfId="0" applyFont="1" applyFill="1" applyBorder="1" applyAlignment="1">
      <alignment horizontal="center" vertical="center"/>
    </xf>
    <xf numFmtId="0" fontId="51" fillId="2" borderId="116" xfId="0" applyFont="1" applyFill="1" applyBorder="1" applyAlignment="1">
      <alignment horizontal="center" vertical="center"/>
    </xf>
    <xf numFmtId="0" fontId="51" fillId="2" borderId="17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95" xfId="0" applyFont="1" applyFill="1" applyBorder="1" applyAlignment="1">
      <alignment horizontal="center" vertical="center"/>
    </xf>
    <xf numFmtId="0" fontId="11" fillId="2" borderId="104" xfId="0" applyFont="1" applyFill="1" applyBorder="1" applyAlignment="1">
      <alignment horizontal="center" vertical="center"/>
    </xf>
    <xf numFmtId="0" fontId="60" fillId="0" borderId="25"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3" fillId="2" borderId="26"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60" fillId="0" borderId="97" xfId="0" applyFont="1" applyFill="1" applyBorder="1" applyAlignment="1" applyProtection="1">
      <alignment horizontal="left" vertical="top" wrapText="1"/>
      <protection locked="0"/>
    </xf>
    <xf numFmtId="0" fontId="60" fillId="0" borderId="98" xfId="0" applyFont="1" applyFill="1" applyBorder="1" applyAlignment="1" applyProtection="1">
      <alignment horizontal="left" vertical="top" wrapText="1"/>
      <protection locked="0"/>
    </xf>
    <xf numFmtId="0" fontId="60" fillId="0" borderId="72" xfId="0" applyFont="1" applyFill="1" applyBorder="1" applyAlignment="1" applyProtection="1">
      <alignment horizontal="left" vertical="top" wrapText="1"/>
      <protection locked="0"/>
    </xf>
    <xf numFmtId="0" fontId="60" fillId="0" borderId="22" xfId="0" applyFont="1" applyFill="1" applyBorder="1" applyAlignment="1" applyProtection="1">
      <alignment horizontal="left" vertical="top" wrapText="1"/>
      <protection locked="0"/>
    </xf>
    <xf numFmtId="0" fontId="60" fillId="0" borderId="23" xfId="0" applyFont="1" applyFill="1" applyBorder="1" applyAlignment="1" applyProtection="1">
      <alignment horizontal="left" vertical="top" wrapText="1"/>
      <protection locked="0"/>
    </xf>
    <xf numFmtId="0" fontId="60" fillId="0" borderId="24"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98" xfId="0" applyFont="1" applyFill="1" applyBorder="1" applyAlignment="1" applyProtection="1">
      <alignment horizontal="left" vertical="top" wrapText="1"/>
      <protection locked="0"/>
    </xf>
    <xf numFmtId="0" fontId="3" fillId="2" borderId="69" xfId="0" applyFont="1" applyFill="1" applyBorder="1" applyAlignment="1">
      <alignment vertical="center" wrapText="1"/>
    </xf>
    <xf numFmtId="0" fontId="11" fillId="0" borderId="0" xfId="0" applyFont="1" applyBorder="1" applyAlignment="1">
      <alignment horizontal="justify" vertical="center" wrapText="1"/>
    </xf>
    <xf numFmtId="0" fontId="11" fillId="0" borderId="20" xfId="0" applyFont="1" applyBorder="1" applyAlignment="1">
      <alignment horizontal="justify" vertical="center" wrapText="1"/>
    </xf>
    <xf numFmtId="0" fontId="3" fillId="0" borderId="0" xfId="0" applyFont="1" applyBorder="1" applyAlignment="1">
      <alignment horizontal="justify" vertical="center" wrapText="1"/>
    </xf>
    <xf numFmtId="0" fontId="51" fillId="0" borderId="0" xfId="0" applyFont="1" applyBorder="1" applyAlignment="1">
      <alignment horizontal="right" vertical="center"/>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81" fillId="0" borderId="138" xfId="0" applyFont="1" applyBorder="1" applyAlignment="1">
      <alignment horizontal="center" vertical="center" wrapText="1"/>
    </xf>
    <xf numFmtId="0" fontId="81" fillId="0" borderId="137"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52" xfId="0" applyFont="1" applyBorder="1" applyAlignment="1">
      <alignment horizontal="center" vertical="center" wrapText="1"/>
    </xf>
    <xf numFmtId="0" fontId="11" fillId="0" borderId="25" xfId="0" applyFont="1" applyBorder="1" applyAlignment="1">
      <alignment horizontal="justify" vertical="center" wrapText="1"/>
    </xf>
    <xf numFmtId="0" fontId="11" fillId="0" borderId="111" xfId="0" applyFont="1" applyBorder="1" applyAlignment="1" applyProtection="1">
      <alignment horizontal="center" vertical="center" wrapText="1"/>
      <protection locked="0"/>
    </xf>
    <xf numFmtId="180" fontId="11" fillId="0" borderId="129" xfId="0" applyNumberFormat="1" applyFont="1" applyBorder="1" applyAlignment="1" applyProtection="1">
      <alignment horizontal="left" vertical="top" wrapText="1"/>
      <protection locked="0"/>
    </xf>
    <xf numFmtId="180" fontId="11" fillId="0" borderId="130" xfId="0" applyNumberFormat="1" applyFont="1" applyBorder="1" applyAlignment="1" applyProtection="1">
      <alignment horizontal="left" vertical="top" wrapText="1"/>
      <protection locked="0"/>
    </xf>
    <xf numFmtId="180" fontId="11" fillId="0" borderId="123" xfId="0" applyNumberFormat="1" applyFont="1" applyBorder="1" applyAlignment="1" applyProtection="1">
      <alignment horizontal="left" vertical="top" wrapText="1"/>
      <protection locked="0"/>
    </xf>
    <xf numFmtId="180" fontId="11" fillId="0" borderId="110" xfId="0" applyNumberFormat="1" applyFont="1" applyBorder="1" applyAlignment="1" applyProtection="1">
      <alignment horizontal="left" vertical="top" wrapText="1"/>
      <protection locked="0"/>
    </xf>
    <xf numFmtId="180" fontId="11" fillId="0" borderId="125" xfId="0" applyNumberFormat="1" applyFont="1" applyBorder="1" applyAlignment="1" applyProtection="1">
      <alignment horizontal="left" vertical="top" wrapText="1"/>
      <protection locked="0"/>
    </xf>
    <xf numFmtId="180" fontId="11" fillId="0" borderId="126" xfId="0" applyNumberFormat="1" applyFont="1" applyBorder="1" applyAlignment="1" applyProtection="1">
      <alignment horizontal="left" vertical="top" wrapText="1"/>
      <protection locked="0"/>
    </xf>
    <xf numFmtId="0" fontId="11" fillId="0" borderId="129" xfId="0" applyFont="1" applyFill="1" applyBorder="1" applyAlignment="1" applyProtection="1">
      <alignment horizontal="left" vertical="top" wrapText="1"/>
      <protection locked="0"/>
    </xf>
    <xf numFmtId="0" fontId="12" fillId="0" borderId="130" xfId="0" applyFont="1" applyFill="1" applyBorder="1" applyAlignment="1" applyProtection="1">
      <alignment horizontal="left" vertical="top" wrapText="1"/>
      <protection locked="0"/>
    </xf>
    <xf numFmtId="0" fontId="12" fillId="0" borderId="123" xfId="0" applyFont="1" applyFill="1" applyBorder="1" applyAlignment="1" applyProtection="1">
      <alignment horizontal="left" vertical="top" wrapText="1"/>
      <protection locked="0"/>
    </xf>
    <xf numFmtId="0" fontId="12" fillId="0" borderId="110" xfId="0" applyFont="1" applyFill="1" applyBorder="1" applyAlignment="1" applyProtection="1">
      <alignment horizontal="left" vertical="top" wrapText="1"/>
      <protection locked="0"/>
    </xf>
    <xf numFmtId="0" fontId="12" fillId="0" borderId="125" xfId="0" applyFont="1" applyFill="1" applyBorder="1" applyAlignment="1" applyProtection="1">
      <alignment horizontal="left" vertical="top" wrapText="1"/>
      <protection locked="0"/>
    </xf>
    <xf numFmtId="0" fontId="12" fillId="0" borderId="126" xfId="0" applyFont="1" applyFill="1" applyBorder="1" applyAlignment="1" applyProtection="1">
      <alignment horizontal="left" vertical="top" wrapText="1"/>
      <protection locked="0"/>
    </xf>
    <xf numFmtId="180" fontId="11" fillId="0" borderId="32" xfId="0" applyNumberFormat="1" applyFont="1" applyBorder="1" applyAlignment="1" applyProtection="1">
      <alignment horizontal="left" vertical="top" wrapText="1"/>
      <protection locked="0"/>
    </xf>
    <xf numFmtId="180" fontId="11" fillId="0" borderId="41" xfId="0" applyNumberFormat="1" applyFont="1" applyBorder="1" applyAlignment="1" applyProtection="1">
      <alignment horizontal="left" vertical="top" wrapText="1"/>
      <protection locked="0"/>
    </xf>
    <xf numFmtId="0" fontId="11" fillId="0" borderId="123" xfId="0" applyFont="1" applyFill="1" applyBorder="1" applyAlignment="1" applyProtection="1">
      <alignment horizontal="left" vertical="top" wrapText="1"/>
      <protection locked="0"/>
    </xf>
    <xf numFmtId="0" fontId="12" fillId="0" borderId="32" xfId="0" applyFont="1" applyFill="1" applyBorder="1" applyAlignment="1" applyProtection="1">
      <alignment horizontal="left" vertical="top" wrapText="1"/>
      <protection locked="0"/>
    </xf>
    <xf numFmtId="0" fontId="12" fillId="0" borderId="41" xfId="0" applyFont="1" applyFill="1" applyBorder="1" applyAlignment="1" applyProtection="1">
      <alignment horizontal="left" vertical="top" wrapText="1"/>
      <protection locked="0"/>
    </xf>
    <xf numFmtId="0" fontId="81" fillId="0" borderId="111" xfId="0" applyFont="1" applyBorder="1" applyAlignment="1" applyProtection="1">
      <alignment horizontal="center" vertical="center" wrapText="1"/>
      <protection locked="0"/>
    </xf>
    <xf numFmtId="180" fontId="81" fillId="0" borderId="123" xfId="0" applyNumberFormat="1" applyFont="1" applyBorder="1" applyAlignment="1" applyProtection="1">
      <alignment horizontal="left" vertical="top" wrapText="1"/>
      <protection locked="0"/>
    </xf>
    <xf numFmtId="180" fontId="81" fillId="0" borderId="110" xfId="0" applyNumberFormat="1" applyFont="1" applyBorder="1" applyAlignment="1" applyProtection="1">
      <alignment horizontal="left" vertical="top" wrapText="1"/>
      <protection locked="0"/>
    </xf>
    <xf numFmtId="180" fontId="81" fillId="0" borderId="125" xfId="0" applyNumberFormat="1" applyFont="1" applyBorder="1" applyAlignment="1" applyProtection="1">
      <alignment horizontal="left" vertical="top" wrapText="1"/>
      <protection locked="0"/>
    </xf>
    <xf numFmtId="180" fontId="81" fillId="0" borderId="126" xfId="0" applyNumberFormat="1" applyFont="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81" fillId="0" borderId="102" xfId="0" applyFont="1" applyFill="1" applyBorder="1" applyAlignment="1" applyProtection="1">
      <alignment horizontal="left" vertical="top" wrapText="1"/>
      <protection locked="0"/>
    </xf>
    <xf numFmtId="0" fontId="11" fillId="2" borderId="4"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7" fillId="0" borderId="0" xfId="0" applyFont="1" applyBorder="1" applyAlignment="1">
      <alignment horizontal="justify" vertical="center" wrapText="1"/>
    </xf>
    <xf numFmtId="0" fontId="11" fillId="2" borderId="114" xfId="0" applyFont="1" applyFill="1" applyBorder="1" applyAlignment="1">
      <alignment horizontal="center" vertical="center" wrapText="1"/>
    </xf>
    <xf numFmtId="0" fontId="5" fillId="0" borderId="113" xfId="0" applyFont="1" applyBorder="1" applyAlignment="1">
      <alignment horizontal="center" vertical="center" wrapText="1"/>
    </xf>
    <xf numFmtId="0" fontId="29" fillId="2" borderId="114" xfId="0" applyFont="1" applyFill="1" applyBorder="1" applyAlignment="1">
      <alignment horizontal="left" vertical="center" wrapText="1"/>
    </xf>
    <xf numFmtId="0" fontId="29" fillId="2" borderId="113" xfId="0" applyFont="1" applyFill="1" applyBorder="1" applyAlignment="1">
      <alignment horizontal="left" vertical="center" wrapText="1"/>
    </xf>
    <xf numFmtId="179" fontId="82" fillId="0" borderId="88" xfId="0" applyNumberFormat="1" applyFont="1" applyBorder="1" applyAlignment="1" applyProtection="1">
      <alignment horizontal="center" vertical="center" wrapText="1"/>
      <protection locked="0"/>
    </xf>
    <xf numFmtId="179" fontId="82" fillId="0" borderId="17" xfId="0" applyNumberFormat="1" applyFont="1" applyBorder="1" applyAlignment="1" applyProtection="1">
      <alignment horizontal="center" vertical="center" wrapText="1"/>
      <protection locked="0"/>
    </xf>
    <xf numFmtId="0" fontId="68" fillId="0" borderId="98" xfId="0" applyFont="1" applyFill="1" applyBorder="1" applyAlignment="1" applyProtection="1">
      <alignment horizontal="center" vertical="center" wrapText="1"/>
      <protection locked="0"/>
    </xf>
    <xf numFmtId="0" fontId="68" fillId="0" borderId="22" xfId="0" applyFont="1" applyFill="1" applyBorder="1" applyAlignment="1" applyProtection="1">
      <alignment horizontal="center" vertical="center" wrapText="1"/>
      <protection locked="0"/>
    </xf>
    <xf numFmtId="0" fontId="68" fillId="0" borderId="76" xfId="0" applyFont="1" applyFill="1" applyBorder="1" applyAlignment="1" applyProtection="1">
      <alignment horizontal="center" vertical="center" wrapText="1"/>
      <protection locked="0"/>
    </xf>
    <xf numFmtId="0" fontId="68" fillId="0" borderId="24" xfId="0" applyFont="1" applyFill="1" applyBorder="1" applyAlignment="1" applyProtection="1">
      <alignment horizontal="center" vertical="center" wrapText="1"/>
      <protection locked="0"/>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81" fillId="0" borderId="138" xfId="0" applyFont="1" applyBorder="1" applyAlignment="1">
      <alignment horizontal="left" vertical="center" wrapText="1"/>
    </xf>
    <xf numFmtId="0" fontId="81" fillId="0" borderId="5" xfId="0" applyFont="1" applyBorder="1" applyAlignment="1">
      <alignment horizontal="left" vertical="center" wrapText="1"/>
    </xf>
    <xf numFmtId="0" fontId="81" fillId="0" borderId="6" xfId="0" applyFont="1" applyBorder="1" applyAlignment="1">
      <alignment horizontal="left" vertical="center" wrapText="1"/>
    </xf>
    <xf numFmtId="0" fontId="81" fillId="0" borderId="11" xfId="0" applyFont="1" applyBorder="1" applyAlignment="1">
      <alignment horizontal="left" vertical="center" wrapText="1"/>
    </xf>
    <xf numFmtId="0" fontId="81" fillId="0" borderId="12" xfId="0" applyFont="1" applyBorder="1" applyAlignment="1">
      <alignment horizontal="left" vertical="center" wrapText="1"/>
    </xf>
    <xf numFmtId="0" fontId="81" fillId="0" borderId="13" xfId="0" applyFont="1" applyBorder="1" applyAlignment="1">
      <alignment horizontal="left" vertical="center" wrapText="1"/>
    </xf>
    <xf numFmtId="0" fontId="3" fillId="0" borderId="97" xfId="0" applyFont="1" applyFill="1" applyBorder="1" applyAlignment="1">
      <alignment vertical="center"/>
    </xf>
    <xf numFmtId="0" fontId="5" fillId="0" borderId="98" xfId="0" applyFont="1" applyBorder="1" applyAlignment="1">
      <alignment vertical="center"/>
    </xf>
    <xf numFmtId="0" fontId="3" fillId="0" borderId="98" xfId="0" applyFont="1" applyFill="1" applyBorder="1" applyAlignment="1">
      <alignment vertical="center"/>
    </xf>
    <xf numFmtId="0" fontId="60" fillId="0" borderId="97" xfId="0" applyFont="1" applyFill="1" applyBorder="1" applyAlignment="1">
      <alignment horizontal="left" vertical="center"/>
    </xf>
    <xf numFmtId="0" fontId="60" fillId="0" borderId="98" xfId="0" applyFont="1" applyFill="1" applyBorder="1" applyAlignment="1">
      <alignment horizontal="left" vertical="center"/>
    </xf>
    <xf numFmtId="0" fontId="11" fillId="0" borderId="193" xfId="0" applyFont="1" applyBorder="1" applyAlignment="1">
      <alignment horizontal="justify" vertical="center" wrapText="1"/>
    </xf>
    <xf numFmtId="0" fontId="11" fillId="0" borderId="194" xfId="0" applyFont="1" applyBorder="1" applyAlignment="1">
      <alignment horizontal="justify" vertical="center" wrapText="1"/>
    </xf>
    <xf numFmtId="0" fontId="11" fillId="0" borderId="195" xfId="0" applyFont="1" applyBorder="1" applyAlignment="1">
      <alignment horizontal="justify" vertical="center" wrapText="1"/>
    </xf>
    <xf numFmtId="0" fontId="51" fillId="0" borderId="191" xfId="0" applyFont="1" applyBorder="1" applyAlignment="1" applyProtection="1">
      <alignment horizontal="center" vertical="center" wrapText="1"/>
      <protection locked="0"/>
    </xf>
    <xf numFmtId="0" fontId="51" fillId="0" borderId="192" xfId="0" applyFont="1" applyBorder="1" applyAlignment="1" applyProtection="1">
      <alignment horizontal="center" vertical="center" wrapText="1"/>
      <protection locked="0"/>
    </xf>
    <xf numFmtId="0" fontId="3" fillId="2" borderId="188" xfId="0" applyFont="1" applyFill="1" applyBorder="1" applyAlignment="1">
      <alignment horizontal="justify" vertical="center" wrapText="1"/>
    </xf>
    <xf numFmtId="0" fontId="3" fillId="2" borderId="189" xfId="0" applyFont="1" applyFill="1" applyBorder="1" applyAlignment="1">
      <alignment horizontal="justify" vertical="center" wrapText="1"/>
    </xf>
    <xf numFmtId="0" fontId="3" fillId="2" borderId="190" xfId="0" applyFont="1" applyFill="1" applyBorder="1" applyAlignment="1">
      <alignment horizontal="justify" vertical="center" wrapText="1"/>
    </xf>
    <xf numFmtId="0" fontId="3" fillId="0" borderId="139" xfId="0" applyFont="1" applyBorder="1" applyAlignment="1">
      <alignment horizontal="left" vertical="center" wrapText="1"/>
    </xf>
    <xf numFmtId="0" fontId="3" fillId="0" borderId="102" xfId="0" applyFont="1" applyBorder="1" applyAlignment="1">
      <alignment horizontal="left" vertical="center" wrapText="1"/>
    </xf>
    <xf numFmtId="0" fontId="11" fillId="0" borderId="72" xfId="0" applyFont="1" applyBorder="1">
      <alignment vertical="center"/>
    </xf>
    <xf numFmtId="0" fontId="11" fillId="0" borderId="0" xfId="0" applyFont="1" applyBorder="1">
      <alignment vertical="center"/>
    </xf>
    <xf numFmtId="0" fontId="11" fillId="0" borderId="22" xfId="0" applyFont="1" applyBorder="1">
      <alignment vertical="center"/>
    </xf>
    <xf numFmtId="0" fontId="3" fillId="0" borderId="97" xfId="0" applyFont="1" applyBorder="1">
      <alignment vertical="center"/>
    </xf>
    <xf numFmtId="0" fontId="3" fillId="0" borderId="242" xfId="0" applyFont="1" applyBorder="1">
      <alignment vertical="center"/>
    </xf>
    <xf numFmtId="0" fontId="3" fillId="0" borderId="98" xfId="0" applyFont="1" applyBorder="1">
      <alignment vertical="center"/>
    </xf>
    <xf numFmtId="0" fontId="51" fillId="0" borderId="97" xfId="0" applyFont="1" applyBorder="1" applyAlignment="1" applyProtection="1">
      <alignment horizontal="left" vertical="top" wrapText="1"/>
      <protection locked="0"/>
    </xf>
    <xf numFmtId="0" fontId="51" fillId="0" borderId="242" xfId="0" applyFont="1" applyBorder="1" applyAlignment="1" applyProtection="1">
      <alignment horizontal="left" vertical="top" wrapText="1"/>
      <protection locked="0"/>
    </xf>
    <xf numFmtId="0" fontId="51" fillId="0" borderId="98" xfId="0" applyFont="1" applyBorder="1" applyAlignment="1" applyProtection="1">
      <alignment horizontal="left" vertical="top" wrapText="1"/>
      <protection locked="0"/>
    </xf>
    <xf numFmtId="0" fontId="51" fillId="0" borderId="72" xfId="0" applyFont="1" applyBorder="1" applyAlignment="1" applyProtection="1">
      <alignment horizontal="left" vertical="top" wrapText="1"/>
      <protection locked="0"/>
    </xf>
    <xf numFmtId="0" fontId="51" fillId="0" borderId="0" xfId="0" applyFont="1" applyBorder="1" applyAlignment="1" applyProtection="1">
      <alignment horizontal="left" vertical="top" wrapText="1"/>
      <protection locked="0"/>
    </xf>
    <xf numFmtId="0" fontId="51" fillId="0" borderId="22" xfId="0" applyFont="1" applyBorder="1" applyAlignment="1" applyProtection="1">
      <alignment horizontal="left" vertical="top" wrapText="1"/>
      <protection locked="0"/>
    </xf>
    <xf numFmtId="0" fontId="51" fillId="0" borderId="139" xfId="0" applyFont="1" applyBorder="1" applyAlignment="1" applyProtection="1">
      <alignment horizontal="left" vertical="top" wrapText="1"/>
      <protection locked="0"/>
    </xf>
    <xf numFmtId="0" fontId="51" fillId="0" borderId="102" xfId="0" applyFont="1" applyBorder="1" applyAlignment="1" applyProtection="1">
      <alignment horizontal="left" vertical="top" wrapText="1"/>
      <protection locked="0"/>
    </xf>
    <xf numFmtId="0" fontId="51" fillId="0" borderId="76" xfId="0" applyFont="1" applyBorder="1" applyAlignment="1" applyProtection="1">
      <alignment horizontal="left" vertical="top" wrapText="1"/>
      <protection locked="0"/>
    </xf>
    <xf numFmtId="0" fontId="3" fillId="0" borderId="72" xfId="0" applyFont="1" applyBorder="1">
      <alignment vertical="center"/>
    </xf>
    <xf numFmtId="0" fontId="3" fillId="0" borderId="0" xfId="0" applyFont="1" applyBorder="1">
      <alignment vertical="center"/>
    </xf>
    <xf numFmtId="0" fontId="3" fillId="0" borderId="22" xfId="0" applyFont="1" applyBorder="1">
      <alignment vertical="center"/>
    </xf>
    <xf numFmtId="0" fontId="11" fillId="0" borderId="242" xfId="0" applyFont="1" applyBorder="1">
      <alignment vertical="center"/>
    </xf>
    <xf numFmtId="0" fontId="11" fillId="0" borderId="98" xfId="0" applyFont="1" applyBorder="1">
      <alignment vertical="center"/>
    </xf>
    <xf numFmtId="0" fontId="51" fillId="0" borderId="23" xfId="0" applyFont="1" applyBorder="1" applyAlignment="1" applyProtection="1">
      <alignment horizontal="left" vertical="top" wrapText="1"/>
      <protection locked="0"/>
    </xf>
    <xf numFmtId="0" fontId="51" fillId="0" borderId="19" xfId="0" applyFont="1" applyBorder="1" applyAlignment="1" applyProtection="1">
      <alignment horizontal="left" vertical="top" wrapText="1"/>
      <protection locked="0"/>
    </xf>
    <xf numFmtId="0" fontId="51" fillId="0" borderId="24" xfId="0" applyFont="1" applyBorder="1" applyAlignment="1" applyProtection="1">
      <alignment horizontal="left" vertical="top" wrapText="1"/>
      <protection locked="0"/>
    </xf>
    <xf numFmtId="0" fontId="3" fillId="2" borderId="75"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11" fillId="0" borderId="187" xfId="0" applyFont="1" applyBorder="1" applyAlignment="1">
      <alignment horizontal="justify" vertical="center" wrapText="1"/>
    </xf>
    <xf numFmtId="0" fontId="11" fillId="0" borderId="186" xfId="0" applyFont="1" applyBorder="1" applyAlignment="1">
      <alignment horizontal="justify" vertical="center" wrapText="1"/>
    </xf>
    <xf numFmtId="0" fontId="11" fillId="0" borderId="196" xfId="0" applyFont="1" applyBorder="1" applyAlignment="1">
      <alignment horizontal="justify" vertical="center" wrapText="1"/>
    </xf>
    <xf numFmtId="0" fontId="51" fillId="0" borderId="186" xfId="0" applyFont="1" applyBorder="1" applyAlignment="1" applyProtection="1">
      <alignment horizontal="center" vertical="center" wrapText="1"/>
      <protection locked="0"/>
    </xf>
    <xf numFmtId="0" fontId="51" fillId="0" borderId="185" xfId="0" applyFont="1" applyBorder="1" applyAlignment="1" applyProtection="1">
      <alignment horizontal="center" vertical="center" wrapText="1"/>
      <protection locked="0"/>
    </xf>
    <xf numFmtId="0" fontId="51" fillId="0" borderId="102" xfId="0" applyFont="1" applyBorder="1" applyAlignment="1" applyProtection="1">
      <alignment horizontal="center" vertical="center" wrapText="1"/>
      <protection locked="0"/>
    </xf>
    <xf numFmtId="0" fontId="51" fillId="0" borderId="76" xfId="0" applyFont="1" applyBorder="1" applyAlignment="1" applyProtection="1">
      <alignment horizontal="center" vertical="center" wrapText="1"/>
      <protection locked="0"/>
    </xf>
    <xf numFmtId="0" fontId="11" fillId="0" borderId="118" xfId="0" applyFont="1" applyBorder="1" applyAlignment="1">
      <alignment horizontal="justify" vertical="center" wrapText="1"/>
    </xf>
    <xf numFmtId="0" fontId="11" fillId="0" borderId="12" xfId="0" applyFont="1" applyBorder="1" applyAlignment="1">
      <alignment horizontal="justify" vertical="center" wrapText="1"/>
    </xf>
    <xf numFmtId="0" fontId="51" fillId="0" borderId="197"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61" fillId="5" borderId="119" xfId="0" applyFont="1" applyFill="1" applyBorder="1" applyAlignment="1">
      <alignment horizontal="left" vertical="center" wrapText="1"/>
    </xf>
    <xf numFmtId="0" fontId="61" fillId="5" borderId="120" xfId="0" applyFont="1" applyFill="1" applyBorder="1" applyAlignment="1">
      <alignment horizontal="left" vertical="center" wrapText="1"/>
    </xf>
    <xf numFmtId="0" fontId="61" fillId="5" borderId="121" xfId="0" applyFont="1" applyFill="1" applyBorder="1" applyAlignment="1">
      <alignment horizontal="left" vertical="center" wrapText="1"/>
    </xf>
    <xf numFmtId="0" fontId="69" fillId="0" borderId="0" xfId="0" applyFont="1" applyBorder="1" applyAlignment="1">
      <alignment horizontal="justify" vertical="center"/>
    </xf>
    <xf numFmtId="0" fontId="3" fillId="2" borderId="198" xfId="0" applyFont="1" applyFill="1" applyBorder="1" applyAlignment="1">
      <alignment horizontal="distributed" vertical="center" wrapText="1" indent="1"/>
    </xf>
    <xf numFmtId="0" fontId="3" fillId="2" borderId="199" xfId="0" applyFont="1" applyFill="1" applyBorder="1" applyAlignment="1">
      <alignment horizontal="distributed" vertical="center" wrapText="1" indent="1"/>
    </xf>
    <xf numFmtId="0" fontId="4" fillId="2" borderId="20" xfId="0" applyFont="1" applyFill="1" applyBorder="1" applyAlignment="1">
      <alignment horizontal="distributed" vertical="center" wrapText="1" indent="1"/>
    </xf>
    <xf numFmtId="0" fontId="4" fillId="2" borderId="19" xfId="0" applyFont="1" applyFill="1" applyBorder="1" applyAlignment="1">
      <alignment horizontal="distributed" vertical="center" wrapText="1" indent="1"/>
    </xf>
    <xf numFmtId="0" fontId="4" fillId="2" borderId="201" xfId="0" applyFont="1" applyFill="1" applyBorder="1" applyAlignment="1">
      <alignment horizontal="center" vertical="center" wrapText="1"/>
    </xf>
    <xf numFmtId="0" fontId="4" fillId="2" borderId="189" xfId="0" applyFont="1" applyFill="1" applyBorder="1" applyAlignment="1">
      <alignment horizontal="center" vertical="center" wrapText="1"/>
    </xf>
    <xf numFmtId="0" fontId="4" fillId="2" borderId="202" xfId="0" applyFont="1" applyFill="1" applyBorder="1" applyAlignment="1">
      <alignment horizontal="center" vertical="center" wrapText="1"/>
    </xf>
    <xf numFmtId="0" fontId="4" fillId="2" borderId="190"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wrapText="1"/>
    </xf>
    <xf numFmtId="0" fontId="11" fillId="2" borderId="23"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Alignment="1">
      <alignment horizontal="left" vertical="center"/>
    </xf>
    <xf numFmtId="0" fontId="11" fillId="2" borderId="231" xfId="0" applyFont="1" applyFill="1" applyBorder="1" applyAlignment="1">
      <alignment horizontal="distributed" vertical="center" wrapText="1" indent="2"/>
    </xf>
    <xf numFmtId="0" fontId="11" fillId="2" borderId="224" xfId="0" applyFont="1" applyFill="1" applyBorder="1" applyAlignment="1">
      <alignment horizontal="distributed" vertical="center" wrapText="1" indent="2"/>
    </xf>
    <xf numFmtId="179" fontId="51" fillId="0" borderId="230" xfId="0" applyNumberFormat="1" applyFont="1" applyFill="1" applyBorder="1" applyAlignment="1" applyProtection="1">
      <alignment vertical="center"/>
      <protection locked="0"/>
    </xf>
    <xf numFmtId="179" fontId="51" fillId="0" borderId="227" xfId="0" applyNumberFormat="1" applyFont="1" applyFill="1" applyBorder="1" applyAlignment="1" applyProtection="1">
      <alignment vertical="center"/>
      <protection locked="0"/>
    </xf>
    <xf numFmtId="0" fontId="11" fillId="2" borderId="232" xfId="0" applyFont="1" applyFill="1" applyBorder="1" applyAlignment="1">
      <alignment vertical="center" textRotation="255"/>
    </xf>
    <xf numFmtId="0" fontId="11" fillId="2" borderId="199" xfId="0" applyFont="1" applyFill="1" applyBorder="1" applyAlignment="1">
      <alignment vertical="center" textRotation="255"/>
    </xf>
    <xf numFmtId="179" fontId="51" fillId="0" borderId="230" xfId="0" applyNumberFormat="1" applyFont="1" applyBorder="1" applyAlignment="1" applyProtection="1">
      <alignment vertical="center"/>
      <protection locked="0"/>
    </xf>
    <xf numFmtId="179" fontId="51" fillId="0" borderId="227" xfId="0" applyNumberFormat="1" applyFont="1" applyBorder="1" applyAlignment="1" applyProtection="1">
      <alignment vertical="center"/>
      <protection locked="0"/>
    </xf>
    <xf numFmtId="179" fontId="51" fillId="0" borderId="19" xfId="0" applyNumberFormat="1" applyFont="1" applyBorder="1" applyAlignment="1" applyProtection="1">
      <alignment vertical="center"/>
      <protection locked="0"/>
    </xf>
    <xf numFmtId="179" fontId="51" fillId="0" borderId="218" xfId="0" applyNumberFormat="1" applyFont="1" applyBorder="1" applyAlignment="1" applyProtection="1">
      <alignment vertical="center"/>
      <protection locked="0"/>
    </xf>
    <xf numFmtId="0" fontId="11" fillId="2" borderId="211" xfId="0" applyFont="1" applyFill="1" applyBorder="1" applyAlignment="1">
      <alignment horizontal="center" vertical="center" wrapText="1"/>
    </xf>
    <xf numFmtId="0" fontId="11" fillId="2" borderId="212" xfId="0" applyFont="1" applyFill="1" applyBorder="1" applyAlignment="1">
      <alignment horizontal="center" vertical="center" wrapText="1"/>
    </xf>
    <xf numFmtId="0" fontId="11" fillId="2" borderId="74" xfId="0" applyFont="1" applyFill="1" applyBorder="1" applyAlignment="1">
      <alignment vertical="center" textRotation="255" wrapText="1"/>
    </xf>
    <xf numFmtId="0" fontId="11" fillId="2" borderId="63" xfId="0" applyFont="1" applyFill="1" applyBorder="1" applyAlignment="1">
      <alignment vertical="center" textRotation="255" wrapText="1"/>
    </xf>
    <xf numFmtId="0" fontId="11" fillId="2" borderId="73" xfId="0" applyFont="1" applyFill="1" applyBorder="1" applyAlignment="1">
      <alignment vertical="center" textRotation="255" wrapText="1"/>
    </xf>
    <xf numFmtId="38" fontId="51" fillId="3" borderId="0" xfId="14" applyFont="1" applyFill="1" applyBorder="1" applyAlignment="1">
      <alignment horizontal="right" vertical="center"/>
    </xf>
    <xf numFmtId="38" fontId="51" fillId="3" borderId="206" xfId="14" applyFont="1" applyFill="1" applyBorder="1" applyAlignment="1">
      <alignment horizontal="right" vertical="center"/>
    </xf>
    <xf numFmtId="0" fontId="11" fillId="2" borderId="82" xfId="0" applyFont="1" applyFill="1" applyBorder="1" applyAlignment="1">
      <alignment horizontal="distributed" vertical="center" wrapText="1" indent="2"/>
    </xf>
    <xf numFmtId="0" fontId="11" fillId="2" borderId="216" xfId="0" applyFont="1" applyFill="1" applyBorder="1" applyAlignment="1">
      <alignment horizontal="distributed" vertical="center" wrapText="1" indent="2"/>
    </xf>
    <xf numFmtId="38" fontId="51" fillId="3" borderId="215" xfId="14" applyFont="1" applyFill="1" applyBorder="1" applyAlignment="1">
      <alignment horizontal="right" vertical="center"/>
    </xf>
    <xf numFmtId="38" fontId="51" fillId="3" borderId="216" xfId="14" applyFont="1" applyFill="1" applyBorder="1" applyAlignment="1">
      <alignment horizontal="right" vertical="center"/>
    </xf>
    <xf numFmtId="38" fontId="51" fillId="3" borderId="189" xfId="14" applyFont="1" applyFill="1" applyBorder="1" applyAlignment="1">
      <alignment horizontal="right" vertical="center"/>
    </xf>
    <xf numFmtId="38" fontId="51" fillId="3" borderId="202" xfId="14" applyFont="1" applyFill="1" applyBorder="1" applyAlignment="1">
      <alignment horizontal="right" vertical="center"/>
    </xf>
    <xf numFmtId="38" fontId="51" fillId="3" borderId="224" xfId="14" applyFont="1" applyFill="1" applyBorder="1" applyAlignment="1">
      <alignment horizontal="right" vertical="center"/>
    </xf>
    <xf numFmtId="38" fontId="51" fillId="3" borderId="227" xfId="14" applyFont="1" applyFill="1" applyBorder="1" applyAlignment="1">
      <alignment horizontal="right" vertical="center"/>
    </xf>
    <xf numFmtId="38" fontId="51" fillId="3" borderId="19" xfId="14" applyFont="1" applyFill="1" applyBorder="1" applyAlignment="1">
      <alignment horizontal="right" vertical="center"/>
    </xf>
    <xf numFmtId="38" fontId="51" fillId="3" borderId="218" xfId="14" applyFont="1" applyFill="1" applyBorder="1" applyAlignment="1">
      <alignment horizontal="right" vertical="center"/>
    </xf>
    <xf numFmtId="0" fontId="11" fillId="2" borderId="75" xfId="0" applyFont="1" applyFill="1" applyBorder="1" applyAlignment="1">
      <alignment horizontal="distributed" vertical="center" wrapText="1" indent="1"/>
    </xf>
    <xf numFmtId="0" fontId="0" fillId="0" borderId="208" xfId="0" applyBorder="1" applyAlignment="1">
      <alignment horizontal="distributed" vertical="center" indent="1"/>
    </xf>
    <xf numFmtId="0" fontId="11" fillId="2" borderId="209" xfId="0" applyFont="1" applyFill="1" applyBorder="1" applyAlignment="1">
      <alignment horizontal="center" vertical="center" wrapText="1"/>
    </xf>
    <xf numFmtId="0" fontId="11" fillId="2" borderId="210"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0" fillId="0" borderId="217" xfId="0" applyBorder="1" applyAlignment="1">
      <alignment vertical="center" wrapText="1"/>
    </xf>
    <xf numFmtId="0" fontId="11" fillId="2" borderId="33" xfId="0" applyFont="1" applyFill="1" applyBorder="1" applyAlignment="1">
      <alignment horizontal="center" vertical="center" wrapText="1"/>
    </xf>
    <xf numFmtId="0" fontId="11" fillId="2" borderId="229"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88" xfId="0" applyFont="1" applyFill="1" applyBorder="1" applyAlignment="1">
      <alignment horizontal="distributed" vertical="center" wrapText="1" indent="2"/>
    </xf>
    <xf numFmtId="0" fontId="11" fillId="2" borderId="202" xfId="0" applyFont="1" applyFill="1" applyBorder="1" applyAlignment="1">
      <alignment horizontal="distributed" vertical="center" wrapText="1" indent="2"/>
    </xf>
    <xf numFmtId="179" fontId="51" fillId="0" borderId="189" xfId="0" applyNumberFormat="1" applyFont="1" applyFill="1" applyBorder="1" applyAlignment="1" applyProtection="1">
      <alignment vertical="center"/>
      <protection locked="0"/>
    </xf>
    <xf numFmtId="179" fontId="51" fillId="0" borderId="202" xfId="0" applyNumberFormat="1" applyFont="1" applyFill="1" applyBorder="1" applyAlignment="1" applyProtection="1">
      <alignment vertical="center"/>
      <protection locked="0"/>
    </xf>
    <xf numFmtId="0" fontId="51" fillId="2" borderId="136" xfId="0" applyFont="1" applyFill="1" applyBorder="1" applyAlignment="1">
      <alignment horizontal="distributed" vertical="center" wrapText="1" indent="1"/>
    </xf>
    <xf numFmtId="0" fontId="51" fillId="2" borderId="134" xfId="0" applyFont="1" applyFill="1" applyBorder="1" applyAlignment="1">
      <alignment horizontal="distributed" vertical="center" wrapText="1" indent="1"/>
    </xf>
    <xf numFmtId="0" fontId="51" fillId="0" borderId="5" xfId="0" applyFont="1" applyBorder="1" applyAlignment="1" applyProtection="1">
      <alignment vertical="center" wrapText="1"/>
      <protection locked="0"/>
    </xf>
    <xf numFmtId="0" fontId="51" fillId="0" borderId="137" xfId="0" applyFont="1" applyBorder="1" applyAlignment="1" applyProtection="1">
      <alignment vertical="center" wrapText="1"/>
      <protection locked="0"/>
    </xf>
    <xf numFmtId="0" fontId="51" fillId="2" borderId="138" xfId="0" applyFont="1" applyFill="1" applyBorder="1" applyAlignment="1">
      <alignment horizontal="center" vertical="center" wrapText="1"/>
    </xf>
    <xf numFmtId="0" fontId="51" fillId="2" borderId="137" xfId="0" applyFont="1" applyFill="1" applyBorder="1" applyAlignment="1">
      <alignment horizontal="center" vertical="center" wrapText="1"/>
    </xf>
    <xf numFmtId="0" fontId="51" fillId="0" borderId="6" xfId="0" applyFont="1" applyBorder="1" applyAlignment="1" applyProtection="1">
      <alignment vertical="center" wrapText="1"/>
      <protection locked="0"/>
    </xf>
    <xf numFmtId="0" fontId="51" fillId="2" borderId="97" xfId="0" applyFont="1" applyFill="1" applyBorder="1" applyAlignment="1">
      <alignment horizontal="center" vertical="center" wrapText="1"/>
    </xf>
    <xf numFmtId="0" fontId="51" fillId="2" borderId="130" xfId="0" applyFont="1" applyFill="1" applyBorder="1" applyAlignment="1">
      <alignment horizontal="center" vertical="center" wrapText="1"/>
    </xf>
    <xf numFmtId="0" fontId="51" fillId="2" borderId="72" xfId="0" applyFont="1" applyFill="1" applyBorder="1" applyAlignment="1">
      <alignment horizontal="center" vertical="center" wrapText="1"/>
    </xf>
    <xf numFmtId="0" fontId="51" fillId="2" borderId="110" xfId="0" applyFont="1" applyFill="1" applyBorder="1" applyAlignment="1">
      <alignment horizontal="center" vertical="center" wrapText="1"/>
    </xf>
    <xf numFmtId="0" fontId="51" fillId="2" borderId="139" xfId="0" applyFont="1" applyFill="1" applyBorder="1" applyAlignment="1">
      <alignment horizontal="center" vertical="center" wrapText="1"/>
    </xf>
    <xf numFmtId="0" fontId="51" fillId="2" borderId="126" xfId="0" applyFont="1" applyFill="1" applyBorder="1" applyAlignment="1">
      <alignment horizontal="center" vertical="center" wrapText="1"/>
    </xf>
    <xf numFmtId="0" fontId="51" fillId="0" borderId="0" xfId="0" applyFont="1" applyBorder="1" applyAlignment="1" applyProtection="1">
      <alignment vertical="center" wrapText="1"/>
      <protection locked="0"/>
    </xf>
    <xf numFmtId="0" fontId="51" fillId="0" borderId="11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10" xfId="0" applyFont="1" applyBorder="1" applyAlignment="1" applyProtection="1">
      <alignment vertical="center" wrapText="1"/>
      <protection locked="0"/>
    </xf>
    <xf numFmtId="0" fontId="0" fillId="0" borderId="102" xfId="0" applyFont="1" applyBorder="1" applyAlignment="1" applyProtection="1">
      <alignment vertical="center" wrapText="1"/>
      <protection locked="0"/>
    </xf>
    <xf numFmtId="0" fontId="0" fillId="0" borderId="126" xfId="0" applyFont="1" applyBorder="1" applyAlignment="1" applyProtection="1">
      <alignment vertical="center" wrapText="1"/>
      <protection locked="0"/>
    </xf>
    <xf numFmtId="0" fontId="51" fillId="2" borderId="123" xfId="0" applyFont="1" applyFill="1" applyBorder="1" applyAlignment="1">
      <alignment horizontal="distributed" vertical="center" wrapText="1" indent="1"/>
    </xf>
    <xf numFmtId="0" fontId="51" fillId="2" borderId="110" xfId="0" applyFont="1" applyFill="1" applyBorder="1" applyAlignment="1">
      <alignment horizontal="distributed" vertical="center" wrapText="1" indent="1"/>
    </xf>
    <xf numFmtId="0" fontId="51" fillId="2" borderId="125" xfId="0" applyFont="1" applyFill="1" applyBorder="1" applyAlignment="1">
      <alignment horizontal="distributed" vertical="center" wrapText="1" indent="1"/>
    </xf>
    <xf numFmtId="0" fontId="51" fillId="2" borderId="126" xfId="0" applyFont="1" applyFill="1" applyBorder="1" applyAlignment="1">
      <alignment horizontal="distributed" vertical="center" wrapText="1" indent="1"/>
    </xf>
    <xf numFmtId="182" fontId="51" fillId="0" borderId="0" xfId="0" applyNumberFormat="1" applyFont="1" applyBorder="1" applyAlignment="1" applyProtection="1">
      <alignment horizontal="center" vertical="center" wrapText="1"/>
      <protection locked="0"/>
    </xf>
    <xf numFmtId="182" fontId="51" fillId="0" borderId="22" xfId="0" applyNumberFormat="1" applyFont="1" applyBorder="1" applyAlignment="1" applyProtection="1">
      <alignment horizontal="center" vertical="center" wrapText="1"/>
      <protection locked="0"/>
    </xf>
    <xf numFmtId="0" fontId="51" fillId="2" borderId="0" xfId="0" applyFont="1" applyFill="1" applyBorder="1" applyAlignment="1">
      <alignment horizontal="center" vertical="center" wrapText="1"/>
    </xf>
    <xf numFmtId="0" fontId="51" fillId="2" borderId="22" xfId="0" applyFont="1" applyFill="1" applyBorder="1" applyAlignment="1">
      <alignment horizontal="center" vertical="center" wrapText="1"/>
    </xf>
    <xf numFmtId="182" fontId="51" fillId="0" borderId="102" xfId="0" applyNumberFormat="1" applyFont="1" applyBorder="1" applyAlignment="1" applyProtection="1">
      <alignment horizontal="center" vertical="center" wrapText="1"/>
      <protection locked="0"/>
    </xf>
    <xf numFmtId="182" fontId="51" fillId="0" borderId="76" xfId="0" applyNumberFormat="1" applyFont="1" applyBorder="1" applyAlignment="1" applyProtection="1">
      <alignment horizontal="center" vertical="center" wrapText="1"/>
      <protection locked="0"/>
    </xf>
    <xf numFmtId="0" fontId="51" fillId="2" borderId="44" xfId="0" applyFont="1" applyFill="1" applyBorder="1" applyAlignment="1">
      <alignment horizontal="distributed" vertical="center" wrapText="1" indent="1"/>
    </xf>
    <xf numFmtId="0" fontId="51" fillId="2" borderId="65" xfId="0" applyFont="1" applyFill="1" applyBorder="1" applyAlignment="1">
      <alignment horizontal="distributed" vertical="center" wrapText="1" indent="1"/>
    </xf>
    <xf numFmtId="0" fontId="51" fillId="0" borderId="94" xfId="0" applyFont="1" applyBorder="1" applyAlignment="1" applyProtection="1">
      <alignment vertical="center" wrapText="1"/>
      <protection locked="0"/>
    </xf>
    <xf numFmtId="0" fontId="51" fillId="0" borderId="140" xfId="0" applyFont="1" applyBorder="1" applyAlignment="1" applyProtection="1">
      <alignment vertical="center" wrapText="1"/>
      <protection locked="0"/>
    </xf>
    <xf numFmtId="0" fontId="51" fillId="0" borderId="141" xfId="0" applyFont="1" applyBorder="1" applyAlignment="1" applyProtection="1">
      <alignment vertical="center" wrapText="1"/>
      <protection locked="0"/>
    </xf>
    <xf numFmtId="0" fontId="51" fillId="2" borderId="96" xfId="0" applyFont="1" applyFill="1" applyBorder="1" applyAlignment="1">
      <alignment horizontal="distributed" vertical="center" wrapText="1" indent="1"/>
    </xf>
    <xf numFmtId="0" fontId="51" fillId="2" borderId="142" xfId="0" applyFont="1" applyFill="1" applyBorder="1" applyAlignment="1">
      <alignment horizontal="distributed" vertical="center" wrapText="1" indent="1"/>
    </xf>
    <xf numFmtId="0" fontId="51" fillId="0" borderId="56" xfId="0" applyFont="1" applyBorder="1" applyAlignment="1" applyProtection="1">
      <alignment vertical="center" wrapText="1"/>
      <protection locked="0"/>
    </xf>
    <xf numFmtId="0" fontId="51" fillId="0" borderId="77" xfId="0" applyFont="1" applyBorder="1" applyAlignment="1" applyProtection="1">
      <alignment vertical="center" wrapText="1"/>
      <protection locked="0"/>
    </xf>
    <xf numFmtId="0" fontId="51" fillId="2" borderId="136" xfId="0" applyFont="1" applyFill="1" applyBorder="1" applyAlignment="1">
      <alignment horizontal="center" vertical="center" wrapText="1"/>
    </xf>
    <xf numFmtId="0" fontId="51" fillId="2" borderId="143" xfId="0" applyFont="1" applyFill="1" applyBorder="1" applyAlignment="1">
      <alignment horizontal="center" vertical="center" wrapText="1"/>
    </xf>
    <xf numFmtId="0" fontId="51" fillId="2" borderId="144"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44" xfId="0" applyFont="1" applyFill="1" applyBorder="1" applyAlignment="1">
      <alignment horizontal="center" vertical="center" wrapText="1"/>
    </xf>
    <xf numFmtId="0" fontId="51" fillId="2" borderId="64" xfId="0" applyFont="1" applyFill="1" applyBorder="1" applyAlignment="1">
      <alignment horizontal="center" vertical="center" wrapText="1"/>
    </xf>
    <xf numFmtId="0" fontId="51" fillId="2" borderId="65" xfId="0" applyFont="1" applyFill="1" applyBorder="1" applyAlignment="1">
      <alignment horizontal="center" vertical="center" wrapText="1"/>
    </xf>
    <xf numFmtId="178" fontId="51" fillId="0" borderId="56" xfId="0" applyNumberFormat="1" applyFont="1" applyFill="1" applyBorder="1" applyAlignment="1" applyProtection="1">
      <alignment vertical="center"/>
      <protection locked="0"/>
    </xf>
    <xf numFmtId="178" fontId="51" fillId="0" borderId="142" xfId="0" applyNumberFormat="1" applyFont="1" applyFill="1" applyBorder="1" applyAlignment="1" applyProtection="1">
      <alignment vertical="center"/>
      <protection locked="0"/>
    </xf>
    <xf numFmtId="178" fontId="51" fillId="3" borderId="96" xfId="0" applyNumberFormat="1" applyFont="1" applyFill="1" applyBorder="1" applyAlignment="1">
      <alignment vertical="center"/>
    </xf>
    <xf numFmtId="178" fontId="51" fillId="3" borderId="142" xfId="0" applyNumberFormat="1" applyFont="1" applyFill="1" applyBorder="1" applyAlignment="1">
      <alignment vertical="center"/>
    </xf>
    <xf numFmtId="0" fontId="51" fillId="2" borderId="87" xfId="0" applyFont="1" applyFill="1" applyBorder="1" applyAlignment="1">
      <alignment horizontal="center" vertical="center" textRotation="255" wrapText="1"/>
    </xf>
    <xf numFmtId="0" fontId="51" fillId="2" borderId="91" xfId="0" applyFont="1" applyFill="1" applyBorder="1" applyAlignment="1">
      <alignment horizontal="center" vertical="center" textRotation="255" wrapText="1"/>
    </xf>
    <xf numFmtId="0" fontId="51" fillId="2" borderId="89" xfId="0" applyFont="1" applyFill="1" applyBorder="1" applyAlignment="1">
      <alignment horizontal="center" vertical="center" textRotation="255" wrapText="1"/>
    </xf>
    <xf numFmtId="0" fontId="51" fillId="0" borderId="133" xfId="0" applyFont="1" applyBorder="1" applyAlignment="1" applyProtection="1">
      <alignment horizontal="left" vertical="center" wrapText="1"/>
      <protection locked="0"/>
    </xf>
    <xf numFmtId="0" fontId="51" fillId="0" borderId="134" xfId="0" applyFont="1" applyBorder="1" applyAlignment="1" applyProtection="1">
      <alignment horizontal="left" vertical="center" wrapText="1"/>
      <protection locked="0"/>
    </xf>
    <xf numFmtId="178" fontId="51" fillId="0" borderId="133" xfId="0" applyNumberFormat="1" applyFont="1" applyFill="1" applyBorder="1" applyAlignment="1" applyProtection="1">
      <alignment vertical="center"/>
      <protection locked="0"/>
    </xf>
    <xf numFmtId="178" fontId="51" fillId="0" borderId="134" xfId="0" applyNumberFormat="1" applyFont="1" applyFill="1" applyBorder="1" applyAlignment="1" applyProtection="1">
      <alignment vertical="center"/>
      <protection locked="0"/>
    </xf>
    <xf numFmtId="178" fontId="51" fillId="3" borderId="133" xfId="0" applyNumberFormat="1" applyFont="1" applyFill="1" applyBorder="1" applyAlignment="1">
      <alignment vertical="center"/>
    </xf>
    <xf numFmtId="178" fontId="51" fillId="3" borderId="134" xfId="0" applyNumberFormat="1" applyFont="1" applyFill="1" applyBorder="1" applyAlignment="1">
      <alignment vertical="center"/>
    </xf>
    <xf numFmtId="0" fontId="51" fillId="0" borderId="145" xfId="0" applyFont="1" applyBorder="1" applyAlignment="1" applyProtection="1">
      <alignment horizontal="left" vertical="center" wrapText="1"/>
      <protection locked="0"/>
    </xf>
    <xf numFmtId="0" fontId="51" fillId="0" borderId="146" xfId="0" applyFont="1" applyBorder="1" applyAlignment="1" applyProtection="1">
      <alignment horizontal="left" vertical="center" wrapText="1"/>
      <protection locked="0"/>
    </xf>
    <xf numFmtId="178" fontId="51" fillId="0" borderId="145" xfId="0" applyNumberFormat="1" applyFont="1" applyFill="1" applyBorder="1" applyAlignment="1" applyProtection="1">
      <alignment vertical="center"/>
      <protection locked="0"/>
    </xf>
    <xf numFmtId="178" fontId="51" fillId="0" borderId="146" xfId="0" applyNumberFormat="1" applyFont="1" applyFill="1" applyBorder="1" applyAlignment="1" applyProtection="1">
      <alignment vertical="center"/>
      <protection locked="0"/>
    </xf>
    <xf numFmtId="178" fontId="51" fillId="3" borderId="145" xfId="0" applyNumberFormat="1" applyFont="1" applyFill="1" applyBorder="1" applyAlignment="1">
      <alignment vertical="center"/>
    </xf>
    <xf numFmtId="178" fontId="51" fillId="3" borderId="146" xfId="0" applyNumberFormat="1" applyFont="1" applyFill="1" applyBorder="1" applyAlignment="1">
      <alignment vertical="center"/>
    </xf>
    <xf numFmtId="0" fontId="51" fillId="0" borderId="2" xfId="0" applyFont="1" applyBorder="1" applyAlignment="1" applyProtection="1">
      <alignment horizontal="left" vertical="center" wrapText="1"/>
      <protection locked="0"/>
    </xf>
    <xf numFmtId="0" fontId="51" fillId="0" borderId="147" xfId="0" applyFont="1" applyBorder="1" applyAlignment="1" applyProtection="1">
      <alignment horizontal="left" vertical="center" wrapText="1"/>
      <protection locked="0"/>
    </xf>
    <xf numFmtId="178" fontId="51" fillId="0" borderId="2" xfId="0" applyNumberFormat="1" applyFont="1" applyFill="1" applyBorder="1" applyAlignment="1" applyProtection="1">
      <alignment vertical="center"/>
      <protection locked="0"/>
    </xf>
    <xf numFmtId="178" fontId="51" fillId="0" borderId="147" xfId="0" applyNumberFormat="1" applyFont="1" applyFill="1" applyBorder="1" applyAlignment="1" applyProtection="1">
      <alignment vertical="center"/>
      <protection locked="0"/>
    </xf>
    <xf numFmtId="0" fontId="51" fillId="2" borderId="41" xfId="0" applyFont="1" applyFill="1" applyBorder="1" applyAlignment="1">
      <alignment horizontal="center" vertical="center" wrapText="1"/>
    </xf>
    <xf numFmtId="178" fontId="51" fillId="3" borderId="56" xfId="0" applyNumberFormat="1" applyFont="1" applyFill="1" applyBorder="1" applyAlignment="1">
      <alignment vertical="center"/>
    </xf>
    <xf numFmtId="0" fontId="51" fillId="0" borderId="133" xfId="0" applyFont="1" applyFill="1" applyBorder="1" applyAlignment="1" applyProtection="1">
      <alignment vertical="center" wrapText="1"/>
      <protection locked="0"/>
    </xf>
    <xf numFmtId="0" fontId="51" fillId="0" borderId="134" xfId="0" applyFont="1" applyFill="1" applyBorder="1" applyAlignment="1" applyProtection="1">
      <alignment vertical="center" wrapText="1"/>
      <protection locked="0"/>
    </xf>
    <xf numFmtId="179" fontId="51" fillId="0" borderId="133" xfId="0" applyNumberFormat="1" applyFont="1" applyFill="1" applyBorder="1" applyAlignment="1" applyProtection="1">
      <alignment vertical="center"/>
      <protection locked="0"/>
    </xf>
    <xf numFmtId="179" fontId="51" fillId="0" borderId="134" xfId="0" applyNumberFormat="1" applyFont="1" applyFill="1" applyBorder="1" applyAlignment="1" applyProtection="1">
      <alignment vertical="center"/>
      <protection locked="0"/>
    </xf>
    <xf numFmtId="179" fontId="51" fillId="3" borderId="133" xfId="0" applyNumberFormat="1" applyFont="1" applyFill="1" applyBorder="1" applyAlignment="1">
      <alignment vertical="center"/>
    </xf>
    <xf numFmtId="179" fontId="51" fillId="3" borderId="134" xfId="0" applyNumberFormat="1" applyFont="1" applyFill="1" applyBorder="1" applyAlignment="1">
      <alignment vertical="center"/>
    </xf>
    <xf numFmtId="0" fontId="51" fillId="0" borderId="145" xfId="0" applyFont="1" applyFill="1" applyBorder="1" applyAlignment="1" applyProtection="1">
      <alignment vertical="center" wrapText="1"/>
      <protection locked="0"/>
    </xf>
    <xf numFmtId="0" fontId="51" fillId="0" borderId="146" xfId="0" applyFont="1" applyFill="1" applyBorder="1" applyAlignment="1" applyProtection="1">
      <alignment vertical="center" wrapText="1"/>
      <protection locked="0"/>
    </xf>
    <xf numFmtId="179" fontId="51" fillId="0" borderId="145" xfId="0" applyNumberFormat="1" applyFont="1" applyFill="1" applyBorder="1" applyAlignment="1" applyProtection="1">
      <alignment vertical="center"/>
      <protection locked="0"/>
    </xf>
    <xf numFmtId="179" fontId="51" fillId="0" borderId="146" xfId="0" applyNumberFormat="1" applyFont="1" applyFill="1" applyBorder="1" applyAlignment="1" applyProtection="1">
      <alignment vertical="center"/>
      <protection locked="0"/>
    </xf>
    <xf numFmtId="179" fontId="51" fillId="3" borderId="145" xfId="0" applyNumberFormat="1" applyFont="1" applyFill="1" applyBorder="1" applyAlignment="1">
      <alignment vertical="center"/>
    </xf>
    <xf numFmtId="179" fontId="51" fillId="3" borderId="146" xfId="0" applyNumberFormat="1" applyFont="1" applyFill="1" applyBorder="1" applyAlignment="1">
      <alignment vertical="center"/>
    </xf>
    <xf numFmtId="0" fontId="51" fillId="0" borderId="164" xfId="0" applyFont="1" applyBorder="1" applyAlignment="1" applyProtection="1">
      <alignment horizontal="left" vertical="center" wrapText="1"/>
      <protection locked="0"/>
    </xf>
    <xf numFmtId="0" fontId="51" fillId="0" borderId="154" xfId="0" applyFont="1" applyBorder="1" applyAlignment="1" applyProtection="1">
      <alignment horizontal="left" vertical="center" wrapText="1"/>
      <protection locked="0"/>
    </xf>
    <xf numFmtId="178" fontId="51" fillId="0" borderId="164" xfId="0" applyNumberFormat="1" applyFont="1" applyFill="1" applyBorder="1" applyAlignment="1" applyProtection="1">
      <alignment vertical="center"/>
      <protection locked="0"/>
    </xf>
    <xf numFmtId="178" fontId="51" fillId="0" borderId="154" xfId="0" applyNumberFormat="1" applyFont="1" applyFill="1" applyBorder="1" applyAlignment="1" applyProtection="1">
      <alignment vertical="center"/>
      <protection locked="0"/>
    </xf>
    <xf numFmtId="0" fontId="51" fillId="2" borderId="1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152" xfId="0" applyFont="1" applyFill="1" applyBorder="1" applyAlignment="1">
      <alignment horizontal="center" vertical="center" wrapText="1"/>
    </xf>
    <xf numFmtId="179" fontId="51" fillId="3" borderId="94" xfId="0" applyNumberFormat="1" applyFont="1" applyFill="1" applyBorder="1" applyAlignment="1">
      <alignment vertical="center"/>
    </xf>
    <xf numFmtId="179" fontId="51" fillId="3" borderId="141" xfId="0" applyNumberFormat="1" applyFont="1" applyFill="1" applyBorder="1" applyAlignment="1">
      <alignment vertical="center"/>
    </xf>
    <xf numFmtId="0" fontId="51" fillId="0" borderId="153" xfId="0" applyFont="1" applyFill="1" applyBorder="1" applyAlignment="1" applyProtection="1">
      <alignment vertical="center" wrapText="1"/>
      <protection locked="0"/>
    </xf>
    <xf numFmtId="0" fontId="51" fillId="0" borderId="154" xfId="0" applyFont="1" applyFill="1" applyBorder="1" applyAlignment="1" applyProtection="1">
      <alignment vertical="center" wrapText="1"/>
      <protection locked="0"/>
    </xf>
    <xf numFmtId="179" fontId="51" fillId="0" borderId="153" xfId="0" applyNumberFormat="1" applyFont="1" applyFill="1" applyBorder="1" applyAlignment="1" applyProtection="1">
      <alignment vertical="center"/>
      <protection locked="0"/>
    </xf>
    <xf numFmtId="179" fontId="51" fillId="0" borderId="154" xfId="0" applyNumberFormat="1" applyFont="1" applyFill="1" applyBorder="1" applyAlignment="1" applyProtection="1">
      <alignment vertical="center"/>
      <protection locked="0"/>
    </xf>
    <xf numFmtId="179" fontId="51" fillId="3" borderId="153" xfId="0" applyNumberFormat="1" applyFont="1" applyFill="1" applyBorder="1" applyAlignment="1">
      <alignment vertical="center"/>
    </xf>
    <xf numFmtId="179" fontId="51" fillId="3" borderId="154" xfId="0" applyNumberFormat="1" applyFont="1" applyFill="1" applyBorder="1" applyAlignment="1">
      <alignment vertical="center"/>
    </xf>
    <xf numFmtId="0" fontId="51" fillId="2" borderId="33"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113" xfId="0" applyFont="1" applyFill="1" applyBorder="1" applyAlignment="1">
      <alignment horizontal="center" vertical="center" wrapText="1"/>
    </xf>
    <xf numFmtId="0" fontId="51" fillId="3" borderId="142" xfId="0" applyFont="1" applyFill="1" applyBorder="1" applyAlignment="1">
      <alignment vertical="center"/>
    </xf>
    <xf numFmtId="178" fontId="51" fillId="0" borderId="25" xfId="0" applyNumberFormat="1" applyFont="1" applyFill="1" applyBorder="1" applyAlignment="1" applyProtection="1">
      <alignment vertical="center"/>
      <protection locked="0"/>
    </xf>
    <xf numFmtId="178" fontId="51" fillId="0" borderId="113" xfId="0" applyNumberFormat="1" applyFont="1" applyFill="1" applyBorder="1" applyAlignment="1" applyProtection="1">
      <alignment vertical="center"/>
      <protection locked="0"/>
    </xf>
    <xf numFmtId="178" fontId="51" fillId="3" borderId="114" xfId="0" applyNumberFormat="1" applyFont="1" applyFill="1" applyBorder="1" applyAlignment="1">
      <alignment vertical="center"/>
    </xf>
    <xf numFmtId="178" fontId="51" fillId="3" borderId="113" xfId="0" applyNumberFormat="1" applyFont="1" applyFill="1" applyBorder="1" applyAlignment="1">
      <alignment vertical="center"/>
    </xf>
    <xf numFmtId="0" fontId="11" fillId="2" borderId="136" xfId="0" applyFont="1" applyFill="1" applyBorder="1" applyAlignment="1">
      <alignment horizontal="distributed" vertical="center" wrapText="1" indent="1"/>
    </xf>
    <xf numFmtId="0" fontId="11" fillId="2" borderId="134" xfId="0" applyFont="1" applyFill="1" applyBorder="1" applyAlignment="1">
      <alignment horizontal="distributed" vertical="center" wrapText="1" indent="1"/>
    </xf>
    <xf numFmtId="0" fontId="11" fillId="0" borderId="5" xfId="0" applyFont="1" applyBorder="1" applyAlignment="1">
      <alignment vertical="center" wrapText="1"/>
    </xf>
    <xf numFmtId="0" fontId="11" fillId="0" borderId="137" xfId="0" applyFont="1" applyBorder="1" applyAlignment="1">
      <alignment vertical="center" wrapText="1"/>
    </xf>
    <xf numFmtId="0" fontId="11" fillId="2" borderId="138"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0" borderId="6" xfId="0" applyFont="1" applyBorder="1" applyAlignment="1">
      <alignment vertical="center" wrapText="1"/>
    </xf>
    <xf numFmtId="0" fontId="11" fillId="2" borderId="97"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110"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26" xfId="0" applyFont="1" applyFill="1" applyBorder="1" applyAlignment="1">
      <alignment horizontal="center" vertical="center" wrapText="1"/>
    </xf>
    <xf numFmtId="0" fontId="11" fillId="0" borderId="0" xfId="0" applyFont="1" applyBorder="1" applyAlignment="1">
      <alignment vertical="center" wrapText="1"/>
    </xf>
    <xf numFmtId="0" fontId="11" fillId="0" borderId="110" xfId="0" applyFont="1" applyBorder="1" applyAlignment="1">
      <alignment vertical="center" wrapText="1"/>
    </xf>
    <xf numFmtId="0" fontId="5" fillId="0" borderId="0" xfId="0" applyFont="1" applyBorder="1" applyAlignment="1">
      <alignment vertical="center" wrapText="1"/>
    </xf>
    <xf numFmtId="0" fontId="5" fillId="0" borderId="110" xfId="0" applyFont="1" applyBorder="1" applyAlignment="1">
      <alignment vertical="center" wrapText="1"/>
    </xf>
    <xf numFmtId="0" fontId="5" fillId="0" borderId="102" xfId="0" applyFont="1" applyBorder="1" applyAlignment="1">
      <alignment vertical="center" wrapText="1"/>
    </xf>
    <xf numFmtId="0" fontId="5" fillId="0" borderId="126" xfId="0" applyFont="1" applyBorder="1" applyAlignment="1">
      <alignment vertical="center" wrapText="1"/>
    </xf>
    <xf numFmtId="0" fontId="11" fillId="2" borderId="123" xfId="0" applyFont="1" applyFill="1" applyBorder="1" applyAlignment="1">
      <alignment horizontal="distributed" vertical="center" wrapText="1" indent="1"/>
    </xf>
    <xf numFmtId="0" fontId="11" fillId="2" borderId="110" xfId="0" applyFont="1" applyFill="1" applyBorder="1" applyAlignment="1">
      <alignment horizontal="distributed" vertical="center" wrapText="1" indent="1"/>
    </xf>
    <xf numFmtId="0" fontId="11" fillId="2" borderId="125" xfId="0" applyFont="1" applyFill="1" applyBorder="1" applyAlignment="1">
      <alignment horizontal="distributed" vertical="center" wrapText="1" indent="1"/>
    </xf>
    <xf numFmtId="0" fontId="11" fillId="2" borderId="126" xfId="0" applyFont="1" applyFill="1" applyBorder="1" applyAlignment="1">
      <alignment horizontal="distributed" vertical="center" wrapText="1" indent="1"/>
    </xf>
    <xf numFmtId="177" fontId="11" fillId="0" borderId="0" xfId="0" applyNumberFormat="1" applyFont="1" applyBorder="1" applyAlignment="1">
      <alignment horizontal="center" vertical="center" wrapText="1"/>
    </xf>
    <xf numFmtId="177" fontId="11" fillId="0" borderId="22" xfId="0" applyNumberFormat="1" applyFont="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177" fontId="11" fillId="0" borderId="102" xfId="0" applyNumberFormat="1" applyFont="1" applyBorder="1" applyAlignment="1">
      <alignment horizontal="center" vertical="center" wrapText="1"/>
    </xf>
    <xf numFmtId="177" fontId="11" fillId="0" borderId="76" xfId="0" applyNumberFormat="1" applyFont="1" applyBorder="1" applyAlignment="1">
      <alignment horizontal="center" vertical="center" wrapText="1"/>
    </xf>
    <xf numFmtId="0" fontId="11" fillId="2" borderId="44" xfId="0" applyFont="1" applyFill="1" applyBorder="1" applyAlignment="1">
      <alignment horizontal="distributed" vertical="center" wrapText="1" indent="1"/>
    </xf>
    <xf numFmtId="0" fontId="11" fillId="2" borderId="65" xfId="0" applyFont="1" applyFill="1" applyBorder="1" applyAlignment="1">
      <alignment horizontal="distributed" vertical="center" wrapText="1" indent="1"/>
    </xf>
    <xf numFmtId="0" fontId="11" fillId="0" borderId="94" xfId="0" applyFont="1" applyBorder="1" applyAlignment="1">
      <alignment vertical="center" wrapText="1"/>
    </xf>
    <xf numFmtId="0" fontId="11" fillId="0" borderId="140" xfId="0" applyFont="1" applyBorder="1" applyAlignment="1">
      <alignment vertical="center" wrapText="1"/>
    </xf>
    <xf numFmtId="0" fontId="11" fillId="0" borderId="141" xfId="0" applyFont="1" applyBorder="1" applyAlignment="1">
      <alignment vertical="center" wrapText="1"/>
    </xf>
    <xf numFmtId="0" fontId="11" fillId="2" borderId="96" xfId="0" applyFont="1" applyFill="1" applyBorder="1" applyAlignment="1">
      <alignment horizontal="distributed" vertical="center" wrapText="1" indent="1"/>
    </xf>
    <xf numFmtId="0" fontId="11" fillId="2" borderId="142" xfId="0" applyFont="1" applyFill="1" applyBorder="1" applyAlignment="1">
      <alignment horizontal="distributed" vertical="center" wrapText="1" indent="1"/>
    </xf>
    <xf numFmtId="0" fontId="11" fillId="0" borderId="56" xfId="0" applyFont="1" applyBorder="1" applyAlignment="1">
      <alignment vertical="center" wrapText="1"/>
    </xf>
    <xf numFmtId="0" fontId="11" fillId="0" borderId="77" xfId="0" applyFont="1" applyBorder="1" applyAlignment="1">
      <alignment vertical="center" wrapText="1"/>
    </xf>
    <xf numFmtId="0" fontId="11" fillId="2" borderId="136"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178" fontId="11" fillId="0" borderId="56" xfId="0" applyNumberFormat="1" applyFont="1" applyFill="1" applyBorder="1" applyAlignment="1">
      <alignment vertical="center"/>
    </xf>
    <xf numFmtId="178" fontId="11" fillId="0" borderId="142" xfId="0" applyNumberFormat="1" applyFont="1" applyFill="1" applyBorder="1" applyAlignment="1">
      <alignment vertical="center"/>
    </xf>
    <xf numFmtId="178" fontId="11" fillId="3" borderId="96" xfId="0" applyNumberFormat="1" applyFont="1" applyFill="1" applyBorder="1" applyAlignment="1">
      <alignment vertical="center"/>
    </xf>
    <xf numFmtId="178" fontId="11" fillId="3" borderId="142" xfId="0" applyNumberFormat="1" applyFont="1" applyFill="1" applyBorder="1" applyAlignment="1">
      <alignment vertical="center"/>
    </xf>
    <xf numFmtId="0" fontId="11" fillId="2" borderId="87" xfId="0" applyFont="1" applyFill="1" applyBorder="1" applyAlignment="1">
      <alignment horizontal="center" vertical="center" textRotation="255" wrapText="1"/>
    </xf>
    <xf numFmtId="0" fontId="11" fillId="2" borderId="91" xfId="0" applyFont="1" applyFill="1" applyBorder="1" applyAlignment="1">
      <alignment horizontal="center" vertical="center" textRotation="255" wrapText="1"/>
    </xf>
    <xf numFmtId="0" fontId="11" fillId="2" borderId="89" xfId="0" applyFont="1" applyFill="1" applyBorder="1" applyAlignment="1">
      <alignment horizontal="center" vertical="center" textRotation="255" wrapText="1"/>
    </xf>
    <xf numFmtId="0" fontId="11" fillId="0" borderId="133" xfId="0" applyFont="1" applyBorder="1" applyAlignment="1">
      <alignment horizontal="left" vertical="center" wrapText="1"/>
    </xf>
    <xf numFmtId="0" fontId="11" fillId="0" borderId="134" xfId="0" applyFont="1" applyBorder="1" applyAlignment="1">
      <alignment horizontal="left" vertical="center" wrapText="1"/>
    </xf>
    <xf numFmtId="178" fontId="11" fillId="0" borderId="133" xfId="0" applyNumberFormat="1" applyFont="1" applyFill="1" applyBorder="1" applyAlignment="1">
      <alignment vertical="center"/>
    </xf>
    <xf numFmtId="178" fontId="11" fillId="0" borderId="134" xfId="0" applyNumberFormat="1" applyFont="1" applyFill="1" applyBorder="1" applyAlignment="1">
      <alignment vertical="center"/>
    </xf>
    <xf numFmtId="178" fontId="11" fillId="3" borderId="133" xfId="0" applyNumberFormat="1" applyFont="1" applyFill="1" applyBorder="1" applyAlignment="1">
      <alignment vertical="center"/>
    </xf>
    <xf numFmtId="178" fontId="11" fillId="3" borderId="134" xfId="0" applyNumberFormat="1" applyFont="1" applyFill="1" applyBorder="1" applyAlignment="1">
      <alignment vertical="center"/>
    </xf>
    <xf numFmtId="0" fontId="11" fillId="0" borderId="145" xfId="0" applyFont="1" applyBorder="1" applyAlignment="1">
      <alignment horizontal="left" vertical="center" wrapText="1"/>
    </xf>
    <xf numFmtId="0" fontId="11" fillId="0" borderId="146" xfId="0" applyFont="1" applyBorder="1" applyAlignment="1">
      <alignment horizontal="left" vertical="center" wrapText="1"/>
    </xf>
    <xf numFmtId="178" fontId="11" fillId="0" borderId="145" xfId="0" applyNumberFormat="1" applyFont="1" applyFill="1" applyBorder="1" applyAlignment="1">
      <alignment vertical="center"/>
    </xf>
    <xf numFmtId="178" fontId="11" fillId="0" borderId="146" xfId="0" applyNumberFormat="1" applyFont="1" applyFill="1" applyBorder="1" applyAlignment="1">
      <alignment vertical="center"/>
    </xf>
    <xf numFmtId="178" fontId="11" fillId="3" borderId="145" xfId="0" applyNumberFormat="1" applyFont="1" applyFill="1" applyBorder="1" applyAlignment="1">
      <alignment vertical="center"/>
    </xf>
    <xf numFmtId="178" fontId="11" fillId="3" borderId="146" xfId="0" applyNumberFormat="1" applyFont="1" applyFill="1" applyBorder="1" applyAlignment="1">
      <alignment vertical="center"/>
    </xf>
    <xf numFmtId="0" fontId="11" fillId="0" borderId="150" xfId="0" applyFont="1" applyBorder="1" applyAlignment="1">
      <alignment horizontal="left" vertical="center" wrapText="1"/>
    </xf>
    <xf numFmtId="178" fontId="11" fillId="0" borderId="150" xfId="0" applyNumberFormat="1" applyFont="1" applyFill="1" applyBorder="1" applyAlignment="1">
      <alignment vertical="center"/>
    </xf>
    <xf numFmtId="0" fontId="11" fillId="2" borderId="41" xfId="0" applyFont="1" applyFill="1" applyBorder="1" applyAlignment="1">
      <alignment horizontal="center" vertical="center" wrapText="1"/>
    </xf>
    <xf numFmtId="178" fontId="11" fillId="3" borderId="56" xfId="0" applyNumberFormat="1" applyFont="1" applyFill="1" applyBorder="1" applyAlignment="1">
      <alignment vertical="center"/>
    </xf>
    <xf numFmtId="0" fontId="11" fillId="0" borderId="133" xfId="0" applyFont="1" applyFill="1" applyBorder="1" applyAlignment="1">
      <alignment vertical="center" wrapText="1"/>
    </xf>
    <xf numFmtId="0" fontId="11" fillId="0" borderId="134" xfId="0" applyFont="1" applyFill="1" applyBorder="1" applyAlignment="1">
      <alignment vertical="center" wrapText="1"/>
    </xf>
    <xf numFmtId="179" fontId="11" fillId="0" borderId="133" xfId="0" applyNumberFormat="1" applyFont="1" applyFill="1" applyBorder="1" applyAlignment="1">
      <alignment vertical="center"/>
    </xf>
    <xf numFmtId="179" fontId="11" fillId="0" borderId="134" xfId="0" applyNumberFormat="1" applyFont="1" applyFill="1" applyBorder="1" applyAlignment="1">
      <alignment vertical="center"/>
    </xf>
    <xf numFmtId="179" fontId="11" fillId="3" borderId="133" xfId="0" applyNumberFormat="1" applyFont="1" applyFill="1" applyBorder="1" applyAlignment="1">
      <alignment vertical="center"/>
    </xf>
    <xf numFmtId="179" fontId="11" fillId="3" borderId="134" xfId="0" applyNumberFormat="1" applyFont="1" applyFill="1" applyBorder="1" applyAlignment="1">
      <alignment vertical="center"/>
    </xf>
    <xf numFmtId="0" fontId="11" fillId="0" borderId="145" xfId="0" applyFont="1" applyFill="1" applyBorder="1" applyAlignment="1">
      <alignment vertical="center" wrapText="1"/>
    </xf>
    <xf numFmtId="0" fontId="11" fillId="0" borderId="146" xfId="0" applyFont="1" applyFill="1" applyBorder="1" applyAlignment="1">
      <alignment vertical="center" wrapText="1"/>
    </xf>
    <xf numFmtId="179" fontId="11" fillId="0" borderId="145" xfId="0" applyNumberFormat="1" applyFont="1" applyFill="1" applyBorder="1" applyAlignment="1">
      <alignment vertical="center"/>
    </xf>
    <xf numFmtId="179" fontId="11" fillId="0" borderId="146" xfId="0" applyNumberFormat="1" applyFont="1" applyFill="1" applyBorder="1" applyAlignment="1">
      <alignment vertical="center"/>
    </xf>
    <xf numFmtId="179" fontId="11" fillId="3" borderId="145" xfId="0" applyNumberFormat="1" applyFont="1" applyFill="1" applyBorder="1" applyAlignment="1">
      <alignment vertical="center"/>
    </xf>
    <xf numFmtId="179" fontId="11" fillId="3" borderId="146" xfId="0" applyNumberFormat="1" applyFont="1" applyFill="1" applyBorder="1" applyAlignment="1">
      <alignment vertical="center"/>
    </xf>
    <xf numFmtId="0" fontId="11" fillId="0" borderId="149" xfId="0" applyFont="1" applyBorder="1" applyAlignment="1">
      <alignment horizontal="left" vertical="center" wrapText="1"/>
    </xf>
    <xf numFmtId="178" fontId="11" fillId="0" borderId="149" xfId="0" applyNumberFormat="1" applyFont="1" applyFill="1" applyBorder="1" applyAlignment="1">
      <alignment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52" xfId="0" applyFont="1" applyFill="1" applyBorder="1" applyAlignment="1">
      <alignment horizontal="center" vertical="center" wrapText="1"/>
    </xf>
    <xf numFmtId="179" fontId="11" fillId="3" borderId="94" xfId="0" applyNumberFormat="1" applyFont="1" applyFill="1" applyBorder="1" applyAlignment="1">
      <alignment vertical="center"/>
    </xf>
    <xf numFmtId="179" fontId="11" fillId="3" borderId="141" xfId="0" applyNumberFormat="1" applyFont="1" applyFill="1" applyBorder="1" applyAlignment="1">
      <alignment vertical="center"/>
    </xf>
    <xf numFmtId="0" fontId="11" fillId="0" borderId="153" xfId="0" applyFont="1" applyFill="1" applyBorder="1" applyAlignment="1">
      <alignment vertical="center" wrapText="1"/>
    </xf>
    <xf numFmtId="0" fontId="11" fillId="0" borderId="154" xfId="0" applyFont="1" applyFill="1" applyBorder="1" applyAlignment="1">
      <alignment vertical="center" wrapText="1"/>
    </xf>
    <xf numFmtId="179" fontId="11" fillId="0" borderId="153" xfId="0" applyNumberFormat="1" applyFont="1" applyFill="1" applyBorder="1" applyAlignment="1">
      <alignment vertical="center"/>
    </xf>
    <xf numFmtId="179" fontId="11" fillId="0" borderId="154" xfId="0" applyNumberFormat="1" applyFont="1" applyFill="1" applyBorder="1" applyAlignment="1">
      <alignment vertical="center"/>
    </xf>
    <xf numFmtId="179" fontId="11" fillId="3" borderId="153" xfId="0" applyNumberFormat="1" applyFont="1" applyFill="1" applyBorder="1" applyAlignment="1">
      <alignment vertical="center"/>
    </xf>
    <xf numFmtId="179" fontId="11" fillId="3" borderId="154" xfId="0" applyNumberFormat="1" applyFont="1" applyFill="1" applyBorder="1" applyAlignment="1">
      <alignment vertical="center"/>
    </xf>
    <xf numFmtId="0" fontId="11" fillId="2" borderId="113" xfId="0" applyFont="1" applyFill="1" applyBorder="1" applyAlignment="1">
      <alignment horizontal="center" vertical="center" wrapText="1"/>
    </xf>
    <xf numFmtId="0" fontId="11" fillId="3" borderId="142" xfId="0" applyFont="1" applyFill="1" applyBorder="1" applyAlignment="1">
      <alignment vertical="center"/>
    </xf>
    <xf numFmtId="178" fontId="11" fillId="0" borderId="25" xfId="0" applyNumberFormat="1" applyFont="1" applyFill="1" applyBorder="1" applyAlignment="1">
      <alignment vertical="center"/>
    </xf>
    <xf numFmtId="178" fontId="11" fillId="0" borderId="113" xfId="0" applyNumberFormat="1" applyFont="1" applyFill="1" applyBorder="1" applyAlignment="1">
      <alignment vertical="center"/>
    </xf>
    <xf numFmtId="178" fontId="11" fillId="3" borderId="114" xfId="0" applyNumberFormat="1" applyFont="1" applyFill="1" applyBorder="1" applyAlignment="1">
      <alignment vertical="center"/>
    </xf>
    <xf numFmtId="178" fontId="11" fillId="3" borderId="113" xfId="0" applyNumberFormat="1" applyFont="1" applyFill="1" applyBorder="1" applyAlignment="1">
      <alignment vertical="center"/>
    </xf>
    <xf numFmtId="0" fontId="11" fillId="0" borderId="0" xfId="0" applyFont="1" applyProtection="1">
      <alignment vertical="center"/>
    </xf>
  </cellXfs>
  <cellStyles count="17">
    <cellStyle name="パーセント" xfId="16" builtinId="5"/>
    <cellStyle name="パーセント 2" xfId="3"/>
    <cellStyle name="パーセント 3" xfId="4"/>
    <cellStyle name="ハイパーリンク" xfId="15" builtinId="8"/>
    <cellStyle name="ハイパーリンク 2" xfId="5"/>
    <cellStyle name="桁区切り" xfId="14" builtinId="6"/>
    <cellStyle name="桁区切り 2" xfId="2"/>
    <cellStyle name="桁区切り 2 2" xfId="6"/>
    <cellStyle name="桁区切り 3" xfId="7"/>
    <cellStyle name="桁区切り 3 2" xfId="8"/>
    <cellStyle name="桁区切り 4" xfId="9"/>
    <cellStyle name="標準" xfId="0" builtinId="0"/>
    <cellStyle name="標準 2" xfId="1"/>
    <cellStyle name="標準 3" xfId="10"/>
    <cellStyle name="標準 3 2" xfId="11"/>
    <cellStyle name="標準 4" xfId="12"/>
    <cellStyle name="標準 5" xfId="13"/>
  </cellStyles>
  <dxfs count="42">
    <dxf>
      <font>
        <b/>
        <i/>
        <color rgb="FFFF0000"/>
      </font>
    </dxf>
    <dxf>
      <fill>
        <patternFill>
          <bgColor rgb="FFFF0000"/>
        </patternFill>
      </fill>
    </dxf>
    <dxf>
      <font>
        <color theme="0"/>
      </font>
    </dxf>
    <dxf>
      <fill>
        <patternFill>
          <bgColor rgb="FFFF0000"/>
        </patternFill>
      </fill>
    </dxf>
    <dxf>
      <font>
        <color theme="0"/>
      </font>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numFmt numFmtId="0" formatCode="General"/>
      <fill>
        <patternFill patternType="none">
          <fgColor indexed="64"/>
          <bgColor indexed="65"/>
        </patternFill>
      </fill>
    </dxf>
    <dxf>
      <font>
        <b val="0"/>
        <strike val="0"/>
        <outline val="0"/>
        <shadow val="0"/>
        <u val="none"/>
        <vertAlign val="baseline"/>
        <sz val="10"/>
        <color theme="1"/>
        <name val="ＭＳ 明朝"/>
        <scheme val="none"/>
      </font>
      <fill>
        <patternFill patternType="none">
          <fgColor indexed="64"/>
          <bgColor indexed="65"/>
        </patternFill>
      </fill>
      <border diagonalUp="0" diagonalDown="0" outline="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bottom/>
      </border>
      <protection locked="0" hidden="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hair">
          <color indexed="64"/>
        </right>
        <top/>
        <bottom style="hair">
          <color indexed="64"/>
        </bottom>
      </border>
      <protection locked="0" hidden="0"/>
    </dxf>
    <dxf>
      <font>
        <strike val="0"/>
        <outline val="0"/>
        <shadow val="0"/>
        <u val="none"/>
        <vertAlign val="baseline"/>
        <sz val="10"/>
        <name val="ＭＳ 明朝"/>
        <scheme val="none"/>
      </font>
    </dxf>
    <dxf>
      <font>
        <b val="0"/>
        <strike val="0"/>
        <outline val="0"/>
        <shadow val="0"/>
        <u val="none"/>
        <vertAlign val="baseline"/>
        <sz val="10"/>
        <color theme="1"/>
        <name val="ＭＳ 明朝"/>
        <scheme val="none"/>
      </font>
      <protection locked="0" hidden="0"/>
    </dxf>
    <dxf>
      <border>
        <bottom style="thin">
          <color indexed="64"/>
        </bottom>
      </border>
    </dxf>
    <dxf>
      <font>
        <strike val="0"/>
        <outline val="0"/>
        <shadow val="0"/>
        <u val="none"/>
        <vertAlign val="baseline"/>
        <sz val="10"/>
        <name val="ＭＳ 明朝"/>
        <scheme val="none"/>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Q$17" lockText="1" noThreeD="1"/>
</file>

<file path=xl/ctrlProps/ctrlProp10.xml><?xml version="1.0" encoding="utf-8"?>
<formControlPr xmlns="http://schemas.microsoft.com/office/spreadsheetml/2009/9/main" objectType="CheckBox" fmlaLink="$S$20" lockText="1" noThreeD="1"/>
</file>

<file path=xl/ctrlProps/ctrlProp11.xml><?xml version="1.0" encoding="utf-8"?>
<formControlPr xmlns="http://schemas.microsoft.com/office/spreadsheetml/2009/9/main" objectType="CheckBox" checked="Checked" fmlaLink="$Q$12" lockText="1" noThreeD="1"/>
</file>

<file path=xl/ctrlProps/ctrlProp12.xml><?xml version="1.0" encoding="utf-8"?>
<formControlPr xmlns="http://schemas.microsoft.com/office/spreadsheetml/2009/9/main" objectType="CheckBox" fmlaLink="$Q$13" lockText="1" noThreeD="1"/>
</file>

<file path=xl/ctrlProps/ctrlProp13.xml><?xml version="1.0" encoding="utf-8"?>
<formControlPr xmlns="http://schemas.microsoft.com/office/spreadsheetml/2009/9/main" objectType="CheckBox" fmlaLink="$Q$14" lockText="1" noThreeD="1"/>
</file>

<file path=xl/ctrlProps/ctrlProp14.xml><?xml version="1.0" encoding="utf-8"?>
<formControlPr xmlns="http://schemas.microsoft.com/office/spreadsheetml/2009/9/main" objectType="CheckBox" fmlaLink="$Q$15" lockText="1" noThreeD="1"/>
</file>

<file path=xl/ctrlProps/ctrlProp2.xml><?xml version="1.0" encoding="utf-8"?>
<formControlPr xmlns="http://schemas.microsoft.com/office/spreadsheetml/2009/9/main" objectType="CheckBox" fmlaLink="$Q$18" lockText="1" noThreeD="1"/>
</file>

<file path=xl/ctrlProps/ctrlProp3.xml><?xml version="1.0" encoding="utf-8"?>
<formControlPr xmlns="http://schemas.microsoft.com/office/spreadsheetml/2009/9/main" objectType="CheckBox" fmlaLink="$R$17" lockText="1" noThreeD="1"/>
</file>

<file path=xl/ctrlProps/ctrlProp4.xml><?xml version="1.0" encoding="utf-8"?>
<formControlPr xmlns="http://schemas.microsoft.com/office/spreadsheetml/2009/9/main" objectType="CheckBox" fmlaLink="$R$18" lockText="1" noThreeD="1"/>
</file>

<file path=xl/ctrlProps/ctrlProp5.xml><?xml version="1.0" encoding="utf-8"?>
<formControlPr xmlns="http://schemas.microsoft.com/office/spreadsheetml/2009/9/main" objectType="CheckBox" fmlaLink="$S$17" lockText="1" noThreeD="1"/>
</file>

<file path=xl/ctrlProps/ctrlProp6.xml><?xml version="1.0" encoding="utf-8"?>
<formControlPr xmlns="http://schemas.microsoft.com/office/spreadsheetml/2009/9/main" objectType="CheckBox" fmlaLink="$S$18" lockText="1" noThreeD="1"/>
</file>

<file path=xl/ctrlProps/ctrlProp7.xml><?xml version="1.0" encoding="utf-8"?>
<formControlPr xmlns="http://schemas.microsoft.com/office/spreadsheetml/2009/9/main" objectType="CheckBox" fmlaLink="$T$17" lockText="1" noThreeD="1"/>
</file>

<file path=xl/ctrlProps/ctrlProp8.xml><?xml version="1.0" encoding="utf-8"?>
<formControlPr xmlns="http://schemas.microsoft.com/office/spreadsheetml/2009/9/main" objectType="CheckBox" fmlaLink="$Q$20" lockText="1" noThreeD="1"/>
</file>

<file path=xl/ctrlProps/ctrlProp9.xml><?xml version="1.0" encoding="utf-8"?>
<formControlPr xmlns="http://schemas.microsoft.com/office/spreadsheetml/2009/9/main" objectType="CheckBox" fmlaLink="$R$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657225</xdr:colOff>
          <xdr:row>16</xdr:row>
          <xdr:rowOff>0</xdr:rowOff>
        </xdr:from>
        <xdr:to>
          <xdr:col>5</xdr:col>
          <xdr:colOff>104775</xdr:colOff>
          <xdr:row>18</xdr:row>
          <xdr:rowOff>0</xdr:rowOff>
        </xdr:to>
        <xdr:grpSp>
          <xdr:nvGrpSpPr>
            <xdr:cNvPr id="2" name="Group 52"/>
            <xdr:cNvGrpSpPr>
              <a:grpSpLocks/>
            </xdr:cNvGrpSpPr>
          </xdr:nvGrpSpPr>
          <xdr:grpSpPr bwMode="auto">
            <a:xfrm>
              <a:off x="2318808" y="4328583"/>
              <a:ext cx="262467" cy="486834"/>
              <a:chOff x="273845" y="2619375"/>
              <a:chExt cx="321468" cy="523877"/>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657225</xdr:colOff>
          <xdr:row>17</xdr:row>
          <xdr:rowOff>0</xdr:rowOff>
        </xdr:from>
        <xdr:to>
          <xdr:col>5</xdr:col>
          <xdr:colOff>104775</xdr:colOff>
          <xdr:row>19</xdr:row>
          <xdr:rowOff>0</xdr:rowOff>
        </xdr:to>
        <xdr:grpSp>
          <xdr:nvGrpSpPr>
            <xdr:cNvPr id="6" name="Group 52"/>
            <xdr:cNvGrpSpPr>
              <a:grpSpLocks/>
            </xdr:cNvGrpSpPr>
          </xdr:nvGrpSpPr>
          <xdr:grpSpPr bwMode="auto">
            <a:xfrm>
              <a:off x="2318808" y="4572000"/>
              <a:ext cx="262467" cy="529167"/>
              <a:chOff x="273845" y="2619375"/>
              <a:chExt cx="321468" cy="523877"/>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9525</xdr:colOff>
          <xdr:row>17</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9525</xdr:colOff>
          <xdr:row>18</xdr:row>
          <xdr:rowOff>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13</xdr:col>
          <xdr:colOff>0</xdr:colOff>
          <xdr:row>17</xdr:row>
          <xdr:rowOff>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19</xdr:row>
          <xdr:rowOff>238125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19</xdr:row>
          <xdr:rowOff>238125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9525</xdr:colOff>
          <xdr:row>19</xdr:row>
          <xdr:rowOff>238125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twoCellAnchor>
    <xdr:from>
      <xdr:col>1</xdr:col>
      <xdr:colOff>275166</xdr:colOff>
      <xdr:row>10</xdr:row>
      <xdr:rowOff>264584</xdr:rowOff>
    </xdr:from>
    <xdr:to>
      <xdr:col>11</xdr:col>
      <xdr:colOff>338666</xdr:colOff>
      <xdr:row>12</xdr:row>
      <xdr:rowOff>31751</xdr:rowOff>
    </xdr:to>
    <xdr:sp macro="" textlink="">
      <xdr:nvSpPr>
        <xdr:cNvPr id="18" name="角丸四角形 17"/>
        <xdr:cNvSpPr/>
      </xdr:nvSpPr>
      <xdr:spPr>
        <a:xfrm>
          <a:off x="550333" y="3048001"/>
          <a:ext cx="5312833" cy="296333"/>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762000</xdr:colOff>
      <xdr:row>38</xdr:row>
      <xdr:rowOff>0</xdr:rowOff>
    </xdr:from>
    <xdr:to>
      <xdr:col>10</xdr:col>
      <xdr:colOff>702733</xdr:colOff>
      <xdr:row>41</xdr:row>
      <xdr:rowOff>210608</xdr:rowOff>
    </xdr:to>
    <xdr:sp macro="" textlink="">
      <xdr:nvSpPr>
        <xdr:cNvPr id="19" name="四角形吹き出し 18"/>
        <xdr:cNvSpPr/>
      </xdr:nvSpPr>
      <xdr:spPr>
        <a:xfrm>
          <a:off x="3524250" y="10615083"/>
          <a:ext cx="1559983" cy="739775"/>
        </a:xfrm>
        <a:prstGeom prst="wedgeRectCallout">
          <a:avLst>
            <a:gd name="adj1" fmla="val 42750"/>
            <a:gd name="adj2" fmla="val 7646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登記簿謄本に基づき</a:t>
          </a:r>
        </a:p>
        <a:p>
          <a:pPr algn="l"/>
          <a:r>
            <a:rPr kumimoji="1" lang="ja-JP" altLang="en-US" sz="1100">
              <a:solidFill>
                <a:schemeClr val="tx1"/>
              </a:solidFill>
            </a:rPr>
            <a:t>記載してください</a:t>
          </a:r>
        </a:p>
      </xdr:txBody>
    </xdr:sp>
    <xdr:clientData/>
  </xdr:twoCellAnchor>
  <xdr:twoCellAnchor>
    <xdr:from>
      <xdr:col>13</xdr:col>
      <xdr:colOff>603251</xdr:colOff>
      <xdr:row>43</xdr:row>
      <xdr:rowOff>169333</xdr:rowOff>
    </xdr:from>
    <xdr:to>
      <xdr:col>14</xdr:col>
      <xdr:colOff>419334</xdr:colOff>
      <xdr:row>44</xdr:row>
      <xdr:rowOff>324083</xdr:rowOff>
    </xdr:to>
    <xdr:sp macro="" textlink="">
      <xdr:nvSpPr>
        <xdr:cNvPr id="20" name="円/楕円 19"/>
        <xdr:cNvSpPr/>
      </xdr:nvSpPr>
      <xdr:spPr>
        <a:xfrm>
          <a:off x="6762751" y="12012083"/>
          <a:ext cx="504000" cy="504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254000</xdr:colOff>
      <xdr:row>40</xdr:row>
      <xdr:rowOff>63500</xdr:rowOff>
    </xdr:from>
    <xdr:to>
      <xdr:col>14</xdr:col>
      <xdr:colOff>560915</xdr:colOff>
      <xdr:row>42</xdr:row>
      <xdr:rowOff>200026</xdr:rowOff>
    </xdr:to>
    <xdr:sp macro="" textlink="">
      <xdr:nvSpPr>
        <xdr:cNvPr id="21" name="四角形吹き出し 20"/>
        <xdr:cNvSpPr/>
      </xdr:nvSpPr>
      <xdr:spPr>
        <a:xfrm>
          <a:off x="5778500" y="10943167"/>
          <a:ext cx="1629832" cy="750359"/>
        </a:xfrm>
        <a:prstGeom prst="wedgeRectCallout">
          <a:avLst>
            <a:gd name="adj1" fmla="val 18197"/>
            <a:gd name="adj2" fmla="val 8508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印鑑証明書と同じ印を</a:t>
          </a:r>
        </a:p>
        <a:p>
          <a:pPr algn="l"/>
          <a:r>
            <a:rPr kumimoji="1" lang="ja-JP" altLang="en-US" sz="1100">
              <a:solidFill>
                <a:schemeClr val="tx1"/>
              </a:solidFill>
            </a:rPr>
            <a:t>押印してください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190501</xdr:colOff>
      <xdr:row>14</xdr:row>
      <xdr:rowOff>0</xdr:rowOff>
    </xdr:from>
    <xdr:to>
      <xdr:col>22</xdr:col>
      <xdr:colOff>152401</xdr:colOff>
      <xdr:row>14</xdr:row>
      <xdr:rowOff>1</xdr:rowOff>
    </xdr:to>
    <xdr:sp macro="" textlink="">
      <xdr:nvSpPr>
        <xdr:cNvPr id="4" name="正方形/長方形 3"/>
        <xdr:cNvSpPr/>
      </xdr:nvSpPr>
      <xdr:spPr>
        <a:xfrm>
          <a:off x="6600826" y="2724151"/>
          <a:ext cx="304800" cy="1905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実印</a:t>
          </a:r>
        </a:p>
        <a:p>
          <a:pPr algn="l"/>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161925</xdr:colOff>
      <xdr:row>25</xdr:row>
      <xdr:rowOff>76200</xdr:rowOff>
    </xdr:from>
    <xdr:to>
      <xdr:col>24</xdr:col>
      <xdr:colOff>495299</xdr:colOff>
      <xdr:row>28</xdr:row>
      <xdr:rowOff>0</xdr:rowOff>
    </xdr:to>
    <xdr:sp macro="" textlink="">
      <xdr:nvSpPr>
        <xdr:cNvPr id="3" name="正方形/長方形 2"/>
        <xdr:cNvSpPr/>
      </xdr:nvSpPr>
      <xdr:spPr>
        <a:xfrm>
          <a:off x="7258050" y="6829425"/>
          <a:ext cx="4133849" cy="933450"/>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該当の番号を下から選んでプルダウンで選択してください。</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1">
              <a:solidFill>
                <a:srgbClr val="0000FF"/>
              </a:solidFill>
            </a:rPr>
            <a:t>複数の開発支援テーマに該当する商品の場合はいずれか一つを選択してください</a:t>
          </a:r>
          <a:endParaRPr kumimoji="1" lang="en-US" altLang="ja-JP" sz="1100" b="1">
            <a:solidFill>
              <a:srgbClr val="0000FF"/>
            </a:solidFill>
          </a:endParaRPr>
        </a:p>
      </xdr:txBody>
    </xdr:sp>
    <xdr:clientData/>
  </xdr:twoCellAnchor>
  <xdr:twoCellAnchor>
    <xdr:from>
      <xdr:col>23</xdr:col>
      <xdr:colOff>28575</xdr:colOff>
      <xdr:row>8</xdr:row>
      <xdr:rowOff>9525</xdr:rowOff>
    </xdr:from>
    <xdr:to>
      <xdr:col>23</xdr:col>
      <xdr:colOff>342899</xdr:colOff>
      <xdr:row>13</xdr:row>
      <xdr:rowOff>190500</xdr:rowOff>
    </xdr:to>
    <xdr:sp macro="" textlink="">
      <xdr:nvSpPr>
        <xdr:cNvPr id="5" name="右中かっこ 4"/>
        <xdr:cNvSpPr/>
      </xdr:nvSpPr>
      <xdr:spPr>
        <a:xfrm>
          <a:off x="7124700" y="1876425"/>
          <a:ext cx="314324" cy="123825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561975</xdr:colOff>
      <xdr:row>9</xdr:row>
      <xdr:rowOff>114300</xdr:rowOff>
    </xdr:from>
    <xdr:to>
      <xdr:col>23</xdr:col>
      <xdr:colOff>3257550</xdr:colOff>
      <xdr:row>12</xdr:row>
      <xdr:rowOff>76200</xdr:rowOff>
    </xdr:to>
    <xdr:sp macro="" textlink="">
      <xdr:nvSpPr>
        <xdr:cNvPr id="6" name="正方形/長方形 5"/>
        <xdr:cNvSpPr/>
      </xdr:nvSpPr>
      <xdr:spPr>
        <a:xfrm>
          <a:off x="7658100" y="2190750"/>
          <a:ext cx="2695575" cy="590550"/>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00FF"/>
              </a:solidFill>
            </a:rPr>
            <a:t>事業計画</a:t>
          </a:r>
          <a:r>
            <a:rPr kumimoji="1" lang="en-US" altLang="ja-JP" sz="1100" b="1">
              <a:solidFill>
                <a:srgbClr val="0000FF"/>
              </a:solidFill>
            </a:rPr>
            <a:t>Ⅰ</a:t>
          </a:r>
          <a:r>
            <a:rPr kumimoji="1" lang="ja-JP" altLang="en-US" sz="1100" b="1">
              <a:solidFill>
                <a:srgbClr val="0000FF"/>
              </a:solidFill>
            </a:rPr>
            <a:t>から転記されます</a:t>
          </a:r>
        </a:p>
      </xdr:txBody>
    </xdr:sp>
    <xdr:clientData/>
  </xdr:twoCellAnchor>
  <xdr:twoCellAnchor>
    <xdr:from>
      <xdr:col>23</xdr:col>
      <xdr:colOff>171450</xdr:colOff>
      <xdr:row>22</xdr:row>
      <xdr:rowOff>180975</xdr:rowOff>
    </xdr:from>
    <xdr:to>
      <xdr:col>23</xdr:col>
      <xdr:colOff>2867025</xdr:colOff>
      <xdr:row>24</xdr:row>
      <xdr:rowOff>123825</xdr:rowOff>
    </xdr:to>
    <xdr:sp macro="" textlink="">
      <xdr:nvSpPr>
        <xdr:cNvPr id="7" name="正方形/長方形 6"/>
        <xdr:cNvSpPr/>
      </xdr:nvSpPr>
      <xdr:spPr>
        <a:xfrm>
          <a:off x="7267575" y="5905500"/>
          <a:ext cx="2695575" cy="590550"/>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事業計画</a:t>
          </a:r>
          <a:r>
            <a:rPr kumimoji="1" lang="en-US" altLang="ja-JP" sz="1100" b="1">
              <a:solidFill>
                <a:srgbClr val="0000FF"/>
              </a:solidFill>
            </a:rPr>
            <a:t>Ⅴ</a:t>
          </a:r>
          <a:r>
            <a:rPr kumimoji="1" lang="ja-JP" altLang="en-US" sz="1100" b="1">
              <a:solidFill>
                <a:srgbClr val="0000FF"/>
              </a:solidFill>
            </a:rPr>
            <a:t>　１　助成対象商品名　から転記されます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2</xdr:row>
      <xdr:rowOff>57150</xdr:rowOff>
    </xdr:from>
    <xdr:to>
      <xdr:col>7</xdr:col>
      <xdr:colOff>342899</xdr:colOff>
      <xdr:row>7</xdr:row>
      <xdr:rowOff>19050</xdr:rowOff>
    </xdr:to>
    <xdr:sp macro="" textlink="">
      <xdr:nvSpPr>
        <xdr:cNvPr id="2" name="右中かっこ 1"/>
        <xdr:cNvSpPr/>
      </xdr:nvSpPr>
      <xdr:spPr>
        <a:xfrm>
          <a:off x="6677025" y="647700"/>
          <a:ext cx="314324" cy="177165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2</xdr:row>
      <xdr:rowOff>123825</xdr:rowOff>
    </xdr:from>
    <xdr:to>
      <xdr:col>12</xdr:col>
      <xdr:colOff>428625</xdr:colOff>
      <xdr:row>7</xdr:row>
      <xdr:rowOff>152400</xdr:rowOff>
    </xdr:to>
    <xdr:sp macro="" textlink="">
      <xdr:nvSpPr>
        <xdr:cNvPr id="3" name="正方形/長方形 2"/>
        <xdr:cNvSpPr/>
      </xdr:nvSpPr>
      <xdr:spPr>
        <a:xfrm>
          <a:off x="7143750" y="714375"/>
          <a:ext cx="2695575" cy="1838325"/>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主要取引先３社の売上と、</a:t>
          </a:r>
          <a:endParaRPr kumimoji="1" lang="en-US" altLang="ja-JP" sz="1100" b="1">
            <a:solidFill>
              <a:srgbClr val="0000FF"/>
            </a:solidFill>
          </a:endParaRPr>
        </a:p>
        <a:p>
          <a:pPr algn="l"/>
          <a:r>
            <a:rPr kumimoji="1" lang="ja-JP" altLang="en-US" sz="1100" b="1">
              <a:solidFill>
                <a:srgbClr val="0000FF"/>
              </a:solidFill>
            </a:rPr>
            <a:t>直近決算の売上高を入力してください</a:t>
          </a:r>
          <a:endParaRPr kumimoji="1" lang="en-US" altLang="ja-JP" sz="1100" b="1">
            <a:solidFill>
              <a:srgbClr val="0000FF"/>
            </a:solidFill>
          </a:endParaRPr>
        </a:p>
      </xdr:txBody>
    </xdr:sp>
    <xdr:clientData/>
  </xdr:twoCellAnchor>
  <xdr:twoCellAnchor>
    <xdr:from>
      <xdr:col>8</xdr:col>
      <xdr:colOff>0</xdr:colOff>
      <xdr:row>11</xdr:row>
      <xdr:rowOff>0</xdr:rowOff>
    </xdr:from>
    <xdr:to>
      <xdr:col>12</xdr:col>
      <xdr:colOff>400050</xdr:colOff>
      <xdr:row>15</xdr:row>
      <xdr:rowOff>123825</xdr:rowOff>
    </xdr:to>
    <xdr:sp macro="" textlink="">
      <xdr:nvSpPr>
        <xdr:cNvPr id="4" name="正方形/長方形 3"/>
        <xdr:cNvSpPr/>
      </xdr:nvSpPr>
      <xdr:spPr>
        <a:xfrm>
          <a:off x="7115175" y="3857625"/>
          <a:ext cx="2695575" cy="2409825"/>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「本申請との併願」</a:t>
          </a:r>
          <a:endParaRPr kumimoji="1" lang="en-US" altLang="ja-JP" sz="1100" b="1">
            <a:solidFill>
              <a:srgbClr val="0000FF"/>
            </a:solidFill>
          </a:endParaRPr>
        </a:p>
        <a:p>
          <a:pPr algn="l"/>
          <a:r>
            <a:rPr kumimoji="1" lang="ja-JP" altLang="en-US" sz="1100" b="1">
              <a:solidFill>
                <a:srgbClr val="0000FF"/>
              </a:solidFill>
            </a:rPr>
            <a:t>申請テーマ（助成対象商品）について併願のあり・なし</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1">
              <a:solidFill>
                <a:srgbClr val="0000FF"/>
              </a:solidFill>
            </a:rPr>
            <a:t>「本申請との経費の重複」</a:t>
          </a:r>
          <a:endParaRPr kumimoji="1" lang="en-US" altLang="ja-JP" sz="1100" b="1">
            <a:solidFill>
              <a:srgbClr val="0000FF"/>
            </a:solidFill>
          </a:endParaRPr>
        </a:p>
        <a:p>
          <a:pPr algn="l"/>
          <a:r>
            <a:rPr kumimoji="1" lang="ja-JP" altLang="en-US" sz="1100" b="1">
              <a:solidFill>
                <a:srgbClr val="0000FF"/>
              </a:solidFill>
            </a:rPr>
            <a:t>出展予定の展示会について、本助成事業の経費との重複のあり・なし</a:t>
          </a:r>
          <a:endParaRPr kumimoji="1" lang="en-US" altLang="ja-JP" sz="1100" b="1">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104776</xdr:colOff>
      <xdr:row>5</xdr:row>
      <xdr:rowOff>57150</xdr:rowOff>
    </xdr:from>
    <xdr:to>
      <xdr:col>7</xdr:col>
      <xdr:colOff>419100</xdr:colOff>
      <xdr:row>12</xdr:row>
      <xdr:rowOff>304800</xdr:rowOff>
    </xdr:to>
    <xdr:sp macro="" textlink="">
      <xdr:nvSpPr>
        <xdr:cNvPr id="2" name="右中かっこ 1"/>
        <xdr:cNvSpPr/>
      </xdr:nvSpPr>
      <xdr:spPr>
        <a:xfrm>
          <a:off x="6334126" y="4276725"/>
          <a:ext cx="314324" cy="278130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57150</xdr:colOff>
      <xdr:row>5</xdr:row>
      <xdr:rowOff>57150</xdr:rowOff>
    </xdr:from>
    <xdr:to>
      <xdr:col>14</xdr:col>
      <xdr:colOff>371474</xdr:colOff>
      <xdr:row>12</xdr:row>
      <xdr:rowOff>304800</xdr:rowOff>
    </xdr:to>
    <xdr:sp macro="" textlink="">
      <xdr:nvSpPr>
        <xdr:cNvPr id="5" name="右中かっこ 4"/>
        <xdr:cNvSpPr/>
      </xdr:nvSpPr>
      <xdr:spPr>
        <a:xfrm>
          <a:off x="6286500" y="1714500"/>
          <a:ext cx="314324" cy="278130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95250</xdr:colOff>
      <xdr:row>8</xdr:row>
      <xdr:rowOff>438150</xdr:rowOff>
    </xdr:from>
    <xdr:to>
      <xdr:col>17</xdr:col>
      <xdr:colOff>352424</xdr:colOff>
      <xdr:row>12</xdr:row>
      <xdr:rowOff>228600</xdr:rowOff>
    </xdr:to>
    <xdr:sp macro="" textlink="">
      <xdr:nvSpPr>
        <xdr:cNvPr id="2" name="正方形/長方形 1"/>
        <xdr:cNvSpPr/>
      </xdr:nvSpPr>
      <xdr:spPr>
        <a:xfrm>
          <a:off x="7219950" y="2943225"/>
          <a:ext cx="4371974" cy="23717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１　申請する展示会は、より効果的な市場性・販路開拓の方法を検討し、必ず出展するものを記載して下さい。</a:t>
          </a:r>
          <a:endParaRPr kumimoji="1" lang="en-US" altLang="ja-JP" sz="1100" b="1">
            <a:solidFill>
              <a:schemeClr val="tx1"/>
            </a:solidFill>
          </a:endParaRPr>
        </a:p>
        <a:p>
          <a:pPr algn="l"/>
          <a:r>
            <a:rPr kumimoji="1" lang="ja-JP" altLang="en-US" sz="1100" b="1">
              <a:solidFill>
                <a:schemeClr val="tx1"/>
              </a:solidFill>
            </a:rPr>
            <a:t>２　共同出展を予定している場合、必ず「共同出展の有無」欄に「有」を記入して下さい。</a:t>
          </a:r>
          <a:endParaRPr kumimoji="1" lang="en-US" altLang="ja-JP" sz="1100" b="1">
            <a:solidFill>
              <a:schemeClr val="tx1"/>
            </a:solidFill>
          </a:endParaRPr>
        </a:p>
        <a:p>
          <a:pPr algn="l"/>
          <a:endParaRPr kumimoji="1" lang="en-US" altLang="ja-JP" sz="1100" b="1">
            <a:solidFill>
              <a:schemeClr val="tx1"/>
            </a:solidFill>
          </a:endParaRPr>
        </a:p>
        <a:p>
          <a:pPr algn="l"/>
          <a:r>
            <a:rPr kumimoji="1" lang="en-US" altLang="ja-JP" sz="1100" b="1">
              <a:solidFill>
                <a:schemeClr val="tx1"/>
              </a:solidFill>
            </a:rPr>
            <a:t>※</a:t>
          </a:r>
          <a:r>
            <a:rPr kumimoji="1" lang="ja-JP" altLang="en-US" sz="1100" b="1" u="none">
              <a:solidFill>
                <a:schemeClr val="tx1"/>
              </a:solidFill>
            </a:rPr>
            <a:t>申請時に「共同出展の有無」が「無」の展示会について、</a:t>
          </a:r>
          <a:r>
            <a:rPr kumimoji="1" lang="ja-JP" altLang="en-US" sz="1100" b="1" u="sng">
              <a:solidFill>
                <a:schemeClr val="tx1"/>
              </a:solidFill>
            </a:rPr>
            <a:t>後から共同出展と判明した場合は助成金の対象となりません。</a:t>
          </a:r>
          <a:r>
            <a:rPr lang="en-US" altLang="ja-JP" sz="1100" b="0" i="0" u="none" strike="noStrike">
              <a:solidFill>
                <a:schemeClr val="lt1"/>
              </a:solidFill>
              <a:effectLst/>
              <a:latin typeface="+mn-lt"/>
              <a:ea typeface="+mn-ea"/>
              <a:cs typeface="+mn-cs"/>
            </a:rPr>
            <a:t>【</a:t>
          </a:r>
          <a:r>
            <a:rPr lang="ja-JP" altLang="en-US" sz="1100" b="0" i="0" u="none" strike="noStrike">
              <a:solidFill>
                <a:schemeClr val="lt1"/>
              </a:solidFill>
              <a:effectLst/>
              <a:latin typeface="+mn-lt"/>
              <a:ea typeface="+mn-ea"/>
              <a:cs typeface="+mn-cs"/>
            </a:rPr>
            <a:t>国内　</a:t>
          </a:r>
          <a:r>
            <a:rPr lang="ja-JP" altLang="en-US" sz="1100" b="1" i="0" u="none" strike="noStrike">
              <a:solidFill>
                <a:schemeClr val="lt1"/>
              </a:solidFill>
              <a:effectLst/>
              <a:latin typeface="+mn-lt"/>
              <a:ea typeface="+mn-ea"/>
              <a:cs typeface="+mn-cs"/>
            </a:rPr>
            <a:t>１</a:t>
          </a:r>
          <a:r>
            <a:rPr lang="ja-JP" altLang="en-US" sz="1100" b="0" i="0" u="none" strike="noStrike">
              <a:solidFill>
                <a:schemeClr val="lt1"/>
              </a:solidFill>
              <a:effectLst/>
              <a:latin typeface="+mn-lt"/>
              <a:ea typeface="+mn-ea"/>
              <a:cs typeface="+mn-cs"/>
            </a:rPr>
            <a:t>　回・</a:t>
          </a:r>
          <a:r>
            <a:rPr lang="ja-JP" altLang="en-US"/>
            <a:t> </a:t>
          </a:r>
          <a:r>
            <a:rPr lang="ja-JP" altLang="en-US" sz="1100" b="0" i="0" u="none" strike="noStrike">
              <a:solidFill>
                <a:schemeClr val="lt1"/>
              </a:solidFill>
              <a:effectLst/>
              <a:latin typeface="+mn-lt"/>
              <a:ea typeface="+mn-ea"/>
              <a:cs typeface="+mn-cs"/>
            </a:rPr>
            <a:t>海外　</a:t>
          </a:r>
          <a:r>
            <a:rPr lang="ja-JP" altLang="en-US" sz="1100" b="1" i="0" u="none" strike="noStrike">
              <a:solidFill>
                <a:schemeClr val="lt1"/>
              </a:solidFill>
              <a:effectLst/>
              <a:latin typeface="+mn-lt"/>
              <a:ea typeface="+mn-ea"/>
              <a:cs typeface="+mn-cs"/>
            </a:rPr>
            <a:t>１</a:t>
          </a:r>
          <a:r>
            <a:rPr lang="ja-JP" altLang="en-US" sz="1100" b="0" i="0" u="none" strike="noStrike">
              <a:solidFill>
                <a:schemeClr val="lt1"/>
              </a:solidFill>
              <a:effectLst/>
              <a:latin typeface="+mn-lt"/>
              <a:ea typeface="+mn-ea"/>
              <a:cs typeface="+mn-cs"/>
            </a:rPr>
            <a:t>　回</a:t>
          </a:r>
          <a:r>
            <a:rPr lang="ja-JP" altLang="en-US"/>
            <a:t> </a:t>
          </a:r>
          <a:r>
            <a:rPr lang="ja-JP" altLang="en-US" sz="1100" b="0" i="0" u="none" strike="noStrike">
              <a:solidFill>
                <a:schemeClr val="lt1"/>
              </a:solidFill>
              <a:effectLst/>
              <a:latin typeface="+mn-lt"/>
              <a:ea typeface="+mn-ea"/>
              <a:cs typeface="+mn-cs"/>
            </a:rPr>
            <a:t>　合計　</a:t>
          </a:r>
          <a:r>
            <a:rPr lang="ja-JP" altLang="en-US" sz="1100" b="1" i="0" u="none" strike="noStrike">
              <a:solidFill>
                <a:schemeClr val="lt1"/>
              </a:solidFill>
              <a:effectLst/>
              <a:latin typeface="+mn-lt"/>
              <a:ea typeface="+mn-ea"/>
              <a:cs typeface="+mn-cs"/>
            </a:rPr>
            <a:t>２</a:t>
          </a:r>
          <a:r>
            <a:rPr lang="ja-JP" altLang="en-US" sz="1100" b="0" i="0" u="none" strike="noStrike">
              <a:solidFill>
                <a:schemeClr val="lt1"/>
              </a:solidFill>
              <a:effectLst/>
              <a:latin typeface="+mn-lt"/>
              <a:ea typeface="+mn-ea"/>
              <a:cs typeface="+mn-cs"/>
            </a:rPr>
            <a:t>　回</a:t>
          </a:r>
          <a:r>
            <a:rPr lang="en-US" altLang="ja-JP"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会　期</a:t>
          </a:r>
          <a:r>
            <a:rPr lang="ja-JP" altLang="en-US"/>
            <a:t> </a:t>
          </a:r>
          <a:r>
            <a:rPr lang="ja-JP" altLang="en-US" sz="1100" b="0" i="0" u="none" strike="noStrike">
              <a:solidFill>
                <a:schemeClr val="lt1"/>
              </a:solidFill>
              <a:effectLst/>
              <a:latin typeface="+mn-lt"/>
              <a:ea typeface="+mn-ea"/>
              <a:cs typeface="+mn-cs"/>
            </a:rPr>
            <a:t>展示会名</a:t>
          </a:r>
          <a:br>
            <a:rPr lang="ja-JP" altLang="en-US" sz="1100" b="0" i="0" u="none" strike="noStrike">
              <a:solidFill>
                <a:schemeClr val="lt1"/>
              </a:solidFill>
              <a:effectLst/>
              <a:latin typeface="+mn-lt"/>
              <a:ea typeface="+mn-ea"/>
              <a:cs typeface="+mn-cs"/>
            </a:rPr>
          </a:br>
          <a:r>
            <a:rPr lang="en-US" altLang="ja-JP" sz="1100" b="1" i="0" u="none" strike="noStrike">
              <a:solidFill>
                <a:schemeClr val="tx1"/>
              </a:solidFill>
              <a:effectLst/>
              <a:latin typeface="+mn-lt"/>
              <a:ea typeface="+mn-ea"/>
              <a:cs typeface="+mn-cs"/>
            </a:rPr>
            <a:t>※</a:t>
          </a:r>
          <a:r>
            <a:rPr lang="ja-JP" altLang="en-US" sz="1100" b="1" i="0" u="none" strike="noStrike">
              <a:solidFill>
                <a:schemeClr val="tx1"/>
              </a:solidFill>
              <a:effectLst/>
              <a:latin typeface="+mn-lt"/>
              <a:ea typeface="+mn-ea"/>
              <a:cs typeface="+mn-cs"/>
            </a:rPr>
            <a:t>共同出展については募集要項Ｐ７－８「出展小間料」をご確認ください</a:t>
          </a:r>
          <a:r>
            <a:rPr lang="en-US" altLang="ja-JP" sz="1100" b="1" i="0" u="none" strike="noStrike">
              <a:solidFill>
                <a:schemeClr val="lt1"/>
              </a:solidFill>
              <a:effectLst/>
              <a:latin typeface="+mn-lt"/>
              <a:ea typeface="+mn-ea"/>
              <a:cs typeface="+mn-cs"/>
            </a:rPr>
            <a:t>※</a:t>
          </a:r>
          <a:r>
            <a:rPr lang="ja-JP" altLang="en-US" sz="1100" b="0" i="0" u="none" strike="noStrike">
              <a:solidFill>
                <a:schemeClr val="lt1"/>
              </a:solidFill>
              <a:effectLst/>
              <a:latin typeface="+mn-lt"/>
              <a:ea typeface="+mn-ea"/>
              <a:cs typeface="+mn-cs"/>
            </a:rPr>
            <a:t>段に出展国名</a:t>
          </a:r>
          <a:r>
            <a:rPr lang="ja-JP" altLang="en-US"/>
            <a:t> </a:t>
          </a:r>
          <a:r>
            <a:rPr lang="ja-JP" altLang="en-US" sz="1100" b="0" i="0" u="none" strike="noStrike">
              <a:solidFill>
                <a:schemeClr val="lt1"/>
              </a:solidFill>
              <a:effectLst/>
              <a:latin typeface="+mn-lt"/>
              <a:ea typeface="+mn-ea"/>
              <a:cs typeface="+mn-cs"/>
            </a:rPr>
            <a:t>展示会の特徴及び来場者層</a:t>
          </a:r>
          <a:r>
            <a:rPr lang="ja-JP" altLang="en-US"/>
            <a:t> </a:t>
          </a:r>
          <a:r>
            <a:rPr lang="ja-JP" altLang="en-US" sz="1100" b="0" i="0" u="none" strike="noStrike">
              <a:solidFill>
                <a:schemeClr val="lt1"/>
              </a:solidFill>
              <a:effectLst/>
              <a:latin typeface="+mn-lt"/>
              <a:ea typeface="+mn-ea"/>
              <a:cs typeface="+mn-cs"/>
            </a:rPr>
            <a:t>アピール方法及び人員体制（共同出展の場合、役割分担なども）</a:t>
          </a:r>
          <a:r>
            <a:rPr lang="ja-JP" altLang="en-US"/>
            <a:t> </a:t>
          </a:r>
          <a:r>
            <a:rPr lang="ja-JP" altLang="en-US" sz="1100" b="0" i="0" u="none" strike="noStrike">
              <a:solidFill>
                <a:schemeClr val="lt1"/>
              </a:solidFill>
              <a:effectLst/>
              <a:latin typeface="+mn-lt"/>
              <a:ea typeface="+mn-ea"/>
              <a:cs typeface="+mn-cs"/>
            </a:rPr>
            <a:t>共同出展の有無</a:t>
          </a:r>
          <a:r>
            <a:rPr lang="ja-JP" altLang="en-US"/>
            <a:t> </a:t>
          </a:r>
          <a:r>
            <a:rPr lang="en-US" altLang="ja-JP" sz="1100" b="1" i="0" u="none" strike="noStrike">
              <a:solidFill>
                <a:schemeClr val="lt1"/>
              </a:solidFill>
              <a:effectLst/>
              <a:latin typeface="+mn-lt"/>
              <a:ea typeface="+mn-ea"/>
              <a:cs typeface="+mn-cs"/>
            </a:rPr>
            <a:t>2019/7/18</a:t>
          </a:r>
          <a:r>
            <a:rPr lang="ja-JP" altLang="en-US"/>
            <a:t> </a:t>
          </a:r>
          <a:r>
            <a:rPr lang="ja-JP" altLang="en-US" sz="1100" b="1" i="0" u="none" strike="noStrike">
              <a:solidFill>
                <a:schemeClr val="lt1"/>
              </a:solidFill>
              <a:effectLst/>
              <a:latin typeface="+mn-lt"/>
              <a:ea typeface="+mn-ea"/>
              <a:cs typeface="+mn-cs"/>
            </a:rPr>
            <a:t>□□エキスポ</a:t>
          </a:r>
          <a:r>
            <a:rPr lang="en-US" altLang="ja-JP" sz="1100" b="1" i="0" u="none" strike="noStrike">
              <a:solidFill>
                <a:schemeClr val="lt1"/>
              </a:solidFill>
              <a:effectLst/>
              <a:latin typeface="+mn-lt"/>
              <a:ea typeface="+mn-ea"/>
              <a:cs typeface="+mn-cs"/>
            </a:rPr>
            <a:t>2019</a:t>
          </a:r>
          <a:r>
            <a:rPr lang="ja-JP" altLang="en-US"/>
            <a:t> </a:t>
          </a:r>
          <a:r>
            <a:rPr lang="ja-JP" altLang="en-US" sz="1100" b="1" i="0" u="none" strike="noStrike">
              <a:solidFill>
                <a:schemeClr val="lt1"/>
              </a:solidFill>
              <a:effectLst/>
              <a:latin typeface="+mn-lt"/>
              <a:ea typeface="+mn-ea"/>
              <a:cs typeface="+mn-cs"/>
            </a:rPr>
            <a:t>国内外の省エネルギーに関する製品等の国内最大展示会であり大手住宅デベロッパー、大手電機メーカー等の来場が見込まれるため、～～～～～</a:t>
          </a:r>
          <a:r>
            <a:rPr lang="ja-JP" altLang="en-US"/>
            <a:t> </a:t>
          </a:r>
          <a:r>
            <a:rPr lang="ja-JP" altLang="en-US" sz="1100" b="1" i="0" u="none" strike="noStrike">
              <a:solidFill>
                <a:schemeClr val="lt1"/>
              </a:solidFill>
              <a:effectLst/>
              <a:latin typeface="+mn-lt"/>
              <a:ea typeface="+mn-ea"/>
              <a:cs typeface="+mn-cs"/>
            </a:rPr>
            <a:t>ジオラマを展示し、製品の仕様イメージを喚起させる。</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小間内で簡易なアンケートを実施し、今後のフォローや商品のブラッシュアップにつなげ、～～～～～</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人員は営業部４名体制。</a:t>
          </a:r>
          <a:r>
            <a:rPr lang="ja-JP" altLang="en-US"/>
            <a:t> </a:t>
          </a:r>
          <a:r>
            <a:rPr lang="ja-JP" altLang="en-US" sz="1100" b="1" i="0" u="none" strike="noStrike">
              <a:solidFill>
                <a:schemeClr val="lt1"/>
              </a:solidFill>
              <a:effectLst/>
              <a:latin typeface="+mn-lt"/>
              <a:ea typeface="+mn-ea"/>
              <a:cs typeface="+mn-cs"/>
            </a:rPr>
            <a:t>無</a:t>
          </a:r>
          <a:r>
            <a:rPr lang="ja-JP" altLang="en-US"/>
            <a:t> </a:t>
          </a:r>
          <a:r>
            <a:rPr lang="ja-JP" altLang="en-US" sz="1100" b="0" i="0" u="none" strike="noStrike">
              <a:solidFill>
                <a:schemeClr val="lt1"/>
              </a:solidFill>
              <a:effectLst/>
              <a:latin typeface="+mn-lt"/>
              <a:ea typeface="+mn-ea"/>
              <a:cs typeface="+mn-cs"/>
            </a:rPr>
            <a:t>～</a:t>
          </a:r>
          <a:r>
            <a:rPr lang="ja-JP" altLang="en-US"/>
            <a:t> </a:t>
          </a:r>
          <a:r>
            <a:rPr lang="en-US" altLang="ja-JP" sz="1100" b="1" i="0" u="none" strike="noStrike">
              <a:solidFill>
                <a:schemeClr val="lt1"/>
              </a:solidFill>
              <a:effectLst/>
              <a:latin typeface="+mn-lt"/>
              <a:ea typeface="+mn-ea"/>
              <a:cs typeface="+mn-cs"/>
            </a:rPr>
            <a:t>2019/7/20</a:t>
          </a:r>
          <a:r>
            <a:rPr lang="ja-JP" altLang="en-US"/>
            <a:t> </a:t>
          </a:r>
          <a:r>
            <a:rPr lang="ja-JP" altLang="en-US" sz="1100" b="1" i="0" u="none" strike="noStrike">
              <a:solidFill>
                <a:schemeClr val="lt1"/>
              </a:solidFill>
              <a:effectLst/>
              <a:latin typeface="+mn-lt"/>
              <a:ea typeface="+mn-ea"/>
              <a:cs typeface="+mn-cs"/>
            </a:rPr>
            <a:t>（日本）</a:t>
          </a:r>
          <a:r>
            <a:rPr lang="ja-JP" altLang="en-US"/>
            <a:t> </a:t>
          </a:r>
          <a:r>
            <a:rPr lang="en-US" altLang="ja-JP" sz="1100" b="1" i="0" u="none" strike="noStrike">
              <a:solidFill>
                <a:schemeClr val="lt1"/>
              </a:solidFill>
              <a:effectLst/>
              <a:latin typeface="+mn-lt"/>
              <a:ea typeface="+mn-ea"/>
              <a:cs typeface="+mn-cs"/>
            </a:rPr>
            <a:t>2019/12/7</a:t>
          </a:r>
          <a:r>
            <a:rPr lang="ja-JP" altLang="en-US"/>
            <a:t> </a:t>
          </a:r>
          <a:r>
            <a:rPr lang="ja-JP" altLang="en-US" sz="1100" b="1" i="0" u="none" strike="noStrike">
              <a:solidFill>
                <a:schemeClr val="lt1"/>
              </a:solidFill>
              <a:effectLst/>
              <a:latin typeface="+mn-lt"/>
              <a:ea typeface="+mn-ea"/>
              <a:cs typeface="+mn-cs"/>
            </a:rPr>
            <a:t>***</a:t>
          </a:r>
          <a:r>
            <a:rPr lang="en-US" altLang="ja-JP" sz="1100" b="1" i="0" u="none" strike="noStrike">
              <a:solidFill>
                <a:schemeClr val="lt1"/>
              </a:solidFill>
              <a:effectLst/>
              <a:latin typeface="+mn-lt"/>
              <a:ea typeface="+mn-ea"/>
              <a:cs typeface="+mn-cs"/>
            </a:rPr>
            <a:t>Save Energy Fair</a:t>
          </a:r>
          <a:r>
            <a:rPr lang="en-US" altLang="ja-JP"/>
            <a:t> </a:t>
          </a:r>
          <a:r>
            <a:rPr lang="en-US" altLang="ja-JP" sz="1100" b="1" i="0" u="none" strike="noStrike">
              <a:solidFill>
                <a:schemeClr val="lt1"/>
              </a:solidFill>
              <a:effectLst/>
              <a:latin typeface="+mn-lt"/>
              <a:ea typeface="+mn-ea"/>
              <a:cs typeface="+mn-cs"/>
            </a:rPr>
            <a:t>ASEAN</a:t>
          </a:r>
          <a:r>
            <a:rPr lang="ja-JP" altLang="en-US" sz="1100" b="1" i="0" u="none" strike="noStrike">
              <a:solidFill>
                <a:schemeClr val="lt1"/>
              </a:solidFill>
              <a:effectLst/>
              <a:latin typeface="+mn-lt"/>
              <a:ea typeface="+mn-ea"/>
              <a:cs typeface="+mn-cs"/>
            </a:rPr>
            <a:t>域内最大級の省エネ製品に関する展示会であり、幅広い業種の来場者が見込めるため、・・・・・・・。</a:t>
          </a:r>
          <a:r>
            <a:rPr lang="ja-JP" altLang="en-US"/>
            <a:t> </a:t>
          </a:r>
          <a:r>
            <a:rPr lang="ja-JP" altLang="en-US" sz="1100" b="1" i="0" u="none" strike="noStrike">
              <a:solidFill>
                <a:schemeClr val="lt1"/>
              </a:solidFill>
              <a:effectLst/>
              <a:latin typeface="+mn-lt"/>
              <a:ea typeface="+mn-ea"/>
              <a:cs typeface="+mn-cs"/>
            </a:rPr>
            <a:t>会場の導線を考慮し、ブースの見やすい位置に実機やサインを配置する他、～～～～～。</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人員は現地語・英語に堪能な社員３名と現地代理店の営業兼通訳担当者１名の４人体制。</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
          </a:r>
          <a:br>
            <a:rPr lang="ja-JP" altLang="en-US" sz="1100" b="1" i="0" u="none" strike="noStrike">
              <a:solidFill>
                <a:schemeClr val="lt1"/>
              </a:solidFill>
              <a:effectLst/>
              <a:latin typeface="+mn-lt"/>
              <a:ea typeface="+mn-ea"/>
              <a:cs typeface="+mn-cs"/>
            </a:rPr>
          </a:br>
          <a:r>
            <a:rPr lang="ja-JP" altLang="en-US" sz="1100" b="1" i="0" u="none" strike="noStrike">
              <a:solidFill>
                <a:schemeClr val="lt1"/>
              </a:solidFill>
              <a:effectLst/>
              <a:latin typeface="+mn-lt"/>
              <a:ea typeface="+mn-ea"/>
              <a:cs typeface="+mn-cs"/>
            </a:rPr>
            <a:t>現地代理店＊＊＊社と社名併記の共同出展予定であり、費用や役割に関する覚書を結び双方負担を明確にする</a:t>
          </a:r>
          <a:r>
            <a:rPr lang="ja-JP" altLang="en-US"/>
            <a:t> </a:t>
          </a:r>
          <a:r>
            <a:rPr lang="ja-JP" altLang="en-US" sz="1100" b="1" i="0" u="none" strike="noStrike">
              <a:solidFill>
                <a:schemeClr val="lt1"/>
              </a:solidFill>
              <a:effectLst/>
              <a:latin typeface="+mn-lt"/>
              <a:ea typeface="+mn-ea"/>
              <a:cs typeface="+mn-cs"/>
            </a:rPr>
            <a:t>有</a:t>
          </a:r>
          <a:r>
            <a:rPr lang="ja-JP" altLang="en-US"/>
            <a:t> </a:t>
          </a:r>
          <a:r>
            <a:rPr lang="ja-JP" altLang="en-US" sz="1100" b="0" i="0" u="none" strike="noStrike">
              <a:solidFill>
                <a:schemeClr val="lt1"/>
              </a:solidFill>
              <a:effectLst/>
              <a:latin typeface="+mn-lt"/>
              <a:ea typeface="+mn-ea"/>
              <a:cs typeface="+mn-cs"/>
            </a:rPr>
            <a:t>～</a:t>
          </a:r>
          <a:r>
            <a:rPr lang="ja-JP" altLang="en-US"/>
            <a:t> </a:t>
          </a:r>
          <a:r>
            <a:rPr lang="en-US" altLang="ja-JP" sz="1100" b="1" i="0" u="none" strike="noStrike">
              <a:solidFill>
                <a:schemeClr val="lt1"/>
              </a:solidFill>
              <a:effectLst/>
              <a:latin typeface="+mn-lt"/>
              <a:ea typeface="+mn-ea"/>
              <a:cs typeface="+mn-cs"/>
            </a:rPr>
            <a:t>2019/12/10</a:t>
          </a:r>
          <a:r>
            <a:rPr lang="ja-JP" altLang="en-US"/>
            <a:t> </a:t>
          </a:r>
          <a:r>
            <a:rPr lang="ja-JP" altLang="en-US" sz="1100" b="1" i="0" u="none" strike="noStrike">
              <a:solidFill>
                <a:schemeClr val="lt1"/>
              </a:solidFill>
              <a:effectLst/>
              <a:latin typeface="+mn-lt"/>
              <a:ea typeface="+mn-ea"/>
              <a:cs typeface="+mn-cs"/>
            </a:rPr>
            <a:t>（タイ）</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b="1" u="dbl">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152400</xdr:colOff>
      <xdr:row>6</xdr:row>
      <xdr:rowOff>295275</xdr:rowOff>
    </xdr:from>
    <xdr:to>
      <xdr:col>22</xdr:col>
      <xdr:colOff>409575</xdr:colOff>
      <xdr:row>6</xdr:row>
      <xdr:rowOff>295275</xdr:rowOff>
    </xdr:to>
    <xdr:cxnSp macro="">
      <xdr:nvCxnSpPr>
        <xdr:cNvPr id="2" name="直線矢印コネクタ 1"/>
        <xdr:cNvCxnSpPr/>
      </xdr:nvCxnSpPr>
      <xdr:spPr>
        <a:xfrm>
          <a:off x="7639050" y="2771775"/>
          <a:ext cx="23145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6</xdr:col>
      <xdr:colOff>152400</xdr:colOff>
      <xdr:row>4</xdr:row>
      <xdr:rowOff>209550</xdr:rowOff>
    </xdr:from>
    <xdr:to>
      <xdr:col>6</xdr:col>
      <xdr:colOff>3781425</xdr:colOff>
      <xdr:row>8</xdr:row>
      <xdr:rowOff>47624</xdr:rowOff>
    </xdr:to>
    <xdr:sp macro="" textlink="">
      <xdr:nvSpPr>
        <xdr:cNvPr id="2" name="正方形/長方形 1"/>
        <xdr:cNvSpPr/>
      </xdr:nvSpPr>
      <xdr:spPr>
        <a:xfrm>
          <a:off x="6877050" y="990600"/>
          <a:ext cx="3629025" cy="1238249"/>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経費一覧表のそれぞれの表の経費毎の合計が自動集計されます。</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1">
              <a:solidFill>
                <a:srgbClr val="FF0000"/>
              </a:solidFill>
            </a:rPr>
            <a:t>注）シートを増やした場合、反映されませんのでシート保護を解除し（下記）、手動入力の上、検算をお願い致します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6</xdr:col>
      <xdr:colOff>180975</xdr:colOff>
      <xdr:row>8</xdr:row>
      <xdr:rowOff>371475</xdr:rowOff>
    </xdr:from>
    <xdr:to>
      <xdr:col>6</xdr:col>
      <xdr:colOff>3267075</xdr:colOff>
      <xdr:row>11</xdr:row>
      <xdr:rowOff>9525</xdr:rowOff>
    </xdr:to>
    <xdr:sp macro="" textlink="">
      <xdr:nvSpPr>
        <xdr:cNvPr id="3" name="正方形/長方形 2"/>
        <xdr:cNvSpPr/>
      </xdr:nvSpPr>
      <xdr:spPr>
        <a:xfrm>
          <a:off x="6905625" y="2552700"/>
          <a:ext cx="3086100" cy="809625"/>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シート保護の解除方法</a:t>
          </a:r>
          <a:endParaRPr kumimoji="1" lang="en-US" altLang="ja-JP" sz="1100" b="1">
            <a:solidFill>
              <a:srgbClr val="0000FF"/>
            </a:solidFill>
          </a:endParaRPr>
        </a:p>
        <a:p>
          <a:pPr algn="l"/>
          <a:r>
            <a:rPr kumimoji="1" lang="ja-JP" altLang="en-US" sz="1100" b="1">
              <a:solidFill>
                <a:srgbClr val="0000FF"/>
              </a:solidFill>
            </a:rPr>
            <a:t>（上部メニュー）校閲→シートの保護→シート保護の解除</a:t>
          </a:r>
          <a:endParaRPr kumimoji="1" lang="en-US" altLang="ja-JP" sz="1100" b="1">
            <a:solidFill>
              <a:srgbClr val="0000FF"/>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200025</xdr:colOff>
      <xdr:row>13</xdr:row>
      <xdr:rowOff>142875</xdr:rowOff>
    </xdr:from>
    <xdr:to>
      <xdr:col>14</xdr:col>
      <xdr:colOff>428624</xdr:colOff>
      <xdr:row>15</xdr:row>
      <xdr:rowOff>380999</xdr:rowOff>
    </xdr:to>
    <xdr:sp macro="" textlink="">
      <xdr:nvSpPr>
        <xdr:cNvPr id="2" name="正方形/長方形 1"/>
        <xdr:cNvSpPr/>
      </xdr:nvSpPr>
      <xdr:spPr>
        <a:xfrm>
          <a:off x="6981825" y="318135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助成対象経費（黄色のセル）は、「数量」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142875</xdr:colOff>
      <xdr:row>6</xdr:row>
      <xdr:rowOff>247650</xdr:rowOff>
    </xdr:from>
    <xdr:to>
      <xdr:col>11</xdr:col>
      <xdr:colOff>371474</xdr:colOff>
      <xdr:row>7</xdr:row>
      <xdr:rowOff>523874</xdr:rowOff>
    </xdr:to>
    <xdr:sp macro="" textlink="">
      <xdr:nvSpPr>
        <xdr:cNvPr id="2" name="正方形/長方形 1"/>
        <xdr:cNvSpPr/>
      </xdr:nvSpPr>
      <xdr:spPr>
        <a:xfrm>
          <a:off x="6743700" y="205740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wsDr>
</file>

<file path=xl/tables/table1.xml><?xml version="1.0" encoding="utf-8"?>
<table xmlns="http://schemas.openxmlformats.org/spreadsheetml/2006/main" id="1" name="テーブル6" displayName="テーブル6" ref="A11:G16" headerRowDxfId="22" dataDxfId="20" totalsRowDxfId="19" headerRowBorderDxfId="21">
  <tableColumns count="7">
    <tableColumn id="1" name="年  度" totalsRowLabel="集計" dataDxfId="18" totalsRowDxfId="17"/>
    <tableColumn id="2" name="申請先" dataDxfId="16" totalsRowDxfId="15"/>
    <tableColumn id="3" name="助成事業名" dataDxfId="14" totalsRowDxfId="13"/>
    <tableColumn id="4" name="申請テーマ" dataDxfId="12" totalsRowDxfId="11"/>
    <tableColumn id="5" name="助成金額（円）" dataDxfId="10" totalsRowDxfId="9" dataCellStyle="桁区切り"/>
    <tableColumn id="6" name="本申請_x000a_との併願" dataDxfId="8" totalsRowDxfId="7"/>
    <tableColumn id="7" name="本申請との_x000a_経費の重複" totalsRowFunction="count" dataDxfId="6" totalsRowDxfId="5"/>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
  <sheetViews>
    <sheetView view="pageBreakPreview" zoomScale="90" zoomScaleNormal="100" zoomScaleSheetLayoutView="90" workbookViewId="0">
      <selection activeCell="A17" sqref="A17"/>
    </sheetView>
  </sheetViews>
  <sheetFormatPr defaultRowHeight="13.5"/>
  <cols>
    <col min="1" max="10" width="9" style="80"/>
    <col min="11" max="11" width="14.375" style="80" customWidth="1"/>
    <col min="12" max="266" width="9" style="80"/>
    <col min="267" max="267" width="14.375" style="80" customWidth="1"/>
    <col min="268" max="522" width="9" style="80"/>
    <col min="523" max="523" width="14.375" style="80" customWidth="1"/>
    <col min="524" max="778" width="9" style="80"/>
    <col min="779" max="779" width="14.375" style="80" customWidth="1"/>
    <col min="780" max="1034" width="9" style="80"/>
    <col min="1035" max="1035" width="14.375" style="80" customWidth="1"/>
    <col min="1036" max="1290" width="9" style="80"/>
    <col min="1291" max="1291" width="14.375" style="80" customWidth="1"/>
    <col min="1292" max="1546" width="9" style="80"/>
    <col min="1547" max="1547" width="14.375" style="80" customWidth="1"/>
    <col min="1548" max="1802" width="9" style="80"/>
    <col min="1803" max="1803" width="14.375" style="80" customWidth="1"/>
    <col min="1804" max="2058" width="9" style="80"/>
    <col min="2059" max="2059" width="14.375" style="80" customWidth="1"/>
    <col min="2060" max="2314" width="9" style="80"/>
    <col min="2315" max="2315" width="14.375" style="80" customWidth="1"/>
    <col min="2316" max="2570" width="9" style="80"/>
    <col min="2571" max="2571" width="14.375" style="80" customWidth="1"/>
    <col min="2572" max="2826" width="9" style="80"/>
    <col min="2827" max="2827" width="14.375" style="80" customWidth="1"/>
    <col min="2828" max="3082" width="9" style="80"/>
    <col min="3083" max="3083" width="14.375" style="80" customWidth="1"/>
    <col min="3084" max="3338" width="9" style="80"/>
    <col min="3339" max="3339" width="14.375" style="80" customWidth="1"/>
    <col min="3340" max="3594" width="9" style="80"/>
    <col min="3595" max="3595" width="14.375" style="80" customWidth="1"/>
    <col min="3596" max="3850" width="9" style="80"/>
    <col min="3851" max="3851" width="14.375" style="80" customWidth="1"/>
    <col min="3852" max="4106" width="9" style="80"/>
    <col min="4107" max="4107" width="14.375" style="80" customWidth="1"/>
    <col min="4108" max="4362" width="9" style="80"/>
    <col min="4363" max="4363" width="14.375" style="80" customWidth="1"/>
    <col min="4364" max="4618" width="9" style="80"/>
    <col min="4619" max="4619" width="14.375" style="80" customWidth="1"/>
    <col min="4620" max="4874" width="9" style="80"/>
    <col min="4875" max="4875" width="14.375" style="80" customWidth="1"/>
    <col min="4876" max="5130" width="9" style="80"/>
    <col min="5131" max="5131" width="14.375" style="80" customWidth="1"/>
    <col min="5132" max="5386" width="9" style="80"/>
    <col min="5387" max="5387" width="14.375" style="80" customWidth="1"/>
    <col min="5388" max="5642" width="9" style="80"/>
    <col min="5643" max="5643" width="14.375" style="80" customWidth="1"/>
    <col min="5644" max="5898" width="9" style="80"/>
    <col min="5899" max="5899" width="14.375" style="80" customWidth="1"/>
    <col min="5900" max="6154" width="9" style="80"/>
    <col min="6155" max="6155" width="14.375" style="80" customWidth="1"/>
    <col min="6156" max="6410" width="9" style="80"/>
    <col min="6411" max="6411" width="14.375" style="80" customWidth="1"/>
    <col min="6412" max="6666" width="9" style="80"/>
    <col min="6667" max="6667" width="14.375" style="80" customWidth="1"/>
    <col min="6668" max="6922" width="9" style="80"/>
    <col min="6923" max="6923" width="14.375" style="80" customWidth="1"/>
    <col min="6924" max="7178" width="9" style="80"/>
    <col min="7179" max="7179" width="14.375" style="80" customWidth="1"/>
    <col min="7180" max="7434" width="9" style="80"/>
    <col min="7435" max="7435" width="14.375" style="80" customWidth="1"/>
    <col min="7436" max="7690" width="9" style="80"/>
    <col min="7691" max="7691" width="14.375" style="80" customWidth="1"/>
    <col min="7692" max="7946" width="9" style="80"/>
    <col min="7947" max="7947" width="14.375" style="80" customWidth="1"/>
    <col min="7948" max="8202" width="9" style="80"/>
    <col min="8203" max="8203" width="14.375" style="80" customWidth="1"/>
    <col min="8204" max="8458" width="9" style="80"/>
    <col min="8459" max="8459" width="14.375" style="80" customWidth="1"/>
    <col min="8460" max="8714" width="9" style="80"/>
    <col min="8715" max="8715" width="14.375" style="80" customWidth="1"/>
    <col min="8716" max="8970" width="9" style="80"/>
    <col min="8971" max="8971" width="14.375" style="80" customWidth="1"/>
    <col min="8972" max="9226" width="9" style="80"/>
    <col min="9227" max="9227" width="14.375" style="80" customWidth="1"/>
    <col min="9228" max="9482" width="9" style="80"/>
    <col min="9483" max="9483" width="14.375" style="80" customWidth="1"/>
    <col min="9484" max="9738" width="9" style="80"/>
    <col min="9739" max="9739" width="14.375" style="80" customWidth="1"/>
    <col min="9740" max="9994" width="9" style="80"/>
    <col min="9995" max="9995" width="14.375" style="80" customWidth="1"/>
    <col min="9996" max="10250" width="9" style="80"/>
    <col min="10251" max="10251" width="14.375" style="80" customWidth="1"/>
    <col min="10252" max="10506" width="9" style="80"/>
    <col min="10507" max="10507" width="14.375" style="80" customWidth="1"/>
    <col min="10508" max="10762" width="9" style="80"/>
    <col min="10763" max="10763" width="14.375" style="80" customWidth="1"/>
    <col min="10764" max="11018" width="9" style="80"/>
    <col min="11019" max="11019" width="14.375" style="80" customWidth="1"/>
    <col min="11020" max="11274" width="9" style="80"/>
    <col min="11275" max="11275" width="14.375" style="80" customWidth="1"/>
    <col min="11276" max="11530" width="9" style="80"/>
    <col min="11531" max="11531" width="14.375" style="80" customWidth="1"/>
    <col min="11532" max="11786" width="9" style="80"/>
    <col min="11787" max="11787" width="14.375" style="80" customWidth="1"/>
    <col min="11788" max="12042" width="9" style="80"/>
    <col min="12043" max="12043" width="14.375" style="80" customWidth="1"/>
    <col min="12044" max="12298" width="9" style="80"/>
    <col min="12299" max="12299" width="14.375" style="80" customWidth="1"/>
    <col min="12300" max="12554" width="9" style="80"/>
    <col min="12555" max="12555" width="14.375" style="80" customWidth="1"/>
    <col min="12556" max="12810" width="9" style="80"/>
    <col min="12811" max="12811" width="14.375" style="80" customWidth="1"/>
    <col min="12812" max="13066" width="9" style="80"/>
    <col min="13067" max="13067" width="14.375" style="80" customWidth="1"/>
    <col min="13068" max="13322" width="9" style="80"/>
    <col min="13323" max="13323" width="14.375" style="80" customWidth="1"/>
    <col min="13324" max="13578" width="9" style="80"/>
    <col min="13579" max="13579" width="14.375" style="80" customWidth="1"/>
    <col min="13580" max="13834" width="9" style="80"/>
    <col min="13835" max="13835" width="14.375" style="80" customWidth="1"/>
    <col min="13836" max="14090" width="9" style="80"/>
    <col min="14091" max="14091" width="14.375" style="80" customWidth="1"/>
    <col min="14092" max="14346" width="9" style="80"/>
    <col min="14347" max="14347" width="14.375" style="80" customWidth="1"/>
    <col min="14348" max="14602" width="9" style="80"/>
    <col min="14603" max="14603" width="14.375" style="80" customWidth="1"/>
    <col min="14604" max="14858" width="9" style="80"/>
    <col min="14859" max="14859" width="14.375" style="80" customWidth="1"/>
    <col min="14860" max="15114" width="9" style="80"/>
    <col min="15115" max="15115" width="14.375" style="80" customWidth="1"/>
    <col min="15116" max="15370" width="9" style="80"/>
    <col min="15371" max="15371" width="14.375" style="80" customWidth="1"/>
    <col min="15372" max="15626" width="9" style="80"/>
    <col min="15627" max="15627" width="14.375" style="80" customWidth="1"/>
    <col min="15628" max="15882" width="9" style="80"/>
    <col min="15883" max="15883" width="14.375" style="80" customWidth="1"/>
    <col min="15884" max="16138" width="9" style="80"/>
    <col min="16139" max="16139" width="14.375" style="80" customWidth="1"/>
    <col min="16140" max="16384" width="9" style="80"/>
  </cols>
  <sheetData>
    <row r="1" spans="1:11" ht="33.75" customHeight="1">
      <c r="A1" s="79" t="s">
        <v>294</v>
      </c>
    </row>
    <row r="2" spans="1:11" ht="33.75" customHeight="1">
      <c r="A2" s="81" t="s">
        <v>303</v>
      </c>
    </row>
    <row r="3" spans="1:11" ht="30.75" customHeight="1">
      <c r="A3" s="80" t="s">
        <v>689</v>
      </c>
    </row>
    <row r="4" spans="1:11" ht="30.75" customHeight="1">
      <c r="A4" s="80" t="s">
        <v>304</v>
      </c>
    </row>
    <row r="5" spans="1:11" ht="30.75" customHeight="1">
      <c r="A5" s="82" t="s">
        <v>690</v>
      </c>
    </row>
    <row r="6" spans="1:11" ht="30.75" customHeight="1">
      <c r="A6" s="82" t="s">
        <v>296</v>
      </c>
    </row>
    <row r="7" spans="1:11" ht="30.75" customHeight="1">
      <c r="A7" s="82" t="s">
        <v>297</v>
      </c>
    </row>
    <row r="8" spans="1:11" ht="30.75" customHeight="1">
      <c r="A8" s="80" t="s">
        <v>302</v>
      </c>
    </row>
    <row r="9" spans="1:11" ht="18" customHeight="1"/>
    <row r="10" spans="1:11" ht="30" customHeight="1">
      <c r="A10" s="464" t="s">
        <v>691</v>
      </c>
      <c r="B10" s="464"/>
      <c r="C10" s="464"/>
      <c r="D10" s="464"/>
      <c r="E10" s="464"/>
      <c r="F10" s="464"/>
      <c r="G10" s="464"/>
      <c r="H10" s="464"/>
      <c r="I10" s="464"/>
      <c r="J10" s="464"/>
      <c r="K10" s="464"/>
    </row>
    <row r="11" spans="1:11" ht="30" customHeight="1">
      <c r="A11" s="464"/>
      <c r="B11" s="464"/>
      <c r="C11" s="464"/>
      <c r="D11" s="464"/>
      <c r="E11" s="464"/>
      <c r="F11" s="464"/>
      <c r="G11" s="464"/>
      <c r="H11" s="464"/>
      <c r="I11" s="464"/>
      <c r="J11" s="464"/>
      <c r="K11" s="464"/>
    </row>
    <row r="12" spans="1:11" ht="30" customHeight="1">
      <c r="A12" s="80" t="s">
        <v>301</v>
      </c>
    </row>
    <row r="13" spans="1:11" ht="18" customHeight="1"/>
    <row r="14" spans="1:11" ht="33.75" customHeight="1">
      <c r="A14" s="81" t="s">
        <v>305</v>
      </c>
    </row>
    <row r="15" spans="1:11" ht="30" customHeight="1">
      <c r="A15" s="80" t="s">
        <v>295</v>
      </c>
    </row>
    <row r="16" spans="1:11" ht="30" customHeight="1">
      <c r="A16" s="82" t="s">
        <v>692</v>
      </c>
    </row>
    <row r="17" spans="1:1" ht="30" customHeight="1">
      <c r="A17" s="80" t="s">
        <v>300</v>
      </c>
    </row>
    <row r="18" spans="1:1" ht="30" customHeight="1">
      <c r="A18" s="80" t="s">
        <v>298</v>
      </c>
    </row>
    <row r="19" spans="1:1" ht="30" customHeight="1">
      <c r="A19" s="80" t="s">
        <v>299</v>
      </c>
    </row>
    <row r="20" spans="1:1" ht="13.5" customHeight="1"/>
    <row r="21" spans="1:1" ht="33.75" customHeight="1"/>
    <row r="22" spans="1:1" ht="33.75" customHeight="1"/>
    <row r="23" spans="1:1" ht="33.75" customHeight="1"/>
    <row r="24" spans="1:1" ht="33.75" customHeight="1"/>
  </sheetData>
  <mergeCells count="1">
    <mergeCell ref="A10:K11"/>
  </mergeCells>
  <phoneticPr fontId="1"/>
  <pageMargins left="0.31496062992125984" right="0.31496062992125984" top="0.39370078740157483" bottom="0.39370078740157483" header="0.31496062992125984" footer="0.31496062992125984"/>
  <pageSetup paperSize="9" scale="93" orientation="portrait" r:id="rId1"/>
  <headerFooter>
    <oddFooter>&amp;A</oddFooter>
  </headerFooter>
  <colBreaks count="1" manualBreakCount="1">
    <brk id="11" max="2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A10" sqref="A10:F30"/>
    </sheetView>
  </sheetViews>
  <sheetFormatPr defaultRowHeight="13.5"/>
  <cols>
    <col min="1" max="1" width="27.875" style="3" customWidth="1"/>
    <col min="2" max="2" width="20.5" style="3" customWidth="1"/>
    <col min="3" max="16384" width="9" style="3"/>
  </cols>
  <sheetData>
    <row r="1" spans="1:8">
      <c r="A1" s="111" t="s">
        <v>44</v>
      </c>
      <c r="B1" s="111"/>
      <c r="C1" s="111"/>
      <c r="D1" s="111"/>
      <c r="E1" s="111"/>
      <c r="F1" s="111"/>
    </row>
    <row r="2" spans="1:8" ht="16.5" customHeight="1">
      <c r="A2" s="131" t="s">
        <v>662</v>
      </c>
      <c r="B2" s="131"/>
      <c r="C2" s="111"/>
      <c r="D2" s="111"/>
      <c r="E2" s="111"/>
      <c r="F2" s="111"/>
    </row>
    <row r="3" spans="1:8" s="21" customFormat="1" ht="16.5" customHeight="1">
      <c r="A3" s="132" t="s">
        <v>291</v>
      </c>
      <c r="B3" s="132"/>
      <c r="C3" s="109"/>
      <c r="D3" s="109"/>
      <c r="E3" s="109"/>
      <c r="F3" s="109"/>
    </row>
    <row r="4" spans="1:8">
      <c r="A4" s="111"/>
      <c r="B4" s="131"/>
      <c r="C4" s="111"/>
      <c r="D4" s="111"/>
      <c r="E4" s="111"/>
      <c r="F4" s="111"/>
    </row>
    <row r="5" spans="1:8" ht="26.25" customHeight="1">
      <c r="A5" s="133" t="s">
        <v>292</v>
      </c>
      <c r="B5" s="788"/>
      <c r="C5" s="788"/>
      <c r="D5" s="788"/>
      <c r="E5" s="788"/>
      <c r="F5" s="789"/>
      <c r="G5" s="134">
        <f>IF(LEN(B5)&lt;=800,LEN(B5),"←20字を超過しています。")</f>
        <v>0</v>
      </c>
      <c r="H5" s="283" t="s">
        <v>683</v>
      </c>
    </row>
    <row r="6" spans="1:8" ht="26.25" customHeight="1">
      <c r="A6" s="135" t="s">
        <v>571</v>
      </c>
      <c r="B6" s="361"/>
      <c r="C6" s="284" t="s">
        <v>405</v>
      </c>
      <c r="D6" s="361"/>
      <c r="E6" s="284" t="s">
        <v>406</v>
      </c>
      <c r="F6" s="285" t="s">
        <v>572</v>
      </c>
      <c r="G6" s="283" t="s">
        <v>684</v>
      </c>
    </row>
    <row r="7" spans="1:8" ht="26.25" customHeight="1">
      <c r="A7" s="135" t="s">
        <v>220</v>
      </c>
      <c r="B7" s="362"/>
      <c r="C7" s="284" t="s">
        <v>405</v>
      </c>
      <c r="D7" s="361"/>
      <c r="E7" s="284" t="s">
        <v>406</v>
      </c>
      <c r="F7" s="285" t="s">
        <v>573</v>
      </c>
    </row>
    <row r="8" spans="1:8" ht="30" customHeight="1">
      <c r="A8" s="214" t="s">
        <v>574</v>
      </c>
      <c r="B8" s="790"/>
      <c r="C8" s="791"/>
      <c r="D8" s="791"/>
      <c r="E8" s="791"/>
      <c r="F8" s="791"/>
    </row>
    <row r="9" spans="1:8" ht="30" customHeight="1">
      <c r="A9" s="792" t="s">
        <v>221</v>
      </c>
      <c r="B9" s="793"/>
      <c r="C9" s="793"/>
      <c r="D9" s="793"/>
      <c r="E9" s="793"/>
      <c r="F9" s="794"/>
    </row>
    <row r="10" spans="1:8" ht="30" customHeight="1">
      <c r="A10" s="795"/>
      <c r="B10" s="796"/>
      <c r="C10" s="796"/>
      <c r="D10" s="796"/>
      <c r="E10" s="796"/>
      <c r="F10" s="797"/>
    </row>
    <row r="11" spans="1:8" ht="30" customHeight="1">
      <c r="A11" s="795"/>
      <c r="B11" s="796"/>
      <c r="C11" s="796"/>
      <c r="D11" s="796"/>
      <c r="E11" s="796"/>
      <c r="F11" s="797"/>
    </row>
    <row r="12" spans="1:8" ht="30" customHeight="1">
      <c r="A12" s="795"/>
      <c r="B12" s="796"/>
      <c r="C12" s="796"/>
      <c r="D12" s="796"/>
      <c r="E12" s="796"/>
      <c r="F12" s="797"/>
    </row>
    <row r="13" spans="1:8" ht="30" customHeight="1">
      <c r="A13" s="795"/>
      <c r="B13" s="796"/>
      <c r="C13" s="796"/>
      <c r="D13" s="796"/>
      <c r="E13" s="796"/>
      <c r="F13" s="797"/>
    </row>
    <row r="14" spans="1:8" ht="30" customHeight="1">
      <c r="A14" s="795"/>
      <c r="B14" s="796"/>
      <c r="C14" s="796"/>
      <c r="D14" s="796"/>
      <c r="E14" s="796"/>
      <c r="F14" s="797"/>
    </row>
    <row r="15" spans="1:8" ht="30" customHeight="1">
      <c r="A15" s="795"/>
      <c r="B15" s="796"/>
      <c r="C15" s="796"/>
      <c r="D15" s="796"/>
      <c r="E15" s="796"/>
      <c r="F15" s="797"/>
    </row>
    <row r="16" spans="1:8" ht="30" customHeight="1">
      <c r="A16" s="795"/>
      <c r="B16" s="796"/>
      <c r="C16" s="796"/>
      <c r="D16" s="796"/>
      <c r="E16" s="796"/>
      <c r="F16" s="797"/>
    </row>
    <row r="17" spans="1:6" ht="30" customHeight="1">
      <c r="A17" s="795"/>
      <c r="B17" s="796"/>
      <c r="C17" s="796"/>
      <c r="D17" s="796"/>
      <c r="E17" s="796"/>
      <c r="F17" s="797"/>
    </row>
    <row r="18" spans="1:6" ht="30" customHeight="1">
      <c r="A18" s="795"/>
      <c r="B18" s="796"/>
      <c r="C18" s="796"/>
      <c r="D18" s="796"/>
      <c r="E18" s="796"/>
      <c r="F18" s="797"/>
    </row>
    <row r="19" spans="1:6" ht="30" customHeight="1">
      <c r="A19" s="795"/>
      <c r="B19" s="796"/>
      <c r="C19" s="796"/>
      <c r="D19" s="796"/>
      <c r="E19" s="796"/>
      <c r="F19" s="797"/>
    </row>
    <row r="20" spans="1:6" ht="30" customHeight="1">
      <c r="A20" s="795"/>
      <c r="B20" s="796"/>
      <c r="C20" s="796"/>
      <c r="D20" s="796"/>
      <c r="E20" s="796"/>
      <c r="F20" s="797"/>
    </row>
    <row r="21" spans="1:6" ht="30" customHeight="1">
      <c r="A21" s="795"/>
      <c r="B21" s="796"/>
      <c r="C21" s="796"/>
      <c r="D21" s="796"/>
      <c r="E21" s="796"/>
      <c r="F21" s="797"/>
    </row>
    <row r="22" spans="1:6" ht="30" customHeight="1">
      <c r="A22" s="795"/>
      <c r="B22" s="796"/>
      <c r="C22" s="796"/>
      <c r="D22" s="796"/>
      <c r="E22" s="796"/>
      <c r="F22" s="797"/>
    </row>
    <row r="23" spans="1:6" ht="30" customHeight="1">
      <c r="A23" s="795"/>
      <c r="B23" s="796"/>
      <c r="C23" s="796"/>
      <c r="D23" s="796"/>
      <c r="E23" s="796"/>
      <c r="F23" s="797"/>
    </row>
    <row r="24" spans="1:6" ht="30" customHeight="1">
      <c r="A24" s="795"/>
      <c r="B24" s="796"/>
      <c r="C24" s="796"/>
      <c r="D24" s="796"/>
      <c r="E24" s="796"/>
      <c r="F24" s="797"/>
    </row>
    <row r="25" spans="1:6" ht="30" customHeight="1">
      <c r="A25" s="795"/>
      <c r="B25" s="796"/>
      <c r="C25" s="796"/>
      <c r="D25" s="796"/>
      <c r="E25" s="796"/>
      <c r="F25" s="797"/>
    </row>
    <row r="26" spans="1:6" ht="29.25" customHeight="1">
      <c r="A26" s="795"/>
      <c r="B26" s="796"/>
      <c r="C26" s="796"/>
      <c r="D26" s="796"/>
      <c r="E26" s="796"/>
      <c r="F26" s="797"/>
    </row>
    <row r="27" spans="1:6" ht="30" customHeight="1">
      <c r="A27" s="795"/>
      <c r="B27" s="796"/>
      <c r="C27" s="796"/>
      <c r="D27" s="796"/>
      <c r="E27" s="796"/>
      <c r="F27" s="797"/>
    </row>
    <row r="28" spans="1:6" ht="30" customHeight="1">
      <c r="A28" s="795"/>
      <c r="B28" s="796"/>
      <c r="C28" s="796"/>
      <c r="D28" s="796"/>
      <c r="E28" s="796"/>
      <c r="F28" s="797"/>
    </row>
    <row r="29" spans="1:6" ht="30" customHeight="1">
      <c r="A29" s="795"/>
      <c r="B29" s="796"/>
      <c r="C29" s="796"/>
      <c r="D29" s="796"/>
      <c r="E29" s="796"/>
      <c r="F29" s="797"/>
    </row>
    <row r="30" spans="1:6" ht="30" customHeight="1">
      <c r="A30" s="798"/>
      <c r="B30" s="799"/>
      <c r="C30" s="799"/>
      <c r="D30" s="799"/>
      <c r="E30" s="799"/>
      <c r="F30" s="800"/>
    </row>
    <row r="31" spans="1:6">
      <c r="A31" s="39"/>
      <c r="B31" s="39"/>
    </row>
    <row r="32" spans="1:6">
      <c r="A32" s="5"/>
      <c r="B32" s="39"/>
    </row>
  </sheetData>
  <sheetProtection sheet="1" objects="1" scenarios="1" selectLockedCells="1"/>
  <mergeCells count="4">
    <mergeCell ref="B5:F5"/>
    <mergeCell ref="B8:F8"/>
    <mergeCell ref="A9:F9"/>
    <mergeCell ref="A10:F30"/>
  </mergeCells>
  <phoneticPr fontId="1"/>
  <dataValidations xWindow="736" yWindow="355" count="1">
    <dataValidation type="textLength" operator="lessThanOrEqual" allowBlank="1" showInputMessage="1" showErrorMessage="1" error="２０文字を超えています、２０文字以内で記載をお願いします" prompt="20文字以内で記載して下さい" sqref="B5:F5">
      <formula1>20</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BreakPreview" topLeftCell="A13" zoomScaleNormal="100" zoomScaleSheetLayoutView="100" workbookViewId="0">
      <selection activeCell="A3" sqref="A3:B15"/>
    </sheetView>
  </sheetViews>
  <sheetFormatPr defaultRowHeight="13.5"/>
  <cols>
    <col min="1" max="1" width="27.875" style="3" customWidth="1"/>
    <col min="2" max="2" width="61.625" style="3" customWidth="1"/>
    <col min="3" max="16384" width="9" style="3"/>
  </cols>
  <sheetData>
    <row r="1" spans="1:2">
      <c r="A1" s="3" t="s">
        <v>44</v>
      </c>
    </row>
    <row r="2" spans="1:2" ht="27" customHeight="1">
      <c r="A2" s="809" t="s">
        <v>629</v>
      </c>
      <c r="B2" s="809"/>
    </row>
    <row r="3" spans="1:2" ht="27" customHeight="1">
      <c r="A3" s="801"/>
      <c r="B3" s="802"/>
    </row>
    <row r="4" spans="1:2" ht="27" customHeight="1">
      <c r="A4" s="803"/>
      <c r="B4" s="804"/>
    </row>
    <row r="5" spans="1:2" ht="27" customHeight="1">
      <c r="A5" s="803"/>
      <c r="B5" s="804"/>
    </row>
    <row r="6" spans="1:2" ht="27" customHeight="1">
      <c r="A6" s="803"/>
      <c r="B6" s="804"/>
    </row>
    <row r="7" spans="1:2" ht="27" customHeight="1">
      <c r="A7" s="803"/>
      <c r="B7" s="804"/>
    </row>
    <row r="8" spans="1:2" ht="27" customHeight="1">
      <c r="A8" s="803"/>
      <c r="B8" s="804"/>
    </row>
    <row r="9" spans="1:2" ht="27" customHeight="1">
      <c r="A9" s="803"/>
      <c r="B9" s="804"/>
    </row>
    <row r="10" spans="1:2" ht="27" customHeight="1">
      <c r="A10" s="803"/>
      <c r="B10" s="804"/>
    </row>
    <row r="11" spans="1:2" ht="27" customHeight="1">
      <c r="A11" s="803"/>
      <c r="B11" s="804"/>
    </row>
    <row r="12" spans="1:2" ht="27" customHeight="1">
      <c r="A12" s="803"/>
      <c r="B12" s="804"/>
    </row>
    <row r="13" spans="1:2" ht="27" customHeight="1">
      <c r="A13" s="803"/>
      <c r="B13" s="804"/>
    </row>
    <row r="14" spans="1:2" ht="27" customHeight="1">
      <c r="A14" s="803"/>
      <c r="B14" s="804"/>
    </row>
    <row r="15" spans="1:2" ht="27" customHeight="1">
      <c r="A15" s="805"/>
      <c r="B15" s="806"/>
    </row>
    <row r="16" spans="1:2" ht="27" customHeight="1">
      <c r="A16" s="809" t="s">
        <v>222</v>
      </c>
      <c r="B16" s="809"/>
    </row>
    <row r="17" spans="1:2" ht="27" customHeight="1">
      <c r="A17" s="807"/>
      <c r="B17" s="808"/>
    </row>
    <row r="18" spans="1:2" ht="27" customHeight="1">
      <c r="A18" s="795"/>
      <c r="B18" s="797"/>
    </row>
    <row r="19" spans="1:2" ht="27" customHeight="1">
      <c r="A19" s="795"/>
      <c r="B19" s="797"/>
    </row>
    <row r="20" spans="1:2" ht="27" customHeight="1">
      <c r="A20" s="795"/>
      <c r="B20" s="797"/>
    </row>
    <row r="21" spans="1:2" ht="27" customHeight="1">
      <c r="A21" s="795"/>
      <c r="B21" s="797"/>
    </row>
    <row r="22" spans="1:2" ht="27" customHeight="1">
      <c r="A22" s="795"/>
      <c r="B22" s="797"/>
    </row>
    <row r="23" spans="1:2" ht="27" customHeight="1">
      <c r="A23" s="795"/>
      <c r="B23" s="797"/>
    </row>
    <row r="24" spans="1:2" ht="27" customHeight="1">
      <c r="A24" s="795"/>
      <c r="B24" s="797"/>
    </row>
    <row r="25" spans="1:2" ht="27" customHeight="1">
      <c r="A25" s="795"/>
      <c r="B25" s="797"/>
    </row>
    <row r="26" spans="1:2" ht="27" customHeight="1">
      <c r="A26" s="795"/>
      <c r="B26" s="797"/>
    </row>
    <row r="27" spans="1:2" ht="27" customHeight="1">
      <c r="A27" s="795"/>
      <c r="B27" s="797"/>
    </row>
    <row r="28" spans="1:2" ht="27" customHeight="1">
      <c r="A28" s="795"/>
      <c r="B28" s="797"/>
    </row>
    <row r="29" spans="1:2" ht="27" customHeight="1">
      <c r="A29" s="798"/>
      <c r="B29" s="800"/>
    </row>
    <row r="30" spans="1:2">
      <c r="A30" s="39"/>
      <c r="B30" s="39"/>
    </row>
    <row r="31" spans="1:2">
      <c r="A31" s="5"/>
      <c r="B31" s="39"/>
    </row>
  </sheetData>
  <sheetProtection sheet="1" objects="1" scenarios="1" selectLockedCells="1"/>
  <mergeCells count="4">
    <mergeCell ref="A3:B15"/>
    <mergeCell ref="A17:B29"/>
    <mergeCell ref="A2:B2"/>
    <mergeCell ref="A16:B1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C9" sqref="C9"/>
    </sheetView>
  </sheetViews>
  <sheetFormatPr defaultRowHeight="12"/>
  <cols>
    <col min="1" max="1" width="1.625" style="21" customWidth="1"/>
    <col min="2" max="2" width="11.75" style="21" customWidth="1"/>
    <col min="3" max="3" width="13.875" style="21" customWidth="1"/>
    <col min="4" max="4" width="5.625" style="21" customWidth="1"/>
    <col min="5" max="5" width="24.625" style="21" customWidth="1"/>
    <col min="6" max="6" width="14.25" style="21" customWidth="1"/>
    <col min="7" max="7" width="12.25" style="21" customWidth="1"/>
    <col min="8" max="8" width="8" style="21" customWidth="1"/>
    <col min="9" max="9" width="1.5" style="21" customWidth="1"/>
    <col min="10" max="11" width="0" style="21" hidden="1" customWidth="1"/>
    <col min="12" max="16384" width="9" style="21"/>
  </cols>
  <sheetData>
    <row r="1" spans="1:11" ht="13.5">
      <c r="A1" s="3" t="s">
        <v>44</v>
      </c>
      <c r="B1" s="3"/>
    </row>
    <row r="2" spans="1:11" ht="30" customHeight="1">
      <c r="A2" s="846" t="s">
        <v>582</v>
      </c>
      <c r="B2" s="847"/>
      <c r="C2" s="847"/>
      <c r="D2" s="847"/>
      <c r="E2" s="847"/>
      <c r="F2" s="847"/>
      <c r="G2" s="847"/>
      <c r="H2" s="847"/>
      <c r="I2" s="848"/>
    </row>
    <row r="3" spans="1:11" ht="23.25" customHeight="1">
      <c r="A3" s="108"/>
      <c r="B3" s="849" t="s">
        <v>575</v>
      </c>
      <c r="C3" s="849"/>
      <c r="D3" s="849"/>
      <c r="E3" s="849"/>
      <c r="F3" s="849"/>
      <c r="G3" s="849"/>
      <c r="H3" s="142"/>
      <c r="I3" s="110"/>
    </row>
    <row r="4" spans="1:11" ht="18" customHeight="1">
      <c r="A4" s="108"/>
      <c r="B4" s="812" t="s">
        <v>576</v>
      </c>
      <c r="C4" s="812"/>
      <c r="D4" s="812"/>
      <c r="E4" s="812"/>
      <c r="F4" s="812"/>
      <c r="G4" s="812"/>
      <c r="H4" s="143"/>
      <c r="I4" s="110"/>
    </row>
    <row r="5" spans="1:11" ht="18" customHeight="1">
      <c r="A5" s="108"/>
      <c r="B5" s="107"/>
      <c r="C5" s="107"/>
      <c r="D5" s="107"/>
      <c r="E5" s="136" t="s">
        <v>630</v>
      </c>
      <c r="F5" s="371" t="s">
        <v>694</v>
      </c>
      <c r="G5" s="137" t="s">
        <v>631</v>
      </c>
      <c r="H5" s="137"/>
      <c r="I5" s="110"/>
    </row>
    <row r="6" spans="1:11" ht="27" customHeight="1">
      <c r="A6" s="108"/>
      <c r="B6" s="172" t="s">
        <v>215</v>
      </c>
      <c r="C6" s="173" t="s">
        <v>633</v>
      </c>
      <c r="D6" s="850" t="s">
        <v>586</v>
      </c>
      <c r="E6" s="851"/>
      <c r="F6" s="852" t="s">
        <v>636</v>
      </c>
      <c r="G6" s="853"/>
      <c r="H6" s="144" t="s">
        <v>632</v>
      </c>
      <c r="I6" s="110"/>
    </row>
    <row r="7" spans="1:11" ht="55.5" customHeight="1">
      <c r="A7" s="108"/>
      <c r="B7" s="365"/>
      <c r="C7" s="839"/>
      <c r="D7" s="840"/>
      <c r="E7" s="841"/>
      <c r="F7" s="844"/>
      <c r="G7" s="844"/>
      <c r="H7" s="854"/>
      <c r="I7" s="110"/>
      <c r="K7" s="21" t="s">
        <v>634</v>
      </c>
    </row>
    <row r="8" spans="1:11" ht="12" customHeight="1">
      <c r="A8" s="108"/>
      <c r="B8" s="286" t="s">
        <v>657</v>
      </c>
      <c r="C8" s="839"/>
      <c r="D8" s="840"/>
      <c r="E8" s="841"/>
      <c r="F8" s="844"/>
      <c r="G8" s="844"/>
      <c r="H8" s="855"/>
      <c r="I8" s="110"/>
      <c r="K8" s="21" t="s">
        <v>635</v>
      </c>
    </row>
    <row r="9" spans="1:11" ht="92.25" customHeight="1">
      <c r="A9" s="108"/>
      <c r="B9" s="366"/>
      <c r="C9" s="458"/>
      <c r="D9" s="842"/>
      <c r="E9" s="843"/>
      <c r="F9" s="845"/>
      <c r="G9" s="845"/>
      <c r="H9" s="855"/>
      <c r="I9" s="110"/>
    </row>
    <row r="10" spans="1:11" ht="43.5" customHeight="1">
      <c r="A10" s="108"/>
      <c r="B10" s="367"/>
      <c r="C10" s="821"/>
      <c r="D10" s="822"/>
      <c r="E10" s="823"/>
      <c r="F10" s="828"/>
      <c r="G10" s="829"/>
      <c r="H10" s="856"/>
      <c r="I10" s="110"/>
    </row>
    <row r="11" spans="1:11" ht="12" customHeight="1">
      <c r="A11" s="108"/>
      <c r="B11" s="174" t="s">
        <v>577</v>
      </c>
      <c r="C11" s="821"/>
      <c r="D11" s="824"/>
      <c r="E11" s="825"/>
      <c r="F11" s="830"/>
      <c r="G11" s="831"/>
      <c r="H11" s="857"/>
      <c r="I11" s="110"/>
    </row>
    <row r="12" spans="1:11" ht="55.5" customHeight="1">
      <c r="A12" s="108"/>
      <c r="B12" s="368"/>
      <c r="C12" s="363"/>
      <c r="D12" s="826"/>
      <c r="E12" s="827"/>
      <c r="F12" s="832"/>
      <c r="G12" s="833"/>
      <c r="H12" s="858"/>
      <c r="I12" s="110"/>
    </row>
    <row r="13" spans="1:11" ht="55.5" customHeight="1">
      <c r="A13" s="108"/>
      <c r="B13" s="369"/>
      <c r="C13" s="821"/>
      <c r="D13" s="824"/>
      <c r="E13" s="825"/>
      <c r="F13" s="836"/>
      <c r="G13" s="831"/>
      <c r="H13" s="857"/>
      <c r="I13" s="110"/>
    </row>
    <row r="14" spans="1:11" ht="12" customHeight="1">
      <c r="A14" s="108"/>
      <c r="B14" s="175" t="s">
        <v>577</v>
      </c>
      <c r="C14" s="821"/>
      <c r="D14" s="824"/>
      <c r="E14" s="825"/>
      <c r="F14" s="830"/>
      <c r="G14" s="831"/>
      <c r="H14" s="857"/>
      <c r="I14" s="110"/>
    </row>
    <row r="15" spans="1:11" ht="55.5" customHeight="1">
      <c r="A15" s="108"/>
      <c r="B15" s="370"/>
      <c r="C15" s="364"/>
      <c r="D15" s="834"/>
      <c r="E15" s="835"/>
      <c r="F15" s="837"/>
      <c r="G15" s="838"/>
      <c r="H15" s="859"/>
      <c r="I15" s="110"/>
    </row>
    <row r="16" spans="1:11" ht="35.25" customHeight="1">
      <c r="A16" s="108"/>
      <c r="B16" s="811"/>
      <c r="C16" s="811"/>
      <c r="D16" s="811"/>
      <c r="E16" s="811"/>
      <c r="F16" s="811"/>
      <c r="G16" s="811"/>
      <c r="H16" s="145"/>
      <c r="I16" s="110"/>
    </row>
    <row r="17" spans="1:9" ht="18" customHeight="1">
      <c r="A17" s="108"/>
      <c r="B17" s="812" t="s">
        <v>578</v>
      </c>
      <c r="C17" s="812"/>
      <c r="D17" s="812"/>
      <c r="E17" s="812"/>
      <c r="F17" s="812"/>
      <c r="G17" s="812"/>
      <c r="H17" s="143"/>
      <c r="I17" s="110"/>
    </row>
    <row r="18" spans="1:9" ht="18" customHeight="1">
      <c r="A18" s="108"/>
      <c r="B18" s="107"/>
      <c r="C18" s="171"/>
      <c r="D18" s="107"/>
      <c r="E18" s="107"/>
      <c r="F18" s="813" t="s">
        <v>685</v>
      </c>
      <c r="G18" s="813"/>
      <c r="H18" s="170"/>
      <c r="I18" s="110"/>
    </row>
    <row r="19" spans="1:9" ht="40.5" customHeight="1">
      <c r="A19" s="108"/>
      <c r="B19" s="114" t="s">
        <v>579</v>
      </c>
      <c r="C19" s="176" t="s">
        <v>50</v>
      </c>
      <c r="D19" s="814" t="s">
        <v>580</v>
      </c>
      <c r="E19" s="815"/>
      <c r="F19" s="860" t="s">
        <v>581</v>
      </c>
      <c r="G19" s="860"/>
      <c r="H19" s="861"/>
      <c r="I19" s="110"/>
    </row>
    <row r="20" spans="1:9" ht="84" customHeight="1">
      <c r="A20" s="108"/>
      <c r="B20" s="287"/>
      <c r="C20" s="288"/>
      <c r="D20" s="816"/>
      <c r="E20" s="817"/>
      <c r="F20" s="862"/>
      <c r="G20" s="863"/>
      <c r="H20" s="864"/>
      <c r="I20" s="110"/>
    </row>
    <row r="21" spans="1:9" ht="84" customHeight="1">
      <c r="A21" s="108"/>
      <c r="B21" s="289"/>
      <c r="C21" s="290"/>
      <c r="D21" s="818"/>
      <c r="E21" s="819"/>
      <c r="F21" s="865"/>
      <c r="G21" s="866"/>
      <c r="H21" s="867"/>
      <c r="I21" s="110"/>
    </row>
    <row r="22" spans="1:9">
      <c r="A22" s="112"/>
      <c r="B22" s="820"/>
      <c r="C22" s="820"/>
      <c r="D22" s="820"/>
      <c r="E22" s="820"/>
      <c r="F22" s="820"/>
      <c r="G22" s="820"/>
      <c r="H22" s="171"/>
      <c r="I22" s="113"/>
    </row>
    <row r="23" spans="1:9">
      <c r="A23" s="22"/>
      <c r="B23" s="811"/>
      <c r="C23" s="811"/>
      <c r="D23" s="811"/>
      <c r="E23" s="811"/>
      <c r="F23" s="811"/>
      <c r="G23" s="811"/>
      <c r="H23" s="146"/>
      <c r="I23" s="22"/>
    </row>
    <row r="24" spans="1:9">
      <c r="B24" s="810"/>
      <c r="C24" s="810"/>
      <c r="D24" s="810"/>
      <c r="E24" s="810"/>
      <c r="F24" s="810"/>
      <c r="G24" s="810"/>
      <c r="H24" s="145"/>
    </row>
    <row r="25" spans="1:9">
      <c r="B25" s="810"/>
      <c r="C25" s="810"/>
      <c r="D25" s="810"/>
      <c r="E25" s="810"/>
      <c r="F25" s="810"/>
      <c r="G25" s="810"/>
      <c r="H25" s="145"/>
    </row>
    <row r="26" spans="1:9" hidden="1">
      <c r="B26" s="21" t="s">
        <v>583</v>
      </c>
    </row>
    <row r="27" spans="1:9" ht="24" hidden="1">
      <c r="B27" s="139" t="s">
        <v>584</v>
      </c>
    </row>
    <row r="28" spans="1:9" ht="24" hidden="1">
      <c r="B28" s="129" t="s">
        <v>585</v>
      </c>
    </row>
    <row r="29" spans="1:9" hidden="1">
      <c r="B29" s="21" t="s">
        <v>612</v>
      </c>
    </row>
  </sheetData>
  <sheetProtection sheet="1" objects="1" scenarios="1" selectLockedCells="1"/>
  <mergeCells count="30">
    <mergeCell ref="H10:H12"/>
    <mergeCell ref="H13:H15"/>
    <mergeCell ref="F19:H19"/>
    <mergeCell ref="F20:H20"/>
    <mergeCell ref="F21:H21"/>
    <mergeCell ref="C7:C8"/>
    <mergeCell ref="D7:E9"/>
    <mergeCell ref="F7:G9"/>
    <mergeCell ref="A2:I2"/>
    <mergeCell ref="B3:G3"/>
    <mergeCell ref="B4:G4"/>
    <mergeCell ref="D6:E6"/>
    <mergeCell ref="F6:G6"/>
    <mergeCell ref="H7:H9"/>
    <mergeCell ref="C10:C11"/>
    <mergeCell ref="D10:E12"/>
    <mergeCell ref="F10:G12"/>
    <mergeCell ref="C13:C14"/>
    <mergeCell ref="D13:E15"/>
    <mergeCell ref="F13:G15"/>
    <mergeCell ref="B25:G25"/>
    <mergeCell ref="B16:G16"/>
    <mergeCell ref="B17:G17"/>
    <mergeCell ref="F18:G18"/>
    <mergeCell ref="D19:E19"/>
    <mergeCell ref="D20:E20"/>
    <mergeCell ref="D21:E21"/>
    <mergeCell ref="B22:G22"/>
    <mergeCell ref="B23:G23"/>
    <mergeCell ref="B24:G24"/>
  </mergeCells>
  <phoneticPr fontId="1"/>
  <dataValidations count="2">
    <dataValidation type="list" allowBlank="1" showInputMessage="1" showErrorMessage="1" sqref="B20:B21">
      <formula1>$B$26:$B$29</formula1>
    </dataValidation>
    <dataValidation type="list" allowBlank="1" showInputMessage="1" showErrorMessage="1" sqref="H7:H9 H10:H12 H13:H15">
      <formula1>$K$7:$K$8</formula1>
    </dataValidation>
  </dataValidation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Normal="100" zoomScaleSheetLayoutView="100" workbookViewId="0">
      <selection activeCell="A4" sqref="A4:B9"/>
    </sheetView>
  </sheetViews>
  <sheetFormatPr defaultRowHeight="13.5"/>
  <cols>
    <col min="1" max="1" width="27.875" style="3" customWidth="1"/>
    <col min="2" max="2" width="61.125" style="3" customWidth="1"/>
    <col min="3" max="16384" width="9" style="3"/>
  </cols>
  <sheetData>
    <row r="1" spans="1:2">
      <c r="A1" s="3" t="s">
        <v>44</v>
      </c>
    </row>
    <row r="2" spans="1:2" ht="30" customHeight="1">
      <c r="A2" s="809" t="s">
        <v>223</v>
      </c>
      <c r="B2" s="809"/>
    </row>
    <row r="3" spans="1:2" ht="30" customHeight="1">
      <c r="A3" s="868" t="s">
        <v>216</v>
      </c>
      <c r="B3" s="869"/>
    </row>
    <row r="4" spans="1:2" ht="30" customHeight="1">
      <c r="A4" s="807"/>
      <c r="B4" s="808"/>
    </row>
    <row r="5" spans="1:2" ht="30" customHeight="1">
      <c r="A5" s="795"/>
      <c r="B5" s="797"/>
    </row>
    <row r="6" spans="1:2" ht="30" customHeight="1">
      <c r="A6" s="795"/>
      <c r="B6" s="797"/>
    </row>
    <row r="7" spans="1:2" ht="30" customHeight="1">
      <c r="A7" s="795"/>
      <c r="B7" s="797"/>
    </row>
    <row r="8" spans="1:2" ht="30" customHeight="1">
      <c r="A8" s="795"/>
      <c r="B8" s="797"/>
    </row>
    <row r="9" spans="1:2" ht="30" customHeight="1">
      <c r="A9" s="795"/>
      <c r="B9" s="797"/>
    </row>
    <row r="10" spans="1:2" ht="30" customHeight="1">
      <c r="A10" s="871" t="s">
        <v>637</v>
      </c>
      <c r="B10" s="872"/>
    </row>
    <row r="11" spans="1:2" ht="30" customHeight="1">
      <c r="A11" s="801"/>
      <c r="B11" s="802"/>
    </row>
    <row r="12" spans="1:2" ht="30" customHeight="1">
      <c r="A12" s="803"/>
      <c r="B12" s="804"/>
    </row>
    <row r="13" spans="1:2" ht="30" customHeight="1">
      <c r="A13" s="803"/>
      <c r="B13" s="804"/>
    </row>
    <row r="14" spans="1:2" ht="30" customHeight="1">
      <c r="A14" s="803"/>
      <c r="B14" s="804"/>
    </row>
    <row r="15" spans="1:2" ht="30" customHeight="1">
      <c r="A15" s="803"/>
      <c r="B15" s="804"/>
    </row>
    <row r="16" spans="1:2" ht="30" customHeight="1">
      <c r="A16" s="803"/>
      <c r="B16" s="804"/>
    </row>
    <row r="17" spans="1:2" ht="30" customHeight="1">
      <c r="A17" s="803"/>
      <c r="B17" s="804"/>
    </row>
    <row r="18" spans="1:2" ht="30" customHeight="1">
      <c r="A18" s="803"/>
      <c r="B18" s="804"/>
    </row>
    <row r="19" spans="1:2" ht="30" customHeight="1">
      <c r="A19" s="868" t="s">
        <v>217</v>
      </c>
      <c r="B19" s="870"/>
    </row>
    <row r="20" spans="1:2" ht="29.25" customHeight="1">
      <c r="A20" s="801"/>
      <c r="B20" s="802"/>
    </row>
    <row r="21" spans="1:2" ht="30" customHeight="1">
      <c r="A21" s="803"/>
      <c r="B21" s="804"/>
    </row>
    <row r="22" spans="1:2" ht="30" customHeight="1">
      <c r="A22" s="803"/>
      <c r="B22" s="804"/>
    </row>
    <row r="23" spans="1:2" ht="30" customHeight="1">
      <c r="A23" s="803"/>
      <c r="B23" s="804"/>
    </row>
    <row r="24" spans="1:2" ht="30" customHeight="1">
      <c r="A24" s="803"/>
      <c r="B24" s="804"/>
    </row>
    <row r="25" spans="1:2" ht="30" customHeight="1">
      <c r="A25" s="803"/>
      <c r="B25" s="804"/>
    </row>
    <row r="26" spans="1:2" ht="30" customHeight="1">
      <c r="A26" s="803"/>
      <c r="B26" s="804"/>
    </row>
    <row r="27" spans="1:2" ht="30" customHeight="1">
      <c r="A27" s="803"/>
      <c r="B27" s="804"/>
    </row>
    <row r="28" spans="1:2">
      <c r="A28" s="805"/>
      <c r="B28" s="806"/>
    </row>
    <row r="29" spans="1:2">
      <c r="A29" s="5"/>
      <c r="B29" s="39"/>
    </row>
  </sheetData>
  <sheetProtection sheet="1" objects="1" scenarios="1" selectLockedCells="1"/>
  <mergeCells count="7">
    <mergeCell ref="A20:B28"/>
    <mergeCell ref="A2:B2"/>
    <mergeCell ref="A3:B3"/>
    <mergeCell ref="A19:B19"/>
    <mergeCell ref="A10:B10"/>
    <mergeCell ref="A4:B9"/>
    <mergeCell ref="A11:B18"/>
  </mergeCells>
  <phoneticPr fontI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topLeftCell="A10" zoomScaleNormal="100" zoomScaleSheetLayoutView="100" workbookViewId="0">
      <selection activeCell="F29" sqref="F29:G29"/>
    </sheetView>
  </sheetViews>
  <sheetFormatPr defaultRowHeight="13.5"/>
  <cols>
    <col min="1" max="1" width="4.625" customWidth="1"/>
    <col min="2" max="2" width="13.125" customWidth="1"/>
    <col min="3" max="3" width="13.875" customWidth="1"/>
    <col min="4" max="4" width="6.75" customWidth="1"/>
    <col min="5" max="5" width="11" customWidth="1"/>
    <col min="6" max="6" width="11.75" customWidth="1"/>
    <col min="7" max="7" width="27.5" customWidth="1"/>
  </cols>
  <sheetData>
    <row r="1" spans="1:7">
      <c r="A1" s="140" t="s">
        <v>44</v>
      </c>
    </row>
    <row r="2" spans="1:7" ht="39" customHeight="1">
      <c r="A2" s="878" t="s">
        <v>598</v>
      </c>
      <c r="B2" s="879"/>
      <c r="C2" s="879"/>
      <c r="D2" s="879"/>
      <c r="E2" s="879"/>
      <c r="F2" s="879"/>
      <c r="G2" s="880"/>
    </row>
    <row r="3" spans="1:7" ht="9.75" customHeight="1">
      <c r="A3" s="127"/>
      <c r="B3" s="810"/>
      <c r="C3" s="810"/>
      <c r="D3" s="810"/>
      <c r="E3" s="810"/>
      <c r="F3" s="810"/>
      <c r="G3" s="128"/>
    </row>
    <row r="4" spans="1:7" ht="24.75" customHeight="1">
      <c r="A4" s="881" t="s">
        <v>587</v>
      </c>
      <c r="B4" s="882"/>
      <c r="C4" s="882"/>
      <c r="D4" s="882"/>
      <c r="E4" s="882"/>
      <c r="F4" s="882"/>
      <c r="G4" s="463"/>
    </row>
    <row r="5" spans="1:7" ht="24" customHeight="1">
      <c r="A5" s="127"/>
      <c r="B5" s="319" t="s">
        <v>588</v>
      </c>
      <c r="C5" s="459" t="s">
        <v>589</v>
      </c>
      <c r="D5" s="460" t="s">
        <v>590</v>
      </c>
      <c r="E5" s="461" t="s">
        <v>591</v>
      </c>
      <c r="F5" s="462" t="s">
        <v>592</v>
      </c>
      <c r="G5" s="128"/>
    </row>
    <row r="6" spans="1:7" ht="21.75" customHeight="1">
      <c r="A6" s="127"/>
      <c r="B6" s="372"/>
      <c r="C6" s="373"/>
      <c r="D6" s="373"/>
      <c r="E6" s="356"/>
      <c r="F6" s="374"/>
      <c r="G6" s="128"/>
    </row>
    <row r="7" spans="1:7" ht="21.75" customHeight="1">
      <c r="A7" s="127"/>
      <c r="B7" s="375"/>
      <c r="C7" s="376"/>
      <c r="D7" s="376"/>
      <c r="E7" s="358"/>
      <c r="F7" s="377"/>
      <c r="G7" s="128"/>
    </row>
    <row r="8" spans="1:7" ht="21.75" customHeight="1">
      <c r="A8" s="127"/>
      <c r="B8" s="375"/>
      <c r="C8" s="376"/>
      <c r="D8" s="376"/>
      <c r="E8" s="358"/>
      <c r="F8" s="377"/>
      <c r="G8" s="128"/>
    </row>
    <row r="9" spans="1:7" ht="21.75" customHeight="1">
      <c r="A9" s="127"/>
      <c r="B9" s="378"/>
      <c r="C9" s="379"/>
      <c r="D9" s="379"/>
      <c r="E9" s="360"/>
      <c r="F9" s="380"/>
      <c r="G9" s="128"/>
    </row>
    <row r="10" spans="1:7" ht="7.5" customHeight="1">
      <c r="A10" s="883"/>
      <c r="B10" s="884"/>
      <c r="C10" s="884"/>
      <c r="D10" s="884"/>
      <c r="E10" s="884"/>
      <c r="F10" s="884"/>
      <c r="G10" s="885"/>
    </row>
    <row r="11" spans="1:7" ht="30" customHeight="1">
      <c r="A11" s="886" t="s">
        <v>218</v>
      </c>
      <c r="B11" s="887"/>
      <c r="C11" s="887"/>
      <c r="D11" s="887"/>
      <c r="E11" s="887"/>
      <c r="F11" s="887"/>
      <c r="G11" s="888"/>
    </row>
    <row r="12" spans="1:7" ht="30" customHeight="1">
      <c r="A12" s="889"/>
      <c r="B12" s="890"/>
      <c r="C12" s="890"/>
      <c r="D12" s="890"/>
      <c r="E12" s="890"/>
      <c r="F12" s="890"/>
      <c r="G12" s="891"/>
    </row>
    <row r="13" spans="1:7" ht="30" customHeight="1">
      <c r="A13" s="892"/>
      <c r="B13" s="893"/>
      <c r="C13" s="893"/>
      <c r="D13" s="893"/>
      <c r="E13" s="893"/>
      <c r="F13" s="893"/>
      <c r="G13" s="894"/>
    </row>
    <row r="14" spans="1:7" ht="30" customHeight="1">
      <c r="A14" s="892"/>
      <c r="B14" s="893"/>
      <c r="C14" s="893"/>
      <c r="D14" s="893"/>
      <c r="E14" s="893"/>
      <c r="F14" s="893"/>
      <c r="G14" s="894"/>
    </row>
    <row r="15" spans="1:7" ht="30" customHeight="1">
      <c r="A15" s="895"/>
      <c r="B15" s="896"/>
      <c r="C15" s="896"/>
      <c r="D15" s="896"/>
      <c r="E15" s="896"/>
      <c r="F15" s="896"/>
      <c r="G15" s="897"/>
    </row>
    <row r="16" spans="1:7" ht="30" customHeight="1">
      <c r="A16" s="898" t="s">
        <v>219</v>
      </c>
      <c r="B16" s="899"/>
      <c r="C16" s="899"/>
      <c r="D16" s="899"/>
      <c r="E16" s="899"/>
      <c r="F16" s="899"/>
      <c r="G16" s="900"/>
    </row>
    <row r="17" spans="1:7" ht="30" customHeight="1">
      <c r="A17" s="889"/>
      <c r="B17" s="890"/>
      <c r="C17" s="890"/>
      <c r="D17" s="890"/>
      <c r="E17" s="890"/>
      <c r="F17" s="890"/>
      <c r="G17" s="891"/>
    </row>
    <row r="18" spans="1:7" ht="30" customHeight="1">
      <c r="A18" s="892"/>
      <c r="B18" s="893"/>
      <c r="C18" s="893"/>
      <c r="D18" s="893"/>
      <c r="E18" s="893"/>
      <c r="F18" s="893"/>
      <c r="G18" s="894"/>
    </row>
    <row r="19" spans="1:7" ht="30" customHeight="1">
      <c r="A19" s="892"/>
      <c r="B19" s="893"/>
      <c r="C19" s="893"/>
      <c r="D19" s="893"/>
      <c r="E19" s="893"/>
      <c r="F19" s="893"/>
      <c r="G19" s="894"/>
    </row>
    <row r="20" spans="1:7" ht="30" customHeight="1">
      <c r="A20" s="892"/>
      <c r="B20" s="893"/>
      <c r="C20" s="893"/>
      <c r="D20" s="893"/>
      <c r="E20" s="893"/>
      <c r="F20" s="893"/>
      <c r="G20" s="894"/>
    </row>
    <row r="21" spans="1:7" ht="30" customHeight="1">
      <c r="A21" s="886" t="s">
        <v>663</v>
      </c>
      <c r="B21" s="901"/>
      <c r="C21" s="901"/>
      <c r="D21" s="901"/>
      <c r="E21" s="901"/>
      <c r="F21" s="901"/>
      <c r="G21" s="902"/>
    </row>
    <row r="22" spans="1:7" ht="30" customHeight="1">
      <c r="A22" s="889"/>
      <c r="B22" s="890"/>
      <c r="C22" s="890"/>
      <c r="D22" s="890"/>
      <c r="E22" s="890"/>
      <c r="F22" s="890"/>
      <c r="G22" s="891"/>
    </row>
    <row r="23" spans="1:7" ht="30" customHeight="1">
      <c r="A23" s="892"/>
      <c r="B23" s="893"/>
      <c r="C23" s="893"/>
      <c r="D23" s="893"/>
      <c r="E23" s="893"/>
      <c r="F23" s="893"/>
      <c r="G23" s="894"/>
    </row>
    <row r="24" spans="1:7" ht="30" customHeight="1">
      <c r="A24" s="903"/>
      <c r="B24" s="904"/>
      <c r="C24" s="904"/>
      <c r="D24" s="904"/>
      <c r="E24" s="904"/>
      <c r="F24" s="904"/>
      <c r="G24" s="905"/>
    </row>
    <row r="25" spans="1:7" ht="30" customHeight="1">
      <c r="A25" s="906" t="s">
        <v>599</v>
      </c>
      <c r="B25" s="907"/>
      <c r="C25" s="907"/>
      <c r="D25" s="907"/>
      <c r="E25" s="907"/>
      <c r="F25" s="907"/>
      <c r="G25" s="908"/>
    </row>
    <row r="26" spans="1:7" ht="34.5" customHeight="1">
      <c r="A26" s="873" t="s">
        <v>593</v>
      </c>
      <c r="B26" s="874"/>
      <c r="C26" s="874"/>
      <c r="D26" s="874"/>
      <c r="E26" s="875"/>
      <c r="F26" s="876"/>
      <c r="G26" s="877"/>
    </row>
    <row r="27" spans="1:7" ht="34.5" customHeight="1">
      <c r="A27" s="909" t="s">
        <v>594</v>
      </c>
      <c r="B27" s="910"/>
      <c r="C27" s="910"/>
      <c r="D27" s="910"/>
      <c r="E27" s="911"/>
      <c r="F27" s="912"/>
      <c r="G27" s="913"/>
    </row>
    <row r="28" spans="1:7" ht="34.5" customHeight="1">
      <c r="A28" s="873" t="s">
        <v>596</v>
      </c>
      <c r="B28" s="874"/>
      <c r="C28" s="874"/>
      <c r="D28" s="874"/>
      <c r="E28" s="875"/>
      <c r="F28" s="914"/>
      <c r="G28" s="915"/>
    </row>
    <row r="29" spans="1:7" ht="34.5" customHeight="1">
      <c r="A29" s="916" t="s">
        <v>594</v>
      </c>
      <c r="B29" s="917"/>
      <c r="C29" s="917"/>
      <c r="D29" s="917"/>
      <c r="E29" s="917"/>
      <c r="F29" s="918"/>
      <c r="G29" s="919"/>
    </row>
    <row r="32" spans="1:7" hidden="1">
      <c r="F32" t="s">
        <v>600</v>
      </c>
    </row>
    <row r="33" spans="6:6" hidden="1">
      <c r="F33" t="s">
        <v>601</v>
      </c>
    </row>
    <row r="34" spans="6:6" hidden="1"/>
    <row r="35" spans="6:6" hidden="1">
      <c r="F35" t="s">
        <v>597</v>
      </c>
    </row>
    <row r="36" spans="6:6" hidden="1">
      <c r="F36" t="s">
        <v>595</v>
      </c>
    </row>
    <row r="37" spans="6:6" hidden="1">
      <c r="F37" t="s">
        <v>602</v>
      </c>
    </row>
    <row r="38" spans="6:6" hidden="1">
      <c r="F38" t="s">
        <v>603</v>
      </c>
    </row>
  </sheetData>
  <sheetProtection sheet="1" objects="1" scenarios="1" selectLockedCells="1"/>
  <mergeCells count="19">
    <mergeCell ref="A27:E27"/>
    <mergeCell ref="F27:G27"/>
    <mergeCell ref="A28:E28"/>
    <mergeCell ref="F28:G28"/>
    <mergeCell ref="A29:E29"/>
    <mergeCell ref="F29:G29"/>
    <mergeCell ref="A26:E26"/>
    <mergeCell ref="F26:G26"/>
    <mergeCell ref="A2:G2"/>
    <mergeCell ref="B3:F3"/>
    <mergeCell ref="A4:F4"/>
    <mergeCell ref="A10:G10"/>
    <mergeCell ref="A11:G11"/>
    <mergeCell ref="A12:G15"/>
    <mergeCell ref="A16:G16"/>
    <mergeCell ref="A17:G20"/>
    <mergeCell ref="A21:G21"/>
    <mergeCell ref="A22:G24"/>
    <mergeCell ref="A25:G25"/>
  </mergeCells>
  <phoneticPr fontId="1"/>
  <dataValidations xWindow="769" yWindow="434" count="4">
    <dataValidation type="list" allowBlank="1" showInputMessage="1" showErrorMessage="1" prompt="プルダウンから選択してください" sqref="F29:G29">
      <formula1>$F$35:$F$38</formula1>
    </dataValidation>
    <dataValidation type="list" allowBlank="1" showInputMessage="1" showErrorMessage="1" prompt="プルダウンから選択してください" sqref="F28:G28">
      <formula1>$F$32:$F$33</formula1>
    </dataValidation>
    <dataValidation type="list" allowBlank="1" showInputMessage="1" showErrorMessage="1" prompt="プルダウンから選択してください" sqref="F26:G26">
      <formula1>$F$32:$F$33</formula1>
    </dataValidation>
    <dataValidation type="list" allowBlank="1" showInputMessage="1" showErrorMessage="1" prompt="プルダウンから選択してください" sqref="F27:G27">
      <formula1>$F$35:$F$38</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view="pageBreakPreview" zoomScaleNormal="100" zoomScaleSheetLayoutView="100" workbookViewId="0">
      <selection activeCell="B5" sqref="B5"/>
    </sheetView>
  </sheetViews>
  <sheetFormatPr defaultRowHeight="13.5"/>
  <cols>
    <col min="1" max="1" width="16.625" style="3" customWidth="1"/>
    <col min="2" max="2" width="14.625" style="3" customWidth="1"/>
    <col min="3" max="18" width="3.625" style="3" customWidth="1"/>
    <col min="19" max="16384" width="9" style="3"/>
  </cols>
  <sheetData>
    <row r="1" spans="1:23" ht="18" customHeight="1">
      <c r="A1" s="3" t="s">
        <v>44</v>
      </c>
      <c r="S1" s="3" t="s">
        <v>604</v>
      </c>
    </row>
    <row r="2" spans="1:23" ht="25.5" customHeight="1">
      <c r="A2" s="4" t="s">
        <v>668</v>
      </c>
    </row>
    <row r="3" spans="1:23" ht="16.5" customHeight="1">
      <c r="A3" s="924" t="s">
        <v>51</v>
      </c>
      <c r="B3" s="926" t="s">
        <v>269</v>
      </c>
      <c r="C3" s="928" t="s">
        <v>605</v>
      </c>
      <c r="D3" s="929"/>
      <c r="E3" s="929"/>
      <c r="F3" s="929"/>
      <c r="G3" s="929"/>
      <c r="H3" s="929"/>
      <c r="I3" s="930"/>
      <c r="J3" s="928" t="s">
        <v>606</v>
      </c>
      <c r="K3" s="929"/>
      <c r="L3" s="929"/>
      <c r="M3" s="929"/>
      <c r="N3" s="929"/>
      <c r="O3" s="929"/>
      <c r="P3" s="929"/>
      <c r="Q3" s="929"/>
      <c r="R3" s="931"/>
    </row>
    <row r="4" spans="1:23" ht="63" customHeight="1">
      <c r="A4" s="925"/>
      <c r="B4" s="927"/>
      <c r="C4" s="233" t="s">
        <v>278</v>
      </c>
      <c r="D4" s="234" t="s">
        <v>279</v>
      </c>
      <c r="E4" s="235" t="s">
        <v>280</v>
      </c>
      <c r="F4" s="233" t="s">
        <v>281</v>
      </c>
      <c r="G4" s="236" t="s">
        <v>282</v>
      </c>
      <c r="H4" s="237" t="s">
        <v>283</v>
      </c>
      <c r="I4" s="238" t="s">
        <v>284</v>
      </c>
      <c r="J4" s="235" t="s">
        <v>285</v>
      </c>
      <c r="K4" s="235" t="s">
        <v>286</v>
      </c>
      <c r="L4" s="235" t="s">
        <v>287</v>
      </c>
      <c r="M4" s="233" t="s">
        <v>288</v>
      </c>
      <c r="N4" s="234" t="s">
        <v>289</v>
      </c>
      <c r="O4" s="235" t="s">
        <v>290</v>
      </c>
      <c r="P4" s="235" t="s">
        <v>279</v>
      </c>
      <c r="Q4" s="235" t="s">
        <v>280</v>
      </c>
      <c r="R4" s="239" t="s">
        <v>281</v>
      </c>
    </row>
    <row r="5" spans="1:23" ht="36" customHeight="1" thickBot="1">
      <c r="A5" s="381"/>
      <c r="B5" s="382"/>
      <c r="C5" s="383"/>
      <c r="D5" s="384"/>
      <c r="E5" s="383"/>
      <c r="F5" s="383"/>
      <c r="G5" s="383"/>
      <c r="H5" s="383"/>
      <c r="I5" s="383"/>
      <c r="J5" s="383"/>
      <c r="K5" s="383"/>
      <c r="L5" s="383"/>
      <c r="M5" s="383"/>
      <c r="N5" s="383"/>
      <c r="O5" s="383"/>
      <c r="P5" s="383"/>
      <c r="Q5" s="383"/>
      <c r="R5" s="385"/>
    </row>
    <row r="6" spans="1:23" ht="36" customHeight="1" thickBot="1">
      <c r="A6" s="386"/>
      <c r="B6" s="387"/>
      <c r="C6" s="388"/>
      <c r="D6" s="389"/>
      <c r="E6" s="388"/>
      <c r="F6" s="388"/>
      <c r="G6" s="388"/>
      <c r="H6" s="388"/>
      <c r="I6" s="388"/>
      <c r="J6" s="388"/>
      <c r="K6" s="388"/>
      <c r="L6" s="388"/>
      <c r="M6" s="388"/>
      <c r="N6" s="388"/>
      <c r="O6" s="388"/>
      <c r="P6" s="388"/>
      <c r="Q6" s="388"/>
      <c r="R6" s="390"/>
      <c r="T6" s="920" t="s">
        <v>607</v>
      </c>
      <c r="U6" s="921"/>
      <c r="V6" s="921"/>
      <c r="W6" s="922"/>
    </row>
    <row r="7" spans="1:23" ht="36" customHeight="1">
      <c r="A7" s="386"/>
      <c r="B7" s="387"/>
      <c r="C7" s="388"/>
      <c r="D7" s="389"/>
      <c r="E7" s="388"/>
      <c r="F7" s="388"/>
      <c r="G7" s="388"/>
      <c r="H7" s="388"/>
      <c r="I7" s="388"/>
      <c r="J7" s="388"/>
      <c r="K7" s="388"/>
      <c r="L7" s="388"/>
      <c r="M7" s="388"/>
      <c r="N7" s="388"/>
      <c r="O7" s="388"/>
      <c r="P7" s="388"/>
      <c r="Q7" s="388"/>
      <c r="R7" s="385"/>
    </row>
    <row r="8" spans="1:23" ht="36" customHeight="1">
      <c r="A8" s="386"/>
      <c r="B8" s="387"/>
      <c r="C8" s="388"/>
      <c r="D8" s="389"/>
      <c r="E8" s="388"/>
      <c r="F8" s="388"/>
      <c r="G8" s="388"/>
      <c r="H8" s="388"/>
      <c r="I8" s="388"/>
      <c r="J8" s="388"/>
      <c r="K8" s="388"/>
      <c r="L8" s="388"/>
      <c r="M8" s="388"/>
      <c r="N8" s="388"/>
      <c r="O8" s="388"/>
      <c r="P8" s="388"/>
      <c r="Q8" s="388"/>
      <c r="R8" s="391"/>
    </row>
    <row r="9" spans="1:23" ht="36" customHeight="1">
      <c r="A9" s="386"/>
      <c r="B9" s="387"/>
      <c r="C9" s="388"/>
      <c r="D9" s="389"/>
      <c r="E9" s="388"/>
      <c r="F9" s="388"/>
      <c r="G9" s="388"/>
      <c r="H9" s="388"/>
      <c r="I9" s="388"/>
      <c r="J9" s="388"/>
      <c r="K9" s="388"/>
      <c r="L9" s="388"/>
      <c r="M9" s="388"/>
      <c r="N9" s="388"/>
      <c r="O9" s="388"/>
      <c r="P9" s="388"/>
      <c r="Q9" s="388"/>
      <c r="R9" s="391"/>
    </row>
    <row r="10" spans="1:23" ht="36" customHeight="1">
      <c r="A10" s="386"/>
      <c r="B10" s="388"/>
      <c r="C10" s="388"/>
      <c r="D10" s="389"/>
      <c r="E10" s="388"/>
      <c r="F10" s="388"/>
      <c r="G10" s="388"/>
      <c r="H10" s="388"/>
      <c r="I10" s="388"/>
      <c r="J10" s="388"/>
      <c r="K10" s="388"/>
      <c r="L10" s="388"/>
      <c r="M10" s="388"/>
      <c r="N10" s="388"/>
      <c r="O10" s="388"/>
      <c r="P10" s="388"/>
      <c r="Q10" s="388"/>
      <c r="R10" s="391"/>
    </row>
    <row r="11" spans="1:23" ht="36" customHeight="1">
      <c r="A11" s="386"/>
      <c r="B11" s="392"/>
      <c r="C11" s="388"/>
      <c r="D11" s="389"/>
      <c r="E11" s="388"/>
      <c r="F11" s="388"/>
      <c r="G11" s="388"/>
      <c r="H11" s="388"/>
      <c r="I11" s="388"/>
      <c r="J11" s="388"/>
      <c r="K11" s="388"/>
      <c r="L11" s="388"/>
      <c r="M11" s="388"/>
      <c r="N11" s="388"/>
      <c r="O11" s="388"/>
      <c r="P11" s="388"/>
      <c r="Q11" s="388"/>
      <c r="R11" s="390"/>
    </row>
    <row r="12" spans="1:23" ht="36" customHeight="1">
      <c r="A12" s="386"/>
      <c r="B12" s="387"/>
      <c r="C12" s="388"/>
      <c r="D12" s="389"/>
      <c r="E12" s="388"/>
      <c r="F12" s="388"/>
      <c r="G12" s="388"/>
      <c r="H12" s="388"/>
      <c r="I12" s="388"/>
      <c r="J12" s="388"/>
      <c r="K12" s="388"/>
      <c r="L12" s="388"/>
      <c r="M12" s="388"/>
      <c r="N12" s="388"/>
      <c r="O12" s="388"/>
      <c r="P12" s="388"/>
      <c r="Q12" s="388"/>
      <c r="R12" s="393"/>
    </row>
    <row r="13" spans="1:23" ht="36" customHeight="1">
      <c r="A13" s="386"/>
      <c r="B13" s="388"/>
      <c r="C13" s="388"/>
      <c r="D13" s="389"/>
      <c r="E13" s="388"/>
      <c r="F13" s="388"/>
      <c r="G13" s="388"/>
      <c r="H13" s="388"/>
      <c r="I13" s="388"/>
      <c r="J13" s="388"/>
      <c r="K13" s="388"/>
      <c r="L13" s="388"/>
      <c r="M13" s="388"/>
      <c r="N13" s="388"/>
      <c r="O13" s="388"/>
      <c r="P13" s="388"/>
      <c r="Q13" s="388"/>
      <c r="R13" s="393"/>
    </row>
    <row r="14" spans="1:23" ht="36" customHeight="1">
      <c r="A14" s="386"/>
      <c r="B14" s="387"/>
      <c r="C14" s="388"/>
      <c r="D14" s="389"/>
      <c r="E14" s="388"/>
      <c r="F14" s="388"/>
      <c r="G14" s="388"/>
      <c r="H14" s="388"/>
      <c r="I14" s="388"/>
      <c r="J14" s="388"/>
      <c r="K14" s="388"/>
      <c r="L14" s="388"/>
      <c r="M14" s="388"/>
      <c r="N14" s="388"/>
      <c r="O14" s="388"/>
      <c r="P14" s="388"/>
      <c r="Q14" s="388"/>
      <c r="R14" s="393"/>
    </row>
    <row r="15" spans="1:23" ht="36" customHeight="1">
      <c r="A15" s="386"/>
      <c r="B15" s="392"/>
      <c r="C15" s="388"/>
      <c r="D15" s="389"/>
      <c r="E15" s="388"/>
      <c r="F15" s="388"/>
      <c r="G15" s="388"/>
      <c r="H15" s="388"/>
      <c r="I15" s="388"/>
      <c r="J15" s="388"/>
      <c r="K15" s="388"/>
      <c r="L15" s="388"/>
      <c r="M15" s="388"/>
      <c r="N15" s="388"/>
      <c r="O15" s="388"/>
      <c r="P15" s="388"/>
      <c r="Q15" s="388"/>
      <c r="R15" s="393"/>
    </row>
    <row r="16" spans="1:23" ht="36" customHeight="1">
      <c r="A16" s="386"/>
      <c r="B16" s="387"/>
      <c r="C16" s="388"/>
      <c r="D16" s="389"/>
      <c r="E16" s="388"/>
      <c r="F16" s="388"/>
      <c r="G16" s="388"/>
      <c r="H16" s="388"/>
      <c r="I16" s="388"/>
      <c r="J16" s="388"/>
      <c r="K16" s="388"/>
      <c r="L16" s="388"/>
      <c r="M16" s="388"/>
      <c r="N16" s="388"/>
      <c r="O16" s="388"/>
      <c r="P16" s="388"/>
      <c r="Q16" s="388"/>
      <c r="R16" s="393"/>
    </row>
    <row r="17" spans="1:18" ht="36" customHeight="1">
      <c r="A17" s="386"/>
      <c r="B17" s="387"/>
      <c r="C17" s="388"/>
      <c r="D17" s="389"/>
      <c r="E17" s="388"/>
      <c r="F17" s="388"/>
      <c r="G17" s="388"/>
      <c r="H17" s="388"/>
      <c r="I17" s="388"/>
      <c r="J17" s="388"/>
      <c r="K17" s="388"/>
      <c r="L17" s="388"/>
      <c r="M17" s="388"/>
      <c r="N17" s="388"/>
      <c r="O17" s="388"/>
      <c r="P17" s="388"/>
      <c r="Q17" s="388"/>
      <c r="R17" s="390"/>
    </row>
    <row r="18" spans="1:18" ht="36" customHeight="1">
      <c r="A18" s="386"/>
      <c r="B18" s="387"/>
      <c r="C18" s="388"/>
      <c r="D18" s="388"/>
      <c r="E18" s="388"/>
      <c r="F18" s="388"/>
      <c r="G18" s="388"/>
      <c r="H18" s="388"/>
      <c r="I18" s="388"/>
      <c r="J18" s="388"/>
      <c r="K18" s="388"/>
      <c r="L18" s="388"/>
      <c r="M18" s="388"/>
      <c r="N18" s="388"/>
      <c r="O18" s="388"/>
      <c r="P18" s="388"/>
      <c r="Q18" s="388"/>
      <c r="R18" s="390"/>
    </row>
    <row r="19" spans="1:18" ht="36" customHeight="1">
      <c r="A19" s="386"/>
      <c r="B19" s="387"/>
      <c r="C19" s="388"/>
      <c r="D19" s="388"/>
      <c r="E19" s="388"/>
      <c r="F19" s="388"/>
      <c r="G19" s="388"/>
      <c r="H19" s="388"/>
      <c r="I19" s="388"/>
      <c r="J19" s="388"/>
      <c r="K19" s="388"/>
      <c r="L19" s="388"/>
      <c r="M19" s="388"/>
      <c r="N19" s="388"/>
      <c r="O19" s="388"/>
      <c r="P19" s="388"/>
      <c r="Q19" s="388"/>
      <c r="R19" s="390"/>
    </row>
    <row r="20" spans="1:18" ht="36" customHeight="1">
      <c r="A20" s="386"/>
      <c r="B20" s="387"/>
      <c r="C20" s="388"/>
      <c r="D20" s="388"/>
      <c r="E20" s="388"/>
      <c r="F20" s="388"/>
      <c r="G20" s="388"/>
      <c r="H20" s="388"/>
      <c r="I20" s="388"/>
      <c r="J20" s="388"/>
      <c r="K20" s="388"/>
      <c r="L20" s="388"/>
      <c r="M20" s="388"/>
      <c r="N20" s="388"/>
      <c r="O20" s="388"/>
      <c r="P20" s="388"/>
      <c r="Q20" s="388"/>
      <c r="R20" s="393"/>
    </row>
    <row r="21" spans="1:18" ht="36" customHeight="1">
      <c r="A21" s="394"/>
      <c r="B21" s="395"/>
      <c r="C21" s="396"/>
      <c r="D21" s="396"/>
      <c r="E21" s="396"/>
      <c r="F21" s="396"/>
      <c r="G21" s="396"/>
      <c r="H21" s="396"/>
      <c r="I21" s="396"/>
      <c r="J21" s="396"/>
      <c r="K21" s="396"/>
      <c r="L21" s="396"/>
      <c r="M21" s="396"/>
      <c r="N21" s="396"/>
      <c r="O21" s="396"/>
      <c r="P21" s="396"/>
      <c r="Q21" s="396"/>
      <c r="R21" s="397"/>
    </row>
    <row r="22" spans="1:18" ht="12" customHeight="1">
      <c r="A22" s="211"/>
      <c r="B22" s="23"/>
      <c r="C22" s="23"/>
      <c r="D22" s="23"/>
      <c r="E22" s="23"/>
      <c r="F22" s="23"/>
      <c r="G22" s="23"/>
      <c r="H22" s="23"/>
      <c r="I22" s="23"/>
      <c r="J22" s="23"/>
      <c r="K22" s="23"/>
      <c r="L22" s="24"/>
      <c r="M22" s="23"/>
      <c r="N22" s="23"/>
      <c r="O22" s="23"/>
      <c r="P22" s="23"/>
      <c r="Q22" s="23"/>
      <c r="R22" s="23"/>
    </row>
    <row r="23" spans="1:18" ht="30" customHeight="1">
      <c r="A23" s="923" t="s">
        <v>667</v>
      </c>
      <c r="B23" s="923"/>
      <c r="C23" s="923"/>
      <c r="D23" s="923"/>
      <c r="E23" s="923"/>
      <c r="F23" s="923"/>
      <c r="G23" s="923"/>
      <c r="H23" s="923"/>
      <c r="I23" s="923"/>
      <c r="J23" s="923"/>
      <c r="K23" s="923"/>
      <c r="L23" s="923"/>
      <c r="M23" s="923"/>
      <c r="N23" s="923"/>
      <c r="O23" s="923"/>
      <c r="P23" s="923"/>
      <c r="Q23" s="923"/>
      <c r="R23" s="923"/>
    </row>
    <row r="24" spans="1:18">
      <c r="B24" s="26"/>
    </row>
  </sheetData>
  <sheetProtection sheet="1" objects="1" scenarios="1" selectLockedCells="1"/>
  <mergeCells count="6">
    <mergeCell ref="T6:W6"/>
    <mergeCell ref="A23:R23"/>
    <mergeCell ref="A3:A4"/>
    <mergeCell ref="B3:B4"/>
    <mergeCell ref="C3:I3"/>
    <mergeCell ref="J3:R3"/>
  </mergeCells>
  <phoneticPr fontId="1"/>
  <dataValidations count="1">
    <dataValidation type="list" allowBlank="1" showInputMessage="1" showErrorMessage="1" sqref="C5:R21">
      <formula1>$S$1</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Zeros="0" tabSelected="1" view="pageBreakPreview" topLeftCell="A7" zoomScaleNormal="100" zoomScaleSheetLayoutView="100" workbookViewId="0">
      <selection activeCell="C20" sqref="C20:D20"/>
    </sheetView>
  </sheetViews>
  <sheetFormatPr defaultRowHeight="12"/>
  <cols>
    <col min="1" max="1" width="4.375" style="21" customWidth="1"/>
    <col min="2" max="2" width="21.625" style="21" customWidth="1"/>
    <col min="3" max="3" width="3.625" style="21" customWidth="1"/>
    <col min="4" max="4" width="17" style="21" customWidth="1"/>
    <col min="5" max="5" width="20.125" style="21" customWidth="1"/>
    <col min="6" max="6" width="21.5" style="21" customWidth="1"/>
    <col min="7" max="7" width="59.75" style="21" customWidth="1"/>
    <col min="8" max="16384" width="9" style="21"/>
  </cols>
  <sheetData>
    <row r="1" spans="1:7" ht="13.5">
      <c r="A1" s="3" t="s">
        <v>44</v>
      </c>
    </row>
    <row r="2" spans="1:7" ht="18" customHeight="1">
      <c r="A2" s="39" t="s">
        <v>80</v>
      </c>
      <c r="B2" s="39" t="s">
        <v>81</v>
      </c>
      <c r="C2" s="20"/>
      <c r="D2" s="20"/>
      <c r="E2" s="20"/>
      <c r="F2" s="20"/>
    </row>
    <row r="3" spans="1:7" ht="18" customHeight="1">
      <c r="B3" s="20" t="s">
        <v>82</v>
      </c>
      <c r="C3" s="20"/>
      <c r="D3" s="20"/>
      <c r="E3" s="20"/>
      <c r="F3" s="20"/>
    </row>
    <row r="4" spans="1:7" ht="12" customHeight="1">
      <c r="A4" s="20"/>
      <c r="B4" s="20"/>
      <c r="C4" s="20"/>
      <c r="D4" s="20"/>
      <c r="E4" s="20"/>
      <c r="F4" s="20"/>
    </row>
    <row r="5" spans="1:7" ht="18" customHeight="1">
      <c r="A5" s="20" t="s">
        <v>274</v>
      </c>
      <c r="B5" s="20"/>
      <c r="C5" s="20"/>
      <c r="D5" s="20"/>
      <c r="E5" s="20"/>
      <c r="F5" s="20"/>
    </row>
    <row r="6" spans="1:7" ht="30.75" customHeight="1">
      <c r="A6" s="965" t="s">
        <v>52</v>
      </c>
      <c r="B6" s="966"/>
      <c r="C6" s="860" t="s">
        <v>188</v>
      </c>
      <c r="D6" s="860"/>
      <c r="E6" s="967" t="s">
        <v>189</v>
      </c>
      <c r="F6" s="948" t="s">
        <v>190</v>
      </c>
    </row>
    <row r="7" spans="1:7" ht="30.75" customHeight="1">
      <c r="A7" s="38"/>
      <c r="B7" s="240" t="s">
        <v>83</v>
      </c>
      <c r="C7" s="935"/>
      <c r="D7" s="935"/>
      <c r="E7" s="968"/>
      <c r="F7" s="949"/>
    </row>
    <row r="8" spans="1:7" ht="30.75" customHeight="1">
      <c r="A8" s="950" t="s">
        <v>56</v>
      </c>
      <c r="B8" s="243" t="s">
        <v>53</v>
      </c>
      <c r="C8" s="959">
        <f>経費一覧表_海外Ⅷ!G14+'経費一覧表_海外Ⅷ (2)'!G14+'経費一覧表_海外Ⅷ (3)'!G14</f>
        <v>0</v>
      </c>
      <c r="D8" s="960"/>
      <c r="E8" s="291">
        <f>経費一覧表_海外Ⅷ!I14+'経費一覧表_海外Ⅷ (2)'!I14+'経費一覧表_海外Ⅷ (3)'!I14</f>
        <v>0</v>
      </c>
      <c r="F8" s="292">
        <f>(ROUNDDOWN(E8/2,-3))</f>
        <v>0</v>
      </c>
      <c r="G8" s="78"/>
    </row>
    <row r="9" spans="1:7" ht="30.75" customHeight="1">
      <c r="A9" s="951"/>
      <c r="B9" s="244" t="s">
        <v>54</v>
      </c>
      <c r="C9" s="961">
        <f>経費一覧表_海外Ⅷ!G20+'経費一覧表_海外Ⅷ (2)'!G20+'経費一覧表_海外Ⅷ (3)'!G20</f>
        <v>0</v>
      </c>
      <c r="D9" s="962"/>
      <c r="E9" s="293">
        <f>経費一覧表_海外Ⅷ!I20+'経費一覧表_海外Ⅷ (2)'!I20+'経費一覧表_海外Ⅷ (3)'!I20</f>
        <v>0</v>
      </c>
      <c r="F9" s="294">
        <f>(ROUNDDOWN(E9/2,-3))</f>
        <v>0</v>
      </c>
    </row>
    <row r="10" spans="1:7" ht="30.75" customHeight="1">
      <c r="A10" s="951"/>
      <c r="B10" s="244" t="s">
        <v>55</v>
      </c>
      <c r="C10" s="961">
        <f>経費一覧表_海外Ⅷ!G24+経費一覧表_海外Ⅷ②!G24+経費一覧表_海外Ⅷ③!G24</f>
        <v>0</v>
      </c>
      <c r="D10" s="962"/>
      <c r="E10" s="293">
        <f>経費一覧表_海外Ⅷ!I24+'経費一覧表_海外Ⅷ (2)'!I24+'経費一覧表_海外Ⅷ (3)'!I24</f>
        <v>0</v>
      </c>
      <c r="F10" s="294">
        <f>(ROUNDDOWN(E10/2,-3))</f>
        <v>0</v>
      </c>
    </row>
    <row r="11" spans="1:7" ht="30.75" customHeight="1">
      <c r="A11" s="951"/>
      <c r="B11" s="244" t="s">
        <v>638</v>
      </c>
      <c r="C11" s="961">
        <f>経費一覧表_海外Ⅷ!G27+経費一覧表_海外Ⅷ②!G27+経費一覧表_海外Ⅷ③!G27</f>
        <v>0</v>
      </c>
      <c r="D11" s="962"/>
      <c r="E11" s="293">
        <f>経費一覧表_海外Ⅷ!I27+'経費一覧表_海外Ⅷ (2)'!I27+'経費一覧表_海外Ⅷ (3)'!I27</f>
        <v>0</v>
      </c>
      <c r="F11" s="294">
        <f>MIN(ROUNDDOWN(E11/2,-3),400000)</f>
        <v>0</v>
      </c>
      <c r="G11" s="21" t="str">
        <f>IF(F11&gt;400000,"←印刷物制作費の助成交付申請額の上限は40万円です。
　40万円以内となるよう調整して下さい","")</f>
        <v/>
      </c>
    </row>
    <row r="12" spans="1:7" ht="30.75" customHeight="1">
      <c r="A12" s="951"/>
      <c r="B12" s="245" t="s">
        <v>639</v>
      </c>
      <c r="C12" s="961">
        <f>経費一覧表_海外Ⅷ!G30+経費一覧表_海外Ⅷ②!G30+経費一覧表_海外Ⅷ③!G30</f>
        <v>0</v>
      </c>
      <c r="D12" s="962"/>
      <c r="E12" s="293">
        <f>経費一覧表_海外Ⅷ!I30+'経費一覧表_海外Ⅷ (2)'!I30+'経費一覧表_海外Ⅷ (3)'!I30</f>
        <v>0</v>
      </c>
      <c r="F12" s="294">
        <f>MIN(ROUNDDOWN(E12/2,-3),300000)</f>
        <v>0</v>
      </c>
      <c r="G12" s="141" t="str">
        <f>IF(F12&gt;300000,"←ＰＲ映像制作費の助成交付申請額の上限は30万円です。
　30万円以内となるよう調整して下さい","")</f>
        <v/>
      </c>
    </row>
    <row r="13" spans="1:7" ht="30.75" customHeight="1">
      <c r="A13" s="951"/>
      <c r="B13" s="242" t="s">
        <v>57</v>
      </c>
      <c r="C13" s="963">
        <f>経費一覧表_海外Ⅷ!G31+経費一覧表_海外Ⅷ②!G31+経費一覧表_海外Ⅷ③!G31</f>
        <v>0</v>
      </c>
      <c r="D13" s="964"/>
      <c r="E13" s="295">
        <f>経費一覧表_海外Ⅷ!I31+'経費一覧表_海外Ⅷ (2)'!I31+'経費一覧表_海外Ⅷ (3)'!I31</f>
        <v>0</v>
      </c>
      <c r="F13" s="296">
        <f>(ROUNDDOWN(E13/2,-3))</f>
        <v>0</v>
      </c>
    </row>
    <row r="14" spans="1:7" ht="30.75" customHeight="1" thickBot="1">
      <c r="A14" s="952"/>
      <c r="B14" s="241" t="s">
        <v>84</v>
      </c>
      <c r="C14" s="953">
        <f>SUM(C8:D13)</f>
        <v>0</v>
      </c>
      <c r="D14" s="954"/>
      <c r="E14" s="297">
        <f>経費一覧表_海外Ⅷ!I20+'経費一覧表_海外Ⅷ (2)'!I20+'経費一覧表_海外Ⅷ (3)'!I20</f>
        <v>0</v>
      </c>
      <c r="F14" s="298">
        <f>MIN((F8+F9+F10+F11+F12+F13),3000000)</f>
        <v>0</v>
      </c>
    </row>
    <row r="15" spans="1:7" ht="30.75" customHeight="1" thickTop="1" thickBot="1">
      <c r="A15" s="955" t="s">
        <v>58</v>
      </c>
      <c r="B15" s="956"/>
      <c r="C15" s="957">
        <f>経費一覧_広告Ⅸ!F14</f>
        <v>0</v>
      </c>
      <c r="D15" s="958"/>
      <c r="E15" s="299">
        <f>経費一覧表_海外Ⅷ!I21+'経費一覧表_海外Ⅷ (2)'!I21+'経費一覧表_海外Ⅷ (3)'!I21</f>
        <v>0</v>
      </c>
      <c r="F15" s="300">
        <f>MIN(ROUNDDOWN(E15/2,-3),ROUNDDOWN(F14*0.2,-3),500000)</f>
        <v>0</v>
      </c>
    </row>
    <row r="16" spans="1:7" ht="30.75" customHeight="1" thickTop="1">
      <c r="A16" s="969" t="s">
        <v>67</v>
      </c>
      <c r="B16" s="970"/>
      <c r="C16" s="301" t="s">
        <v>191</v>
      </c>
      <c r="D16" s="302">
        <f>SUM(C14,C15)</f>
        <v>0</v>
      </c>
      <c r="E16" s="295">
        <f>SUM(E14,E15)</f>
        <v>0</v>
      </c>
      <c r="F16" s="296">
        <f>MIN((F14+F15),3000000)</f>
        <v>0</v>
      </c>
    </row>
    <row r="17" spans="1:7" ht="10.5" customHeight="1">
      <c r="A17" s="20"/>
      <c r="B17" s="20"/>
      <c r="C17" s="20"/>
      <c r="D17" s="20"/>
      <c r="E17" s="20"/>
      <c r="F17" s="20"/>
    </row>
    <row r="18" spans="1:7" ht="17.25" customHeight="1">
      <c r="A18" s="20" t="s">
        <v>275</v>
      </c>
      <c r="B18" s="20"/>
      <c r="C18" s="20"/>
      <c r="D18" s="20"/>
      <c r="E18" s="20"/>
      <c r="F18" s="20"/>
    </row>
    <row r="19" spans="1:7" ht="30.75" customHeight="1">
      <c r="A19" s="971" t="s">
        <v>68</v>
      </c>
      <c r="B19" s="972"/>
      <c r="C19" s="973" t="s">
        <v>87</v>
      </c>
      <c r="D19" s="972"/>
      <c r="E19" s="246" t="s">
        <v>59</v>
      </c>
      <c r="F19" s="144" t="s">
        <v>69</v>
      </c>
    </row>
    <row r="20" spans="1:7" ht="30.75" customHeight="1">
      <c r="A20" s="974" t="s">
        <v>60</v>
      </c>
      <c r="B20" s="975"/>
      <c r="C20" s="976"/>
      <c r="D20" s="977"/>
      <c r="E20" s="398"/>
      <c r="F20" s="399"/>
    </row>
    <row r="21" spans="1:7" ht="30.75" customHeight="1">
      <c r="A21" s="938" t="s">
        <v>61</v>
      </c>
      <c r="B21" s="939"/>
      <c r="C21" s="940"/>
      <c r="D21" s="941"/>
      <c r="E21" s="400"/>
      <c r="F21" s="401"/>
    </row>
    <row r="22" spans="1:7" ht="30.75" customHeight="1">
      <c r="A22" s="938" t="s">
        <v>62</v>
      </c>
      <c r="B22" s="939"/>
      <c r="C22" s="940"/>
      <c r="D22" s="941"/>
      <c r="E22" s="402"/>
      <c r="F22" s="401"/>
    </row>
    <row r="23" spans="1:7" ht="30.75" customHeight="1">
      <c r="A23" s="942" t="s">
        <v>63</v>
      </c>
      <c r="B23" s="406"/>
      <c r="C23" s="944"/>
      <c r="D23" s="945"/>
      <c r="E23" s="402"/>
      <c r="F23" s="403"/>
    </row>
    <row r="24" spans="1:7" ht="30.75" customHeight="1">
      <c r="A24" s="943"/>
      <c r="B24" s="407"/>
      <c r="C24" s="946"/>
      <c r="D24" s="947"/>
      <c r="E24" s="404"/>
      <c r="F24" s="405"/>
    </row>
    <row r="25" spans="1:7" ht="30.75" customHeight="1">
      <c r="A25" s="934" t="s">
        <v>67</v>
      </c>
      <c r="B25" s="935"/>
      <c r="C25" s="303" t="s">
        <v>191</v>
      </c>
      <c r="D25" s="304">
        <f>SUM(C20:D24)</f>
        <v>0</v>
      </c>
      <c r="E25" s="305"/>
      <c r="F25" s="306"/>
      <c r="G25" s="141" t="str">
        <f>IF(D25&lt;&gt;D16,"←助成事業に要する経費の合計と合致していません。
　合計が合致するよう調整して下さい","")</f>
        <v/>
      </c>
    </row>
    <row r="26" spans="1:7" ht="7.5" customHeight="1">
      <c r="A26" s="20"/>
      <c r="B26" s="20"/>
      <c r="C26" s="20"/>
      <c r="D26" s="20"/>
      <c r="E26" s="20"/>
      <c r="F26" s="20"/>
    </row>
    <row r="27" spans="1:7" ht="12" customHeight="1">
      <c r="A27" s="20" t="s">
        <v>192</v>
      </c>
      <c r="B27" s="936" t="s">
        <v>271</v>
      </c>
      <c r="C27" s="936"/>
      <c r="D27" s="936"/>
      <c r="E27" s="936"/>
      <c r="F27" s="936"/>
    </row>
    <row r="28" spans="1:7">
      <c r="A28" s="20" t="s">
        <v>193</v>
      </c>
      <c r="B28" s="937" t="s">
        <v>272</v>
      </c>
      <c r="C28" s="937"/>
      <c r="D28" s="937"/>
      <c r="E28" s="937"/>
      <c r="F28" s="937"/>
    </row>
    <row r="29" spans="1:7" ht="24" customHeight="1">
      <c r="A29" s="37" t="s">
        <v>194</v>
      </c>
      <c r="B29" s="932" t="s">
        <v>66</v>
      </c>
      <c r="C29" s="933"/>
      <c r="D29" s="933"/>
      <c r="E29" s="933"/>
      <c r="F29" s="933"/>
    </row>
    <row r="30" spans="1:7" ht="36.75" customHeight="1">
      <c r="A30" s="37" t="s">
        <v>195</v>
      </c>
      <c r="B30" s="932" t="s">
        <v>65</v>
      </c>
      <c r="C30" s="933"/>
      <c r="D30" s="933"/>
      <c r="E30" s="933"/>
      <c r="F30" s="933"/>
    </row>
    <row r="31" spans="1:7" ht="23.25" customHeight="1">
      <c r="A31" s="66" t="s">
        <v>276</v>
      </c>
      <c r="B31" s="932" t="s">
        <v>64</v>
      </c>
      <c r="C31" s="932"/>
      <c r="D31" s="932"/>
      <c r="E31" s="932"/>
      <c r="F31" s="932"/>
    </row>
    <row r="32" spans="1:7" ht="23.25" customHeight="1">
      <c r="A32" s="37" t="s">
        <v>196</v>
      </c>
      <c r="B32" s="932" t="s">
        <v>273</v>
      </c>
      <c r="C32" s="933"/>
      <c r="D32" s="933"/>
      <c r="E32" s="933"/>
      <c r="F32" s="933"/>
    </row>
    <row r="33" spans="1:6">
      <c r="A33" s="20"/>
      <c r="B33" s="20"/>
      <c r="C33" s="20"/>
      <c r="D33" s="20"/>
      <c r="E33" s="20"/>
      <c r="F33" s="20"/>
    </row>
    <row r="34" spans="1:6" hidden="1"/>
    <row r="35" spans="1:6" hidden="1">
      <c r="F35" s="1182" t="s">
        <v>695</v>
      </c>
    </row>
    <row r="36" spans="1:6" hidden="1">
      <c r="F36" s="1182" t="s">
        <v>696</v>
      </c>
    </row>
    <row r="37" spans="1:6" hidden="1">
      <c r="F37" s="1182" t="s">
        <v>697</v>
      </c>
    </row>
    <row r="38" spans="1:6" hidden="1">
      <c r="F38" s="1182" t="s">
        <v>698</v>
      </c>
    </row>
    <row r="39" spans="1:6" hidden="1">
      <c r="F39" s="1182" t="s">
        <v>699</v>
      </c>
    </row>
  </sheetData>
  <sheetProtection sheet="1" objects="1" scenarios="1" selectLockedCells="1"/>
  <mergeCells count="33">
    <mergeCell ref="A21:B21"/>
    <mergeCell ref="C21:D21"/>
    <mergeCell ref="A6:B6"/>
    <mergeCell ref="C6:D7"/>
    <mergeCell ref="E6:E7"/>
    <mergeCell ref="A16:B16"/>
    <mergeCell ref="A19:B19"/>
    <mergeCell ref="C19:D19"/>
    <mergeCell ref="A20:B20"/>
    <mergeCell ref="C20:D20"/>
    <mergeCell ref="C11:D11"/>
    <mergeCell ref="F6:F7"/>
    <mergeCell ref="A8:A14"/>
    <mergeCell ref="C14:D14"/>
    <mergeCell ref="A15:B15"/>
    <mergeCell ref="C15:D15"/>
    <mergeCell ref="C8:D8"/>
    <mergeCell ref="C9:D9"/>
    <mergeCell ref="C10:D10"/>
    <mergeCell ref="C12:D12"/>
    <mergeCell ref="C13:D13"/>
    <mergeCell ref="A22:B22"/>
    <mergeCell ref="C22:D22"/>
    <mergeCell ref="A23:A24"/>
    <mergeCell ref="C23:D23"/>
    <mergeCell ref="C24:D24"/>
    <mergeCell ref="B31:F31"/>
    <mergeCell ref="B32:F32"/>
    <mergeCell ref="A25:B25"/>
    <mergeCell ref="B27:F27"/>
    <mergeCell ref="B28:F28"/>
    <mergeCell ref="B29:F29"/>
    <mergeCell ref="B30:F30"/>
  </mergeCells>
  <phoneticPr fontId="1"/>
  <conditionalFormatting sqref="D25">
    <cfRule type="cellIs" dxfId="4" priority="1" operator="notEqual">
      <formula>$D$16</formula>
    </cfRule>
    <cfRule type="cellIs" dxfId="3" priority="7" operator="notEqual">
      <formula>$D$16</formula>
    </cfRule>
  </conditionalFormatting>
  <conditionalFormatting sqref="D16">
    <cfRule type="cellIs" dxfId="2" priority="2" operator="notEqual">
      <formula>$D$25</formula>
    </cfRule>
    <cfRule type="cellIs" dxfId="1" priority="6" operator="notEqual">
      <formula>$D$25</formula>
    </cfRule>
  </conditionalFormatting>
  <conditionalFormatting sqref="E12">
    <cfRule type="expression" dxfId="0" priority="5">
      <formula>$E$12&gt;3000000</formula>
    </cfRule>
  </conditionalFormatting>
  <dataValidations count="3">
    <dataValidation allowBlank="1" showInputMessage="1" showErrorMessage="1" prompt="助成事業に要する経費の合計額（D16の数字）と同じになるよう、自己資金・銀行借入金・役員借入金・その他で調整をしてください" sqref="D25"/>
    <dataValidation allowBlank="1" showInputMessage="1" showErrorMessage="1" prompt="経費一覧表から転記されます_x000a__x000a_個別調整の必要な場合のみ、手入力して下さい" sqref="C8:E13"/>
    <dataValidation type="list" allowBlank="1" showInputMessage="1" showErrorMessage="1" sqref="F20:F24">
      <formula1>$F$35:$F$39</formula1>
    </dataValidation>
  </dataValidations>
  <printOptions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view="pageBreakPreview" topLeftCell="A16" zoomScaleNormal="100" zoomScaleSheetLayoutView="100" workbookViewId="0">
      <selection activeCell="K17" sqref="K17"/>
    </sheetView>
  </sheetViews>
  <sheetFormatPr defaultRowHeight="12"/>
  <cols>
    <col min="1" max="1" width="3.25" style="25" customWidth="1"/>
    <col min="2" max="2" width="9.25" style="25" customWidth="1"/>
    <col min="3" max="3" width="5.5" style="25" customWidth="1"/>
    <col min="4" max="4" width="10.125" style="25" customWidth="1"/>
    <col min="5" max="5" width="5.875" style="25" customWidth="1"/>
    <col min="6" max="6" width="6.125" style="25" customWidth="1"/>
    <col min="7" max="10" width="8.125" style="25" customWidth="1"/>
    <col min="11" max="11" width="16.375" style="25" customWidth="1"/>
    <col min="12" max="16384" width="9" style="25"/>
  </cols>
  <sheetData>
    <row r="1" spans="1:11" s="21" customFormat="1" ht="15" customHeight="1">
      <c r="A1" s="3" t="s">
        <v>44</v>
      </c>
    </row>
    <row r="2" spans="1:11" ht="18" customHeight="1">
      <c r="A2" s="39" t="s">
        <v>669</v>
      </c>
      <c r="B2" s="27"/>
      <c r="C2" s="27"/>
      <c r="D2" s="27"/>
      <c r="E2" s="27"/>
      <c r="F2" s="27"/>
      <c r="G2" s="27"/>
      <c r="H2" s="27"/>
      <c r="I2" s="27"/>
      <c r="J2" s="27"/>
      <c r="K2" s="27"/>
    </row>
    <row r="3" spans="1:11" ht="15" customHeight="1">
      <c r="A3" s="20" t="s">
        <v>644</v>
      </c>
      <c r="B3" s="27"/>
      <c r="C3" s="27"/>
      <c r="D3" s="27"/>
      <c r="E3" s="27"/>
      <c r="F3" s="27"/>
      <c r="G3" s="27"/>
      <c r="H3" s="27"/>
      <c r="I3" s="27"/>
      <c r="J3" s="27"/>
      <c r="K3" s="27"/>
    </row>
    <row r="4" spans="1:11" ht="15" customHeight="1">
      <c r="A4" s="20" t="s">
        <v>85</v>
      </c>
      <c r="B4" s="27"/>
      <c r="C4" s="27"/>
      <c r="D4" s="27"/>
      <c r="E4" s="27"/>
      <c r="F4" s="27"/>
      <c r="G4" s="27"/>
      <c r="H4" s="27"/>
      <c r="I4" s="27"/>
      <c r="J4" s="27"/>
      <c r="K4" s="27"/>
    </row>
    <row r="5" spans="1:11" ht="15.75" customHeight="1">
      <c r="A5" s="20" t="s">
        <v>645</v>
      </c>
      <c r="B5" s="27"/>
      <c r="C5" s="27"/>
      <c r="D5" s="27"/>
      <c r="E5" s="27"/>
      <c r="F5" s="27"/>
      <c r="G5" s="27"/>
      <c r="H5" s="27"/>
      <c r="I5" s="27"/>
      <c r="J5" s="27"/>
      <c r="K5" s="27"/>
    </row>
    <row r="6" spans="1:11" ht="15.75" customHeight="1">
      <c r="A6" s="20" t="s">
        <v>646</v>
      </c>
      <c r="B6" s="27"/>
      <c r="C6" s="27"/>
      <c r="D6" s="27"/>
      <c r="E6" s="27"/>
      <c r="F6" s="27"/>
      <c r="G6" s="27"/>
      <c r="H6" s="27"/>
      <c r="I6" s="27"/>
      <c r="J6" s="27"/>
      <c r="K6" s="27"/>
    </row>
    <row r="7" spans="1:11" ht="10.5" customHeight="1">
      <c r="A7" s="20"/>
      <c r="B7" s="27"/>
      <c r="C7" s="27"/>
      <c r="D7" s="27"/>
      <c r="E7" s="27"/>
      <c r="F7" s="27"/>
      <c r="G7" s="27"/>
      <c r="H7" s="27"/>
      <c r="I7" s="27"/>
      <c r="J7" s="27"/>
      <c r="K7" s="27"/>
    </row>
    <row r="8" spans="1:11" ht="33" customHeight="1">
      <c r="A8" s="978" t="s">
        <v>70</v>
      </c>
      <c r="B8" s="979"/>
      <c r="C8" s="980"/>
      <c r="D8" s="980"/>
      <c r="E8" s="980"/>
      <c r="F8" s="980"/>
      <c r="G8" s="981"/>
      <c r="H8" s="982" t="s">
        <v>277</v>
      </c>
      <c r="I8" s="983"/>
      <c r="J8" s="980"/>
      <c r="K8" s="984"/>
    </row>
    <row r="9" spans="1:11" ht="13.5" customHeight="1">
      <c r="A9" s="985" t="s">
        <v>647</v>
      </c>
      <c r="B9" s="986"/>
      <c r="C9" s="991"/>
      <c r="D9" s="991"/>
      <c r="E9" s="991"/>
      <c r="F9" s="991"/>
      <c r="G9" s="992"/>
      <c r="H9" s="997" t="s">
        <v>214</v>
      </c>
      <c r="I9" s="998"/>
      <c r="J9" s="1001"/>
      <c r="K9" s="1002"/>
    </row>
    <row r="10" spans="1:11" ht="11.25" customHeight="1">
      <c r="A10" s="987"/>
      <c r="B10" s="988"/>
      <c r="C10" s="993"/>
      <c r="D10" s="993"/>
      <c r="E10" s="993"/>
      <c r="F10" s="993"/>
      <c r="G10" s="994"/>
      <c r="H10" s="997"/>
      <c r="I10" s="998"/>
      <c r="J10" s="1003" t="s">
        <v>648</v>
      </c>
      <c r="K10" s="1004"/>
    </row>
    <row r="11" spans="1:11" ht="13.5" customHeight="1">
      <c r="A11" s="989"/>
      <c r="B11" s="990"/>
      <c r="C11" s="995"/>
      <c r="D11" s="995"/>
      <c r="E11" s="995"/>
      <c r="F11" s="995"/>
      <c r="G11" s="996"/>
      <c r="H11" s="999"/>
      <c r="I11" s="1000"/>
      <c r="J11" s="1005"/>
      <c r="K11" s="1006"/>
    </row>
    <row r="12" spans="1:11" ht="33" customHeight="1">
      <c r="A12" s="1007" t="s">
        <v>71</v>
      </c>
      <c r="B12" s="1008"/>
      <c r="C12" s="1009"/>
      <c r="D12" s="1010"/>
      <c r="E12" s="1010"/>
      <c r="F12" s="1010"/>
      <c r="G12" s="1011"/>
      <c r="H12" s="1012" t="s">
        <v>72</v>
      </c>
      <c r="I12" s="1013"/>
      <c r="J12" s="1014"/>
      <c r="K12" s="1015"/>
    </row>
    <row r="13" spans="1:11" ht="30" customHeight="1">
      <c r="A13" s="1016" t="s">
        <v>649</v>
      </c>
      <c r="B13" s="1017"/>
      <c r="C13" s="1018"/>
      <c r="D13" s="307" t="s">
        <v>686</v>
      </c>
      <c r="E13" s="307" t="s">
        <v>650</v>
      </c>
      <c r="F13" s="308" t="s">
        <v>590</v>
      </c>
      <c r="G13" s="1019" t="s">
        <v>687</v>
      </c>
      <c r="H13" s="983"/>
      <c r="I13" s="982" t="s">
        <v>688</v>
      </c>
      <c r="J13" s="983"/>
      <c r="K13" s="309" t="s">
        <v>73</v>
      </c>
    </row>
    <row r="14" spans="1:11" ht="30" customHeight="1">
      <c r="A14" s="1020" t="s">
        <v>53</v>
      </c>
      <c r="B14" s="1021"/>
      <c r="C14" s="1022"/>
      <c r="D14" s="408"/>
      <c r="E14" s="409"/>
      <c r="F14" s="410"/>
      <c r="G14" s="1023"/>
      <c r="H14" s="1024"/>
      <c r="I14" s="1025">
        <f>INT(D14*E14)</f>
        <v>0</v>
      </c>
      <c r="J14" s="1026"/>
      <c r="K14" s="405"/>
    </row>
    <row r="15" spans="1:11" ht="30" customHeight="1">
      <c r="A15" s="1027" t="s">
        <v>651</v>
      </c>
      <c r="B15" s="1030"/>
      <c r="C15" s="1031"/>
      <c r="D15" s="345"/>
      <c r="E15" s="411"/>
      <c r="F15" s="412"/>
      <c r="G15" s="1032"/>
      <c r="H15" s="1033"/>
      <c r="I15" s="1034">
        <f t="shared" ref="I15:I19" si="0">INT(D15*E15)</f>
        <v>0</v>
      </c>
      <c r="J15" s="1035"/>
      <c r="K15" s="415"/>
    </row>
    <row r="16" spans="1:11" ht="30" customHeight="1">
      <c r="A16" s="1028"/>
      <c r="B16" s="1036"/>
      <c r="C16" s="1037"/>
      <c r="D16" s="350"/>
      <c r="E16" s="413"/>
      <c r="F16" s="414"/>
      <c r="G16" s="1038"/>
      <c r="H16" s="1039"/>
      <c r="I16" s="1040">
        <f t="shared" si="0"/>
        <v>0</v>
      </c>
      <c r="J16" s="1041"/>
      <c r="K16" s="416"/>
    </row>
    <row r="17" spans="1:11" ht="30" customHeight="1">
      <c r="A17" s="1028"/>
      <c r="B17" s="1036"/>
      <c r="C17" s="1037"/>
      <c r="D17" s="350"/>
      <c r="E17" s="413"/>
      <c r="F17" s="414"/>
      <c r="G17" s="1038"/>
      <c r="H17" s="1039"/>
      <c r="I17" s="1040">
        <f t="shared" si="0"/>
        <v>0</v>
      </c>
      <c r="J17" s="1041"/>
      <c r="K17" s="416"/>
    </row>
    <row r="18" spans="1:11" ht="30" customHeight="1">
      <c r="A18" s="1028"/>
      <c r="B18" s="1036"/>
      <c r="C18" s="1037"/>
      <c r="D18" s="350"/>
      <c r="E18" s="413"/>
      <c r="F18" s="414"/>
      <c r="G18" s="1038"/>
      <c r="H18" s="1039"/>
      <c r="I18" s="1040">
        <f t="shared" si="0"/>
        <v>0</v>
      </c>
      <c r="J18" s="1041"/>
      <c r="K18" s="416"/>
    </row>
    <row r="19" spans="1:11" ht="30" customHeight="1">
      <c r="A19" s="1028"/>
      <c r="B19" s="1036"/>
      <c r="C19" s="1037"/>
      <c r="D19" s="350"/>
      <c r="E19" s="413"/>
      <c r="F19" s="414"/>
      <c r="G19" s="1038"/>
      <c r="H19" s="1039"/>
      <c r="I19" s="1040">
        <f t="shared" si="0"/>
        <v>0</v>
      </c>
      <c r="J19" s="1041"/>
      <c r="K19" s="416"/>
    </row>
    <row r="20" spans="1:11" ht="30" customHeight="1">
      <c r="A20" s="1029"/>
      <c r="B20" s="754" t="s">
        <v>652</v>
      </c>
      <c r="C20" s="754"/>
      <c r="D20" s="754"/>
      <c r="E20" s="754"/>
      <c r="F20" s="1046"/>
      <c r="G20" s="1047">
        <f>SUM(G15:H19)</f>
        <v>0</v>
      </c>
      <c r="H20" s="1026"/>
      <c r="I20" s="1025">
        <f>SUM(I15:J19)</f>
        <v>0</v>
      </c>
      <c r="J20" s="1026"/>
      <c r="K20" s="310"/>
    </row>
    <row r="21" spans="1:11" ht="30" customHeight="1">
      <c r="A21" s="1027" t="s">
        <v>653</v>
      </c>
      <c r="B21" s="1030"/>
      <c r="C21" s="1031"/>
      <c r="D21" s="345"/>
      <c r="E21" s="411"/>
      <c r="F21" s="412"/>
      <c r="G21" s="1032"/>
      <c r="H21" s="1033"/>
      <c r="I21" s="1034">
        <f t="shared" ref="I21:I23" si="1">INT(D21*E21)</f>
        <v>0</v>
      </c>
      <c r="J21" s="1035"/>
      <c r="K21" s="415"/>
    </row>
    <row r="22" spans="1:11" ht="30" customHeight="1">
      <c r="A22" s="1028"/>
      <c r="B22" s="1060"/>
      <c r="C22" s="1061"/>
      <c r="D22" s="417"/>
      <c r="E22" s="418"/>
      <c r="F22" s="419"/>
      <c r="G22" s="1062"/>
      <c r="H22" s="1063"/>
      <c r="I22" s="1040">
        <f t="shared" si="1"/>
        <v>0</v>
      </c>
      <c r="J22" s="1041"/>
      <c r="K22" s="420"/>
    </row>
    <row r="23" spans="1:11" ht="30" customHeight="1">
      <c r="A23" s="1028"/>
      <c r="B23" s="1042"/>
      <c r="C23" s="1043"/>
      <c r="D23" s="350"/>
      <c r="E23" s="413"/>
      <c r="F23" s="414"/>
      <c r="G23" s="1044"/>
      <c r="H23" s="1045"/>
      <c r="I23" s="1040">
        <f t="shared" si="1"/>
        <v>0</v>
      </c>
      <c r="J23" s="1041"/>
      <c r="K23" s="421"/>
    </row>
    <row r="24" spans="1:11" ht="30" customHeight="1">
      <c r="A24" s="1029"/>
      <c r="B24" s="754" t="s">
        <v>654</v>
      </c>
      <c r="C24" s="754"/>
      <c r="D24" s="754"/>
      <c r="E24" s="754"/>
      <c r="F24" s="1046"/>
      <c r="G24" s="1047">
        <f>SUM(G21:H23)</f>
        <v>0</v>
      </c>
      <c r="H24" s="1026"/>
      <c r="I24" s="1025">
        <f>SUM(I21:J23)</f>
        <v>0</v>
      </c>
      <c r="J24" s="1026"/>
      <c r="K24" s="311"/>
    </row>
    <row r="25" spans="1:11" ht="30" customHeight="1">
      <c r="A25" s="1027" t="s">
        <v>638</v>
      </c>
      <c r="B25" s="1048"/>
      <c r="C25" s="1049"/>
      <c r="D25" s="422"/>
      <c r="E25" s="423"/>
      <c r="F25" s="424"/>
      <c r="G25" s="1050"/>
      <c r="H25" s="1051"/>
      <c r="I25" s="1052">
        <f t="shared" ref="I25:I29" si="2">INT(D25*E25)</f>
        <v>0</v>
      </c>
      <c r="J25" s="1053"/>
      <c r="K25" s="415"/>
    </row>
    <row r="26" spans="1:11" ht="30" customHeight="1">
      <c r="A26" s="1028"/>
      <c r="B26" s="1054"/>
      <c r="C26" s="1055"/>
      <c r="D26" s="425"/>
      <c r="E26" s="426"/>
      <c r="F26" s="427"/>
      <c r="G26" s="1056"/>
      <c r="H26" s="1057"/>
      <c r="I26" s="1058">
        <f t="shared" si="2"/>
        <v>0</v>
      </c>
      <c r="J26" s="1059"/>
      <c r="K26" s="416"/>
    </row>
    <row r="27" spans="1:11" ht="30" customHeight="1">
      <c r="A27" s="1029"/>
      <c r="B27" s="1064" t="s">
        <v>655</v>
      </c>
      <c r="C27" s="1065"/>
      <c r="D27" s="1065"/>
      <c r="E27" s="1065"/>
      <c r="F27" s="1066"/>
      <c r="G27" s="1067">
        <f>SUM(G25:H26)</f>
        <v>0</v>
      </c>
      <c r="H27" s="1068"/>
      <c r="I27" s="1067">
        <f>SUM(I25:J26)</f>
        <v>0</v>
      </c>
      <c r="J27" s="1068"/>
      <c r="K27" s="311"/>
    </row>
    <row r="28" spans="1:11" ht="30" customHeight="1">
      <c r="A28" s="1027" t="s">
        <v>639</v>
      </c>
      <c r="B28" s="1069"/>
      <c r="C28" s="1070"/>
      <c r="D28" s="428"/>
      <c r="E28" s="429"/>
      <c r="F28" s="430"/>
      <c r="G28" s="1071"/>
      <c r="H28" s="1072"/>
      <c r="I28" s="1073">
        <f t="shared" si="2"/>
        <v>0</v>
      </c>
      <c r="J28" s="1074"/>
      <c r="K28" s="431"/>
    </row>
    <row r="29" spans="1:11" ht="30" customHeight="1">
      <c r="A29" s="1028"/>
      <c r="B29" s="1054"/>
      <c r="C29" s="1055"/>
      <c r="D29" s="425"/>
      <c r="E29" s="426"/>
      <c r="F29" s="427"/>
      <c r="G29" s="1056"/>
      <c r="H29" s="1057"/>
      <c r="I29" s="1058">
        <f t="shared" si="2"/>
        <v>0</v>
      </c>
      <c r="J29" s="1059"/>
      <c r="K29" s="416"/>
    </row>
    <row r="30" spans="1:11" ht="30" customHeight="1">
      <c r="A30" s="1029"/>
      <c r="B30" s="754" t="s">
        <v>654</v>
      </c>
      <c r="C30" s="754"/>
      <c r="D30" s="754"/>
      <c r="E30" s="754"/>
      <c r="F30" s="1046"/>
      <c r="G30" s="1047">
        <f>SUM(G28:H29)</f>
        <v>0</v>
      </c>
      <c r="H30" s="1026"/>
      <c r="I30" s="1025">
        <f>SUM(I28:J29)</f>
        <v>0</v>
      </c>
      <c r="J30" s="1026"/>
      <c r="K30" s="311"/>
    </row>
    <row r="31" spans="1:11" ht="30" customHeight="1">
      <c r="A31" s="1075" t="s">
        <v>76</v>
      </c>
      <c r="B31" s="1076"/>
      <c r="C31" s="1076"/>
      <c r="D31" s="432"/>
      <c r="E31" s="433"/>
      <c r="F31" s="434"/>
      <c r="G31" s="1079"/>
      <c r="H31" s="1080"/>
      <c r="I31" s="1081">
        <f>INT(D31*E31)</f>
        <v>0</v>
      </c>
      <c r="J31" s="1082"/>
      <c r="K31" s="435"/>
    </row>
    <row r="32" spans="1:11" ht="30" customHeight="1">
      <c r="A32" s="1075" t="s">
        <v>656</v>
      </c>
      <c r="B32" s="1076"/>
      <c r="C32" s="1076"/>
      <c r="D32" s="1076"/>
      <c r="E32" s="1076"/>
      <c r="F32" s="1077"/>
      <c r="G32" s="1047">
        <f>SUM(G14,G20,G24,G27,G30,G31)</f>
        <v>0</v>
      </c>
      <c r="H32" s="1078"/>
      <c r="I32" s="1025">
        <f>SUM(I14,I20,I24,I27,I30,I31)</f>
        <v>0</v>
      </c>
      <c r="J32" s="1078"/>
      <c r="K32" s="312"/>
    </row>
    <row r="33" spans="1:11" ht="12.75">
      <c r="A33" s="28"/>
      <c r="B33" s="28"/>
      <c r="C33" s="28"/>
      <c r="D33" s="28"/>
      <c r="E33" s="28"/>
      <c r="F33" s="28"/>
      <c r="G33" s="28"/>
      <c r="H33" s="28"/>
      <c r="I33" s="28"/>
      <c r="J33" s="28"/>
      <c r="K33" s="28"/>
    </row>
    <row r="34" spans="1:11">
      <c r="A34" s="27"/>
      <c r="B34" s="27"/>
      <c r="C34" s="27"/>
      <c r="D34" s="27"/>
      <c r="E34" s="27"/>
      <c r="F34" s="27"/>
      <c r="G34" s="27"/>
      <c r="H34" s="27"/>
      <c r="I34" s="27"/>
      <c r="J34" s="27"/>
      <c r="K34" s="27"/>
    </row>
    <row r="35" spans="1:11">
      <c r="A35" s="20"/>
      <c r="B35" s="27"/>
      <c r="C35" s="27"/>
      <c r="D35" s="27"/>
      <c r="E35" s="27"/>
      <c r="F35" s="27"/>
      <c r="G35" s="27"/>
      <c r="H35" s="27"/>
      <c r="I35" s="27"/>
      <c r="J35" s="27"/>
      <c r="K35" s="27"/>
    </row>
  </sheetData>
  <sheetProtection sheet="1" objects="1" scenarios="1" selectLockedCells="1"/>
  <mergeCells count="78">
    <mergeCell ref="A32:F32"/>
    <mergeCell ref="G32:H32"/>
    <mergeCell ref="I32:J32"/>
    <mergeCell ref="B30:F30"/>
    <mergeCell ref="G30:H30"/>
    <mergeCell ref="I30:J30"/>
    <mergeCell ref="A31:C31"/>
    <mergeCell ref="G31:H31"/>
    <mergeCell ref="I31:J31"/>
    <mergeCell ref="B27:F27"/>
    <mergeCell ref="G27:H27"/>
    <mergeCell ref="I27:J27"/>
    <mergeCell ref="A28:A30"/>
    <mergeCell ref="B28:C28"/>
    <mergeCell ref="G28:H28"/>
    <mergeCell ref="I28:J28"/>
    <mergeCell ref="B29:C29"/>
    <mergeCell ref="G29:H29"/>
    <mergeCell ref="I29:J29"/>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G8"/>
    <mergeCell ref="H8:I8"/>
    <mergeCell ref="J8:K8"/>
    <mergeCell ref="A9:B11"/>
    <mergeCell ref="C9:G11"/>
    <mergeCell ref="H9:I11"/>
    <mergeCell ref="J9:K9"/>
    <mergeCell ref="J10:K10"/>
    <mergeCell ref="J11:K11"/>
  </mergeCells>
  <phoneticPr fontId="1"/>
  <dataValidations count="3">
    <dataValidation allowBlank="1" showInputMessage="1" showErrorMessage="1" prompt="単価・数量を入力すると自動計算されます" sqref="I14:J32"/>
    <dataValidation allowBlank="1" showInputMessage="1" showErrorMessage="1" prompt="自動算出されませんので、個別に記入してください" sqref="G21:H23"/>
    <dataValidation allowBlank="1" showInputMessage="1" showErrorMessage="1" prompt="自動算出されませんので、個別に記入して下さい" sqref="G25:H26 G31:H31 G14:H19 G28:H28"/>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view="pageBreakPreview" topLeftCell="A21" zoomScaleNormal="100" zoomScaleSheetLayoutView="100" workbookViewId="0">
      <selection activeCell="N39" sqref="N39"/>
    </sheetView>
  </sheetViews>
  <sheetFormatPr defaultRowHeight="12"/>
  <cols>
    <col min="1" max="1" width="3.25" style="25" customWidth="1"/>
    <col min="2" max="2" width="9.25" style="25" customWidth="1"/>
    <col min="3" max="3" width="3.875" style="25" customWidth="1"/>
    <col min="4" max="4" width="10.125" style="25" customWidth="1"/>
    <col min="5" max="5" width="6.875" style="25" customWidth="1"/>
    <col min="6" max="6" width="6.125" style="25" customWidth="1"/>
    <col min="7" max="10" width="8.125" style="25" customWidth="1"/>
    <col min="11" max="11" width="16.375" style="25" customWidth="1"/>
    <col min="12" max="16384" width="9" style="25"/>
  </cols>
  <sheetData>
    <row r="1" spans="1:11" s="21" customFormat="1" ht="15" customHeight="1">
      <c r="A1" s="3" t="s">
        <v>44</v>
      </c>
    </row>
    <row r="2" spans="1:11" ht="18" customHeight="1">
      <c r="A2" s="39" t="s">
        <v>643</v>
      </c>
      <c r="B2" s="27"/>
      <c r="C2" s="27"/>
      <c r="D2" s="27"/>
      <c r="E2" s="27"/>
      <c r="F2" s="27"/>
      <c r="G2" s="27"/>
      <c r="H2" s="27"/>
      <c r="I2" s="27"/>
      <c r="J2" s="27"/>
      <c r="K2" s="27"/>
    </row>
    <row r="3" spans="1:11" ht="15" customHeight="1">
      <c r="A3" s="20" t="s">
        <v>644</v>
      </c>
      <c r="B3" s="27"/>
      <c r="C3" s="27"/>
      <c r="D3" s="27"/>
      <c r="E3" s="27"/>
      <c r="F3" s="27"/>
      <c r="G3" s="27"/>
      <c r="H3" s="27"/>
      <c r="I3" s="27"/>
      <c r="J3" s="27"/>
      <c r="K3" s="27"/>
    </row>
    <row r="4" spans="1:11" ht="15" customHeight="1">
      <c r="A4" s="20" t="s">
        <v>85</v>
      </c>
      <c r="B4" s="27"/>
      <c r="C4" s="27"/>
      <c r="D4" s="27"/>
      <c r="E4" s="27"/>
      <c r="F4" s="27"/>
      <c r="G4" s="27"/>
      <c r="H4" s="27"/>
      <c r="I4" s="27"/>
      <c r="J4" s="27"/>
      <c r="K4" s="27"/>
    </row>
    <row r="5" spans="1:11" ht="15.75" customHeight="1">
      <c r="A5" s="20" t="s">
        <v>645</v>
      </c>
      <c r="B5" s="27"/>
      <c r="C5" s="27"/>
      <c r="D5" s="27"/>
      <c r="E5" s="27"/>
      <c r="F5" s="27"/>
      <c r="G5" s="27"/>
      <c r="H5" s="27"/>
      <c r="I5" s="27"/>
      <c r="J5" s="27"/>
      <c r="K5" s="27"/>
    </row>
    <row r="6" spans="1:11" ht="15.75" customHeight="1">
      <c r="A6" s="20" t="s">
        <v>646</v>
      </c>
      <c r="B6" s="27"/>
      <c r="C6" s="27"/>
      <c r="D6" s="27"/>
      <c r="E6" s="27"/>
      <c r="F6" s="27"/>
      <c r="G6" s="27"/>
      <c r="H6" s="27"/>
      <c r="I6" s="27"/>
      <c r="J6" s="27"/>
      <c r="K6" s="27"/>
    </row>
    <row r="7" spans="1:11" ht="10.5" customHeight="1">
      <c r="A7" s="20"/>
      <c r="B7" s="27"/>
      <c r="C7" s="27"/>
      <c r="D7" s="27"/>
      <c r="E7" s="27"/>
      <c r="F7" s="27"/>
      <c r="G7" s="27"/>
      <c r="H7" s="27"/>
      <c r="I7" s="27"/>
      <c r="J7" s="27"/>
      <c r="K7" s="27"/>
    </row>
    <row r="8" spans="1:11" ht="33" customHeight="1">
      <c r="A8" s="1083" t="s">
        <v>70</v>
      </c>
      <c r="B8" s="1084"/>
      <c r="C8" s="1085"/>
      <c r="D8" s="1085"/>
      <c r="E8" s="1085"/>
      <c r="F8" s="1085"/>
      <c r="G8" s="1086"/>
      <c r="H8" s="1087" t="s">
        <v>277</v>
      </c>
      <c r="I8" s="1088"/>
      <c r="J8" s="1085"/>
      <c r="K8" s="1089"/>
    </row>
    <row r="9" spans="1:11" ht="13.5" customHeight="1">
      <c r="A9" s="1090" t="s">
        <v>647</v>
      </c>
      <c r="B9" s="1091"/>
      <c r="C9" s="1096"/>
      <c r="D9" s="1096"/>
      <c r="E9" s="1096"/>
      <c r="F9" s="1096"/>
      <c r="G9" s="1097"/>
      <c r="H9" s="1102" t="s">
        <v>214</v>
      </c>
      <c r="I9" s="1103"/>
      <c r="J9" s="1106"/>
      <c r="K9" s="1107"/>
    </row>
    <row r="10" spans="1:11" ht="11.25" customHeight="1">
      <c r="A10" s="1092"/>
      <c r="B10" s="1093"/>
      <c r="C10" s="1098"/>
      <c r="D10" s="1098"/>
      <c r="E10" s="1098"/>
      <c r="F10" s="1098"/>
      <c r="G10" s="1099"/>
      <c r="H10" s="1102"/>
      <c r="I10" s="1103"/>
      <c r="J10" s="1108" t="s">
        <v>648</v>
      </c>
      <c r="K10" s="1109"/>
    </row>
    <row r="11" spans="1:11" ht="13.5" customHeight="1">
      <c r="A11" s="1094"/>
      <c r="B11" s="1095"/>
      <c r="C11" s="1100"/>
      <c r="D11" s="1100"/>
      <c r="E11" s="1100"/>
      <c r="F11" s="1100"/>
      <c r="G11" s="1101"/>
      <c r="H11" s="1104"/>
      <c r="I11" s="1105"/>
      <c r="J11" s="1110"/>
      <c r="K11" s="1111"/>
    </row>
    <row r="12" spans="1:11" ht="33" customHeight="1">
      <c r="A12" s="1112" t="s">
        <v>71</v>
      </c>
      <c r="B12" s="1113"/>
      <c r="C12" s="1114"/>
      <c r="D12" s="1115"/>
      <c r="E12" s="1115"/>
      <c r="F12" s="1115"/>
      <c r="G12" s="1116"/>
      <c r="H12" s="1117" t="s">
        <v>72</v>
      </c>
      <c r="I12" s="1118"/>
      <c r="J12" s="1119"/>
      <c r="K12" s="1120"/>
    </row>
    <row r="13" spans="1:11" ht="30" customHeight="1">
      <c r="A13" s="1121" t="s">
        <v>649</v>
      </c>
      <c r="B13" s="1122"/>
      <c r="C13" s="1123"/>
      <c r="D13" s="177" t="s">
        <v>198</v>
      </c>
      <c r="E13" s="177" t="s">
        <v>650</v>
      </c>
      <c r="F13" s="178" t="s">
        <v>590</v>
      </c>
      <c r="G13" s="1124" t="s">
        <v>74</v>
      </c>
      <c r="H13" s="1088"/>
      <c r="I13" s="1087" t="s">
        <v>75</v>
      </c>
      <c r="J13" s="1088"/>
      <c r="K13" s="179" t="s">
        <v>73</v>
      </c>
    </row>
    <row r="14" spans="1:11" ht="30" customHeight="1">
      <c r="A14" s="1125" t="s">
        <v>53</v>
      </c>
      <c r="B14" s="1126"/>
      <c r="C14" s="1127"/>
      <c r="D14" s="180"/>
      <c r="E14" s="181"/>
      <c r="F14" s="182"/>
      <c r="G14" s="1128"/>
      <c r="H14" s="1129"/>
      <c r="I14" s="1130">
        <f>INT(D14*E14)</f>
        <v>0</v>
      </c>
      <c r="J14" s="1131"/>
      <c r="K14" s="183"/>
    </row>
    <row r="15" spans="1:11" ht="30" customHeight="1">
      <c r="A15" s="1132" t="s">
        <v>651</v>
      </c>
      <c r="B15" s="1135"/>
      <c r="C15" s="1136"/>
      <c r="D15" s="184"/>
      <c r="E15" s="185"/>
      <c r="F15" s="186"/>
      <c r="G15" s="1137"/>
      <c r="H15" s="1138"/>
      <c r="I15" s="1139">
        <f t="shared" ref="I15:I19" si="0">INT(D15*E15)</f>
        <v>0</v>
      </c>
      <c r="J15" s="1140"/>
      <c r="K15" s="187"/>
    </row>
    <row r="16" spans="1:11" ht="30" customHeight="1">
      <c r="A16" s="1133"/>
      <c r="B16" s="1141"/>
      <c r="C16" s="1142"/>
      <c r="D16" s="188"/>
      <c r="E16" s="189"/>
      <c r="F16" s="190"/>
      <c r="G16" s="1143"/>
      <c r="H16" s="1144"/>
      <c r="I16" s="1145">
        <f t="shared" si="0"/>
        <v>0</v>
      </c>
      <c r="J16" s="1146"/>
      <c r="K16" s="191"/>
    </row>
    <row r="17" spans="1:11" ht="30" customHeight="1">
      <c r="A17" s="1133"/>
      <c r="B17" s="1141"/>
      <c r="C17" s="1142"/>
      <c r="D17" s="188"/>
      <c r="E17" s="189"/>
      <c r="F17" s="190"/>
      <c r="G17" s="1143"/>
      <c r="H17" s="1144"/>
      <c r="I17" s="1145">
        <f t="shared" si="0"/>
        <v>0</v>
      </c>
      <c r="J17" s="1146"/>
      <c r="K17" s="191"/>
    </row>
    <row r="18" spans="1:11" ht="30" customHeight="1">
      <c r="A18" s="1133"/>
      <c r="B18" s="1141"/>
      <c r="C18" s="1142"/>
      <c r="D18" s="188"/>
      <c r="E18" s="189"/>
      <c r="F18" s="190"/>
      <c r="G18" s="1143"/>
      <c r="H18" s="1144"/>
      <c r="I18" s="1145">
        <f t="shared" si="0"/>
        <v>0</v>
      </c>
      <c r="J18" s="1146"/>
      <c r="K18" s="191"/>
    </row>
    <row r="19" spans="1:11" ht="30" customHeight="1">
      <c r="A19" s="1133"/>
      <c r="B19" s="1141"/>
      <c r="C19" s="1142"/>
      <c r="D19" s="188"/>
      <c r="E19" s="189"/>
      <c r="F19" s="190"/>
      <c r="G19" s="1143"/>
      <c r="H19" s="1144"/>
      <c r="I19" s="1145">
        <f t="shared" si="0"/>
        <v>0</v>
      </c>
      <c r="J19" s="1146"/>
      <c r="K19" s="191"/>
    </row>
    <row r="20" spans="1:11" ht="30" customHeight="1">
      <c r="A20" s="1134"/>
      <c r="B20" s="935" t="s">
        <v>652</v>
      </c>
      <c r="C20" s="935"/>
      <c r="D20" s="935"/>
      <c r="E20" s="935"/>
      <c r="F20" s="1149"/>
      <c r="G20" s="1150">
        <f>SUM(G15:H19)</f>
        <v>0</v>
      </c>
      <c r="H20" s="1131"/>
      <c r="I20" s="1130">
        <f>SUM(I15:J19)</f>
        <v>0</v>
      </c>
      <c r="J20" s="1131"/>
      <c r="K20" s="192"/>
    </row>
    <row r="21" spans="1:11" ht="30" customHeight="1">
      <c r="A21" s="1132" t="s">
        <v>653</v>
      </c>
      <c r="B21" s="1163"/>
      <c r="C21" s="1136"/>
      <c r="D21" s="184"/>
      <c r="E21" s="185"/>
      <c r="F21" s="186"/>
      <c r="G21" s="1164"/>
      <c r="H21" s="1138"/>
      <c r="I21" s="1139">
        <f t="shared" ref="I21:I23" si="1">INT(D21*E21)</f>
        <v>0</v>
      </c>
      <c r="J21" s="1140"/>
      <c r="K21" s="193"/>
    </row>
    <row r="22" spans="1:11" ht="30" customHeight="1">
      <c r="A22" s="1133"/>
      <c r="B22" s="1147"/>
      <c r="C22" s="1142"/>
      <c r="D22" s="188"/>
      <c r="E22" s="189"/>
      <c r="F22" s="190"/>
      <c r="G22" s="1148"/>
      <c r="H22" s="1144"/>
      <c r="I22" s="1145">
        <f t="shared" si="1"/>
        <v>0</v>
      </c>
      <c r="J22" s="1146"/>
      <c r="K22" s="194"/>
    </row>
    <row r="23" spans="1:11" ht="30" customHeight="1">
      <c r="A23" s="1133"/>
      <c r="B23" s="1147"/>
      <c r="C23" s="1142"/>
      <c r="D23" s="188"/>
      <c r="E23" s="189"/>
      <c r="F23" s="190"/>
      <c r="G23" s="1148"/>
      <c r="H23" s="1144"/>
      <c r="I23" s="1145">
        <f t="shared" si="1"/>
        <v>0</v>
      </c>
      <c r="J23" s="1146"/>
      <c r="K23" s="194"/>
    </row>
    <row r="24" spans="1:11" ht="30" customHeight="1">
      <c r="A24" s="1134"/>
      <c r="B24" s="935" t="s">
        <v>654</v>
      </c>
      <c r="C24" s="935"/>
      <c r="D24" s="935"/>
      <c r="E24" s="935"/>
      <c r="F24" s="1149"/>
      <c r="G24" s="1150">
        <f>SUM(G21:H23)</f>
        <v>0</v>
      </c>
      <c r="H24" s="1131"/>
      <c r="I24" s="1130">
        <f>SUM(I21:J23)</f>
        <v>0</v>
      </c>
      <c r="J24" s="1131"/>
      <c r="K24" s="195"/>
    </row>
    <row r="25" spans="1:11" ht="30" customHeight="1">
      <c r="A25" s="1132" t="s">
        <v>638</v>
      </c>
      <c r="B25" s="1151"/>
      <c r="C25" s="1152"/>
      <c r="D25" s="196"/>
      <c r="E25" s="197"/>
      <c r="F25" s="198"/>
      <c r="G25" s="1153"/>
      <c r="H25" s="1154"/>
      <c r="I25" s="1155">
        <f t="shared" ref="I25:I29" si="2">INT(D25*E25)</f>
        <v>0</v>
      </c>
      <c r="J25" s="1156"/>
      <c r="K25" s="187"/>
    </row>
    <row r="26" spans="1:11" ht="30" customHeight="1">
      <c r="A26" s="1133"/>
      <c r="B26" s="1157"/>
      <c r="C26" s="1158"/>
      <c r="D26" s="199"/>
      <c r="E26" s="200"/>
      <c r="F26" s="201"/>
      <c r="G26" s="1159"/>
      <c r="H26" s="1160"/>
      <c r="I26" s="1161">
        <f t="shared" si="2"/>
        <v>0</v>
      </c>
      <c r="J26" s="1162"/>
      <c r="K26" s="191"/>
    </row>
    <row r="27" spans="1:11" ht="30" customHeight="1">
      <c r="A27" s="1134"/>
      <c r="B27" s="1165" t="s">
        <v>655</v>
      </c>
      <c r="C27" s="1166"/>
      <c r="D27" s="1166"/>
      <c r="E27" s="1166"/>
      <c r="F27" s="1167"/>
      <c r="G27" s="1168">
        <f>SUM(G25:H26)</f>
        <v>0</v>
      </c>
      <c r="H27" s="1169"/>
      <c r="I27" s="1168">
        <f>SUM(I25:J26)</f>
        <v>0</v>
      </c>
      <c r="J27" s="1169"/>
      <c r="K27" s="195"/>
    </row>
    <row r="28" spans="1:11" ht="30" customHeight="1">
      <c r="A28" s="1132" t="s">
        <v>639</v>
      </c>
      <c r="B28" s="1170"/>
      <c r="C28" s="1171"/>
      <c r="D28" s="202"/>
      <c r="E28" s="203"/>
      <c r="F28" s="204"/>
      <c r="G28" s="1172"/>
      <c r="H28" s="1173"/>
      <c r="I28" s="1174">
        <f t="shared" si="2"/>
        <v>0</v>
      </c>
      <c r="J28" s="1175"/>
      <c r="K28" s="205"/>
    </row>
    <row r="29" spans="1:11" ht="30" customHeight="1">
      <c r="A29" s="1133"/>
      <c r="B29" s="1157"/>
      <c r="C29" s="1158"/>
      <c r="D29" s="199"/>
      <c r="E29" s="200"/>
      <c r="F29" s="201"/>
      <c r="G29" s="1159"/>
      <c r="H29" s="1160"/>
      <c r="I29" s="1161">
        <f t="shared" si="2"/>
        <v>0</v>
      </c>
      <c r="J29" s="1162"/>
      <c r="K29" s="191"/>
    </row>
    <row r="30" spans="1:11" ht="30" customHeight="1">
      <c r="A30" s="1134"/>
      <c r="B30" s="935" t="s">
        <v>654</v>
      </c>
      <c r="C30" s="935"/>
      <c r="D30" s="935"/>
      <c r="E30" s="935"/>
      <c r="F30" s="1149"/>
      <c r="G30" s="1150">
        <f>SUM(G28:H29)</f>
        <v>0</v>
      </c>
      <c r="H30" s="1131"/>
      <c r="I30" s="1130">
        <f>SUM(I28:J29)</f>
        <v>0</v>
      </c>
      <c r="J30" s="1131"/>
      <c r="K30" s="195"/>
    </row>
    <row r="31" spans="1:11" ht="30" customHeight="1">
      <c r="A31" s="971" t="s">
        <v>76</v>
      </c>
      <c r="B31" s="973"/>
      <c r="C31" s="973"/>
      <c r="D31" s="206"/>
      <c r="E31" s="207"/>
      <c r="F31" s="208"/>
      <c r="G31" s="1178"/>
      <c r="H31" s="1179"/>
      <c r="I31" s="1180">
        <f>INT(D31*E31)</f>
        <v>0</v>
      </c>
      <c r="J31" s="1181"/>
      <c r="K31" s="209"/>
    </row>
    <row r="32" spans="1:11" ht="30" customHeight="1">
      <c r="A32" s="971" t="s">
        <v>656</v>
      </c>
      <c r="B32" s="973"/>
      <c r="C32" s="973"/>
      <c r="D32" s="973"/>
      <c r="E32" s="973"/>
      <c r="F32" s="1176"/>
      <c r="G32" s="1150">
        <f>SUM(G14,G20,G24,G27,G30)</f>
        <v>0</v>
      </c>
      <c r="H32" s="1177"/>
      <c r="I32" s="1130">
        <f>SUM(I14,I20,I24,I27,I30)</f>
        <v>0</v>
      </c>
      <c r="J32" s="1177"/>
      <c r="K32" s="210"/>
    </row>
    <row r="33" spans="1:11" ht="12.75">
      <c r="A33" s="28"/>
      <c r="B33" s="28"/>
      <c r="C33" s="28"/>
      <c r="D33" s="28"/>
      <c r="E33" s="28"/>
      <c r="F33" s="28"/>
      <c r="G33" s="28"/>
      <c r="H33" s="28"/>
      <c r="I33" s="28"/>
      <c r="J33" s="28"/>
      <c r="K33" s="28"/>
    </row>
    <row r="34" spans="1:11">
      <c r="A34" s="27"/>
      <c r="B34" s="27"/>
      <c r="C34" s="27"/>
      <c r="D34" s="27"/>
      <c r="E34" s="27"/>
      <c r="F34" s="27"/>
      <c r="G34" s="27"/>
      <c r="H34" s="27"/>
      <c r="I34" s="27"/>
      <c r="J34" s="27"/>
      <c r="K34" s="27"/>
    </row>
    <row r="35" spans="1:11">
      <c r="A35" s="20"/>
      <c r="B35" s="27"/>
      <c r="C35" s="27"/>
      <c r="D35" s="27"/>
      <c r="E35" s="27"/>
      <c r="F35" s="27"/>
      <c r="G35" s="27"/>
      <c r="H35" s="27"/>
      <c r="I35" s="27"/>
      <c r="J35" s="27"/>
      <c r="K35" s="27"/>
    </row>
  </sheetData>
  <mergeCells count="78">
    <mergeCell ref="A32:F32"/>
    <mergeCell ref="G32:H32"/>
    <mergeCell ref="I32:J32"/>
    <mergeCell ref="B30:F30"/>
    <mergeCell ref="G30:H30"/>
    <mergeCell ref="I30:J30"/>
    <mergeCell ref="A31:C31"/>
    <mergeCell ref="G31:H31"/>
    <mergeCell ref="I31:J31"/>
    <mergeCell ref="B27:F27"/>
    <mergeCell ref="G27:H27"/>
    <mergeCell ref="I27:J27"/>
    <mergeCell ref="A28:A30"/>
    <mergeCell ref="B28:C28"/>
    <mergeCell ref="G28:H28"/>
    <mergeCell ref="I28:J28"/>
    <mergeCell ref="B29:C29"/>
    <mergeCell ref="G29:H29"/>
    <mergeCell ref="I29:J29"/>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G8"/>
    <mergeCell ref="H8:I8"/>
    <mergeCell ref="J8:K8"/>
    <mergeCell ref="A9:B11"/>
    <mergeCell ref="C9:G11"/>
    <mergeCell ref="H9:I11"/>
    <mergeCell ref="J9:K9"/>
    <mergeCell ref="J10:K10"/>
    <mergeCell ref="J11:K11"/>
  </mergeCells>
  <phoneticPr fontId="1"/>
  <dataValidations count="3">
    <dataValidation allowBlank="1" showInputMessage="1" showErrorMessage="1" prompt="自動算出されませんので、個別に記入して下さい" sqref="G14:H19 G31:H31 G25:H26 G28:H29"/>
    <dataValidation allowBlank="1" showInputMessage="1" showErrorMessage="1" prompt="自動算出されませんので、個別に記入してください" sqref="G21:H23"/>
    <dataValidation allowBlank="1" showInputMessage="1" showErrorMessage="1" prompt="単価・数量を入力すると自動計算されます" sqref="I14:J32"/>
  </dataValidations>
  <pageMargins left="0.7" right="0.7" top="0.75" bottom="0.75" header="0.3" footer="0.3"/>
  <pageSetup paperSize="9" orientation="portrait"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view="pageBreakPreview" topLeftCell="A16" zoomScaleNormal="100" zoomScaleSheetLayoutView="100" workbookViewId="0">
      <selection activeCell="M22" sqref="M22"/>
    </sheetView>
  </sheetViews>
  <sheetFormatPr defaultRowHeight="12"/>
  <cols>
    <col min="1" max="1" width="3.25" style="25" customWidth="1"/>
    <col min="2" max="2" width="9.25" style="25" customWidth="1"/>
    <col min="3" max="3" width="3.875" style="25" customWidth="1"/>
    <col min="4" max="4" width="10.125" style="25" customWidth="1"/>
    <col min="5" max="5" width="6.875" style="25" customWidth="1"/>
    <col min="6" max="6" width="6.125" style="25" customWidth="1"/>
    <col min="7" max="10" width="8.125" style="25" customWidth="1"/>
    <col min="11" max="11" width="16.375" style="25" customWidth="1"/>
    <col min="12" max="16384" width="9" style="25"/>
  </cols>
  <sheetData>
    <row r="1" spans="1:11" s="21" customFormat="1" ht="15" customHeight="1">
      <c r="A1" s="3" t="s">
        <v>44</v>
      </c>
    </row>
    <row r="2" spans="1:11" ht="18" customHeight="1">
      <c r="A2" s="39" t="s">
        <v>643</v>
      </c>
      <c r="B2" s="27"/>
      <c r="C2" s="27"/>
      <c r="D2" s="27"/>
      <c r="E2" s="27"/>
      <c r="F2" s="27"/>
      <c r="G2" s="27"/>
      <c r="H2" s="27"/>
      <c r="I2" s="27"/>
      <c r="J2" s="27"/>
      <c r="K2" s="27"/>
    </row>
    <row r="3" spans="1:11" ht="15" customHeight="1">
      <c r="A3" s="20" t="s">
        <v>644</v>
      </c>
      <c r="B3" s="27"/>
      <c r="C3" s="27"/>
      <c r="D3" s="27"/>
      <c r="E3" s="27"/>
      <c r="F3" s="27"/>
      <c r="G3" s="27"/>
      <c r="H3" s="27"/>
      <c r="I3" s="27"/>
      <c r="J3" s="27"/>
      <c r="K3" s="27"/>
    </row>
    <row r="4" spans="1:11" ht="15" customHeight="1">
      <c r="A4" s="20" t="s">
        <v>85</v>
      </c>
      <c r="B4" s="27"/>
      <c r="C4" s="27"/>
      <c r="D4" s="27"/>
      <c r="E4" s="27"/>
      <c r="F4" s="27"/>
      <c r="G4" s="27"/>
      <c r="H4" s="27"/>
      <c r="I4" s="27"/>
      <c r="J4" s="27"/>
      <c r="K4" s="27"/>
    </row>
    <row r="5" spans="1:11" ht="15.75" customHeight="1">
      <c r="A5" s="20" t="s">
        <v>645</v>
      </c>
      <c r="B5" s="27"/>
      <c r="C5" s="27"/>
      <c r="D5" s="27"/>
      <c r="E5" s="27"/>
      <c r="F5" s="27"/>
      <c r="G5" s="27"/>
      <c r="H5" s="27"/>
      <c r="I5" s="27"/>
      <c r="J5" s="27"/>
      <c r="K5" s="27"/>
    </row>
    <row r="6" spans="1:11" ht="15.75" customHeight="1">
      <c r="A6" s="20" t="s">
        <v>646</v>
      </c>
      <c r="B6" s="27"/>
      <c r="C6" s="27"/>
      <c r="D6" s="27"/>
      <c r="E6" s="27"/>
      <c r="F6" s="27"/>
      <c r="G6" s="27"/>
      <c r="H6" s="27"/>
      <c r="I6" s="27"/>
      <c r="J6" s="27"/>
      <c r="K6" s="27"/>
    </row>
    <row r="7" spans="1:11" ht="10.5" customHeight="1">
      <c r="A7" s="20"/>
      <c r="B7" s="27"/>
      <c r="C7" s="27"/>
      <c r="D7" s="27"/>
      <c r="E7" s="27"/>
      <c r="F7" s="27"/>
      <c r="G7" s="27"/>
      <c r="H7" s="27"/>
      <c r="I7" s="27"/>
      <c r="J7" s="27"/>
      <c r="K7" s="27"/>
    </row>
    <row r="8" spans="1:11" ht="33" customHeight="1">
      <c r="A8" s="1083" t="s">
        <v>70</v>
      </c>
      <c r="B8" s="1084"/>
      <c r="C8" s="1085"/>
      <c r="D8" s="1085"/>
      <c r="E8" s="1085"/>
      <c r="F8" s="1085"/>
      <c r="G8" s="1086"/>
      <c r="H8" s="1087" t="s">
        <v>277</v>
      </c>
      <c r="I8" s="1088"/>
      <c r="J8" s="1085"/>
      <c r="K8" s="1089"/>
    </row>
    <row r="9" spans="1:11" ht="13.5" customHeight="1">
      <c r="A9" s="1090" t="s">
        <v>647</v>
      </c>
      <c r="B9" s="1091"/>
      <c r="C9" s="1096"/>
      <c r="D9" s="1096"/>
      <c r="E9" s="1096"/>
      <c r="F9" s="1096"/>
      <c r="G9" s="1097"/>
      <c r="H9" s="1102" t="s">
        <v>214</v>
      </c>
      <c r="I9" s="1103"/>
      <c r="J9" s="1106"/>
      <c r="K9" s="1107"/>
    </row>
    <row r="10" spans="1:11" ht="11.25" customHeight="1">
      <c r="A10" s="1092"/>
      <c r="B10" s="1093"/>
      <c r="C10" s="1098"/>
      <c r="D10" s="1098"/>
      <c r="E10" s="1098"/>
      <c r="F10" s="1098"/>
      <c r="G10" s="1099"/>
      <c r="H10" s="1102"/>
      <c r="I10" s="1103"/>
      <c r="J10" s="1108" t="s">
        <v>648</v>
      </c>
      <c r="K10" s="1109"/>
    </row>
    <row r="11" spans="1:11" ht="13.5" customHeight="1">
      <c r="A11" s="1094"/>
      <c r="B11" s="1095"/>
      <c r="C11" s="1100"/>
      <c r="D11" s="1100"/>
      <c r="E11" s="1100"/>
      <c r="F11" s="1100"/>
      <c r="G11" s="1101"/>
      <c r="H11" s="1104"/>
      <c r="I11" s="1105"/>
      <c r="J11" s="1110"/>
      <c r="K11" s="1111"/>
    </row>
    <row r="12" spans="1:11" ht="33" customHeight="1">
      <c r="A12" s="1112" t="s">
        <v>71</v>
      </c>
      <c r="B12" s="1113"/>
      <c r="C12" s="1114"/>
      <c r="D12" s="1115"/>
      <c r="E12" s="1115"/>
      <c r="F12" s="1115"/>
      <c r="G12" s="1116"/>
      <c r="H12" s="1117" t="s">
        <v>72</v>
      </c>
      <c r="I12" s="1118"/>
      <c r="J12" s="1119"/>
      <c r="K12" s="1120"/>
    </row>
    <row r="13" spans="1:11" ht="30" customHeight="1">
      <c r="A13" s="1121" t="s">
        <v>649</v>
      </c>
      <c r="B13" s="1122"/>
      <c r="C13" s="1123"/>
      <c r="D13" s="177" t="s">
        <v>198</v>
      </c>
      <c r="E13" s="177" t="s">
        <v>650</v>
      </c>
      <c r="F13" s="178" t="s">
        <v>590</v>
      </c>
      <c r="G13" s="1124" t="s">
        <v>74</v>
      </c>
      <c r="H13" s="1088"/>
      <c r="I13" s="1087" t="s">
        <v>75</v>
      </c>
      <c r="J13" s="1088"/>
      <c r="K13" s="179" t="s">
        <v>73</v>
      </c>
    </row>
    <row r="14" spans="1:11" ht="30" customHeight="1">
      <c r="A14" s="1125" t="s">
        <v>53</v>
      </c>
      <c r="B14" s="1126"/>
      <c r="C14" s="1127"/>
      <c r="D14" s="180"/>
      <c r="E14" s="181"/>
      <c r="F14" s="182"/>
      <c r="G14" s="1128"/>
      <c r="H14" s="1129"/>
      <c r="I14" s="1130">
        <f>INT(D14*E14)</f>
        <v>0</v>
      </c>
      <c r="J14" s="1131"/>
      <c r="K14" s="183"/>
    </row>
    <row r="15" spans="1:11" ht="30" customHeight="1">
      <c r="A15" s="1132" t="s">
        <v>651</v>
      </c>
      <c r="B15" s="1135"/>
      <c r="C15" s="1136"/>
      <c r="D15" s="184"/>
      <c r="E15" s="185"/>
      <c r="F15" s="186"/>
      <c r="G15" s="1137"/>
      <c r="H15" s="1138"/>
      <c r="I15" s="1139">
        <f t="shared" ref="I15:I19" si="0">INT(D15*E15)</f>
        <v>0</v>
      </c>
      <c r="J15" s="1140"/>
      <c r="K15" s="187"/>
    </row>
    <row r="16" spans="1:11" ht="30" customHeight="1">
      <c r="A16" s="1133"/>
      <c r="B16" s="1141"/>
      <c r="C16" s="1142"/>
      <c r="D16" s="188"/>
      <c r="E16" s="189"/>
      <c r="F16" s="190"/>
      <c r="G16" s="1143"/>
      <c r="H16" s="1144"/>
      <c r="I16" s="1145">
        <f t="shared" si="0"/>
        <v>0</v>
      </c>
      <c r="J16" s="1146"/>
      <c r="K16" s="191"/>
    </row>
    <row r="17" spans="1:11" ht="30" customHeight="1">
      <c r="A17" s="1133"/>
      <c r="B17" s="1141"/>
      <c r="C17" s="1142"/>
      <c r="D17" s="188"/>
      <c r="E17" s="189"/>
      <c r="F17" s="190"/>
      <c r="G17" s="1143"/>
      <c r="H17" s="1144"/>
      <c r="I17" s="1145">
        <f t="shared" si="0"/>
        <v>0</v>
      </c>
      <c r="J17" s="1146"/>
      <c r="K17" s="191"/>
    </row>
    <row r="18" spans="1:11" ht="30" customHeight="1">
      <c r="A18" s="1133"/>
      <c r="B18" s="1141"/>
      <c r="C18" s="1142"/>
      <c r="D18" s="188"/>
      <c r="E18" s="189"/>
      <c r="F18" s="190"/>
      <c r="G18" s="1143"/>
      <c r="H18" s="1144"/>
      <c r="I18" s="1145">
        <f t="shared" si="0"/>
        <v>0</v>
      </c>
      <c r="J18" s="1146"/>
      <c r="K18" s="191"/>
    </row>
    <row r="19" spans="1:11" ht="30" customHeight="1">
      <c r="A19" s="1133"/>
      <c r="B19" s="1141"/>
      <c r="C19" s="1142"/>
      <c r="D19" s="188"/>
      <c r="E19" s="189"/>
      <c r="F19" s="190"/>
      <c r="G19" s="1143"/>
      <c r="H19" s="1144"/>
      <c r="I19" s="1145">
        <f t="shared" si="0"/>
        <v>0</v>
      </c>
      <c r="J19" s="1146"/>
      <c r="K19" s="191"/>
    </row>
    <row r="20" spans="1:11" ht="30" customHeight="1">
      <c r="A20" s="1134"/>
      <c r="B20" s="935" t="s">
        <v>652</v>
      </c>
      <c r="C20" s="935"/>
      <c r="D20" s="935"/>
      <c r="E20" s="935"/>
      <c r="F20" s="1149"/>
      <c r="G20" s="1150">
        <f>SUM(G15:H19)</f>
        <v>0</v>
      </c>
      <c r="H20" s="1131"/>
      <c r="I20" s="1130">
        <f>SUM(I15:J19)</f>
        <v>0</v>
      </c>
      <c r="J20" s="1131"/>
      <c r="K20" s="192"/>
    </row>
    <row r="21" spans="1:11" ht="30" customHeight="1">
      <c r="A21" s="1132" t="s">
        <v>653</v>
      </c>
      <c r="B21" s="1163"/>
      <c r="C21" s="1136"/>
      <c r="D21" s="184"/>
      <c r="E21" s="185"/>
      <c r="F21" s="186"/>
      <c r="G21" s="1164"/>
      <c r="H21" s="1138"/>
      <c r="I21" s="1139">
        <f t="shared" ref="I21:I23" si="1">INT(D21*E21)</f>
        <v>0</v>
      </c>
      <c r="J21" s="1140"/>
      <c r="K21" s="193"/>
    </row>
    <row r="22" spans="1:11" ht="30" customHeight="1">
      <c r="A22" s="1133"/>
      <c r="B22" s="1147"/>
      <c r="C22" s="1142"/>
      <c r="D22" s="188"/>
      <c r="E22" s="189"/>
      <c r="F22" s="190"/>
      <c r="G22" s="1148"/>
      <c r="H22" s="1144"/>
      <c r="I22" s="1145">
        <f t="shared" si="1"/>
        <v>0</v>
      </c>
      <c r="J22" s="1146"/>
      <c r="K22" s="194"/>
    </row>
    <row r="23" spans="1:11" ht="30" customHeight="1">
      <c r="A23" s="1133"/>
      <c r="B23" s="1147"/>
      <c r="C23" s="1142"/>
      <c r="D23" s="188"/>
      <c r="E23" s="189"/>
      <c r="F23" s="190"/>
      <c r="G23" s="1148"/>
      <c r="H23" s="1144"/>
      <c r="I23" s="1145">
        <f t="shared" si="1"/>
        <v>0</v>
      </c>
      <c r="J23" s="1146"/>
      <c r="K23" s="194"/>
    </row>
    <row r="24" spans="1:11" ht="30" customHeight="1">
      <c r="A24" s="1134"/>
      <c r="B24" s="935" t="s">
        <v>654</v>
      </c>
      <c r="C24" s="935"/>
      <c r="D24" s="935"/>
      <c r="E24" s="935"/>
      <c r="F24" s="1149"/>
      <c r="G24" s="1150">
        <f>SUM(G21:H23)</f>
        <v>0</v>
      </c>
      <c r="H24" s="1131"/>
      <c r="I24" s="1130">
        <f>SUM(I21:J23)</f>
        <v>0</v>
      </c>
      <c r="J24" s="1131"/>
      <c r="K24" s="195"/>
    </row>
    <row r="25" spans="1:11" ht="30" customHeight="1">
      <c r="A25" s="1132" t="s">
        <v>638</v>
      </c>
      <c r="B25" s="1151"/>
      <c r="C25" s="1152"/>
      <c r="D25" s="196"/>
      <c r="E25" s="197"/>
      <c r="F25" s="198"/>
      <c r="G25" s="1153"/>
      <c r="H25" s="1154"/>
      <c r="I25" s="1155">
        <f t="shared" ref="I25:I29" si="2">INT(D25*E25)</f>
        <v>0</v>
      </c>
      <c r="J25" s="1156"/>
      <c r="K25" s="187"/>
    </row>
    <row r="26" spans="1:11" ht="30" customHeight="1">
      <c r="A26" s="1133"/>
      <c r="B26" s="1157"/>
      <c r="C26" s="1158"/>
      <c r="D26" s="199"/>
      <c r="E26" s="200"/>
      <c r="F26" s="201"/>
      <c r="G26" s="1159"/>
      <c r="H26" s="1160"/>
      <c r="I26" s="1161">
        <f t="shared" si="2"/>
        <v>0</v>
      </c>
      <c r="J26" s="1162"/>
      <c r="K26" s="191"/>
    </row>
    <row r="27" spans="1:11" ht="30" customHeight="1">
      <c r="A27" s="1134"/>
      <c r="B27" s="1165" t="s">
        <v>655</v>
      </c>
      <c r="C27" s="1166"/>
      <c r="D27" s="1166"/>
      <c r="E27" s="1166"/>
      <c r="F27" s="1167"/>
      <c r="G27" s="1168">
        <f>SUM(G25:H26)</f>
        <v>0</v>
      </c>
      <c r="H27" s="1169"/>
      <c r="I27" s="1168">
        <f>SUM(I25:J26)</f>
        <v>0</v>
      </c>
      <c r="J27" s="1169"/>
      <c r="K27" s="195"/>
    </row>
    <row r="28" spans="1:11" ht="30" customHeight="1">
      <c r="A28" s="1132" t="s">
        <v>639</v>
      </c>
      <c r="B28" s="1170"/>
      <c r="C28" s="1171"/>
      <c r="D28" s="202"/>
      <c r="E28" s="203"/>
      <c r="F28" s="204"/>
      <c r="G28" s="1172"/>
      <c r="H28" s="1173"/>
      <c r="I28" s="1174">
        <f t="shared" si="2"/>
        <v>0</v>
      </c>
      <c r="J28" s="1175"/>
      <c r="K28" s="205"/>
    </row>
    <row r="29" spans="1:11" ht="30" customHeight="1">
      <c r="A29" s="1133"/>
      <c r="B29" s="1157"/>
      <c r="C29" s="1158"/>
      <c r="D29" s="199"/>
      <c r="E29" s="200"/>
      <c r="F29" s="201"/>
      <c r="G29" s="1159"/>
      <c r="H29" s="1160"/>
      <c r="I29" s="1161">
        <f t="shared" si="2"/>
        <v>0</v>
      </c>
      <c r="J29" s="1162"/>
      <c r="K29" s="191"/>
    </row>
    <row r="30" spans="1:11" ht="30" customHeight="1">
      <c r="A30" s="1134"/>
      <c r="B30" s="935" t="s">
        <v>654</v>
      </c>
      <c r="C30" s="935"/>
      <c r="D30" s="935"/>
      <c r="E30" s="935"/>
      <c r="F30" s="1149"/>
      <c r="G30" s="1150">
        <f>SUM(G28:H29)</f>
        <v>0</v>
      </c>
      <c r="H30" s="1131"/>
      <c r="I30" s="1130">
        <f>SUM(I28:J29)</f>
        <v>0</v>
      </c>
      <c r="J30" s="1131"/>
      <c r="K30" s="195"/>
    </row>
    <row r="31" spans="1:11" ht="30" customHeight="1">
      <c r="A31" s="971" t="s">
        <v>76</v>
      </c>
      <c r="B31" s="973"/>
      <c r="C31" s="973"/>
      <c r="D31" s="206"/>
      <c r="E31" s="207"/>
      <c r="F31" s="208"/>
      <c r="G31" s="1178"/>
      <c r="H31" s="1179"/>
      <c r="I31" s="1180">
        <f>INT(D31*E31)</f>
        <v>0</v>
      </c>
      <c r="J31" s="1181"/>
      <c r="K31" s="209"/>
    </row>
    <row r="32" spans="1:11" ht="30" customHeight="1">
      <c r="A32" s="971" t="s">
        <v>656</v>
      </c>
      <c r="B32" s="973"/>
      <c r="C32" s="973"/>
      <c r="D32" s="973"/>
      <c r="E32" s="973"/>
      <c r="F32" s="1176"/>
      <c r="G32" s="1150">
        <f>SUM(G14,G20,G24,G27,G30)</f>
        <v>0</v>
      </c>
      <c r="H32" s="1177"/>
      <c r="I32" s="1130">
        <f>SUM(I14,I20,I24,I27,I30)</f>
        <v>0</v>
      </c>
      <c r="J32" s="1177"/>
      <c r="K32" s="210"/>
    </row>
    <row r="33" spans="1:11" ht="12.75">
      <c r="A33" s="28"/>
      <c r="B33" s="28"/>
      <c r="C33" s="28"/>
      <c r="D33" s="28"/>
      <c r="E33" s="28"/>
      <c r="F33" s="28"/>
      <c r="G33" s="28"/>
      <c r="H33" s="28"/>
      <c r="I33" s="28"/>
      <c r="J33" s="28"/>
      <c r="K33" s="28"/>
    </row>
    <row r="34" spans="1:11">
      <c r="A34" s="27"/>
      <c r="B34" s="27"/>
      <c r="C34" s="27"/>
      <c r="D34" s="27"/>
      <c r="E34" s="27"/>
      <c r="F34" s="27"/>
      <c r="G34" s="27"/>
      <c r="H34" s="27"/>
      <c r="I34" s="27"/>
      <c r="J34" s="27"/>
      <c r="K34" s="27"/>
    </row>
    <row r="35" spans="1:11">
      <c r="A35" s="20"/>
      <c r="B35" s="27"/>
      <c r="C35" s="27"/>
      <c r="D35" s="27"/>
      <c r="E35" s="27"/>
      <c r="F35" s="27"/>
      <c r="G35" s="27"/>
      <c r="H35" s="27"/>
      <c r="I35" s="27"/>
      <c r="J35" s="27"/>
      <c r="K35" s="27"/>
    </row>
  </sheetData>
  <mergeCells count="78">
    <mergeCell ref="A32:F32"/>
    <mergeCell ref="G32:H32"/>
    <mergeCell ref="I32:J32"/>
    <mergeCell ref="B30:F30"/>
    <mergeCell ref="G30:H30"/>
    <mergeCell ref="I30:J30"/>
    <mergeCell ref="A31:C31"/>
    <mergeCell ref="G31:H31"/>
    <mergeCell ref="I31:J31"/>
    <mergeCell ref="B27:F27"/>
    <mergeCell ref="G27:H27"/>
    <mergeCell ref="I27:J27"/>
    <mergeCell ref="A28:A30"/>
    <mergeCell ref="B28:C28"/>
    <mergeCell ref="G28:H28"/>
    <mergeCell ref="I28:J28"/>
    <mergeCell ref="B29:C29"/>
    <mergeCell ref="G29:H29"/>
    <mergeCell ref="I29:J29"/>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G8"/>
    <mergeCell ref="H8:I8"/>
    <mergeCell ref="J8:K8"/>
    <mergeCell ref="A9:B11"/>
    <mergeCell ref="C9:G11"/>
    <mergeCell ref="H9:I11"/>
    <mergeCell ref="J9:K9"/>
    <mergeCell ref="J10:K10"/>
    <mergeCell ref="J11:K11"/>
  </mergeCells>
  <phoneticPr fontId="1"/>
  <dataValidations count="3">
    <dataValidation allowBlank="1" showInputMessage="1" showErrorMessage="1" prompt="単価・数量を入力すると自動計算されます" sqref="I14:J32"/>
    <dataValidation allowBlank="1" showInputMessage="1" showErrorMessage="1" prompt="自動算出されませんので、個別に記入してください" sqref="G21:H23"/>
    <dataValidation allowBlank="1" showInputMessage="1" showErrorMessage="1" prompt="自動算出されませんので、個別に記入して下さい" sqref="G14:H19 G31:H31 G25:H26 G28:H29"/>
  </dataValidations>
  <pageMargins left="0.7" right="0.7" top="0.75" bottom="0.75" header="0.3" footer="0.3"/>
  <pageSetup paperSize="9"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topLeftCell="A22" zoomScale="90" zoomScaleNormal="100" zoomScaleSheetLayoutView="90" workbookViewId="0">
      <selection activeCell="A42" sqref="A42"/>
    </sheetView>
  </sheetViews>
  <sheetFormatPr defaultRowHeight="13.5"/>
  <cols>
    <col min="1" max="1" width="3.625" style="11" customWidth="1"/>
    <col min="2" max="2" width="5.375" style="11" customWidth="1"/>
    <col min="3" max="3" width="3.75" style="11" customWidth="1"/>
    <col min="4" max="4" width="9" style="11"/>
    <col min="5" max="5" width="10.625" style="11" customWidth="1"/>
    <col min="6" max="6" width="3.75" style="11" customWidth="1"/>
    <col min="7" max="7" width="10.25" style="11" customWidth="1"/>
    <col min="8" max="8" width="6.375" style="11" customWidth="1"/>
    <col min="9" max="9" width="1" style="11" customWidth="1"/>
    <col min="10" max="10" width="3.625" style="11" customWidth="1"/>
    <col min="11" max="11" width="15" style="11" customWidth="1"/>
    <col min="12" max="12" width="4.625" style="11" customWidth="1"/>
    <col min="13" max="13" width="3.75" style="11" customWidth="1"/>
    <col min="14" max="14" width="9" style="11" customWidth="1"/>
    <col min="15" max="15" width="10.75" style="11" customWidth="1"/>
    <col min="16" max="16" width="9" style="83"/>
    <col min="17" max="20" width="9" style="83" hidden="1" customWidth="1"/>
    <col min="21" max="16384" width="9" style="83"/>
  </cols>
  <sheetData>
    <row r="1" spans="1:25" ht="24.75" customHeight="1">
      <c r="A1" s="467" t="s">
        <v>383</v>
      </c>
      <c r="B1" s="467"/>
      <c r="C1" s="467"/>
      <c r="D1" s="467"/>
      <c r="E1" s="467"/>
      <c r="F1" s="467"/>
      <c r="G1" s="467"/>
      <c r="H1" s="467"/>
      <c r="I1" s="467"/>
      <c r="J1" s="467"/>
      <c r="K1" s="467"/>
      <c r="L1" s="467"/>
      <c r="M1" s="467"/>
      <c r="N1" s="467"/>
      <c r="O1" s="467"/>
    </row>
    <row r="2" spans="1:25" ht="30" customHeight="1">
      <c r="A2" s="3"/>
      <c r="B2" s="3"/>
      <c r="C2" s="3"/>
      <c r="D2" s="3"/>
      <c r="E2" s="3"/>
      <c r="F2" s="3"/>
      <c r="G2" s="84"/>
      <c r="H2" s="3"/>
      <c r="I2" s="3"/>
      <c r="J2" s="3"/>
      <c r="K2" s="3"/>
      <c r="L2" s="3"/>
      <c r="M2" s="3"/>
      <c r="N2" s="3"/>
    </row>
    <row r="3" spans="1:25" ht="39.75" customHeight="1">
      <c r="A3" s="3"/>
      <c r="B3" s="468" t="s">
        <v>306</v>
      </c>
      <c r="C3" s="468"/>
      <c r="D3" s="468"/>
      <c r="E3" s="468"/>
      <c r="F3" s="468"/>
      <c r="G3" s="468"/>
      <c r="H3" s="3"/>
      <c r="I3" s="3"/>
      <c r="J3" s="3"/>
      <c r="K3" s="3"/>
      <c r="L3" s="3"/>
      <c r="M3" s="3"/>
      <c r="N3" s="3"/>
    </row>
    <row r="4" spans="1:25" ht="6.75" customHeight="1">
      <c r="A4" s="85"/>
      <c r="B4" s="85"/>
      <c r="C4" s="85"/>
      <c r="D4" s="85"/>
      <c r="E4" s="85"/>
      <c r="F4" s="85"/>
      <c r="G4" s="85"/>
      <c r="H4" s="85"/>
      <c r="I4" s="85"/>
      <c r="J4" s="85"/>
      <c r="K4" s="85"/>
      <c r="L4" s="85"/>
      <c r="M4" s="85"/>
      <c r="N4" s="85"/>
      <c r="O4" s="85"/>
    </row>
    <row r="5" spans="1:25" ht="8.25" customHeight="1">
      <c r="A5" s="3"/>
      <c r="B5" s="3"/>
      <c r="C5" s="3"/>
      <c r="D5" s="3"/>
      <c r="E5" s="3"/>
      <c r="F5" s="3"/>
      <c r="G5" s="3"/>
      <c r="H5" s="3"/>
      <c r="I5" s="3"/>
      <c r="J5" s="3"/>
      <c r="K5" s="3"/>
      <c r="L5" s="3"/>
      <c r="M5" s="3"/>
      <c r="N5" s="3"/>
    </row>
    <row r="6" spans="1:25" s="86" customFormat="1" ht="51.75" customHeight="1">
      <c r="A6" s="468" t="s">
        <v>640</v>
      </c>
      <c r="B6" s="468"/>
      <c r="C6" s="468"/>
      <c r="D6" s="468"/>
      <c r="E6" s="468"/>
      <c r="F6" s="468"/>
      <c r="G6" s="468"/>
      <c r="H6" s="468"/>
      <c r="I6" s="468"/>
      <c r="J6" s="468"/>
      <c r="K6" s="468"/>
      <c r="L6" s="468"/>
      <c r="M6" s="468"/>
      <c r="N6" s="468"/>
      <c r="O6" s="468"/>
    </row>
    <row r="7" spans="1:25" s="86" customFormat="1" ht="7.5" customHeight="1">
      <c r="A7" s="3"/>
      <c r="B7" s="3"/>
      <c r="C7" s="3"/>
      <c r="D7" s="3"/>
      <c r="E7" s="3"/>
      <c r="F7" s="3"/>
      <c r="G7" s="3"/>
      <c r="H7" s="3"/>
      <c r="I7" s="3"/>
      <c r="J7" s="3"/>
      <c r="K7" s="3"/>
      <c r="L7" s="3"/>
      <c r="M7" s="3"/>
      <c r="N7" s="3"/>
      <c r="O7" s="3"/>
    </row>
    <row r="8" spans="1:25" s="86" customFormat="1">
      <c r="A8" s="469" t="s">
        <v>7</v>
      </c>
      <c r="B8" s="469"/>
      <c r="C8" s="469"/>
      <c r="D8" s="469"/>
      <c r="E8" s="469"/>
      <c r="F8" s="469"/>
      <c r="G8" s="469"/>
      <c r="H8" s="469"/>
      <c r="I8" s="469"/>
      <c r="J8" s="469"/>
      <c r="K8" s="469"/>
      <c r="L8" s="469"/>
      <c r="M8" s="469"/>
      <c r="N8" s="469"/>
      <c r="O8" s="469"/>
    </row>
    <row r="9" spans="1:25" s="86" customFormat="1" ht="14.25" customHeight="1">
      <c r="A9" s="3"/>
      <c r="B9" s="3"/>
      <c r="C9" s="3"/>
      <c r="D9" s="3"/>
      <c r="E9" s="3"/>
      <c r="F9" s="3"/>
      <c r="G9" s="3"/>
      <c r="H9" s="3"/>
      <c r="I9" s="3"/>
      <c r="J9" s="3"/>
      <c r="K9" s="3"/>
      <c r="L9" s="3"/>
      <c r="M9" s="3"/>
      <c r="N9" s="3"/>
      <c r="O9" s="3"/>
    </row>
    <row r="10" spans="1:25" s="86" customFormat="1" ht="22.5" customHeight="1">
      <c r="A10" s="87" t="s">
        <v>307</v>
      </c>
      <c r="B10" s="470" t="s">
        <v>308</v>
      </c>
      <c r="C10" s="470"/>
      <c r="D10" s="470"/>
      <c r="E10" s="470"/>
      <c r="F10" s="470"/>
      <c r="G10" s="470"/>
      <c r="H10" s="470"/>
      <c r="I10" s="470"/>
      <c r="J10" s="470"/>
      <c r="K10" s="470"/>
      <c r="L10" s="470"/>
      <c r="M10" s="470"/>
      <c r="N10" s="470"/>
      <c r="O10" s="470"/>
      <c r="P10" s="465" t="s">
        <v>309</v>
      </c>
      <c r="Q10" s="466"/>
      <c r="R10" s="466"/>
      <c r="S10" s="466"/>
      <c r="T10" s="466"/>
      <c r="U10" s="466"/>
      <c r="V10" s="466"/>
      <c r="W10" s="466"/>
      <c r="X10" s="466"/>
      <c r="Y10" s="466"/>
    </row>
    <row r="11" spans="1:25" s="86" customFormat="1" ht="22.5" customHeight="1">
      <c r="A11" s="88"/>
      <c r="B11" s="89" t="s">
        <v>384</v>
      </c>
      <c r="C11" s="88" t="s">
        <v>311</v>
      </c>
      <c r="D11" s="3"/>
      <c r="E11" s="88"/>
      <c r="F11" s="88"/>
      <c r="G11" s="88"/>
      <c r="H11" s="88"/>
      <c r="I11" s="88"/>
      <c r="J11" s="88"/>
      <c r="K11" s="88"/>
      <c r="L11" s="88"/>
      <c r="M11" s="88"/>
      <c r="N11" s="88"/>
      <c r="O11" s="88"/>
      <c r="P11" s="466"/>
      <c r="Q11" s="466"/>
      <c r="R11" s="466"/>
      <c r="S11" s="466"/>
      <c r="T11" s="466"/>
      <c r="U11" s="466"/>
      <c r="V11" s="466"/>
      <c r="W11" s="466"/>
      <c r="X11" s="466"/>
      <c r="Y11" s="466"/>
    </row>
    <row r="12" spans="1:25" s="86" customFormat="1" ht="18.75" customHeight="1">
      <c r="A12" s="88"/>
      <c r="B12" s="90"/>
      <c r="C12" s="90"/>
      <c r="D12" s="88" t="s">
        <v>385</v>
      </c>
      <c r="E12" s="88"/>
      <c r="F12" s="88"/>
      <c r="G12" s="88"/>
      <c r="H12" s="88"/>
      <c r="I12" s="88"/>
      <c r="J12" s="88"/>
      <c r="K12" s="88"/>
      <c r="L12" s="88"/>
      <c r="M12" s="88"/>
      <c r="N12" s="88"/>
      <c r="O12" s="88"/>
      <c r="Q12" s="91" t="b">
        <v>1</v>
      </c>
    </row>
    <row r="13" spans="1:25" s="86" customFormat="1" ht="18.75" customHeight="1">
      <c r="A13" s="88"/>
      <c r="B13" s="90"/>
      <c r="C13" s="90"/>
      <c r="D13" s="88" t="s">
        <v>312</v>
      </c>
      <c r="E13" s="88"/>
      <c r="F13" s="88"/>
      <c r="G13" s="88"/>
      <c r="H13" s="88"/>
      <c r="I13" s="88"/>
      <c r="J13" s="88"/>
      <c r="K13" s="88"/>
      <c r="L13" s="88"/>
      <c r="M13" s="88"/>
      <c r="N13" s="88"/>
      <c r="O13" s="88"/>
      <c r="Q13" s="91" t="b">
        <v>0</v>
      </c>
    </row>
    <row r="14" spans="1:25" s="86" customFormat="1" ht="18.75" customHeight="1">
      <c r="A14" s="88"/>
      <c r="B14" s="90"/>
      <c r="C14" s="90"/>
      <c r="D14" s="88" t="s">
        <v>386</v>
      </c>
      <c r="E14" s="88"/>
      <c r="F14" s="88"/>
      <c r="G14" s="88"/>
      <c r="H14" s="88"/>
      <c r="I14" s="88"/>
      <c r="J14" s="88"/>
      <c r="K14" s="88"/>
      <c r="L14" s="88"/>
      <c r="M14" s="88"/>
      <c r="N14" s="88"/>
      <c r="O14" s="88"/>
      <c r="Q14" s="91" t="b">
        <v>0</v>
      </c>
    </row>
    <row r="15" spans="1:25" s="86" customFormat="1" ht="18.75" customHeight="1">
      <c r="A15" s="88"/>
      <c r="B15" s="90"/>
      <c r="C15" s="90"/>
      <c r="D15" s="88" t="s">
        <v>313</v>
      </c>
      <c r="E15" s="88"/>
      <c r="F15" s="88"/>
      <c r="G15" s="88"/>
      <c r="H15" s="88"/>
      <c r="I15" s="88"/>
      <c r="J15" s="88"/>
      <c r="K15" s="88"/>
      <c r="L15" s="88"/>
      <c r="M15" s="88"/>
      <c r="N15" s="88"/>
      <c r="O15" s="88"/>
      <c r="Q15" s="91" t="b">
        <v>0</v>
      </c>
    </row>
    <row r="16" spans="1:25" s="86" customFormat="1" ht="22.5" customHeight="1">
      <c r="A16" s="88"/>
      <c r="B16" s="89" t="s">
        <v>387</v>
      </c>
      <c r="C16" s="88" t="s">
        <v>315</v>
      </c>
      <c r="D16" s="3"/>
      <c r="E16" s="88"/>
      <c r="F16" s="88"/>
      <c r="G16" s="88"/>
      <c r="H16" s="88"/>
      <c r="I16" s="88"/>
      <c r="J16" s="88"/>
      <c r="K16" s="88"/>
      <c r="L16" s="88"/>
      <c r="M16" s="88"/>
      <c r="N16" s="88"/>
      <c r="O16" s="88"/>
    </row>
    <row r="17" spans="1:20" s="86" customFormat="1" ht="18.75" customHeight="1">
      <c r="A17" s="88"/>
      <c r="B17" s="92"/>
      <c r="C17" s="92"/>
      <c r="D17" s="88" t="s">
        <v>388</v>
      </c>
      <c r="E17" s="88"/>
      <c r="F17" s="88"/>
      <c r="G17" s="88" t="s">
        <v>316</v>
      </c>
      <c r="H17" s="88"/>
      <c r="I17" s="88"/>
      <c r="J17" s="3"/>
      <c r="K17" s="88" t="s">
        <v>317</v>
      </c>
      <c r="L17" s="88"/>
      <c r="M17" s="88"/>
      <c r="N17" s="88" t="s">
        <v>318</v>
      </c>
      <c r="O17" s="88"/>
      <c r="Q17" s="91" t="b">
        <v>0</v>
      </c>
      <c r="R17" s="91" t="b">
        <v>0</v>
      </c>
      <c r="S17" s="91" t="b">
        <v>0</v>
      </c>
      <c r="T17" s="91" t="b">
        <v>0</v>
      </c>
    </row>
    <row r="18" spans="1:20" s="86" customFormat="1" ht="18.75" customHeight="1">
      <c r="A18" s="88"/>
      <c r="B18" s="92"/>
      <c r="C18" s="92"/>
      <c r="D18" s="88" t="s">
        <v>319</v>
      </c>
      <c r="E18" s="88"/>
      <c r="F18" s="88"/>
      <c r="G18" s="88" t="s">
        <v>320</v>
      </c>
      <c r="H18" s="88"/>
      <c r="I18" s="88"/>
      <c r="J18" s="3"/>
      <c r="K18" s="88" t="s">
        <v>321</v>
      </c>
      <c r="L18" s="88"/>
      <c r="M18" s="88"/>
      <c r="N18" s="88"/>
      <c r="O18" s="88"/>
      <c r="Q18" s="91" t="b">
        <v>0</v>
      </c>
      <c r="R18" s="91" t="b">
        <v>0</v>
      </c>
      <c r="S18" s="91" t="b">
        <v>0</v>
      </c>
      <c r="T18" s="91"/>
    </row>
    <row r="19" spans="1:20" s="86" customFormat="1" ht="22.5" customHeight="1">
      <c r="A19" s="88"/>
      <c r="B19" s="89" t="s">
        <v>322</v>
      </c>
      <c r="C19" s="87" t="s">
        <v>321</v>
      </c>
      <c r="D19" s="88"/>
      <c r="E19" s="88"/>
      <c r="F19" s="88"/>
      <c r="G19" s="88"/>
      <c r="H19" s="88"/>
      <c r="I19" s="88"/>
      <c r="J19" s="88"/>
      <c r="K19" s="88"/>
      <c r="L19" s="88"/>
      <c r="M19" s="88"/>
      <c r="N19" s="88"/>
      <c r="O19" s="88"/>
    </row>
    <row r="20" spans="1:20" s="86" customFormat="1" ht="20.25" customHeight="1">
      <c r="A20" s="88"/>
      <c r="B20" s="92"/>
      <c r="C20" s="92"/>
      <c r="D20" s="88" t="s">
        <v>323</v>
      </c>
      <c r="E20" s="88"/>
      <c r="F20" s="88"/>
      <c r="G20" s="88" t="s">
        <v>324</v>
      </c>
      <c r="H20" s="88"/>
      <c r="I20" s="88"/>
      <c r="J20" s="3"/>
      <c r="K20" s="88" t="s">
        <v>325</v>
      </c>
      <c r="L20" s="88"/>
      <c r="M20" s="88"/>
      <c r="N20" s="88"/>
      <c r="O20" s="88"/>
      <c r="Q20" s="91" t="b">
        <v>0</v>
      </c>
      <c r="R20" s="91" t="b">
        <v>0</v>
      </c>
      <c r="S20" s="91" t="b">
        <v>0</v>
      </c>
    </row>
    <row r="21" spans="1:20" s="86" customFormat="1" ht="9" customHeight="1">
      <c r="A21" s="88"/>
      <c r="B21" s="88"/>
      <c r="C21" s="88"/>
      <c r="D21" s="88"/>
      <c r="E21" s="88"/>
      <c r="F21" s="88"/>
      <c r="G21" s="88"/>
      <c r="H21" s="88"/>
      <c r="I21" s="88"/>
      <c r="J21" s="88"/>
      <c r="K21" s="88"/>
      <c r="L21" s="88"/>
      <c r="M21" s="88"/>
      <c r="N21" s="88"/>
      <c r="O21" s="88"/>
    </row>
    <row r="22" spans="1:20" s="86" customFormat="1" ht="24" customHeight="1">
      <c r="A22" s="87" t="s">
        <v>326</v>
      </c>
      <c r="B22" s="470" t="s">
        <v>327</v>
      </c>
      <c r="C22" s="470"/>
      <c r="D22" s="470"/>
      <c r="E22" s="470"/>
      <c r="F22" s="470"/>
      <c r="G22" s="470"/>
      <c r="H22" s="470"/>
      <c r="I22" s="470"/>
      <c r="J22" s="470"/>
      <c r="K22" s="470"/>
      <c r="L22" s="99"/>
      <c r="M22" s="99"/>
      <c r="N22" s="99"/>
      <c r="O22" s="88"/>
    </row>
    <row r="23" spans="1:20" s="86" customFormat="1" ht="21" customHeight="1">
      <c r="A23" s="93"/>
      <c r="B23" s="89" t="s">
        <v>310</v>
      </c>
      <c r="C23" s="471" t="s">
        <v>328</v>
      </c>
      <c r="D23" s="471"/>
      <c r="E23" s="471"/>
      <c r="F23" s="471"/>
      <c r="G23" s="471"/>
      <c r="H23" s="471"/>
      <c r="I23" s="471"/>
      <c r="J23" s="471"/>
      <c r="K23" s="471"/>
      <c r="L23" s="471"/>
      <c r="M23" s="471"/>
      <c r="N23" s="471"/>
      <c r="O23" s="471"/>
    </row>
    <row r="24" spans="1:20" s="86" customFormat="1" ht="21" customHeight="1">
      <c r="A24" s="93"/>
      <c r="B24" s="94"/>
      <c r="C24" s="471" t="s">
        <v>329</v>
      </c>
      <c r="D24" s="471"/>
      <c r="E24" s="471"/>
      <c r="F24" s="471"/>
      <c r="G24" s="471"/>
      <c r="H24" s="471"/>
      <c r="I24" s="471"/>
      <c r="J24" s="471"/>
      <c r="K24" s="471"/>
      <c r="L24" s="471"/>
      <c r="M24" s="471"/>
      <c r="N24" s="471"/>
      <c r="O24" s="471"/>
    </row>
    <row r="25" spans="1:20" s="86" customFormat="1" ht="22.5" customHeight="1">
      <c r="A25" s="93"/>
      <c r="B25" s="89" t="s">
        <v>314</v>
      </c>
      <c r="C25" s="470" t="s">
        <v>330</v>
      </c>
      <c r="D25" s="470"/>
      <c r="E25" s="470"/>
      <c r="F25" s="470"/>
      <c r="G25" s="470"/>
      <c r="H25" s="470"/>
      <c r="I25" s="470"/>
      <c r="J25" s="470"/>
      <c r="K25" s="470"/>
      <c r="L25" s="470"/>
      <c r="M25" s="470"/>
      <c r="N25" s="470"/>
      <c r="O25" s="470"/>
    </row>
    <row r="26" spans="1:20" s="86" customFormat="1" ht="22.5" customHeight="1">
      <c r="A26" s="93"/>
      <c r="B26" s="89" t="s">
        <v>322</v>
      </c>
      <c r="C26" s="470" t="s">
        <v>331</v>
      </c>
      <c r="D26" s="470"/>
      <c r="E26" s="470"/>
      <c r="F26" s="470"/>
      <c r="G26" s="470"/>
      <c r="H26" s="470"/>
      <c r="I26" s="470"/>
      <c r="J26" s="470"/>
      <c r="K26" s="470"/>
      <c r="L26" s="470"/>
      <c r="M26" s="470"/>
      <c r="N26" s="470"/>
      <c r="O26" s="470"/>
    </row>
    <row r="27" spans="1:20" s="86" customFormat="1" ht="22.5" customHeight="1">
      <c r="A27" s="93"/>
      <c r="B27" s="89" t="s">
        <v>332</v>
      </c>
      <c r="C27" s="470" t="s">
        <v>333</v>
      </c>
      <c r="D27" s="470"/>
      <c r="E27" s="470"/>
      <c r="F27" s="470"/>
      <c r="G27" s="470"/>
      <c r="H27" s="470"/>
      <c r="I27" s="470"/>
      <c r="J27" s="470"/>
      <c r="K27" s="470"/>
      <c r="L27" s="470"/>
      <c r="M27" s="470"/>
      <c r="N27" s="470"/>
      <c r="O27" s="470"/>
    </row>
    <row r="28" spans="1:20" s="86" customFormat="1" ht="9" customHeight="1">
      <c r="A28" s="93"/>
      <c r="B28" s="3"/>
      <c r="C28" s="5"/>
      <c r="D28" s="5"/>
      <c r="E28" s="5"/>
      <c r="F28" s="5"/>
      <c r="G28" s="5"/>
      <c r="H28" s="5"/>
      <c r="I28" s="5"/>
      <c r="J28" s="5"/>
      <c r="K28" s="5"/>
      <c r="L28" s="5"/>
      <c r="M28" s="5"/>
      <c r="N28" s="5"/>
      <c r="O28" s="5"/>
    </row>
    <row r="29" spans="1:20" s="86" customFormat="1" ht="24" customHeight="1">
      <c r="A29" s="87" t="s">
        <v>334</v>
      </c>
      <c r="B29" s="470" t="s">
        <v>335</v>
      </c>
      <c r="C29" s="470"/>
      <c r="D29" s="470"/>
      <c r="E29" s="470"/>
      <c r="F29" s="470"/>
      <c r="G29" s="470"/>
      <c r="H29" s="470"/>
      <c r="I29" s="470"/>
      <c r="J29" s="470"/>
      <c r="K29" s="470"/>
      <c r="L29" s="470"/>
      <c r="M29" s="470"/>
      <c r="N29" s="470"/>
      <c r="O29" s="470"/>
    </row>
    <row r="30" spans="1:20" s="86" customFormat="1" ht="24" customHeight="1">
      <c r="A30" s="87" t="s">
        <v>336</v>
      </c>
      <c r="B30" s="470" t="s">
        <v>337</v>
      </c>
      <c r="C30" s="470"/>
      <c r="D30" s="470"/>
      <c r="E30" s="470"/>
      <c r="F30" s="470"/>
      <c r="G30" s="470"/>
      <c r="H30" s="470"/>
      <c r="I30" s="470"/>
      <c r="J30" s="470"/>
      <c r="K30" s="470"/>
      <c r="L30" s="470"/>
      <c r="M30" s="470"/>
      <c r="N30" s="470"/>
      <c r="O30" s="470"/>
    </row>
    <row r="31" spans="1:20" s="86" customFormat="1" ht="24" customHeight="1">
      <c r="A31" s="87" t="s">
        <v>338</v>
      </c>
      <c r="B31" s="471" t="s">
        <v>339</v>
      </c>
      <c r="C31" s="471"/>
      <c r="D31" s="471"/>
      <c r="E31" s="471"/>
      <c r="F31" s="471"/>
      <c r="G31" s="471"/>
      <c r="H31" s="471"/>
      <c r="I31" s="471"/>
      <c r="J31" s="471"/>
      <c r="K31" s="471"/>
      <c r="L31" s="471"/>
      <c r="M31" s="471"/>
      <c r="N31" s="471"/>
      <c r="O31" s="471"/>
    </row>
    <row r="32" spans="1:20" s="86" customFormat="1" ht="24" customHeight="1">
      <c r="A32" s="95" t="s">
        <v>340</v>
      </c>
      <c r="B32" s="471" t="s">
        <v>341</v>
      </c>
      <c r="C32" s="471"/>
      <c r="D32" s="471"/>
      <c r="E32" s="471"/>
      <c r="F32" s="471"/>
      <c r="G32" s="471"/>
      <c r="H32" s="471"/>
      <c r="I32" s="471"/>
      <c r="J32" s="471"/>
      <c r="K32" s="471"/>
      <c r="L32" s="471"/>
      <c r="M32" s="471"/>
      <c r="N32" s="471"/>
      <c r="O32" s="471"/>
    </row>
    <row r="33" spans="1:15" s="86" customFormat="1" ht="37.5" customHeight="1">
      <c r="A33" s="95" t="s">
        <v>342</v>
      </c>
      <c r="B33" s="471" t="s">
        <v>343</v>
      </c>
      <c r="C33" s="471"/>
      <c r="D33" s="471"/>
      <c r="E33" s="471"/>
      <c r="F33" s="471"/>
      <c r="G33" s="471"/>
      <c r="H33" s="471"/>
      <c r="I33" s="471"/>
      <c r="J33" s="471"/>
      <c r="K33" s="471"/>
      <c r="L33" s="471"/>
      <c r="M33" s="471"/>
      <c r="N33" s="471"/>
      <c r="O33" s="471"/>
    </row>
    <row r="34" spans="1:15" s="86" customFormat="1" ht="24" customHeight="1">
      <c r="A34" s="93" t="s">
        <v>344</v>
      </c>
      <c r="B34" s="470" t="s">
        <v>345</v>
      </c>
      <c r="C34" s="470"/>
      <c r="D34" s="470"/>
      <c r="E34" s="470"/>
      <c r="F34" s="470"/>
      <c r="G34" s="470"/>
      <c r="H34" s="470"/>
      <c r="I34" s="470"/>
      <c r="J34" s="470"/>
      <c r="K34" s="470"/>
      <c r="L34" s="470"/>
      <c r="M34" s="470"/>
      <c r="N34" s="470"/>
      <c r="O34" s="470"/>
    </row>
    <row r="35" spans="1:15" s="86" customFormat="1" ht="37.5" customHeight="1">
      <c r="A35" s="96" t="s">
        <v>346</v>
      </c>
      <c r="B35" s="471" t="s">
        <v>347</v>
      </c>
      <c r="C35" s="471"/>
      <c r="D35" s="471"/>
      <c r="E35" s="471"/>
      <c r="F35" s="471"/>
      <c r="G35" s="471"/>
      <c r="H35" s="471"/>
      <c r="I35" s="471"/>
      <c r="J35" s="471"/>
      <c r="K35" s="471"/>
      <c r="L35" s="471"/>
      <c r="M35" s="471"/>
      <c r="N35" s="471"/>
      <c r="O35" s="471"/>
    </row>
    <row r="36" spans="1:15" s="86" customFormat="1" ht="37.5" customHeight="1">
      <c r="A36" s="95" t="s">
        <v>348</v>
      </c>
      <c r="B36" s="471" t="s">
        <v>349</v>
      </c>
      <c r="C36" s="471"/>
      <c r="D36" s="471"/>
      <c r="E36" s="471"/>
      <c r="F36" s="471"/>
      <c r="G36" s="471"/>
      <c r="H36" s="471"/>
      <c r="I36" s="471"/>
      <c r="J36" s="471"/>
      <c r="K36" s="471"/>
      <c r="L36" s="471"/>
      <c r="M36" s="471"/>
      <c r="N36" s="471"/>
      <c r="O36" s="471"/>
    </row>
    <row r="37" spans="1:15" s="86" customFormat="1" ht="24" customHeight="1">
      <c r="A37" s="93">
        <v>11</v>
      </c>
      <c r="B37" s="470" t="s">
        <v>350</v>
      </c>
      <c r="C37" s="470"/>
      <c r="D37" s="470"/>
      <c r="E37" s="470"/>
      <c r="F37" s="470"/>
      <c r="G37" s="470"/>
      <c r="H37" s="470"/>
      <c r="I37" s="470"/>
      <c r="J37" s="470"/>
      <c r="K37" s="470"/>
      <c r="L37" s="470"/>
      <c r="M37" s="470"/>
      <c r="N37" s="470"/>
      <c r="O37" s="470"/>
    </row>
    <row r="38" spans="1:15" s="86" customFormat="1" ht="5.25" customHeight="1">
      <c r="A38" s="88"/>
      <c r="B38" s="88"/>
      <c r="C38" s="88"/>
      <c r="D38" s="88"/>
      <c r="E38" s="88"/>
      <c r="F38" s="88"/>
      <c r="G38" s="88"/>
      <c r="H38" s="88"/>
      <c r="I38" s="88"/>
      <c r="J38" s="88"/>
      <c r="K38" s="88"/>
      <c r="L38" s="88"/>
      <c r="M38" s="88"/>
      <c r="N38" s="88"/>
      <c r="O38" s="88"/>
    </row>
    <row r="39" spans="1:15" s="86" customFormat="1" ht="16.5" customHeight="1">
      <c r="A39" s="88"/>
      <c r="B39" s="88"/>
      <c r="C39" s="88"/>
      <c r="D39" s="88"/>
      <c r="E39" s="88"/>
      <c r="F39" s="88"/>
      <c r="G39" s="88"/>
      <c r="H39" s="88"/>
      <c r="I39" s="88"/>
      <c r="J39" s="88"/>
      <c r="K39" s="473" t="s">
        <v>351</v>
      </c>
      <c r="L39" s="473"/>
      <c r="M39" s="473"/>
      <c r="N39" s="473"/>
      <c r="O39" s="473"/>
    </row>
    <row r="40" spans="1:15" s="86" customFormat="1" ht="3.75" customHeight="1">
      <c r="A40" s="88"/>
      <c r="B40" s="88"/>
      <c r="C40" s="88"/>
      <c r="D40" s="88"/>
      <c r="E40" s="88"/>
      <c r="F40" s="88"/>
      <c r="G40" s="88"/>
      <c r="H40" s="88"/>
      <c r="I40" s="88"/>
      <c r="J40" s="88"/>
      <c r="K40" s="88"/>
      <c r="L40" s="88"/>
      <c r="M40" s="88"/>
      <c r="N40" s="88"/>
      <c r="O40" s="88"/>
    </row>
    <row r="41" spans="1:15" s="86" customFormat="1" ht="21" customHeight="1">
      <c r="A41" s="470" t="s">
        <v>661</v>
      </c>
      <c r="B41" s="470"/>
      <c r="C41" s="470"/>
      <c r="D41" s="470"/>
      <c r="E41" s="470"/>
      <c r="F41" s="470"/>
      <c r="G41" s="88"/>
      <c r="H41" s="88"/>
      <c r="I41" s="88"/>
      <c r="J41" s="88"/>
      <c r="K41" s="88"/>
      <c r="L41" s="88"/>
      <c r="M41" s="88"/>
      <c r="N41" s="88"/>
      <c r="O41" s="88"/>
    </row>
    <row r="42" spans="1:15" s="86" customFormat="1" ht="27.75" customHeight="1">
      <c r="A42" s="88"/>
      <c r="B42" s="88"/>
      <c r="C42" s="88"/>
      <c r="D42" s="88"/>
      <c r="E42" s="88"/>
      <c r="F42" s="88"/>
      <c r="G42" s="5" t="s">
        <v>352</v>
      </c>
      <c r="H42" s="472"/>
      <c r="I42" s="472"/>
      <c r="J42" s="472"/>
      <c r="K42" s="472"/>
      <c r="L42" s="472"/>
      <c r="M42" s="472"/>
      <c r="N42" s="472"/>
      <c r="O42" s="472"/>
    </row>
    <row r="43" spans="1:15" s="86" customFormat="1" ht="27.75" customHeight="1">
      <c r="A43" s="88"/>
      <c r="B43" s="88"/>
      <c r="C43" s="88"/>
      <c r="D43" s="88"/>
      <c r="E43" s="88"/>
      <c r="F43" s="88"/>
      <c r="G43" s="5" t="s">
        <v>353</v>
      </c>
      <c r="H43" s="472"/>
      <c r="I43" s="472"/>
      <c r="J43" s="472"/>
      <c r="K43" s="472"/>
      <c r="L43" s="472"/>
      <c r="M43" s="472"/>
      <c r="N43" s="472"/>
      <c r="O43" s="472"/>
    </row>
    <row r="44" spans="1:15" s="86" customFormat="1" ht="27.75" customHeight="1">
      <c r="A44" s="88"/>
      <c r="B44" s="88"/>
      <c r="C44" s="88"/>
      <c r="D44" s="88"/>
      <c r="E44" s="88"/>
      <c r="F44" s="88"/>
      <c r="G44" s="5" t="s">
        <v>354</v>
      </c>
      <c r="H44" s="98" t="s">
        <v>202</v>
      </c>
      <c r="I44" s="5"/>
      <c r="J44" s="470"/>
      <c r="K44" s="470"/>
      <c r="L44" s="470"/>
      <c r="M44" s="470"/>
      <c r="N44" s="470"/>
      <c r="O44" s="470"/>
    </row>
    <row r="45" spans="1:15" s="86" customFormat="1" ht="27.75" customHeight="1">
      <c r="A45" s="88"/>
      <c r="B45" s="88"/>
      <c r="C45" s="88"/>
      <c r="D45" s="88"/>
      <c r="E45" s="88"/>
      <c r="F45" s="88"/>
      <c r="G45" s="88"/>
      <c r="H45" s="97" t="s">
        <v>203</v>
      </c>
      <c r="I45" s="5"/>
      <c r="J45" s="470"/>
      <c r="K45" s="470"/>
      <c r="L45" s="470"/>
      <c r="M45" s="470"/>
      <c r="N45" s="470"/>
      <c r="O45" s="88" t="s">
        <v>355</v>
      </c>
    </row>
    <row r="46" spans="1:15">
      <c r="A46" s="3"/>
      <c r="B46" s="3"/>
      <c r="C46" s="3"/>
      <c r="D46" s="3"/>
      <c r="E46" s="3"/>
      <c r="F46" s="3"/>
      <c r="G46" s="3"/>
      <c r="H46" s="3"/>
      <c r="I46" s="3"/>
      <c r="J46" s="3"/>
      <c r="K46" s="3"/>
      <c r="L46" s="3"/>
      <c r="M46" s="3"/>
      <c r="N46" s="3"/>
    </row>
  </sheetData>
  <mergeCells count="27">
    <mergeCell ref="J44:O44"/>
    <mergeCell ref="J45:N45"/>
    <mergeCell ref="H42:O42"/>
    <mergeCell ref="H43:O43"/>
    <mergeCell ref="B35:O35"/>
    <mergeCell ref="B36:O36"/>
    <mergeCell ref="B37:O37"/>
    <mergeCell ref="K39:O39"/>
    <mergeCell ref="A41:F41"/>
    <mergeCell ref="B34:O34"/>
    <mergeCell ref="B22:K22"/>
    <mergeCell ref="C23:O23"/>
    <mergeCell ref="C24:O24"/>
    <mergeCell ref="C25:O25"/>
    <mergeCell ref="C26:O26"/>
    <mergeCell ref="C27:O27"/>
    <mergeCell ref="B29:O29"/>
    <mergeCell ref="B30:O30"/>
    <mergeCell ref="B31:O31"/>
    <mergeCell ref="B32:O32"/>
    <mergeCell ref="B33:O33"/>
    <mergeCell ref="P10:Y11"/>
    <mergeCell ref="A1:O1"/>
    <mergeCell ref="B3:G3"/>
    <mergeCell ref="A6:O6"/>
    <mergeCell ref="A8:O8"/>
    <mergeCell ref="B10:O10"/>
  </mergeCells>
  <phoneticPr fontId="1"/>
  <conditionalFormatting sqref="D12">
    <cfRule type="expression" dxfId="41" priority="14">
      <formula>$Q$12=TRUE</formula>
    </cfRule>
  </conditionalFormatting>
  <conditionalFormatting sqref="D13">
    <cfRule type="expression" dxfId="40" priority="13">
      <formula>$Q$13=TRUE</formula>
    </cfRule>
  </conditionalFormatting>
  <conditionalFormatting sqref="D14">
    <cfRule type="expression" dxfId="39" priority="12">
      <formula>$Q$14=TRUE</formula>
    </cfRule>
  </conditionalFormatting>
  <conditionalFormatting sqref="D15">
    <cfRule type="expression" dxfId="38" priority="11">
      <formula>$Q$15=TRUE</formula>
    </cfRule>
  </conditionalFormatting>
  <conditionalFormatting sqref="D17">
    <cfRule type="expression" dxfId="37" priority="10">
      <formula>$Q$17=TRUE</formula>
    </cfRule>
  </conditionalFormatting>
  <conditionalFormatting sqref="G17">
    <cfRule type="expression" dxfId="36" priority="9">
      <formula>$R$17=TRUE</formula>
    </cfRule>
  </conditionalFormatting>
  <conditionalFormatting sqref="K17">
    <cfRule type="expression" dxfId="35" priority="8">
      <formula>$S$17=TRUE</formula>
    </cfRule>
  </conditionalFormatting>
  <conditionalFormatting sqref="N17">
    <cfRule type="expression" dxfId="34" priority="7">
      <formula>$T$17=TRUE</formula>
    </cfRule>
  </conditionalFormatting>
  <conditionalFormatting sqref="D18">
    <cfRule type="expression" dxfId="33" priority="6">
      <formula>$Q$18=TRUE</formula>
    </cfRule>
  </conditionalFormatting>
  <conditionalFormatting sqref="G18">
    <cfRule type="expression" dxfId="32" priority="5">
      <formula>$R$18=TRUE</formula>
    </cfRule>
  </conditionalFormatting>
  <conditionalFormatting sqref="K18">
    <cfRule type="expression" dxfId="31" priority="4">
      <formula>$S$18=TRUE</formula>
    </cfRule>
  </conditionalFormatting>
  <conditionalFormatting sqref="D20">
    <cfRule type="expression" dxfId="30" priority="3">
      <formula>$Q$20=TRUE</formula>
    </cfRule>
  </conditionalFormatting>
  <conditionalFormatting sqref="G20">
    <cfRule type="expression" dxfId="29" priority="2">
      <formula>$R$20=TRUE</formula>
    </cfRule>
  </conditionalFormatting>
  <conditionalFormatting sqref="K20">
    <cfRule type="expression" dxfId="28" priority="1">
      <formula>$S$20=TRUE</formula>
    </cfRule>
  </conditionalFormatting>
  <pageMargins left="0.74803149606299213" right="0.74803149606299213" top="0.6692913385826772" bottom="0.47244094488188981" header="0.31496062992125984" footer="0.31496062992125984"/>
  <pageSetup paperSize="9" scale="85" orientation="portrait" r:id="rId1"/>
  <rowBreaks count="1" manualBreakCount="1">
    <brk id="4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0</xdr:colOff>
                    <xdr:row>16</xdr:row>
                    <xdr:rowOff>0</xdr:rowOff>
                  </from>
                  <to>
                    <xdr:col>10</xdr:col>
                    <xdr:colOff>9525</xdr:colOff>
                    <xdr:row>17</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0</xdr:colOff>
                    <xdr:row>17</xdr:row>
                    <xdr:rowOff>0</xdr:rowOff>
                  </from>
                  <to>
                    <xdr:col>10</xdr:col>
                    <xdr:colOff>9525</xdr:colOff>
                    <xdr:row>18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19</xdr:row>
                    <xdr:rowOff>0</xdr:rowOff>
                  </from>
                  <to>
                    <xdr:col>3</xdr:col>
                    <xdr:colOff>0</xdr:colOff>
                    <xdr:row>19</xdr:row>
                    <xdr:rowOff>238125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0</xdr:colOff>
                    <xdr:row>19</xdr:row>
                    <xdr:rowOff>0</xdr:rowOff>
                  </from>
                  <to>
                    <xdr:col>6</xdr:col>
                    <xdr:colOff>0</xdr:colOff>
                    <xdr:row>19</xdr:row>
                    <xdr:rowOff>238125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0</xdr:colOff>
                    <xdr:row>19</xdr:row>
                    <xdr:rowOff>0</xdr:rowOff>
                  </from>
                  <to>
                    <xdr:col>10</xdr:col>
                    <xdr:colOff>9525</xdr:colOff>
                    <xdr:row>19</xdr:row>
                    <xdr:rowOff>238125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view="pageBreakPreview" topLeftCell="A17" zoomScaleNormal="100" zoomScaleSheetLayoutView="100" workbookViewId="0">
      <selection activeCell="C8" sqref="C8:G8"/>
    </sheetView>
  </sheetViews>
  <sheetFormatPr defaultRowHeight="12"/>
  <cols>
    <col min="1" max="1" width="3.25" style="25" customWidth="1"/>
    <col min="2" max="2" width="9.25" style="25" customWidth="1"/>
    <col min="3" max="3" width="5.5" style="25" customWidth="1"/>
    <col min="4" max="4" width="10.125" style="25" customWidth="1"/>
    <col min="5" max="5" width="5.875" style="25" customWidth="1"/>
    <col min="6" max="6" width="6.125" style="25" customWidth="1"/>
    <col min="7" max="10" width="8.125" style="25" customWidth="1"/>
    <col min="11" max="11" width="16.375" style="25" customWidth="1"/>
    <col min="12" max="16384" width="9" style="25"/>
  </cols>
  <sheetData>
    <row r="1" spans="1:11" s="21" customFormat="1" ht="15" customHeight="1">
      <c r="A1" s="3" t="s">
        <v>44</v>
      </c>
    </row>
    <row r="2" spans="1:11" ht="18" customHeight="1">
      <c r="A2" s="39" t="s">
        <v>669</v>
      </c>
      <c r="B2" s="27"/>
      <c r="C2" s="27"/>
      <c r="D2" s="27"/>
      <c r="E2" s="27"/>
      <c r="F2" s="27"/>
      <c r="G2" s="27"/>
      <c r="H2" s="27"/>
      <c r="I2" s="27"/>
      <c r="J2" s="27"/>
      <c r="K2" s="27"/>
    </row>
    <row r="3" spans="1:11" ht="15" customHeight="1">
      <c r="A3" s="20" t="s">
        <v>644</v>
      </c>
      <c r="B3" s="27"/>
      <c r="C3" s="27"/>
      <c r="D3" s="27"/>
      <c r="E3" s="27"/>
      <c r="F3" s="27"/>
      <c r="G3" s="27"/>
      <c r="H3" s="27"/>
      <c r="I3" s="27"/>
      <c r="J3" s="27"/>
      <c r="K3" s="27"/>
    </row>
    <row r="4" spans="1:11" ht="15" customHeight="1">
      <c r="A4" s="20" t="s">
        <v>85</v>
      </c>
      <c r="B4" s="27"/>
      <c r="C4" s="27"/>
      <c r="D4" s="27"/>
      <c r="E4" s="27"/>
      <c r="F4" s="27"/>
      <c r="G4" s="27"/>
      <c r="H4" s="27"/>
      <c r="I4" s="27"/>
      <c r="J4" s="27"/>
      <c r="K4" s="27"/>
    </row>
    <row r="5" spans="1:11" ht="15.75" customHeight="1">
      <c r="A5" s="20" t="s">
        <v>645</v>
      </c>
      <c r="B5" s="27"/>
      <c r="C5" s="27"/>
      <c r="D5" s="27"/>
      <c r="E5" s="27"/>
      <c r="F5" s="27"/>
      <c r="G5" s="27"/>
      <c r="H5" s="27"/>
      <c r="I5" s="27"/>
      <c r="J5" s="27"/>
      <c r="K5" s="27"/>
    </row>
    <row r="6" spans="1:11" ht="15.75" customHeight="1">
      <c r="A6" s="20" t="s">
        <v>646</v>
      </c>
      <c r="B6" s="27"/>
      <c r="C6" s="27"/>
      <c r="D6" s="27"/>
      <c r="E6" s="27"/>
      <c r="F6" s="27"/>
      <c r="G6" s="27"/>
      <c r="H6" s="27"/>
      <c r="I6" s="27"/>
      <c r="J6" s="27"/>
      <c r="K6" s="27"/>
    </row>
    <row r="7" spans="1:11" ht="10.5" customHeight="1">
      <c r="A7" s="20"/>
      <c r="B7" s="27"/>
      <c r="C7" s="27"/>
      <c r="D7" s="27"/>
      <c r="E7" s="27"/>
      <c r="F7" s="27"/>
      <c r="G7" s="27"/>
      <c r="H7" s="27"/>
      <c r="I7" s="27"/>
      <c r="J7" s="27"/>
      <c r="K7" s="27"/>
    </row>
    <row r="8" spans="1:11" ht="33" customHeight="1">
      <c r="A8" s="978" t="s">
        <v>70</v>
      </c>
      <c r="B8" s="979"/>
      <c r="C8" s="980"/>
      <c r="D8" s="980"/>
      <c r="E8" s="980"/>
      <c r="F8" s="980"/>
      <c r="G8" s="981"/>
      <c r="H8" s="982" t="s">
        <v>277</v>
      </c>
      <c r="I8" s="983"/>
      <c r="J8" s="980"/>
      <c r="K8" s="984"/>
    </row>
    <row r="9" spans="1:11" ht="13.5" customHeight="1">
      <c r="A9" s="985" t="s">
        <v>647</v>
      </c>
      <c r="B9" s="986"/>
      <c r="C9" s="991"/>
      <c r="D9" s="991"/>
      <c r="E9" s="991"/>
      <c r="F9" s="991"/>
      <c r="G9" s="992"/>
      <c r="H9" s="997" t="s">
        <v>214</v>
      </c>
      <c r="I9" s="998"/>
      <c r="J9" s="1001"/>
      <c r="K9" s="1002"/>
    </row>
    <row r="10" spans="1:11" ht="11.25" customHeight="1">
      <c r="A10" s="987"/>
      <c r="B10" s="988"/>
      <c r="C10" s="993"/>
      <c r="D10" s="993"/>
      <c r="E10" s="993"/>
      <c r="F10" s="993"/>
      <c r="G10" s="994"/>
      <c r="H10" s="997"/>
      <c r="I10" s="998"/>
      <c r="J10" s="1003" t="s">
        <v>577</v>
      </c>
      <c r="K10" s="1004"/>
    </row>
    <row r="11" spans="1:11" ht="13.5" customHeight="1">
      <c r="A11" s="989"/>
      <c r="B11" s="990"/>
      <c r="C11" s="995"/>
      <c r="D11" s="995"/>
      <c r="E11" s="995"/>
      <c r="F11" s="995"/>
      <c r="G11" s="996"/>
      <c r="H11" s="999"/>
      <c r="I11" s="1000"/>
      <c r="J11" s="1005"/>
      <c r="K11" s="1006"/>
    </row>
    <row r="12" spans="1:11" ht="33" customHeight="1">
      <c r="A12" s="1007" t="s">
        <v>71</v>
      </c>
      <c r="B12" s="1008"/>
      <c r="C12" s="1009"/>
      <c r="D12" s="1010"/>
      <c r="E12" s="1010"/>
      <c r="F12" s="1010"/>
      <c r="G12" s="1011"/>
      <c r="H12" s="1012" t="s">
        <v>72</v>
      </c>
      <c r="I12" s="1013"/>
      <c r="J12" s="1014"/>
      <c r="K12" s="1015"/>
    </row>
    <row r="13" spans="1:11" ht="30" customHeight="1">
      <c r="A13" s="1016" t="s">
        <v>649</v>
      </c>
      <c r="B13" s="1017"/>
      <c r="C13" s="1018"/>
      <c r="D13" s="307" t="s">
        <v>686</v>
      </c>
      <c r="E13" s="307" t="s">
        <v>650</v>
      </c>
      <c r="F13" s="308" t="s">
        <v>590</v>
      </c>
      <c r="G13" s="1019" t="s">
        <v>687</v>
      </c>
      <c r="H13" s="983"/>
      <c r="I13" s="982" t="s">
        <v>688</v>
      </c>
      <c r="J13" s="983"/>
      <c r="K13" s="309" t="s">
        <v>73</v>
      </c>
    </row>
    <row r="14" spans="1:11" ht="30" customHeight="1">
      <c r="A14" s="1020" t="s">
        <v>53</v>
      </c>
      <c r="B14" s="1021"/>
      <c r="C14" s="1022"/>
      <c r="D14" s="408"/>
      <c r="E14" s="409"/>
      <c r="F14" s="410"/>
      <c r="G14" s="1023"/>
      <c r="H14" s="1024"/>
      <c r="I14" s="1025">
        <f>INT(D14*E14)</f>
        <v>0</v>
      </c>
      <c r="J14" s="1026"/>
      <c r="K14" s="405"/>
    </row>
    <row r="15" spans="1:11" ht="30" customHeight="1">
      <c r="A15" s="1027" t="s">
        <v>651</v>
      </c>
      <c r="B15" s="1030"/>
      <c r="C15" s="1031"/>
      <c r="D15" s="345"/>
      <c r="E15" s="411"/>
      <c r="F15" s="412"/>
      <c r="G15" s="1032"/>
      <c r="H15" s="1033"/>
      <c r="I15" s="1034">
        <f t="shared" ref="I15:I19" si="0">INT(D15*E15)</f>
        <v>0</v>
      </c>
      <c r="J15" s="1035"/>
      <c r="K15" s="415"/>
    </row>
    <row r="16" spans="1:11" ht="30" customHeight="1">
      <c r="A16" s="1028"/>
      <c r="B16" s="1036"/>
      <c r="C16" s="1037"/>
      <c r="D16" s="350"/>
      <c r="E16" s="413"/>
      <c r="F16" s="414"/>
      <c r="G16" s="1038"/>
      <c r="H16" s="1039"/>
      <c r="I16" s="1040">
        <f t="shared" si="0"/>
        <v>0</v>
      </c>
      <c r="J16" s="1041"/>
      <c r="K16" s="416"/>
    </row>
    <row r="17" spans="1:11" ht="30" customHeight="1">
      <c r="A17" s="1028"/>
      <c r="B17" s="1036"/>
      <c r="C17" s="1037"/>
      <c r="D17" s="350"/>
      <c r="E17" s="413"/>
      <c r="F17" s="414"/>
      <c r="G17" s="1038"/>
      <c r="H17" s="1039"/>
      <c r="I17" s="1040">
        <f t="shared" si="0"/>
        <v>0</v>
      </c>
      <c r="J17" s="1041"/>
      <c r="K17" s="416"/>
    </row>
    <row r="18" spans="1:11" ht="30" customHeight="1">
      <c r="A18" s="1028"/>
      <c r="B18" s="1036"/>
      <c r="C18" s="1037"/>
      <c r="D18" s="350"/>
      <c r="E18" s="413"/>
      <c r="F18" s="414"/>
      <c r="G18" s="1038"/>
      <c r="H18" s="1039"/>
      <c r="I18" s="1040">
        <f t="shared" si="0"/>
        <v>0</v>
      </c>
      <c r="J18" s="1041"/>
      <c r="K18" s="416"/>
    </row>
    <row r="19" spans="1:11" ht="30" customHeight="1">
      <c r="A19" s="1028"/>
      <c r="B19" s="1036"/>
      <c r="C19" s="1037"/>
      <c r="D19" s="350"/>
      <c r="E19" s="413"/>
      <c r="F19" s="414"/>
      <c r="G19" s="1038"/>
      <c r="H19" s="1039"/>
      <c r="I19" s="1040">
        <f t="shared" si="0"/>
        <v>0</v>
      </c>
      <c r="J19" s="1041"/>
      <c r="K19" s="416"/>
    </row>
    <row r="20" spans="1:11" ht="30" customHeight="1">
      <c r="A20" s="1029"/>
      <c r="B20" s="754" t="s">
        <v>652</v>
      </c>
      <c r="C20" s="754"/>
      <c r="D20" s="754"/>
      <c r="E20" s="754"/>
      <c r="F20" s="1046"/>
      <c r="G20" s="1047">
        <f>SUM(G15:H19)</f>
        <v>0</v>
      </c>
      <c r="H20" s="1026"/>
      <c r="I20" s="1025">
        <f>SUM(I15:J19)</f>
        <v>0</v>
      </c>
      <c r="J20" s="1026"/>
      <c r="K20" s="310"/>
    </row>
    <row r="21" spans="1:11" ht="30" customHeight="1">
      <c r="A21" s="1027" t="s">
        <v>653</v>
      </c>
      <c r="B21" s="1030"/>
      <c r="C21" s="1031"/>
      <c r="D21" s="345"/>
      <c r="E21" s="411"/>
      <c r="F21" s="412"/>
      <c r="G21" s="1032"/>
      <c r="H21" s="1033"/>
      <c r="I21" s="1034">
        <f t="shared" ref="I21:I23" si="1">INT(D21*E21)</f>
        <v>0</v>
      </c>
      <c r="J21" s="1035"/>
      <c r="K21" s="415"/>
    </row>
    <row r="22" spans="1:11" ht="30" customHeight="1">
      <c r="A22" s="1028"/>
      <c r="B22" s="1060"/>
      <c r="C22" s="1061"/>
      <c r="D22" s="417"/>
      <c r="E22" s="418"/>
      <c r="F22" s="419"/>
      <c r="G22" s="1062"/>
      <c r="H22" s="1063"/>
      <c r="I22" s="1040">
        <f t="shared" si="1"/>
        <v>0</v>
      </c>
      <c r="J22" s="1041"/>
      <c r="K22" s="420"/>
    </row>
    <row r="23" spans="1:11" ht="30" customHeight="1">
      <c r="A23" s="1028"/>
      <c r="B23" s="1042"/>
      <c r="C23" s="1043"/>
      <c r="D23" s="350"/>
      <c r="E23" s="413"/>
      <c r="F23" s="414"/>
      <c r="G23" s="1044"/>
      <c r="H23" s="1045"/>
      <c r="I23" s="1040">
        <f t="shared" si="1"/>
        <v>0</v>
      </c>
      <c r="J23" s="1041"/>
      <c r="K23" s="421"/>
    </row>
    <row r="24" spans="1:11" ht="30" customHeight="1">
      <c r="A24" s="1029"/>
      <c r="B24" s="754" t="s">
        <v>652</v>
      </c>
      <c r="C24" s="754"/>
      <c r="D24" s="754"/>
      <c r="E24" s="754"/>
      <c r="F24" s="1046"/>
      <c r="G24" s="1047">
        <f>SUM(G21:H23)</f>
        <v>0</v>
      </c>
      <c r="H24" s="1026"/>
      <c r="I24" s="1025">
        <f>SUM(I21:J23)</f>
        <v>0</v>
      </c>
      <c r="J24" s="1026"/>
      <c r="K24" s="311"/>
    </row>
    <row r="25" spans="1:11" ht="30" customHeight="1">
      <c r="A25" s="1027" t="s">
        <v>638</v>
      </c>
      <c r="B25" s="1048"/>
      <c r="C25" s="1049"/>
      <c r="D25" s="422"/>
      <c r="E25" s="423"/>
      <c r="F25" s="424"/>
      <c r="G25" s="1050"/>
      <c r="H25" s="1051"/>
      <c r="I25" s="1052">
        <f t="shared" ref="I25:I29" si="2">INT(D25*E25)</f>
        <v>0</v>
      </c>
      <c r="J25" s="1053"/>
      <c r="K25" s="415"/>
    </row>
    <row r="26" spans="1:11" ht="30" customHeight="1">
      <c r="A26" s="1028"/>
      <c r="B26" s="1054"/>
      <c r="C26" s="1055"/>
      <c r="D26" s="425"/>
      <c r="E26" s="426"/>
      <c r="F26" s="427"/>
      <c r="G26" s="1056"/>
      <c r="H26" s="1057"/>
      <c r="I26" s="1058">
        <f t="shared" si="2"/>
        <v>0</v>
      </c>
      <c r="J26" s="1059"/>
      <c r="K26" s="416"/>
    </row>
    <row r="27" spans="1:11" ht="30" customHeight="1">
      <c r="A27" s="1029"/>
      <c r="B27" s="1064" t="s">
        <v>655</v>
      </c>
      <c r="C27" s="1065"/>
      <c r="D27" s="1065"/>
      <c r="E27" s="1065"/>
      <c r="F27" s="1066"/>
      <c r="G27" s="1067">
        <f>SUM(G25:H26)</f>
        <v>0</v>
      </c>
      <c r="H27" s="1068"/>
      <c r="I27" s="1067">
        <f>SUM(I25:J26)</f>
        <v>0</v>
      </c>
      <c r="J27" s="1068"/>
      <c r="K27" s="311"/>
    </row>
    <row r="28" spans="1:11" ht="30" customHeight="1">
      <c r="A28" s="1027" t="s">
        <v>639</v>
      </c>
      <c r="B28" s="1069"/>
      <c r="C28" s="1070"/>
      <c r="D28" s="428"/>
      <c r="E28" s="429"/>
      <c r="F28" s="430"/>
      <c r="G28" s="1071"/>
      <c r="H28" s="1072"/>
      <c r="I28" s="1073">
        <f t="shared" si="2"/>
        <v>0</v>
      </c>
      <c r="J28" s="1074"/>
      <c r="K28" s="431"/>
    </row>
    <row r="29" spans="1:11" ht="30" customHeight="1">
      <c r="A29" s="1028"/>
      <c r="B29" s="1054"/>
      <c r="C29" s="1055"/>
      <c r="D29" s="425"/>
      <c r="E29" s="426"/>
      <c r="F29" s="427"/>
      <c r="G29" s="1056"/>
      <c r="H29" s="1057"/>
      <c r="I29" s="1058">
        <f t="shared" si="2"/>
        <v>0</v>
      </c>
      <c r="J29" s="1059"/>
      <c r="K29" s="416"/>
    </row>
    <row r="30" spans="1:11" ht="30" customHeight="1">
      <c r="A30" s="1029"/>
      <c r="B30" s="754" t="s">
        <v>652</v>
      </c>
      <c r="C30" s="754"/>
      <c r="D30" s="754"/>
      <c r="E30" s="754"/>
      <c r="F30" s="1046"/>
      <c r="G30" s="1047">
        <f>SUM(G28:H29)</f>
        <v>0</v>
      </c>
      <c r="H30" s="1026"/>
      <c r="I30" s="1025">
        <f>SUM(I28:J29)</f>
        <v>0</v>
      </c>
      <c r="J30" s="1026"/>
      <c r="K30" s="311"/>
    </row>
    <row r="31" spans="1:11" ht="30" customHeight="1">
      <c r="A31" s="1075" t="s">
        <v>76</v>
      </c>
      <c r="B31" s="1076"/>
      <c r="C31" s="1076"/>
      <c r="D31" s="432"/>
      <c r="E31" s="433"/>
      <c r="F31" s="434"/>
      <c r="G31" s="1079"/>
      <c r="H31" s="1080"/>
      <c r="I31" s="1081">
        <f>INT(D31*E31)</f>
        <v>0</v>
      </c>
      <c r="J31" s="1082"/>
      <c r="K31" s="435"/>
    </row>
    <row r="32" spans="1:11" ht="30" customHeight="1">
      <c r="A32" s="1075" t="s">
        <v>656</v>
      </c>
      <c r="B32" s="1076"/>
      <c r="C32" s="1076"/>
      <c r="D32" s="1076"/>
      <c r="E32" s="1076"/>
      <c r="F32" s="1077"/>
      <c r="G32" s="1047">
        <f>SUM(G14,G20,G24,G27,G30,G31)</f>
        <v>0</v>
      </c>
      <c r="H32" s="1078"/>
      <c r="I32" s="1025">
        <f>SUM(I14,I20,I24,I27,I30,I31)</f>
        <v>0</v>
      </c>
      <c r="J32" s="1078"/>
      <c r="K32" s="312"/>
    </row>
    <row r="33" spans="1:11" ht="12.75">
      <c r="A33" s="28"/>
      <c r="B33" s="28"/>
      <c r="C33" s="28"/>
      <c r="D33" s="28"/>
      <c r="E33" s="28"/>
      <c r="F33" s="28"/>
      <c r="G33" s="28"/>
      <c r="H33" s="28"/>
      <c r="I33" s="28"/>
      <c r="J33" s="28"/>
      <c r="K33" s="28"/>
    </row>
    <row r="34" spans="1:11">
      <c r="A34" s="27"/>
      <c r="B34" s="27"/>
      <c r="C34" s="27"/>
      <c r="D34" s="27"/>
      <c r="E34" s="27"/>
      <c r="F34" s="27"/>
      <c r="G34" s="27"/>
      <c r="H34" s="27"/>
      <c r="I34" s="27"/>
      <c r="J34" s="27"/>
      <c r="K34" s="27"/>
    </row>
    <row r="35" spans="1:11">
      <c r="A35" s="20"/>
      <c r="B35" s="27"/>
      <c r="C35" s="27"/>
      <c r="D35" s="27"/>
      <c r="E35" s="27"/>
      <c r="F35" s="27"/>
      <c r="G35" s="27"/>
      <c r="H35" s="27"/>
      <c r="I35" s="27"/>
      <c r="J35" s="27"/>
      <c r="K35" s="27"/>
    </row>
  </sheetData>
  <sheetProtection sheet="1" objects="1" scenarios="1" selectLockedCells="1"/>
  <mergeCells count="78">
    <mergeCell ref="A8:B8"/>
    <mergeCell ref="C8:G8"/>
    <mergeCell ref="H8:I8"/>
    <mergeCell ref="J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B27:F27"/>
    <mergeCell ref="G27:H27"/>
    <mergeCell ref="I27:J27"/>
    <mergeCell ref="A28:A30"/>
    <mergeCell ref="B28:C28"/>
    <mergeCell ref="G28:H28"/>
    <mergeCell ref="I28:J28"/>
    <mergeCell ref="B29:C29"/>
    <mergeCell ref="G29:H29"/>
    <mergeCell ref="I29:J29"/>
    <mergeCell ref="A32:F32"/>
    <mergeCell ref="G32:H32"/>
    <mergeCell ref="I32:J32"/>
    <mergeCell ref="B30:F30"/>
    <mergeCell ref="G30:H30"/>
    <mergeCell ref="I30:J30"/>
    <mergeCell ref="A31:C31"/>
    <mergeCell ref="G31:H31"/>
    <mergeCell ref="I31:J31"/>
  </mergeCells>
  <phoneticPr fontId="1"/>
  <dataValidations count="3">
    <dataValidation allowBlank="1" showInputMessage="1" showErrorMessage="1" prompt="自動算出されませんので、個別に記入して下さい" sqref="G25:H26 G31:H31 G14:H19 G28:H28"/>
    <dataValidation allowBlank="1" showInputMessage="1" showErrorMessage="1" prompt="自動算出されませんので、個別に記入してください" sqref="G21:H23"/>
    <dataValidation allowBlank="1" showInputMessage="1" showErrorMessage="1" prompt="単価・数量を入力すると自動計算されます" sqref="I14:J32"/>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view="pageBreakPreview" topLeftCell="A16" zoomScaleNormal="100" zoomScaleSheetLayoutView="100" workbookViewId="0">
      <selection activeCell="D14" sqref="D14"/>
    </sheetView>
  </sheetViews>
  <sheetFormatPr defaultRowHeight="12"/>
  <cols>
    <col min="1" max="1" width="3.25" style="25" customWidth="1"/>
    <col min="2" max="2" width="9.25" style="25" customWidth="1"/>
    <col min="3" max="3" width="5.5" style="25" customWidth="1"/>
    <col min="4" max="4" width="10.125" style="25" customWidth="1"/>
    <col min="5" max="5" width="5.875" style="25" customWidth="1"/>
    <col min="6" max="6" width="6.125" style="25" customWidth="1"/>
    <col min="7" max="10" width="8.125" style="25" customWidth="1"/>
    <col min="11" max="11" width="16.375" style="25" customWidth="1"/>
    <col min="12" max="16384" width="9" style="25"/>
  </cols>
  <sheetData>
    <row r="1" spans="1:11" s="21" customFormat="1" ht="15" customHeight="1">
      <c r="A1" s="3" t="s">
        <v>44</v>
      </c>
    </row>
    <row r="2" spans="1:11" ht="18" customHeight="1">
      <c r="A2" s="39" t="s">
        <v>669</v>
      </c>
      <c r="B2" s="27"/>
      <c r="C2" s="27"/>
      <c r="D2" s="27"/>
      <c r="E2" s="27"/>
      <c r="F2" s="27"/>
      <c r="G2" s="27"/>
      <c r="H2" s="27"/>
      <c r="I2" s="27"/>
      <c r="J2" s="27"/>
      <c r="K2" s="27"/>
    </row>
    <row r="3" spans="1:11" ht="15" customHeight="1">
      <c r="A3" s="20" t="s">
        <v>644</v>
      </c>
      <c r="B3" s="27"/>
      <c r="C3" s="27"/>
      <c r="D3" s="27"/>
      <c r="E3" s="27"/>
      <c r="F3" s="27"/>
      <c r="G3" s="27"/>
      <c r="H3" s="27"/>
      <c r="I3" s="27"/>
      <c r="J3" s="27"/>
      <c r="K3" s="27"/>
    </row>
    <row r="4" spans="1:11" ht="15" customHeight="1">
      <c r="A4" s="20" t="s">
        <v>85</v>
      </c>
      <c r="B4" s="27"/>
      <c r="C4" s="27"/>
      <c r="D4" s="27"/>
      <c r="E4" s="27"/>
      <c r="F4" s="27"/>
      <c r="G4" s="27"/>
      <c r="H4" s="27"/>
      <c r="I4" s="27"/>
      <c r="J4" s="27"/>
      <c r="K4" s="27"/>
    </row>
    <row r="5" spans="1:11" ht="15.75" customHeight="1">
      <c r="A5" s="20" t="s">
        <v>645</v>
      </c>
      <c r="B5" s="27"/>
      <c r="C5" s="27"/>
      <c r="D5" s="27"/>
      <c r="E5" s="27"/>
      <c r="F5" s="27"/>
      <c r="G5" s="27"/>
      <c r="H5" s="27"/>
      <c r="I5" s="27"/>
      <c r="J5" s="27"/>
      <c r="K5" s="27"/>
    </row>
    <row r="6" spans="1:11" ht="15.75" customHeight="1">
      <c r="A6" s="20" t="s">
        <v>646</v>
      </c>
      <c r="B6" s="27"/>
      <c r="C6" s="27"/>
      <c r="D6" s="27"/>
      <c r="E6" s="27"/>
      <c r="F6" s="27"/>
      <c r="G6" s="27"/>
      <c r="H6" s="27"/>
      <c r="I6" s="27"/>
      <c r="J6" s="27"/>
      <c r="K6" s="27"/>
    </row>
    <row r="7" spans="1:11" ht="10.5" customHeight="1">
      <c r="A7" s="20"/>
      <c r="B7" s="27"/>
      <c r="C7" s="27"/>
      <c r="D7" s="27"/>
      <c r="E7" s="27"/>
      <c r="F7" s="27"/>
      <c r="G7" s="27"/>
      <c r="H7" s="27"/>
      <c r="I7" s="27"/>
      <c r="J7" s="27"/>
      <c r="K7" s="27"/>
    </row>
    <row r="8" spans="1:11" ht="33" customHeight="1">
      <c r="A8" s="978" t="s">
        <v>70</v>
      </c>
      <c r="B8" s="979"/>
      <c r="C8" s="980"/>
      <c r="D8" s="980"/>
      <c r="E8" s="980"/>
      <c r="F8" s="980"/>
      <c r="G8" s="981"/>
      <c r="H8" s="982" t="s">
        <v>277</v>
      </c>
      <c r="I8" s="983"/>
      <c r="J8" s="980"/>
      <c r="K8" s="984"/>
    </row>
    <row r="9" spans="1:11" ht="13.5" customHeight="1">
      <c r="A9" s="985" t="s">
        <v>647</v>
      </c>
      <c r="B9" s="986"/>
      <c r="C9" s="991"/>
      <c r="D9" s="991"/>
      <c r="E9" s="991"/>
      <c r="F9" s="991"/>
      <c r="G9" s="992"/>
      <c r="H9" s="997" t="s">
        <v>214</v>
      </c>
      <c r="I9" s="998"/>
      <c r="J9" s="1001"/>
      <c r="K9" s="1002"/>
    </row>
    <row r="10" spans="1:11" ht="11.25" customHeight="1">
      <c r="A10" s="987"/>
      <c r="B10" s="988"/>
      <c r="C10" s="993"/>
      <c r="D10" s="993"/>
      <c r="E10" s="993"/>
      <c r="F10" s="993"/>
      <c r="G10" s="994"/>
      <c r="H10" s="997"/>
      <c r="I10" s="998"/>
      <c r="J10" s="1003" t="s">
        <v>577</v>
      </c>
      <c r="K10" s="1004"/>
    </row>
    <row r="11" spans="1:11" ht="13.5" customHeight="1">
      <c r="A11" s="989"/>
      <c r="B11" s="990"/>
      <c r="C11" s="995"/>
      <c r="D11" s="995"/>
      <c r="E11" s="995"/>
      <c r="F11" s="995"/>
      <c r="G11" s="996"/>
      <c r="H11" s="999"/>
      <c r="I11" s="1000"/>
      <c r="J11" s="1005"/>
      <c r="K11" s="1006"/>
    </row>
    <row r="12" spans="1:11" ht="33" customHeight="1">
      <c r="A12" s="1007" t="s">
        <v>71</v>
      </c>
      <c r="B12" s="1008"/>
      <c r="C12" s="1009"/>
      <c r="D12" s="1010"/>
      <c r="E12" s="1010"/>
      <c r="F12" s="1010"/>
      <c r="G12" s="1011"/>
      <c r="H12" s="1012" t="s">
        <v>72</v>
      </c>
      <c r="I12" s="1013"/>
      <c r="J12" s="1014"/>
      <c r="K12" s="1015"/>
    </row>
    <row r="13" spans="1:11" ht="30" customHeight="1">
      <c r="A13" s="1016" t="s">
        <v>649</v>
      </c>
      <c r="B13" s="1017"/>
      <c r="C13" s="1018"/>
      <c r="D13" s="307" t="s">
        <v>686</v>
      </c>
      <c r="E13" s="307" t="s">
        <v>650</v>
      </c>
      <c r="F13" s="308" t="s">
        <v>590</v>
      </c>
      <c r="G13" s="1019" t="s">
        <v>687</v>
      </c>
      <c r="H13" s="983"/>
      <c r="I13" s="982" t="s">
        <v>688</v>
      </c>
      <c r="J13" s="983"/>
      <c r="K13" s="309" t="s">
        <v>73</v>
      </c>
    </row>
    <row r="14" spans="1:11" ht="30" customHeight="1">
      <c r="A14" s="1020" t="s">
        <v>53</v>
      </c>
      <c r="B14" s="1021"/>
      <c r="C14" s="1022"/>
      <c r="D14" s="408"/>
      <c r="E14" s="409"/>
      <c r="F14" s="410"/>
      <c r="G14" s="1023"/>
      <c r="H14" s="1024"/>
      <c r="I14" s="1025">
        <f>INT(D14*E14)</f>
        <v>0</v>
      </c>
      <c r="J14" s="1026"/>
      <c r="K14" s="405"/>
    </row>
    <row r="15" spans="1:11" ht="30" customHeight="1">
      <c r="A15" s="1027" t="s">
        <v>651</v>
      </c>
      <c r="B15" s="1030"/>
      <c r="C15" s="1031"/>
      <c r="D15" s="345"/>
      <c r="E15" s="411"/>
      <c r="F15" s="412"/>
      <c r="G15" s="1032"/>
      <c r="H15" s="1033"/>
      <c r="I15" s="1034">
        <f t="shared" ref="I15:I19" si="0">INT(D15*E15)</f>
        <v>0</v>
      </c>
      <c r="J15" s="1035"/>
      <c r="K15" s="415"/>
    </row>
    <row r="16" spans="1:11" ht="30" customHeight="1">
      <c r="A16" s="1028"/>
      <c r="B16" s="1036"/>
      <c r="C16" s="1037"/>
      <c r="D16" s="350"/>
      <c r="E16" s="413"/>
      <c r="F16" s="414"/>
      <c r="G16" s="1038"/>
      <c r="H16" s="1039"/>
      <c r="I16" s="1040">
        <f t="shared" si="0"/>
        <v>0</v>
      </c>
      <c r="J16" s="1041"/>
      <c r="K16" s="416"/>
    </row>
    <row r="17" spans="1:11" ht="30" customHeight="1">
      <c r="A17" s="1028"/>
      <c r="B17" s="1036"/>
      <c r="C17" s="1037"/>
      <c r="D17" s="350"/>
      <c r="E17" s="413"/>
      <c r="F17" s="414"/>
      <c r="G17" s="1038"/>
      <c r="H17" s="1039"/>
      <c r="I17" s="1040">
        <f t="shared" si="0"/>
        <v>0</v>
      </c>
      <c r="J17" s="1041"/>
      <c r="K17" s="416"/>
    </row>
    <row r="18" spans="1:11" ht="30" customHeight="1">
      <c r="A18" s="1028"/>
      <c r="B18" s="1036"/>
      <c r="C18" s="1037"/>
      <c r="D18" s="350"/>
      <c r="E18" s="413"/>
      <c r="F18" s="414"/>
      <c r="G18" s="1038"/>
      <c r="H18" s="1039"/>
      <c r="I18" s="1040">
        <f t="shared" si="0"/>
        <v>0</v>
      </c>
      <c r="J18" s="1041"/>
      <c r="K18" s="416"/>
    </row>
    <row r="19" spans="1:11" ht="30" customHeight="1">
      <c r="A19" s="1028"/>
      <c r="B19" s="1036"/>
      <c r="C19" s="1037"/>
      <c r="D19" s="350"/>
      <c r="E19" s="413"/>
      <c r="F19" s="414"/>
      <c r="G19" s="1038"/>
      <c r="H19" s="1039"/>
      <c r="I19" s="1040">
        <f t="shared" si="0"/>
        <v>0</v>
      </c>
      <c r="J19" s="1041"/>
      <c r="K19" s="416"/>
    </row>
    <row r="20" spans="1:11" ht="30" customHeight="1">
      <c r="A20" s="1029"/>
      <c r="B20" s="754" t="s">
        <v>652</v>
      </c>
      <c r="C20" s="754"/>
      <c r="D20" s="754"/>
      <c r="E20" s="754"/>
      <c r="F20" s="1046"/>
      <c r="G20" s="1047">
        <f>SUM(G15:H19)</f>
        <v>0</v>
      </c>
      <c r="H20" s="1026"/>
      <c r="I20" s="1025">
        <f>SUM(I15:J19)</f>
        <v>0</v>
      </c>
      <c r="J20" s="1026"/>
      <c r="K20" s="310"/>
    </row>
    <row r="21" spans="1:11" ht="30" customHeight="1">
      <c r="A21" s="1027" t="s">
        <v>653</v>
      </c>
      <c r="B21" s="1030"/>
      <c r="C21" s="1031"/>
      <c r="D21" s="345"/>
      <c r="E21" s="411"/>
      <c r="F21" s="412"/>
      <c r="G21" s="1032"/>
      <c r="H21" s="1033"/>
      <c r="I21" s="1034">
        <f t="shared" ref="I21:I23" si="1">INT(D21*E21)</f>
        <v>0</v>
      </c>
      <c r="J21" s="1035"/>
      <c r="K21" s="415"/>
    </row>
    <row r="22" spans="1:11" ht="30" customHeight="1">
      <c r="A22" s="1028"/>
      <c r="B22" s="1060"/>
      <c r="C22" s="1061"/>
      <c r="D22" s="417"/>
      <c r="E22" s="418"/>
      <c r="F22" s="419"/>
      <c r="G22" s="1062"/>
      <c r="H22" s="1063"/>
      <c r="I22" s="1040">
        <f t="shared" si="1"/>
        <v>0</v>
      </c>
      <c r="J22" s="1041"/>
      <c r="K22" s="420"/>
    </row>
    <row r="23" spans="1:11" ht="30" customHeight="1">
      <c r="A23" s="1028"/>
      <c r="B23" s="1042"/>
      <c r="C23" s="1043"/>
      <c r="D23" s="350"/>
      <c r="E23" s="413"/>
      <c r="F23" s="414"/>
      <c r="G23" s="1044"/>
      <c r="H23" s="1045"/>
      <c r="I23" s="1040">
        <f t="shared" si="1"/>
        <v>0</v>
      </c>
      <c r="J23" s="1041"/>
      <c r="K23" s="421"/>
    </row>
    <row r="24" spans="1:11" ht="30" customHeight="1">
      <c r="A24" s="1029"/>
      <c r="B24" s="754" t="s">
        <v>652</v>
      </c>
      <c r="C24" s="754"/>
      <c r="D24" s="754"/>
      <c r="E24" s="754"/>
      <c r="F24" s="1046"/>
      <c r="G24" s="1047">
        <f>SUM(G21:H23)</f>
        <v>0</v>
      </c>
      <c r="H24" s="1026"/>
      <c r="I24" s="1025">
        <f>SUM(I21:J23)</f>
        <v>0</v>
      </c>
      <c r="J24" s="1026"/>
      <c r="K24" s="311"/>
    </row>
    <row r="25" spans="1:11" ht="30" customHeight="1">
      <c r="A25" s="1027" t="s">
        <v>638</v>
      </c>
      <c r="B25" s="1048"/>
      <c r="C25" s="1049"/>
      <c r="D25" s="422"/>
      <c r="E25" s="423"/>
      <c r="F25" s="424"/>
      <c r="G25" s="1050"/>
      <c r="H25" s="1051"/>
      <c r="I25" s="1052">
        <f t="shared" ref="I25:I29" si="2">INT(D25*E25)</f>
        <v>0</v>
      </c>
      <c r="J25" s="1053"/>
      <c r="K25" s="415"/>
    </row>
    <row r="26" spans="1:11" ht="30" customHeight="1">
      <c r="A26" s="1028"/>
      <c r="B26" s="1054"/>
      <c r="C26" s="1055"/>
      <c r="D26" s="425"/>
      <c r="E26" s="426"/>
      <c r="F26" s="427"/>
      <c r="G26" s="1056"/>
      <c r="H26" s="1057"/>
      <c r="I26" s="1058">
        <f t="shared" si="2"/>
        <v>0</v>
      </c>
      <c r="J26" s="1059"/>
      <c r="K26" s="416"/>
    </row>
    <row r="27" spans="1:11" ht="30" customHeight="1">
      <c r="A27" s="1029"/>
      <c r="B27" s="1064" t="s">
        <v>655</v>
      </c>
      <c r="C27" s="1065"/>
      <c r="D27" s="1065"/>
      <c r="E27" s="1065"/>
      <c r="F27" s="1066"/>
      <c r="G27" s="1067">
        <f>SUM(G25:H26)</f>
        <v>0</v>
      </c>
      <c r="H27" s="1068"/>
      <c r="I27" s="1067">
        <f>SUM(I25:J26)</f>
        <v>0</v>
      </c>
      <c r="J27" s="1068"/>
      <c r="K27" s="311"/>
    </row>
    <row r="28" spans="1:11" ht="30" customHeight="1">
      <c r="A28" s="1027" t="s">
        <v>639</v>
      </c>
      <c r="B28" s="1069"/>
      <c r="C28" s="1070"/>
      <c r="D28" s="428"/>
      <c r="E28" s="429"/>
      <c r="F28" s="430"/>
      <c r="G28" s="1071"/>
      <c r="H28" s="1072"/>
      <c r="I28" s="1073">
        <f t="shared" si="2"/>
        <v>0</v>
      </c>
      <c r="J28" s="1074"/>
      <c r="K28" s="431"/>
    </row>
    <row r="29" spans="1:11" ht="30" customHeight="1">
      <c r="A29" s="1028"/>
      <c r="B29" s="1054"/>
      <c r="C29" s="1055"/>
      <c r="D29" s="425"/>
      <c r="E29" s="426"/>
      <c r="F29" s="427"/>
      <c r="G29" s="1056"/>
      <c r="H29" s="1057"/>
      <c r="I29" s="1058">
        <f t="shared" si="2"/>
        <v>0</v>
      </c>
      <c r="J29" s="1059"/>
      <c r="K29" s="416"/>
    </row>
    <row r="30" spans="1:11" ht="30" customHeight="1">
      <c r="A30" s="1029"/>
      <c r="B30" s="754" t="s">
        <v>652</v>
      </c>
      <c r="C30" s="754"/>
      <c r="D30" s="754"/>
      <c r="E30" s="754"/>
      <c r="F30" s="1046"/>
      <c r="G30" s="1047">
        <f>SUM(G28:H29)</f>
        <v>0</v>
      </c>
      <c r="H30" s="1026"/>
      <c r="I30" s="1025">
        <f>SUM(I28:J29)</f>
        <v>0</v>
      </c>
      <c r="J30" s="1026"/>
      <c r="K30" s="311"/>
    </row>
    <row r="31" spans="1:11" ht="30" customHeight="1">
      <c r="A31" s="1075" t="s">
        <v>76</v>
      </c>
      <c r="B31" s="1076"/>
      <c r="C31" s="1076"/>
      <c r="D31" s="432"/>
      <c r="E31" s="433"/>
      <c r="F31" s="434"/>
      <c r="G31" s="1079"/>
      <c r="H31" s="1080"/>
      <c r="I31" s="1081">
        <f>INT(D31*E31)</f>
        <v>0</v>
      </c>
      <c r="J31" s="1082"/>
      <c r="K31" s="435"/>
    </row>
    <row r="32" spans="1:11" ht="30" customHeight="1">
      <c r="A32" s="1075" t="s">
        <v>656</v>
      </c>
      <c r="B32" s="1076"/>
      <c r="C32" s="1076"/>
      <c r="D32" s="1076"/>
      <c r="E32" s="1076"/>
      <c r="F32" s="1077"/>
      <c r="G32" s="1047">
        <f>SUM(G14,G20,G24,G27,G30,G31)</f>
        <v>0</v>
      </c>
      <c r="H32" s="1078"/>
      <c r="I32" s="1025">
        <f>SUM(I14,I20,I24,I27,I30,I31)</f>
        <v>0</v>
      </c>
      <c r="J32" s="1078"/>
      <c r="K32" s="312"/>
    </row>
    <row r="33" spans="1:11" ht="12.75">
      <c r="A33" s="28"/>
      <c r="B33" s="28"/>
      <c r="C33" s="28"/>
      <c r="D33" s="28"/>
      <c r="E33" s="28"/>
      <c r="F33" s="28"/>
      <c r="G33" s="28"/>
      <c r="H33" s="28"/>
      <c r="I33" s="28"/>
      <c r="J33" s="28"/>
      <c r="K33" s="28"/>
    </row>
    <row r="34" spans="1:11">
      <c r="A34" s="27"/>
      <c r="B34" s="27"/>
      <c r="C34" s="27"/>
      <c r="D34" s="27"/>
      <c r="E34" s="27"/>
      <c r="F34" s="27"/>
      <c r="G34" s="27"/>
      <c r="H34" s="27"/>
      <c r="I34" s="27"/>
      <c r="J34" s="27"/>
      <c r="K34" s="27"/>
    </row>
    <row r="35" spans="1:11">
      <c r="A35" s="20"/>
      <c r="B35" s="27"/>
      <c r="C35" s="27"/>
      <c r="D35" s="27"/>
      <c r="E35" s="27"/>
      <c r="F35" s="27"/>
      <c r="G35" s="27"/>
      <c r="H35" s="27"/>
      <c r="I35" s="27"/>
      <c r="J35" s="27"/>
      <c r="K35" s="27"/>
    </row>
  </sheetData>
  <sheetProtection sheet="1" objects="1" scenarios="1" selectLockedCells="1"/>
  <mergeCells count="78">
    <mergeCell ref="A8:B8"/>
    <mergeCell ref="C8:G8"/>
    <mergeCell ref="H8:I8"/>
    <mergeCell ref="J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B27:F27"/>
    <mergeCell ref="G27:H27"/>
    <mergeCell ref="I27:J27"/>
    <mergeCell ref="A28:A30"/>
    <mergeCell ref="B28:C28"/>
    <mergeCell ref="G28:H28"/>
    <mergeCell ref="I28:J28"/>
    <mergeCell ref="B29:C29"/>
    <mergeCell ref="G29:H29"/>
    <mergeCell ref="I29:J29"/>
    <mergeCell ref="A32:F32"/>
    <mergeCell ref="G32:H32"/>
    <mergeCell ref="I32:J32"/>
    <mergeCell ref="B30:F30"/>
    <mergeCell ref="G30:H30"/>
    <mergeCell ref="I30:J30"/>
    <mergeCell ref="A31:C31"/>
    <mergeCell ref="G31:H31"/>
    <mergeCell ref="I31:J31"/>
  </mergeCells>
  <phoneticPr fontId="1"/>
  <dataValidations count="3">
    <dataValidation allowBlank="1" showInputMessage="1" showErrorMessage="1" prompt="単価・数量を入力すると自動計算されます" sqref="I14:J32"/>
    <dataValidation allowBlank="1" showInputMessage="1" showErrorMessage="1" prompt="自動算出されませんので、個別に記入してください" sqref="G21:H23"/>
    <dataValidation allowBlank="1" showInputMessage="1" showErrorMessage="1" prompt="自動算出されませんので、個別に記入して下さい" sqref="G25:H26 G31:H31 G14:H19 G28:H28"/>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Zeros="0" view="pageBreakPreview" topLeftCell="A2" zoomScaleNormal="100" zoomScaleSheetLayoutView="100" workbookViewId="0">
      <selection activeCell="D7" sqref="D7"/>
    </sheetView>
  </sheetViews>
  <sheetFormatPr defaultRowHeight="12"/>
  <cols>
    <col min="1" max="1" width="9.125" style="21" customWidth="1"/>
    <col min="2" max="2" width="13.125" style="21" customWidth="1"/>
    <col min="3" max="3" width="12.625" style="21" customWidth="1"/>
    <col min="4" max="4" width="5.375" style="21" customWidth="1"/>
    <col min="5" max="6" width="11.5" style="21" customWidth="1"/>
    <col min="7" max="7" width="12.125" style="21" customWidth="1"/>
    <col min="8" max="8" width="11.25" style="21" customWidth="1"/>
    <col min="9" max="16384" width="9" style="21"/>
  </cols>
  <sheetData>
    <row r="1" spans="1:8" ht="13.5">
      <c r="A1" s="3" t="s">
        <v>44</v>
      </c>
    </row>
    <row r="2" spans="1:8" ht="18" customHeight="1">
      <c r="A2" s="39" t="s">
        <v>79</v>
      </c>
      <c r="B2" s="20"/>
      <c r="C2" s="20"/>
      <c r="D2" s="20"/>
      <c r="E2" s="20"/>
      <c r="F2" s="20"/>
      <c r="G2" s="20"/>
      <c r="H2" s="20"/>
    </row>
    <row r="3" spans="1:8" ht="18" customHeight="1">
      <c r="A3" s="20" t="s">
        <v>86</v>
      </c>
      <c r="B3" s="20"/>
      <c r="C3" s="20"/>
      <c r="D3" s="20"/>
      <c r="E3" s="20"/>
      <c r="F3" s="20"/>
      <c r="G3" s="20"/>
      <c r="H3" s="20"/>
    </row>
    <row r="4" spans="1:8" ht="18" customHeight="1">
      <c r="A4" s="20"/>
      <c r="B4" s="20"/>
      <c r="C4" s="20"/>
      <c r="D4" s="20"/>
      <c r="E4" s="20"/>
      <c r="F4" s="20"/>
      <c r="G4" s="20"/>
      <c r="H4" s="20"/>
    </row>
    <row r="5" spans="1:8" ht="18" customHeight="1">
      <c r="A5" s="20"/>
      <c r="B5" s="20"/>
      <c r="C5" s="20"/>
      <c r="D5" s="20"/>
      <c r="E5" s="20"/>
      <c r="F5" s="20"/>
      <c r="G5" s="20"/>
      <c r="H5" s="20"/>
    </row>
    <row r="6" spans="1:8" ht="57" customHeight="1">
      <c r="A6" s="247" t="s">
        <v>608</v>
      </c>
      <c r="B6" s="216" t="s">
        <v>50</v>
      </c>
      <c r="C6" s="246" t="s">
        <v>260</v>
      </c>
      <c r="D6" s="246" t="s">
        <v>609</v>
      </c>
      <c r="E6" s="246" t="s">
        <v>77</v>
      </c>
      <c r="F6" s="246" t="s">
        <v>199</v>
      </c>
      <c r="G6" s="216" t="s">
        <v>261</v>
      </c>
      <c r="H6" s="248" t="s">
        <v>73</v>
      </c>
    </row>
    <row r="7" spans="1:8" ht="57" customHeight="1">
      <c r="A7" s="436"/>
      <c r="B7" s="437"/>
      <c r="C7" s="438"/>
      <c r="D7" s="439"/>
      <c r="E7" s="440"/>
      <c r="F7" s="440"/>
      <c r="G7" s="313">
        <f>INT(E7*D7)</f>
        <v>0</v>
      </c>
      <c r="H7" s="456"/>
    </row>
    <row r="8" spans="1:8" ht="57" customHeight="1">
      <c r="A8" s="441"/>
      <c r="B8" s="442"/>
      <c r="C8" s="443"/>
      <c r="D8" s="444"/>
      <c r="E8" s="445"/>
      <c r="F8" s="445"/>
      <c r="G8" s="314">
        <f t="shared" ref="G8" si="0">INT(E8*D8)</f>
        <v>0</v>
      </c>
      <c r="H8" s="457"/>
    </row>
    <row r="9" spans="1:8" ht="57" customHeight="1">
      <c r="A9" s="446"/>
      <c r="B9" s="447"/>
      <c r="C9" s="448"/>
      <c r="D9" s="449"/>
      <c r="E9" s="450"/>
      <c r="F9" s="450"/>
      <c r="G9" s="315">
        <f t="shared" ref="G9:G13" si="1">INT(E9*D9)</f>
        <v>0</v>
      </c>
      <c r="H9" s="403"/>
    </row>
    <row r="10" spans="1:8" ht="57" customHeight="1">
      <c r="A10" s="446"/>
      <c r="B10" s="447"/>
      <c r="C10" s="448"/>
      <c r="D10" s="449"/>
      <c r="E10" s="450"/>
      <c r="F10" s="450"/>
      <c r="G10" s="315">
        <f t="shared" si="1"/>
        <v>0</v>
      </c>
      <c r="H10" s="403"/>
    </row>
    <row r="11" spans="1:8" ht="57" customHeight="1">
      <c r="A11" s="446"/>
      <c r="B11" s="447"/>
      <c r="C11" s="448"/>
      <c r="D11" s="449"/>
      <c r="E11" s="450"/>
      <c r="F11" s="450"/>
      <c r="G11" s="315">
        <f t="shared" si="1"/>
        <v>0</v>
      </c>
      <c r="H11" s="403"/>
    </row>
    <row r="12" spans="1:8" ht="57" customHeight="1">
      <c r="A12" s="446"/>
      <c r="B12" s="447"/>
      <c r="C12" s="448"/>
      <c r="D12" s="449"/>
      <c r="E12" s="450"/>
      <c r="F12" s="450"/>
      <c r="G12" s="315">
        <f t="shared" si="1"/>
        <v>0</v>
      </c>
      <c r="H12" s="403"/>
    </row>
    <row r="13" spans="1:8" ht="57" customHeight="1">
      <c r="A13" s="451"/>
      <c r="B13" s="452"/>
      <c r="C13" s="453"/>
      <c r="D13" s="454"/>
      <c r="E13" s="455"/>
      <c r="F13" s="455"/>
      <c r="G13" s="316">
        <f t="shared" si="1"/>
        <v>0</v>
      </c>
      <c r="H13" s="405"/>
    </row>
    <row r="14" spans="1:8" ht="57" customHeight="1">
      <c r="A14" s="1075" t="s">
        <v>611</v>
      </c>
      <c r="B14" s="1076"/>
      <c r="C14" s="1076"/>
      <c r="D14" s="1076"/>
      <c r="E14" s="1076"/>
      <c r="F14" s="317">
        <f>SUM(F7:F13)</f>
        <v>0</v>
      </c>
      <c r="G14" s="317">
        <f>SUM(G7:G13)</f>
        <v>0</v>
      </c>
      <c r="H14" s="306"/>
    </row>
    <row r="15" spans="1:8">
      <c r="A15" s="20"/>
      <c r="B15" s="20"/>
      <c r="C15" s="20"/>
      <c r="D15" s="20"/>
      <c r="E15" s="20"/>
      <c r="F15" s="20"/>
      <c r="G15" s="20"/>
      <c r="H15" s="20"/>
    </row>
    <row r="18" spans="1:1" hidden="1">
      <c r="A18" s="21" t="s">
        <v>583</v>
      </c>
    </row>
    <row r="19" spans="1:1" ht="24" hidden="1">
      <c r="A19" s="138" t="s">
        <v>584</v>
      </c>
    </row>
    <row r="20" spans="1:1" ht="24" hidden="1">
      <c r="A20" s="138" t="s">
        <v>585</v>
      </c>
    </row>
    <row r="21" spans="1:1" hidden="1">
      <c r="A21" s="21" t="s">
        <v>610</v>
      </c>
    </row>
  </sheetData>
  <sheetProtection sheet="1" objects="1" scenarios="1" selectLockedCells="1"/>
  <mergeCells count="1">
    <mergeCell ref="A14:E14"/>
  </mergeCells>
  <phoneticPr fontId="1"/>
  <dataValidations count="1">
    <dataValidation type="list" allowBlank="1" showInputMessage="1" showErrorMessage="1" sqref="A7:A13">
      <formula1>$A$18:$A$21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Normal="100" zoomScaleSheetLayoutView="100" workbookViewId="0">
      <selection activeCell="H35" sqref="H35"/>
    </sheetView>
  </sheetViews>
  <sheetFormatPr defaultRowHeight="13.5"/>
  <cols>
    <col min="1" max="1" width="3.625" style="11" customWidth="1"/>
    <col min="2" max="2" width="12.125" style="11" customWidth="1"/>
    <col min="3" max="3" width="65.625" style="11" customWidth="1"/>
    <col min="4" max="5" width="7.625" style="11" customWidth="1"/>
    <col min="6" max="16384" width="9" style="11"/>
  </cols>
  <sheetData>
    <row r="1" spans="1:5" ht="18" customHeight="1">
      <c r="A1" s="474" t="s">
        <v>642</v>
      </c>
      <c r="B1" s="474"/>
      <c r="C1" s="474"/>
      <c r="D1" s="474"/>
      <c r="E1" s="474"/>
    </row>
    <row r="2" spans="1:5" ht="18" customHeight="1">
      <c r="A2" s="474" t="s">
        <v>356</v>
      </c>
      <c r="B2" s="474"/>
      <c r="C2" s="474"/>
      <c r="D2" s="474"/>
      <c r="E2" s="474"/>
    </row>
    <row r="3" spans="1:5" ht="14.25">
      <c r="A3" s="474"/>
      <c r="B3" s="474"/>
      <c r="C3" s="474"/>
      <c r="D3" s="474"/>
      <c r="E3" s="474"/>
    </row>
    <row r="4" spans="1:5" ht="27.75" customHeight="1">
      <c r="A4" s="482" t="s">
        <v>373</v>
      </c>
      <c r="B4" s="483"/>
      <c r="C4" s="483"/>
      <c r="D4" s="483"/>
      <c r="E4" s="483"/>
    </row>
    <row r="5" spans="1:5" ht="27" customHeight="1">
      <c r="A5" s="481" t="s">
        <v>357</v>
      </c>
      <c r="B5" s="481"/>
      <c r="C5" s="481"/>
      <c r="D5" s="481"/>
      <c r="E5" s="481"/>
    </row>
    <row r="6" spans="1:5" ht="16.5" customHeight="1">
      <c r="A6" s="480" t="s">
        <v>358</v>
      </c>
      <c r="B6" s="480"/>
      <c r="C6" s="480"/>
      <c r="D6" s="480"/>
      <c r="E6" s="480"/>
    </row>
    <row r="7" spans="1:5" ht="16.5" customHeight="1">
      <c r="A7" s="480" t="s">
        <v>359</v>
      </c>
      <c r="B7" s="480"/>
      <c r="C7" s="480"/>
      <c r="D7" s="480"/>
      <c r="E7" s="480"/>
    </row>
    <row r="8" spans="1:5" ht="16.5" customHeight="1">
      <c r="A8" s="480" t="s">
        <v>613</v>
      </c>
      <c r="B8" s="480"/>
      <c r="C8" s="480"/>
      <c r="D8" s="480"/>
      <c r="E8" s="480"/>
    </row>
    <row r="9" spans="1:5" ht="16.5" customHeight="1">
      <c r="A9" s="479" t="s">
        <v>414</v>
      </c>
      <c r="B9" s="479"/>
      <c r="C9" s="479"/>
      <c r="D9" s="479"/>
      <c r="E9" s="479"/>
    </row>
    <row r="10" spans="1:5" ht="6.75" customHeight="1">
      <c r="A10" s="147"/>
      <c r="B10" s="147"/>
      <c r="C10" s="147"/>
      <c r="D10" s="147"/>
      <c r="E10" s="147"/>
    </row>
    <row r="11" spans="1:5" ht="26.25" customHeight="1">
      <c r="A11" s="148" t="s">
        <v>360</v>
      </c>
      <c r="B11" s="475" t="s">
        <v>374</v>
      </c>
      <c r="C11" s="476"/>
      <c r="D11" s="149" t="s">
        <v>361</v>
      </c>
      <c r="E11" s="150" t="s">
        <v>362</v>
      </c>
    </row>
    <row r="12" spans="1:5" ht="28.5" customHeight="1">
      <c r="A12" s="151">
        <v>1</v>
      </c>
      <c r="B12" s="477" t="s">
        <v>614</v>
      </c>
      <c r="C12" s="478"/>
      <c r="D12" s="152" t="s">
        <v>363</v>
      </c>
      <c r="E12" s="153"/>
    </row>
    <row r="13" spans="1:5" ht="18" customHeight="1">
      <c r="A13" s="488">
        <v>2</v>
      </c>
      <c r="B13" s="495" t="s">
        <v>620</v>
      </c>
      <c r="C13" s="496"/>
      <c r="D13" s="154" t="s">
        <v>364</v>
      </c>
      <c r="E13" s="490"/>
    </row>
    <row r="14" spans="1:5" ht="18" customHeight="1">
      <c r="A14" s="489"/>
      <c r="B14" s="497" t="s">
        <v>375</v>
      </c>
      <c r="C14" s="498"/>
      <c r="D14" s="155" t="s">
        <v>365</v>
      </c>
      <c r="E14" s="491"/>
    </row>
    <row r="15" spans="1:5" ht="28.5" customHeight="1">
      <c r="A15" s="156">
        <v>3</v>
      </c>
      <c r="B15" s="484" t="s">
        <v>366</v>
      </c>
      <c r="C15" s="485"/>
      <c r="D15" s="157" t="s">
        <v>367</v>
      </c>
      <c r="E15" s="158"/>
    </row>
    <row r="16" spans="1:5" ht="25.5" customHeight="1">
      <c r="A16" s="492">
        <v>4</v>
      </c>
      <c r="B16" s="486" t="s">
        <v>615</v>
      </c>
      <c r="C16" s="487"/>
      <c r="D16" s="493" t="s">
        <v>369</v>
      </c>
      <c r="E16" s="494"/>
    </row>
    <row r="17" spans="1:5" ht="54" customHeight="1">
      <c r="A17" s="492"/>
      <c r="B17" s="486" t="s">
        <v>641</v>
      </c>
      <c r="C17" s="487"/>
      <c r="D17" s="493"/>
      <c r="E17" s="494"/>
    </row>
    <row r="18" spans="1:5" ht="17.25" customHeight="1">
      <c r="A18" s="492"/>
      <c r="B18" s="486" t="s">
        <v>616</v>
      </c>
      <c r="C18" s="487"/>
      <c r="D18" s="493"/>
      <c r="E18" s="494"/>
    </row>
    <row r="19" spans="1:5" ht="17.25" customHeight="1">
      <c r="A19" s="492"/>
      <c r="B19" s="486" t="s">
        <v>390</v>
      </c>
      <c r="C19" s="487"/>
      <c r="D19" s="493"/>
      <c r="E19" s="494"/>
    </row>
    <row r="20" spans="1:5" ht="16.5" customHeight="1">
      <c r="A20" s="492"/>
      <c r="B20" s="486" t="s">
        <v>368</v>
      </c>
      <c r="C20" s="487"/>
      <c r="D20" s="493"/>
      <c r="E20" s="494"/>
    </row>
    <row r="21" spans="1:5" ht="16.5" customHeight="1">
      <c r="A21" s="492"/>
      <c r="B21" s="486" t="s">
        <v>621</v>
      </c>
      <c r="C21" s="487"/>
      <c r="D21" s="493"/>
      <c r="E21" s="494"/>
    </row>
    <row r="22" spans="1:5" ht="3.75" customHeight="1">
      <c r="A22" s="492"/>
      <c r="B22" s="501"/>
      <c r="C22" s="502"/>
      <c r="D22" s="493"/>
      <c r="E22" s="494"/>
    </row>
    <row r="23" spans="1:5" ht="25.5" customHeight="1">
      <c r="A23" s="511">
        <v>5</v>
      </c>
      <c r="B23" s="505" t="s">
        <v>370</v>
      </c>
      <c r="C23" s="506"/>
      <c r="D23" s="514" t="s">
        <v>363</v>
      </c>
      <c r="E23" s="490"/>
    </row>
    <row r="24" spans="1:5" ht="16.5" customHeight="1">
      <c r="A24" s="512"/>
      <c r="B24" s="159" t="s">
        <v>376</v>
      </c>
      <c r="C24" s="160" t="s">
        <v>622</v>
      </c>
      <c r="D24" s="494"/>
      <c r="E24" s="516"/>
    </row>
    <row r="25" spans="1:5" ht="3" customHeight="1">
      <c r="A25" s="512"/>
      <c r="B25" s="159"/>
      <c r="C25" s="160"/>
      <c r="D25" s="494"/>
      <c r="E25" s="516"/>
    </row>
    <row r="26" spans="1:5" ht="16.5" customHeight="1">
      <c r="A26" s="512"/>
      <c r="B26" s="159" t="s">
        <v>377</v>
      </c>
      <c r="C26" s="160" t="s">
        <v>378</v>
      </c>
      <c r="D26" s="494"/>
      <c r="E26" s="516"/>
    </row>
    <row r="27" spans="1:5" ht="3.75" customHeight="1">
      <c r="A27" s="513"/>
      <c r="B27" s="503"/>
      <c r="C27" s="504"/>
      <c r="D27" s="515"/>
      <c r="E27" s="491"/>
    </row>
    <row r="28" spans="1:5" ht="28.5" customHeight="1">
      <c r="A28" s="156">
        <v>6</v>
      </c>
      <c r="B28" s="507" t="s">
        <v>659</v>
      </c>
      <c r="C28" s="508"/>
      <c r="D28" s="157" t="s">
        <v>363</v>
      </c>
      <c r="E28" s="158"/>
    </row>
    <row r="29" spans="1:5" ht="25.5" customHeight="1">
      <c r="A29" s="488">
        <v>7</v>
      </c>
      <c r="B29" s="505" t="s">
        <v>371</v>
      </c>
      <c r="C29" s="506"/>
      <c r="D29" s="514" t="s">
        <v>372</v>
      </c>
      <c r="E29" s="490"/>
    </row>
    <row r="30" spans="1:5" ht="16.5" customHeight="1">
      <c r="A30" s="492"/>
      <c r="B30" s="161" t="s">
        <v>376</v>
      </c>
      <c r="C30" s="162" t="s">
        <v>623</v>
      </c>
      <c r="D30" s="494"/>
      <c r="E30" s="516"/>
    </row>
    <row r="31" spans="1:5" ht="3" customHeight="1">
      <c r="A31" s="492"/>
      <c r="B31" s="159"/>
      <c r="C31" s="160"/>
      <c r="D31" s="494"/>
      <c r="E31" s="516"/>
    </row>
    <row r="32" spans="1:5" ht="16.5" customHeight="1">
      <c r="A32" s="492"/>
      <c r="B32" s="161" t="s">
        <v>377</v>
      </c>
      <c r="C32" s="163" t="s">
        <v>382</v>
      </c>
      <c r="D32" s="494"/>
      <c r="E32" s="516"/>
    </row>
    <row r="33" spans="1:5" ht="16.5" customHeight="1">
      <c r="A33" s="492"/>
      <c r="B33" s="164"/>
      <c r="C33" s="165" t="s">
        <v>624</v>
      </c>
      <c r="D33" s="494"/>
      <c r="E33" s="516"/>
    </row>
    <row r="34" spans="1:5" ht="16.5" customHeight="1">
      <c r="A34" s="492"/>
      <c r="B34" s="164"/>
      <c r="C34" s="165" t="s">
        <v>625</v>
      </c>
      <c r="D34" s="494"/>
      <c r="E34" s="516"/>
    </row>
    <row r="35" spans="1:5" ht="16.5" customHeight="1">
      <c r="A35" s="492"/>
      <c r="B35" s="164"/>
      <c r="C35" s="163" t="s">
        <v>379</v>
      </c>
      <c r="D35" s="494"/>
      <c r="E35" s="516"/>
    </row>
    <row r="36" spans="1:5" ht="16.5" customHeight="1">
      <c r="A36" s="492"/>
      <c r="B36" s="164"/>
      <c r="C36" s="165" t="s">
        <v>626</v>
      </c>
      <c r="D36" s="494"/>
      <c r="E36" s="516"/>
    </row>
    <row r="37" spans="1:5" ht="16.5" customHeight="1">
      <c r="A37" s="492"/>
      <c r="B37" s="166"/>
      <c r="C37" s="165" t="s">
        <v>627</v>
      </c>
      <c r="D37" s="494"/>
      <c r="E37" s="516"/>
    </row>
    <row r="38" spans="1:5" ht="3.75" customHeight="1">
      <c r="A38" s="167"/>
      <c r="B38" s="503"/>
      <c r="C38" s="504"/>
      <c r="D38" s="515"/>
      <c r="E38" s="491"/>
    </row>
    <row r="39" spans="1:5" ht="25.5" customHeight="1">
      <c r="A39" s="488">
        <v>8</v>
      </c>
      <c r="B39" s="505" t="s">
        <v>617</v>
      </c>
      <c r="C39" s="506"/>
      <c r="D39" s="509" t="s">
        <v>381</v>
      </c>
      <c r="E39" s="490"/>
    </row>
    <row r="40" spans="1:5" ht="16.5" customHeight="1">
      <c r="A40" s="492"/>
      <c r="B40" s="486" t="s">
        <v>618</v>
      </c>
      <c r="C40" s="487"/>
      <c r="D40" s="493"/>
      <c r="E40" s="516"/>
    </row>
    <row r="41" spans="1:5" ht="18" customHeight="1">
      <c r="A41" s="492"/>
      <c r="B41" s="486" t="s">
        <v>389</v>
      </c>
      <c r="C41" s="487"/>
      <c r="D41" s="493"/>
      <c r="E41" s="516"/>
    </row>
    <row r="42" spans="1:5" ht="3" customHeight="1">
      <c r="A42" s="492"/>
      <c r="B42" s="159"/>
      <c r="C42" s="160"/>
      <c r="D42" s="493"/>
      <c r="E42" s="516"/>
    </row>
    <row r="43" spans="1:5" ht="16.5" customHeight="1">
      <c r="A43" s="492"/>
      <c r="B43" s="159" t="s">
        <v>376</v>
      </c>
      <c r="C43" s="160" t="s">
        <v>660</v>
      </c>
      <c r="D43" s="493"/>
      <c r="E43" s="516"/>
    </row>
    <row r="44" spans="1:5" ht="4.5" customHeight="1">
      <c r="A44" s="492"/>
      <c r="B44" s="166"/>
      <c r="C44" s="163"/>
      <c r="D44" s="493"/>
      <c r="E44" s="516"/>
    </row>
    <row r="45" spans="1:5" ht="3" customHeight="1">
      <c r="A45" s="492"/>
      <c r="B45" s="159"/>
      <c r="C45" s="160"/>
      <c r="D45" s="493"/>
      <c r="E45" s="516"/>
    </row>
    <row r="46" spans="1:5" ht="16.5" customHeight="1">
      <c r="A46" s="492"/>
      <c r="B46" s="159" t="s">
        <v>377</v>
      </c>
      <c r="C46" s="163" t="s">
        <v>380</v>
      </c>
      <c r="D46" s="493"/>
      <c r="E46" s="516"/>
    </row>
    <row r="47" spans="1:5" ht="3.75" customHeight="1">
      <c r="A47" s="167"/>
      <c r="B47" s="503"/>
      <c r="C47" s="504"/>
      <c r="D47" s="510"/>
      <c r="E47" s="491"/>
    </row>
    <row r="48" spans="1:5" ht="28.5" customHeight="1">
      <c r="A48" s="167">
        <v>9</v>
      </c>
      <c r="B48" s="499" t="s">
        <v>619</v>
      </c>
      <c r="C48" s="500"/>
      <c r="D48" s="155" t="s">
        <v>628</v>
      </c>
      <c r="E48" s="168"/>
    </row>
    <row r="49" spans="1:1">
      <c r="A49" s="169"/>
    </row>
  </sheetData>
  <mergeCells count="45">
    <mergeCell ref="D39:D47"/>
    <mergeCell ref="A23:A27"/>
    <mergeCell ref="D23:D27"/>
    <mergeCell ref="D29:D38"/>
    <mergeCell ref="E29:E38"/>
    <mergeCell ref="E23:E27"/>
    <mergeCell ref="E39:E47"/>
    <mergeCell ref="B39:C39"/>
    <mergeCell ref="B40:C40"/>
    <mergeCell ref="B41:C41"/>
    <mergeCell ref="A39:A46"/>
    <mergeCell ref="A29:A37"/>
    <mergeCell ref="B48:C48"/>
    <mergeCell ref="B22:C22"/>
    <mergeCell ref="B27:C27"/>
    <mergeCell ref="B38:C38"/>
    <mergeCell ref="B47:C47"/>
    <mergeCell ref="B29:C29"/>
    <mergeCell ref="B28:C28"/>
    <mergeCell ref="B23:C23"/>
    <mergeCell ref="B15:C15"/>
    <mergeCell ref="B16:C16"/>
    <mergeCell ref="B17:C17"/>
    <mergeCell ref="A13:A14"/>
    <mergeCell ref="E13:E14"/>
    <mergeCell ref="A16:A22"/>
    <mergeCell ref="D16:D22"/>
    <mergeCell ref="E16:E22"/>
    <mergeCell ref="B18:C18"/>
    <mergeCell ref="B19:C19"/>
    <mergeCell ref="B20:C20"/>
    <mergeCell ref="B21:C21"/>
    <mergeCell ref="B13:C13"/>
    <mergeCell ref="B14:C14"/>
    <mergeCell ref="A2:E2"/>
    <mergeCell ref="A1:E1"/>
    <mergeCell ref="B11:C11"/>
    <mergeCell ref="B12:C12"/>
    <mergeCell ref="A3:E3"/>
    <mergeCell ref="A9:E9"/>
    <mergeCell ref="A8:E8"/>
    <mergeCell ref="A7:E7"/>
    <mergeCell ref="A6:E6"/>
    <mergeCell ref="A5:E5"/>
    <mergeCell ref="A4:E4"/>
  </mergeCells>
  <phoneticPr fontId="1"/>
  <printOptions horizontalCentered="1"/>
  <pageMargins left="0.31496062992125984" right="0.31496062992125984" top="0.74803149606299213"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9"/>
  <sheetViews>
    <sheetView workbookViewId="0">
      <selection activeCell="D17" sqref="D17"/>
    </sheetView>
  </sheetViews>
  <sheetFormatPr defaultRowHeight="13.5"/>
  <cols>
    <col min="2" max="2" width="27.625" bestFit="1" customWidth="1"/>
    <col min="3" max="3" width="32.25" customWidth="1"/>
    <col min="4" max="4" width="28" customWidth="1"/>
    <col min="5" max="5" width="28.25" customWidth="1"/>
    <col min="6" max="6" width="8.875" customWidth="1"/>
    <col min="7" max="7" width="17" customWidth="1"/>
    <col min="8" max="8" width="54.25" bestFit="1" customWidth="1"/>
  </cols>
  <sheetData>
    <row r="1" spans="2:9">
      <c r="C1" t="s">
        <v>392</v>
      </c>
    </row>
    <row r="2" spans="2:9" ht="14.25">
      <c r="B2" s="34"/>
      <c r="C2" s="101" t="s">
        <v>393</v>
      </c>
      <c r="D2" s="34" t="s">
        <v>391</v>
      </c>
      <c r="E2" s="101" t="s">
        <v>394</v>
      </c>
      <c r="G2" s="36" t="s">
        <v>187</v>
      </c>
    </row>
    <row r="3" spans="2:9" ht="14.25">
      <c r="B3" s="33"/>
      <c r="C3" t="s">
        <v>395</v>
      </c>
      <c r="D3" s="103" t="s">
        <v>398</v>
      </c>
      <c r="E3" s="102" t="s">
        <v>401</v>
      </c>
      <c r="G3" s="41" t="s">
        <v>88</v>
      </c>
      <c r="H3" s="42" t="s">
        <v>89</v>
      </c>
    </row>
    <row r="4" spans="2:9" ht="14.25">
      <c r="B4" s="33"/>
      <c r="C4" t="s">
        <v>396</v>
      </c>
      <c r="D4" s="103" t="s">
        <v>399</v>
      </c>
      <c r="E4" s="102" t="s">
        <v>402</v>
      </c>
      <c r="G4" s="517" t="s">
        <v>90</v>
      </c>
      <c r="H4" s="43" t="s">
        <v>91</v>
      </c>
      <c r="I4" t="s">
        <v>224</v>
      </c>
    </row>
    <row r="5" spans="2:9" ht="14.25">
      <c r="B5" s="33"/>
      <c r="C5" t="s">
        <v>397</v>
      </c>
      <c r="D5" s="103" t="s">
        <v>400</v>
      </c>
      <c r="E5" s="102" t="s">
        <v>403</v>
      </c>
      <c r="G5" s="518"/>
      <c r="H5" s="44" t="s">
        <v>92</v>
      </c>
      <c r="I5" t="s">
        <v>224</v>
      </c>
    </row>
    <row r="6" spans="2:9" ht="14.25">
      <c r="B6" s="33"/>
      <c r="D6" s="103"/>
      <c r="E6" s="102"/>
      <c r="G6" s="517" t="s">
        <v>93</v>
      </c>
      <c r="H6" s="45" t="s">
        <v>94</v>
      </c>
      <c r="I6" t="s">
        <v>224</v>
      </c>
    </row>
    <row r="7" spans="2:9">
      <c r="D7" s="103"/>
      <c r="E7" s="102"/>
      <c r="G7" s="518"/>
      <c r="H7" s="44" t="s">
        <v>95</v>
      </c>
      <c r="I7" t="s">
        <v>224</v>
      </c>
    </row>
    <row r="8" spans="2:9" ht="14.25" customHeight="1">
      <c r="D8" s="103"/>
      <c r="E8" s="102"/>
      <c r="G8" s="46" t="s">
        <v>225</v>
      </c>
      <c r="H8" s="47" t="s">
        <v>96</v>
      </c>
      <c r="I8" t="s">
        <v>224</v>
      </c>
    </row>
    <row r="9" spans="2:9">
      <c r="B9" s="36" t="s">
        <v>262</v>
      </c>
      <c r="C9" s="101" t="s">
        <v>408</v>
      </c>
      <c r="D9" s="103"/>
      <c r="E9" s="102"/>
      <c r="G9" s="517" t="s">
        <v>97</v>
      </c>
      <c r="H9" s="45" t="s">
        <v>98</v>
      </c>
      <c r="I9" t="s">
        <v>224</v>
      </c>
    </row>
    <row r="10" spans="2:9">
      <c r="B10" s="60" t="s">
        <v>263</v>
      </c>
      <c r="C10" s="106">
        <v>2019</v>
      </c>
      <c r="D10" s="104"/>
      <c r="E10" s="102"/>
      <c r="G10" s="519"/>
      <c r="H10" s="48" t="s">
        <v>99</v>
      </c>
      <c r="I10" t="s">
        <v>224</v>
      </c>
    </row>
    <row r="11" spans="2:9">
      <c r="B11" s="60" t="s">
        <v>264</v>
      </c>
      <c r="C11" s="106">
        <v>2020</v>
      </c>
      <c r="D11" s="104"/>
      <c r="E11" s="102"/>
      <c r="G11" s="518"/>
      <c r="H11" s="44" t="s">
        <v>100</v>
      </c>
      <c r="I11" t="s">
        <v>224</v>
      </c>
    </row>
    <row r="12" spans="2:9">
      <c r="B12" s="60" t="s">
        <v>265</v>
      </c>
      <c r="D12" s="104"/>
      <c r="E12" s="102"/>
      <c r="G12" s="517" t="s">
        <v>101</v>
      </c>
      <c r="H12" s="45" t="s">
        <v>102</v>
      </c>
      <c r="I12" t="s">
        <v>224</v>
      </c>
    </row>
    <row r="13" spans="2:9">
      <c r="B13" s="60" t="s">
        <v>266</v>
      </c>
      <c r="C13" s="101" t="s">
        <v>409</v>
      </c>
      <c r="D13" s="104"/>
      <c r="E13" s="102"/>
      <c r="G13" s="519"/>
      <c r="H13" s="48" t="s">
        <v>103</v>
      </c>
      <c r="I13" t="s">
        <v>224</v>
      </c>
    </row>
    <row r="14" spans="2:9">
      <c r="B14" s="60" t="s">
        <v>267</v>
      </c>
      <c r="C14" s="106">
        <v>1</v>
      </c>
      <c r="D14" s="104"/>
      <c r="E14" s="102"/>
      <c r="G14" s="519"/>
      <c r="H14" s="48" t="s">
        <v>104</v>
      </c>
      <c r="I14" t="s">
        <v>224</v>
      </c>
    </row>
    <row r="15" spans="2:9">
      <c r="C15" s="106">
        <v>2</v>
      </c>
      <c r="D15" s="102"/>
      <c r="E15" s="102"/>
      <c r="G15" s="519"/>
      <c r="H15" s="48" t="s">
        <v>105</v>
      </c>
      <c r="I15" t="s">
        <v>224</v>
      </c>
    </row>
    <row r="16" spans="2:9">
      <c r="C16" s="106">
        <v>3</v>
      </c>
      <c r="D16" s="102"/>
      <c r="E16" s="102"/>
      <c r="G16" s="519"/>
      <c r="H16" s="48" t="s">
        <v>106</v>
      </c>
      <c r="I16" t="s">
        <v>224</v>
      </c>
    </row>
    <row r="17" spans="3:9">
      <c r="C17" s="106">
        <v>4</v>
      </c>
      <c r="D17" s="101"/>
      <c r="E17" s="102"/>
      <c r="G17" s="519"/>
      <c r="H17" s="48" t="s">
        <v>107</v>
      </c>
      <c r="I17" t="s">
        <v>224</v>
      </c>
    </row>
    <row r="18" spans="3:9">
      <c r="C18" s="106">
        <v>5</v>
      </c>
      <c r="D18" s="102"/>
      <c r="E18" s="102"/>
      <c r="G18" s="519"/>
      <c r="H18" s="48" t="s">
        <v>108</v>
      </c>
      <c r="I18" t="s">
        <v>224</v>
      </c>
    </row>
    <row r="19" spans="3:9">
      <c r="C19" s="106">
        <v>6</v>
      </c>
      <c r="D19" s="102"/>
      <c r="E19" s="102"/>
      <c r="G19" s="519"/>
      <c r="H19" s="48" t="s">
        <v>109</v>
      </c>
      <c r="I19" t="s">
        <v>224</v>
      </c>
    </row>
    <row r="20" spans="3:9">
      <c r="C20" s="106">
        <v>7</v>
      </c>
      <c r="D20" s="102"/>
      <c r="E20" s="102"/>
      <c r="G20" s="519"/>
      <c r="H20" s="48" t="s">
        <v>110</v>
      </c>
      <c r="I20" t="s">
        <v>224</v>
      </c>
    </row>
    <row r="21" spans="3:9">
      <c r="C21" s="106">
        <v>8</v>
      </c>
      <c r="D21" s="102"/>
      <c r="E21" s="102"/>
      <c r="G21" s="519"/>
      <c r="H21" s="49" t="s">
        <v>251</v>
      </c>
      <c r="I21" t="s">
        <v>224</v>
      </c>
    </row>
    <row r="22" spans="3:9">
      <c r="C22" s="106">
        <v>9</v>
      </c>
      <c r="D22" s="102"/>
      <c r="E22" s="102"/>
      <c r="G22" s="519"/>
      <c r="H22" s="48" t="s">
        <v>111</v>
      </c>
      <c r="I22" t="s">
        <v>224</v>
      </c>
    </row>
    <row r="23" spans="3:9">
      <c r="C23" s="106">
        <v>10</v>
      </c>
      <c r="D23" s="102"/>
      <c r="E23" s="102"/>
      <c r="G23" s="519"/>
      <c r="H23" s="48" t="s">
        <v>112</v>
      </c>
      <c r="I23" t="s">
        <v>224</v>
      </c>
    </row>
    <row r="24" spans="3:9">
      <c r="C24" s="106">
        <v>11</v>
      </c>
      <c r="D24" s="102"/>
      <c r="E24" s="102"/>
      <c r="G24" s="519"/>
      <c r="H24" s="48" t="s">
        <v>113</v>
      </c>
      <c r="I24" t="s">
        <v>224</v>
      </c>
    </row>
    <row r="25" spans="3:9">
      <c r="C25" s="106">
        <v>12</v>
      </c>
      <c r="D25" s="102"/>
      <c r="E25" s="102"/>
      <c r="G25" s="519"/>
      <c r="H25" s="48" t="s">
        <v>114</v>
      </c>
      <c r="I25" t="s">
        <v>224</v>
      </c>
    </row>
    <row r="26" spans="3:9">
      <c r="D26" s="102"/>
      <c r="E26" s="102"/>
      <c r="G26" s="519"/>
      <c r="H26" s="48" t="s">
        <v>115</v>
      </c>
      <c r="I26" t="s">
        <v>224</v>
      </c>
    </row>
    <row r="27" spans="3:9">
      <c r="C27" t="s">
        <v>410</v>
      </c>
      <c r="D27" s="102"/>
      <c r="E27" s="102"/>
      <c r="G27" s="519"/>
      <c r="H27" s="48" t="s">
        <v>116</v>
      </c>
      <c r="I27" t="s">
        <v>224</v>
      </c>
    </row>
    <row r="28" spans="3:9">
      <c r="C28" s="106">
        <v>1</v>
      </c>
      <c r="D28" s="102"/>
      <c r="E28" s="102"/>
      <c r="G28" s="519"/>
      <c r="H28" s="48" t="s">
        <v>117</v>
      </c>
      <c r="I28" t="s">
        <v>224</v>
      </c>
    </row>
    <row r="29" spans="3:9">
      <c r="C29" s="106">
        <v>2</v>
      </c>
      <c r="D29" s="102"/>
      <c r="E29" s="102"/>
      <c r="G29" s="519"/>
      <c r="H29" s="48" t="s">
        <v>118</v>
      </c>
      <c r="I29" t="s">
        <v>224</v>
      </c>
    </row>
    <row r="30" spans="3:9">
      <c r="C30" s="106">
        <v>3</v>
      </c>
      <c r="D30" s="102"/>
      <c r="E30" s="102"/>
      <c r="G30" s="519"/>
      <c r="H30" s="48" t="s">
        <v>119</v>
      </c>
      <c r="I30" t="s">
        <v>224</v>
      </c>
    </row>
    <row r="31" spans="3:9">
      <c r="C31" s="106">
        <v>4</v>
      </c>
      <c r="D31" s="102"/>
      <c r="E31" s="102"/>
      <c r="G31" s="519"/>
      <c r="H31" s="50" t="s">
        <v>252</v>
      </c>
      <c r="I31" t="s">
        <v>224</v>
      </c>
    </row>
    <row r="32" spans="3:9">
      <c r="C32" s="106">
        <v>5</v>
      </c>
      <c r="D32" s="102"/>
      <c r="E32" s="102"/>
      <c r="G32" s="519"/>
      <c r="H32" s="48" t="s">
        <v>120</v>
      </c>
      <c r="I32" t="s">
        <v>224</v>
      </c>
    </row>
    <row r="33" spans="3:9">
      <c r="C33" s="106">
        <v>6</v>
      </c>
      <c r="D33" s="102"/>
      <c r="E33" s="102"/>
      <c r="G33" s="519"/>
      <c r="H33" s="48" t="s">
        <v>121</v>
      </c>
      <c r="I33" t="s">
        <v>224</v>
      </c>
    </row>
    <row r="34" spans="3:9">
      <c r="C34" s="106">
        <v>7</v>
      </c>
      <c r="D34" s="102"/>
      <c r="E34" s="102"/>
      <c r="G34" s="519"/>
      <c r="H34" s="48" t="s">
        <v>122</v>
      </c>
      <c r="I34" t="s">
        <v>224</v>
      </c>
    </row>
    <row r="35" spans="3:9">
      <c r="C35" s="106">
        <v>8</v>
      </c>
      <c r="D35" s="102"/>
      <c r="E35" s="102"/>
      <c r="G35" s="518"/>
      <c r="H35" s="44" t="s">
        <v>123</v>
      </c>
      <c r="I35" t="s">
        <v>224</v>
      </c>
    </row>
    <row r="36" spans="3:9" ht="13.5" customHeight="1">
      <c r="C36" s="106">
        <v>9</v>
      </c>
      <c r="G36" s="517" t="s">
        <v>226</v>
      </c>
      <c r="H36" s="45" t="s">
        <v>124</v>
      </c>
      <c r="I36" t="s">
        <v>224</v>
      </c>
    </row>
    <row r="37" spans="3:9" ht="13.5" customHeight="1">
      <c r="C37" s="106">
        <v>10</v>
      </c>
      <c r="G37" s="519"/>
      <c r="H37" s="48" t="s">
        <v>125</v>
      </c>
      <c r="I37" t="s">
        <v>224</v>
      </c>
    </row>
    <row r="38" spans="3:9">
      <c r="C38" s="106">
        <v>11</v>
      </c>
      <c r="G38" s="519"/>
      <c r="H38" s="48" t="s">
        <v>126</v>
      </c>
      <c r="I38" t="s">
        <v>224</v>
      </c>
    </row>
    <row r="39" spans="3:9">
      <c r="C39" s="106">
        <v>12</v>
      </c>
      <c r="G39" s="518"/>
      <c r="H39" s="44" t="s">
        <v>127</v>
      </c>
      <c r="I39" t="s">
        <v>224</v>
      </c>
    </row>
    <row r="40" spans="3:9">
      <c r="C40" s="106">
        <v>13</v>
      </c>
      <c r="G40" s="517" t="s">
        <v>128</v>
      </c>
      <c r="H40" s="45" t="s">
        <v>129</v>
      </c>
      <c r="I40" t="s">
        <v>224</v>
      </c>
    </row>
    <row r="41" spans="3:9">
      <c r="C41" s="106">
        <v>14</v>
      </c>
      <c r="G41" s="519"/>
      <c r="H41" s="48" t="s">
        <v>130</v>
      </c>
      <c r="I41" t="s">
        <v>228</v>
      </c>
    </row>
    <row r="42" spans="3:9">
      <c r="C42" s="106">
        <v>15</v>
      </c>
      <c r="G42" s="519"/>
      <c r="H42" s="48" t="s">
        <v>250</v>
      </c>
      <c r="I42" t="s">
        <v>228</v>
      </c>
    </row>
    <row r="43" spans="3:9">
      <c r="C43" s="106">
        <v>16</v>
      </c>
      <c r="G43" s="519"/>
      <c r="H43" s="48" t="s">
        <v>229</v>
      </c>
      <c r="I43" t="s">
        <v>224</v>
      </c>
    </row>
    <row r="44" spans="3:9">
      <c r="C44" s="106">
        <v>17</v>
      </c>
      <c r="G44" s="519"/>
      <c r="H44" s="48" t="s">
        <v>230</v>
      </c>
      <c r="I44" t="s">
        <v>224</v>
      </c>
    </row>
    <row r="45" spans="3:9">
      <c r="C45" s="106">
        <v>18</v>
      </c>
      <c r="G45" s="519"/>
      <c r="H45" s="48" t="s">
        <v>131</v>
      </c>
      <c r="I45" t="s">
        <v>224</v>
      </c>
    </row>
    <row r="46" spans="3:9">
      <c r="C46" s="106">
        <v>19</v>
      </c>
      <c r="G46" s="518"/>
      <c r="H46" s="44" t="s">
        <v>132</v>
      </c>
      <c r="I46" t="s">
        <v>224</v>
      </c>
    </row>
    <row r="47" spans="3:9">
      <c r="C47" s="106">
        <v>20</v>
      </c>
      <c r="G47" s="51"/>
      <c r="H47" s="52" t="s">
        <v>231</v>
      </c>
      <c r="I47" t="s">
        <v>228</v>
      </c>
    </row>
    <row r="48" spans="3:9">
      <c r="C48" s="106">
        <v>21</v>
      </c>
      <c r="G48" s="51"/>
      <c r="H48" s="52" t="s">
        <v>232</v>
      </c>
      <c r="I48" t="s">
        <v>227</v>
      </c>
    </row>
    <row r="49" spans="3:9">
      <c r="C49" s="106">
        <v>22</v>
      </c>
      <c r="G49" s="51"/>
      <c r="H49" s="52" t="s">
        <v>233</v>
      </c>
      <c r="I49" t="s">
        <v>228</v>
      </c>
    </row>
    <row r="50" spans="3:9">
      <c r="C50" s="106">
        <v>23</v>
      </c>
      <c r="G50" s="51"/>
      <c r="H50" s="52" t="s">
        <v>234</v>
      </c>
      <c r="I50" t="s">
        <v>227</v>
      </c>
    </row>
    <row r="51" spans="3:9">
      <c r="C51" s="106">
        <v>24</v>
      </c>
      <c r="G51" s="517" t="s">
        <v>133</v>
      </c>
      <c r="H51" s="45" t="s">
        <v>134</v>
      </c>
      <c r="I51" t="s">
        <v>224</v>
      </c>
    </row>
    <row r="52" spans="3:9">
      <c r="C52" s="106">
        <v>25</v>
      </c>
      <c r="G52" s="519"/>
      <c r="H52" s="48" t="s">
        <v>135</v>
      </c>
      <c r="I52" t="s">
        <v>224</v>
      </c>
    </row>
    <row r="53" spans="3:9">
      <c r="C53" s="106">
        <v>26</v>
      </c>
      <c r="G53" s="519"/>
      <c r="H53" s="48" t="s">
        <v>136</v>
      </c>
      <c r="I53" t="s">
        <v>224</v>
      </c>
    </row>
    <row r="54" spans="3:9">
      <c r="C54" s="106">
        <v>27</v>
      </c>
      <c r="G54" s="519"/>
      <c r="H54" s="48" t="s">
        <v>137</v>
      </c>
      <c r="I54" t="s">
        <v>224</v>
      </c>
    </row>
    <row r="55" spans="3:9">
      <c r="C55" s="106">
        <v>28</v>
      </c>
      <c r="G55" s="519"/>
      <c r="H55" s="48" t="s">
        <v>138</v>
      </c>
      <c r="I55" t="s">
        <v>224</v>
      </c>
    </row>
    <row r="56" spans="3:9">
      <c r="C56" s="106">
        <v>29</v>
      </c>
      <c r="G56" s="519"/>
      <c r="H56" s="48" t="s">
        <v>139</v>
      </c>
      <c r="I56" t="s">
        <v>224</v>
      </c>
    </row>
    <row r="57" spans="3:9">
      <c r="C57" s="106">
        <v>30</v>
      </c>
      <c r="G57" s="519"/>
      <c r="H57" s="48" t="s">
        <v>140</v>
      </c>
      <c r="I57" t="s">
        <v>224</v>
      </c>
    </row>
    <row r="58" spans="3:9">
      <c r="C58" s="106">
        <v>31</v>
      </c>
      <c r="G58" s="518"/>
      <c r="H58" s="44" t="s">
        <v>141</v>
      </c>
      <c r="I58" t="s">
        <v>224</v>
      </c>
    </row>
    <row r="59" spans="3:9">
      <c r="C59" s="106"/>
      <c r="G59" s="46" t="s">
        <v>142</v>
      </c>
      <c r="H59" s="43" t="s">
        <v>143</v>
      </c>
      <c r="I59" t="s">
        <v>235</v>
      </c>
    </row>
    <row r="60" spans="3:9">
      <c r="G60" s="51"/>
      <c r="H60" s="48" t="s">
        <v>144</v>
      </c>
      <c r="I60" t="s">
        <v>235</v>
      </c>
    </row>
    <row r="61" spans="3:9">
      <c r="G61" s="51"/>
      <c r="H61" s="48" t="s">
        <v>145</v>
      </c>
      <c r="I61" t="s">
        <v>235</v>
      </c>
    </row>
    <row r="62" spans="3:9">
      <c r="G62" s="51"/>
      <c r="H62" s="53" t="s">
        <v>236</v>
      </c>
      <c r="I62" t="s">
        <v>235</v>
      </c>
    </row>
    <row r="63" spans="3:9">
      <c r="G63" s="51"/>
      <c r="H63" s="48" t="s">
        <v>146</v>
      </c>
      <c r="I63" t="s">
        <v>235</v>
      </c>
    </row>
    <row r="64" spans="3:9">
      <c r="G64" s="51"/>
      <c r="H64" s="48" t="s">
        <v>147</v>
      </c>
      <c r="I64" t="s">
        <v>235</v>
      </c>
    </row>
    <row r="65" spans="7:9">
      <c r="G65" s="51"/>
      <c r="H65" s="48" t="s">
        <v>148</v>
      </c>
      <c r="I65" t="s">
        <v>237</v>
      </c>
    </row>
    <row r="66" spans="7:9">
      <c r="G66" s="51"/>
      <c r="H66" s="48" t="s">
        <v>149</v>
      </c>
      <c r="I66" t="s">
        <v>237</v>
      </c>
    </row>
    <row r="67" spans="7:9">
      <c r="G67" s="51"/>
      <c r="H67" s="48" t="s">
        <v>150</v>
      </c>
      <c r="I67" t="s">
        <v>237</v>
      </c>
    </row>
    <row r="68" spans="7:9">
      <c r="G68" s="51"/>
      <c r="H68" s="48" t="s">
        <v>151</v>
      </c>
      <c r="I68" t="s">
        <v>237</v>
      </c>
    </row>
    <row r="69" spans="7:9">
      <c r="G69" s="51"/>
      <c r="H69" s="48" t="s">
        <v>152</v>
      </c>
      <c r="I69" t="s">
        <v>237</v>
      </c>
    </row>
    <row r="70" spans="7:9" ht="13.5" customHeight="1">
      <c r="G70" s="54"/>
      <c r="H70" s="44" t="s">
        <v>153</v>
      </c>
      <c r="I70" t="s">
        <v>237</v>
      </c>
    </row>
    <row r="71" spans="7:9">
      <c r="G71" s="55" t="s">
        <v>154</v>
      </c>
      <c r="H71" s="45" t="s">
        <v>155</v>
      </c>
      <c r="I71" t="s">
        <v>224</v>
      </c>
    </row>
    <row r="72" spans="7:9">
      <c r="G72" s="56"/>
      <c r="H72" s="48" t="s">
        <v>156</v>
      </c>
      <c r="I72" t="s">
        <v>224</v>
      </c>
    </row>
    <row r="73" spans="7:9">
      <c r="G73" s="56"/>
      <c r="H73" s="50" t="s">
        <v>238</v>
      </c>
      <c r="I73" t="s">
        <v>224</v>
      </c>
    </row>
    <row r="74" spans="7:9" ht="13.5" customHeight="1">
      <c r="G74" s="56"/>
      <c r="H74" s="48" t="s">
        <v>157</v>
      </c>
      <c r="I74" t="s">
        <v>224</v>
      </c>
    </row>
    <row r="75" spans="7:9">
      <c r="G75" s="56"/>
      <c r="H75" s="48" t="s">
        <v>158</v>
      </c>
      <c r="I75" t="s">
        <v>224</v>
      </c>
    </row>
    <row r="76" spans="7:9" ht="13.5" customHeight="1">
      <c r="G76" s="56"/>
      <c r="H76" s="50" t="s">
        <v>239</v>
      </c>
      <c r="I76" t="s">
        <v>224</v>
      </c>
    </row>
    <row r="77" spans="7:9" ht="13.5" customHeight="1">
      <c r="G77" s="517" t="s">
        <v>240</v>
      </c>
      <c r="H77" s="45" t="s">
        <v>159</v>
      </c>
      <c r="I77" t="s">
        <v>224</v>
      </c>
    </row>
    <row r="78" spans="7:9">
      <c r="G78" s="519"/>
      <c r="H78" s="48" t="s">
        <v>241</v>
      </c>
      <c r="I78" t="s">
        <v>224</v>
      </c>
    </row>
    <row r="79" spans="7:9" ht="13.5" customHeight="1">
      <c r="G79" s="519"/>
      <c r="H79" s="57" t="s">
        <v>242</v>
      </c>
      <c r="I79" t="s">
        <v>243</v>
      </c>
    </row>
    <row r="80" spans="7:9">
      <c r="G80" s="518"/>
      <c r="H80" s="44" t="s">
        <v>160</v>
      </c>
      <c r="I80" t="s">
        <v>243</v>
      </c>
    </row>
    <row r="81" spans="7:9" ht="13.5" customHeight="1">
      <c r="G81" s="517" t="s">
        <v>244</v>
      </c>
      <c r="H81" s="45" t="s">
        <v>161</v>
      </c>
      <c r="I81" t="s">
        <v>227</v>
      </c>
    </row>
    <row r="82" spans="7:9">
      <c r="G82" s="519"/>
      <c r="H82" s="50" t="s">
        <v>253</v>
      </c>
      <c r="I82" t="s">
        <v>243</v>
      </c>
    </row>
    <row r="83" spans="7:9" ht="13.5" customHeight="1">
      <c r="G83" s="519"/>
      <c r="H83" s="48" t="s">
        <v>162</v>
      </c>
      <c r="I83" t="s">
        <v>243</v>
      </c>
    </row>
    <row r="84" spans="7:9">
      <c r="G84" s="518"/>
      <c r="H84" s="50" t="s">
        <v>254</v>
      </c>
      <c r="I84" t="s">
        <v>243</v>
      </c>
    </row>
    <row r="85" spans="7:9" ht="13.5" customHeight="1">
      <c r="G85" s="517" t="s">
        <v>245</v>
      </c>
      <c r="H85" s="45" t="s">
        <v>163</v>
      </c>
      <c r="I85" t="s">
        <v>243</v>
      </c>
    </row>
    <row r="86" spans="7:9" ht="13.5" customHeight="1">
      <c r="G86" s="519"/>
      <c r="H86" s="48" t="s">
        <v>246</v>
      </c>
      <c r="I86" t="s">
        <v>237</v>
      </c>
    </row>
    <row r="87" spans="7:9">
      <c r="G87" s="518"/>
      <c r="H87" s="48" t="s">
        <v>247</v>
      </c>
      <c r="I87" t="s">
        <v>237</v>
      </c>
    </row>
    <row r="88" spans="7:9" ht="13.5" customHeight="1">
      <c r="G88" s="517" t="s">
        <v>248</v>
      </c>
      <c r="H88" s="45" t="s">
        <v>164</v>
      </c>
      <c r="I88" t="s">
        <v>243</v>
      </c>
    </row>
    <row r="89" spans="7:9">
      <c r="G89" s="519"/>
      <c r="H89" s="48" t="s">
        <v>165</v>
      </c>
      <c r="I89" t="s">
        <v>243</v>
      </c>
    </row>
    <row r="90" spans="7:9">
      <c r="G90" s="518"/>
      <c r="H90" s="44" t="s">
        <v>166</v>
      </c>
      <c r="I90" t="s">
        <v>243</v>
      </c>
    </row>
    <row r="91" spans="7:9">
      <c r="G91" s="517" t="s">
        <v>255</v>
      </c>
      <c r="H91" s="45" t="s">
        <v>167</v>
      </c>
      <c r="I91" t="s">
        <v>243</v>
      </c>
    </row>
    <row r="92" spans="7:9">
      <c r="G92" s="518"/>
      <c r="H92" s="44" t="s">
        <v>168</v>
      </c>
      <c r="I92" t="s">
        <v>243</v>
      </c>
    </row>
    <row r="93" spans="7:9">
      <c r="G93" s="517" t="s">
        <v>169</v>
      </c>
      <c r="H93" s="45" t="s">
        <v>170</v>
      </c>
      <c r="I93" t="s">
        <v>243</v>
      </c>
    </row>
    <row r="94" spans="7:9">
      <c r="G94" s="519"/>
      <c r="H94" s="48" t="s">
        <v>171</v>
      </c>
      <c r="I94" t="s">
        <v>227</v>
      </c>
    </row>
    <row r="95" spans="7:9">
      <c r="G95" s="518"/>
      <c r="H95" s="44" t="s">
        <v>172</v>
      </c>
      <c r="I95" t="s">
        <v>243</v>
      </c>
    </row>
    <row r="96" spans="7:9" ht="13.5" customHeight="1">
      <c r="G96" s="517" t="s">
        <v>256</v>
      </c>
      <c r="H96" s="45" t="s">
        <v>173</v>
      </c>
      <c r="I96" t="s">
        <v>243</v>
      </c>
    </row>
    <row r="97" spans="7:9">
      <c r="G97" s="518"/>
      <c r="H97" s="44" t="s">
        <v>174</v>
      </c>
      <c r="I97" t="s">
        <v>243</v>
      </c>
    </row>
    <row r="98" spans="7:9" ht="13.5" customHeight="1">
      <c r="G98" s="517" t="s">
        <v>257</v>
      </c>
      <c r="H98" s="45" t="s">
        <v>175</v>
      </c>
      <c r="I98" t="s">
        <v>243</v>
      </c>
    </row>
    <row r="99" spans="7:9">
      <c r="G99" s="519"/>
      <c r="H99" s="48" t="s">
        <v>176</v>
      </c>
      <c r="I99" t="s">
        <v>243</v>
      </c>
    </row>
    <row r="100" spans="7:9">
      <c r="G100" s="519"/>
      <c r="H100" s="48" t="s">
        <v>177</v>
      </c>
      <c r="I100" t="s">
        <v>243</v>
      </c>
    </row>
    <row r="101" spans="7:9">
      <c r="G101" s="519"/>
      <c r="H101" s="48" t="s">
        <v>178</v>
      </c>
      <c r="I101" t="s">
        <v>243</v>
      </c>
    </row>
    <row r="102" spans="7:9">
      <c r="G102" s="519"/>
      <c r="H102" s="48" t="s">
        <v>179</v>
      </c>
      <c r="I102" t="s">
        <v>243</v>
      </c>
    </row>
    <row r="103" spans="7:9">
      <c r="G103" s="519"/>
      <c r="H103" s="48" t="s">
        <v>180</v>
      </c>
      <c r="I103" t="s">
        <v>243</v>
      </c>
    </row>
    <row r="104" spans="7:9">
      <c r="G104" s="519"/>
      <c r="H104" s="48" t="s">
        <v>181</v>
      </c>
      <c r="I104" t="s">
        <v>243</v>
      </c>
    </row>
    <row r="105" spans="7:9" ht="13.5" customHeight="1">
      <c r="G105" s="519"/>
      <c r="H105" s="48" t="s">
        <v>182</v>
      </c>
      <c r="I105" t="s">
        <v>243</v>
      </c>
    </row>
    <row r="106" spans="7:9">
      <c r="G106" s="518"/>
      <c r="H106" s="44" t="s">
        <v>183</v>
      </c>
      <c r="I106" t="s">
        <v>243</v>
      </c>
    </row>
    <row r="107" spans="7:9" ht="13.5" customHeight="1">
      <c r="G107" s="517" t="s">
        <v>258</v>
      </c>
      <c r="H107" s="45" t="s">
        <v>184</v>
      </c>
      <c r="I107" t="s">
        <v>224</v>
      </c>
    </row>
    <row r="108" spans="7:9">
      <c r="G108" s="518"/>
      <c r="H108" s="44" t="s">
        <v>185</v>
      </c>
      <c r="I108" t="s">
        <v>224</v>
      </c>
    </row>
    <row r="109" spans="7:9">
      <c r="G109" s="58" t="s">
        <v>259</v>
      </c>
      <c r="H109" s="59" t="s">
        <v>186</v>
      </c>
      <c r="I109" t="s">
        <v>224</v>
      </c>
    </row>
  </sheetData>
  <mergeCells count="16">
    <mergeCell ref="G40:G46"/>
    <mergeCell ref="G4:G5"/>
    <mergeCell ref="G6:G7"/>
    <mergeCell ref="G9:G11"/>
    <mergeCell ref="G12:G35"/>
    <mergeCell ref="G36:G39"/>
    <mergeCell ref="G107:G108"/>
    <mergeCell ref="G51:G58"/>
    <mergeCell ref="G77:G80"/>
    <mergeCell ref="G81:G84"/>
    <mergeCell ref="G85:G87"/>
    <mergeCell ref="G88:G90"/>
    <mergeCell ref="G91:G92"/>
    <mergeCell ref="G93:G95"/>
    <mergeCell ref="G96:G97"/>
    <mergeCell ref="G98:G10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view="pageBreakPreview" topLeftCell="A13" zoomScaleNormal="100" zoomScaleSheetLayoutView="100" workbookViewId="0">
      <selection activeCell="F27" sqref="F27"/>
    </sheetView>
  </sheetViews>
  <sheetFormatPr defaultRowHeight="13.5"/>
  <cols>
    <col min="1" max="1" width="3.125" style="3" customWidth="1"/>
    <col min="2" max="11" width="4.5" style="3" customWidth="1"/>
    <col min="12" max="13" width="2.25" style="3" customWidth="1"/>
    <col min="14" max="14" width="4.5" style="3" customWidth="1"/>
    <col min="15" max="16" width="2.25" style="3" customWidth="1"/>
    <col min="17" max="23" width="4.5" style="3" customWidth="1"/>
    <col min="24" max="24" width="49.875" style="3" customWidth="1"/>
    <col min="25" max="27" width="30.625" style="3" customWidth="1"/>
    <col min="28" max="16384" width="9" style="3"/>
  </cols>
  <sheetData>
    <row r="1" spans="1:24" ht="16.5" customHeight="1">
      <c r="A1" s="39" t="s">
        <v>200</v>
      </c>
      <c r="Q1" s="520" t="s">
        <v>0</v>
      </c>
      <c r="R1" s="521"/>
      <c r="S1" s="521"/>
      <c r="T1" s="521"/>
      <c r="U1" s="521"/>
      <c r="V1" s="521"/>
      <c r="W1" s="522"/>
    </row>
    <row r="2" spans="1:24" ht="16.5" customHeight="1">
      <c r="Q2" s="537" t="s">
        <v>1</v>
      </c>
      <c r="R2" s="538"/>
      <c r="S2" s="538"/>
      <c r="T2" s="523"/>
      <c r="U2" s="524"/>
      <c r="V2" s="524"/>
      <c r="W2" s="525"/>
    </row>
    <row r="3" spans="1:24" ht="16.5" customHeight="1">
      <c r="Q3" s="537" t="s">
        <v>2</v>
      </c>
      <c r="R3" s="538"/>
      <c r="S3" s="538"/>
      <c r="T3" s="523"/>
      <c r="U3" s="524"/>
      <c r="V3" s="524"/>
      <c r="W3" s="525"/>
    </row>
    <row r="4" spans="1:24" ht="16.5" customHeight="1">
      <c r="Q4" s="539" t="s">
        <v>3</v>
      </c>
      <c r="R4" s="540"/>
      <c r="S4" s="540"/>
      <c r="T4" s="526"/>
      <c r="U4" s="527"/>
      <c r="V4" s="527"/>
      <c r="W4" s="528"/>
    </row>
    <row r="5" spans="1:24" ht="20.25" customHeight="1">
      <c r="B5" s="4"/>
    </row>
    <row r="6" spans="1:24" ht="20.25" customHeight="1">
      <c r="B6" s="39" t="s">
        <v>4</v>
      </c>
    </row>
    <row r="7" spans="1:24" ht="20.25" customHeight="1">
      <c r="B7" s="39" t="s">
        <v>13</v>
      </c>
    </row>
    <row r="8" spans="1:24" ht="20.25" customHeight="1">
      <c r="B8" s="4"/>
    </row>
    <row r="9" spans="1:24" ht="16.5" customHeight="1">
      <c r="J9" s="472" t="s">
        <v>5</v>
      </c>
      <c r="K9" s="472"/>
      <c r="L9" s="250"/>
      <c r="M9" s="532">
        <f>事業計画Ⅰ!C9</f>
        <v>0</v>
      </c>
      <c r="N9" s="532"/>
      <c r="O9" s="532"/>
      <c r="P9" s="532"/>
      <c r="Q9" s="532"/>
      <c r="R9" s="532"/>
      <c r="S9" s="532"/>
      <c r="T9" s="532"/>
      <c r="U9" s="532"/>
      <c r="V9" s="532"/>
      <c r="W9" s="532"/>
    </row>
    <row r="10" spans="1:24" ht="16.5" customHeight="1">
      <c r="B10" s="4"/>
      <c r="J10" s="472"/>
      <c r="K10" s="472"/>
      <c r="L10" s="140"/>
      <c r="M10" s="532"/>
      <c r="N10" s="532"/>
      <c r="O10" s="532"/>
      <c r="P10" s="532"/>
      <c r="Q10" s="532"/>
      <c r="R10" s="532"/>
      <c r="S10" s="532"/>
      <c r="T10" s="532"/>
      <c r="U10" s="532"/>
      <c r="V10" s="532"/>
      <c r="W10" s="532"/>
    </row>
    <row r="11" spans="1:24" ht="16.5" customHeight="1">
      <c r="J11" s="472" t="s">
        <v>412</v>
      </c>
      <c r="K11" s="472"/>
      <c r="L11" s="250"/>
      <c r="M11" s="532">
        <f>事業計画Ⅰ!C6</f>
        <v>0</v>
      </c>
      <c r="N11" s="532"/>
      <c r="O11" s="532"/>
      <c r="P11" s="532"/>
      <c r="Q11" s="532"/>
      <c r="R11" s="532"/>
      <c r="S11" s="532"/>
      <c r="T11" s="532"/>
      <c r="U11" s="532"/>
      <c r="V11" s="532"/>
      <c r="W11" s="532"/>
    </row>
    <row r="12" spans="1:24" ht="16.5" customHeight="1">
      <c r="B12" s="4"/>
      <c r="J12" s="472"/>
      <c r="K12" s="472"/>
      <c r="L12" s="140"/>
      <c r="M12" s="532"/>
      <c r="N12" s="532"/>
      <c r="O12" s="532"/>
      <c r="P12" s="532"/>
      <c r="Q12" s="532"/>
      <c r="R12" s="532"/>
      <c r="S12" s="532"/>
      <c r="T12" s="532"/>
      <c r="U12" s="532"/>
      <c r="V12" s="532"/>
      <c r="W12" s="532"/>
    </row>
    <row r="13" spans="1:24" ht="17.25" customHeight="1">
      <c r="J13" s="472" t="s">
        <v>201</v>
      </c>
      <c r="K13" s="472"/>
      <c r="L13" s="548" t="s">
        <v>202</v>
      </c>
      <c r="M13" s="548"/>
      <c r="N13" s="548"/>
      <c r="O13" s="140"/>
      <c r="P13" s="532">
        <f>事業計画Ⅰ!H7</f>
        <v>0</v>
      </c>
      <c r="Q13" s="532"/>
      <c r="R13" s="532"/>
      <c r="S13" s="532"/>
      <c r="T13" s="532"/>
      <c r="U13" s="532"/>
      <c r="V13" s="532"/>
      <c r="W13" s="532"/>
      <c r="X13" s="39"/>
    </row>
    <row r="14" spans="1:24" ht="17.25" customHeight="1">
      <c r="J14" s="67"/>
      <c r="K14" s="67"/>
      <c r="L14" s="548" t="s">
        <v>203</v>
      </c>
      <c r="M14" s="548"/>
      <c r="N14" s="548"/>
      <c r="O14" s="140"/>
      <c r="P14" s="532">
        <f>事業計画Ⅰ!H6</f>
        <v>0</v>
      </c>
      <c r="Q14" s="532"/>
      <c r="R14" s="532"/>
      <c r="S14" s="532"/>
      <c r="T14" s="532"/>
      <c r="U14" s="532"/>
      <c r="V14" s="549" t="s">
        <v>413</v>
      </c>
      <c r="W14" s="549"/>
      <c r="X14" s="39"/>
    </row>
    <row r="15" spans="1:24" ht="30.75" customHeight="1">
      <c r="B15" s="4"/>
    </row>
    <row r="16" spans="1:24" ht="20.25" customHeight="1">
      <c r="A16" s="544" t="s">
        <v>664</v>
      </c>
      <c r="B16" s="547"/>
      <c r="C16" s="547"/>
      <c r="D16" s="547"/>
      <c r="E16" s="547"/>
      <c r="F16" s="547"/>
      <c r="G16" s="547"/>
      <c r="H16" s="547"/>
      <c r="I16" s="547"/>
      <c r="J16" s="547"/>
      <c r="K16" s="547"/>
      <c r="L16" s="547"/>
      <c r="M16" s="547"/>
      <c r="N16" s="547"/>
      <c r="O16" s="547"/>
      <c r="P16" s="547"/>
      <c r="Q16" s="547"/>
      <c r="R16" s="547"/>
      <c r="S16" s="547"/>
      <c r="T16" s="547"/>
      <c r="U16" s="547"/>
      <c r="V16" s="547"/>
      <c r="W16" s="547"/>
    </row>
    <row r="17" spans="1:24" ht="19.5" customHeight="1">
      <c r="A17" s="544" t="s">
        <v>197</v>
      </c>
      <c r="B17" s="545"/>
      <c r="C17" s="545"/>
      <c r="D17" s="545"/>
      <c r="E17" s="545"/>
      <c r="F17" s="545"/>
      <c r="G17" s="545"/>
      <c r="H17" s="545"/>
      <c r="I17" s="545"/>
      <c r="J17" s="545"/>
      <c r="K17" s="545"/>
      <c r="L17" s="545"/>
      <c r="M17" s="545"/>
      <c r="N17" s="545"/>
      <c r="O17" s="545"/>
      <c r="P17" s="545"/>
      <c r="Q17" s="545"/>
      <c r="R17" s="545"/>
      <c r="S17" s="545"/>
      <c r="T17" s="545"/>
      <c r="U17" s="545"/>
      <c r="V17" s="545"/>
      <c r="W17" s="545"/>
    </row>
    <row r="18" spans="1:24" ht="30.75" customHeight="1">
      <c r="B18" s="39"/>
      <c r="C18" s="39"/>
      <c r="D18" s="39"/>
      <c r="E18" s="39"/>
      <c r="F18" s="39"/>
    </row>
    <row r="19" spans="1:24" ht="20.25" customHeight="1">
      <c r="B19" s="39" t="s">
        <v>6</v>
      </c>
      <c r="C19" s="39"/>
      <c r="D19" s="39"/>
      <c r="E19" s="39"/>
      <c r="F19" s="39"/>
    </row>
    <row r="20" spans="1:24" ht="30.75" customHeight="1">
      <c r="B20" s="39"/>
      <c r="C20" s="39"/>
      <c r="D20" s="39"/>
      <c r="E20" s="39"/>
      <c r="F20" s="39"/>
    </row>
    <row r="21" spans="1:24" ht="20.25" customHeight="1">
      <c r="B21" s="546" t="s">
        <v>7</v>
      </c>
      <c r="C21" s="546"/>
      <c r="D21" s="546"/>
      <c r="E21" s="546"/>
      <c r="F21" s="546"/>
      <c r="G21" s="546"/>
      <c r="H21" s="546"/>
      <c r="I21" s="546"/>
      <c r="J21" s="546"/>
      <c r="K21" s="546"/>
      <c r="L21" s="546"/>
      <c r="M21" s="546"/>
      <c r="N21" s="546"/>
      <c r="O21" s="546"/>
      <c r="P21" s="546"/>
      <c r="Q21" s="546"/>
      <c r="R21" s="546"/>
      <c r="S21" s="546"/>
      <c r="T21" s="546"/>
      <c r="U21" s="546"/>
      <c r="V21" s="546"/>
      <c r="W21" s="546"/>
    </row>
    <row r="22" spans="1:24" ht="30.75" customHeight="1">
      <c r="B22" s="5"/>
      <c r="C22" s="39"/>
      <c r="D22" s="39"/>
      <c r="E22" s="39"/>
      <c r="F22" s="39"/>
    </row>
    <row r="23" spans="1:24" ht="20.25" customHeight="1">
      <c r="A23" s="6">
        <v>1</v>
      </c>
      <c r="B23" s="3" t="s">
        <v>293</v>
      </c>
      <c r="C23" s="39"/>
      <c r="D23" s="39"/>
      <c r="E23" s="39"/>
      <c r="F23" s="39"/>
    </row>
    <row r="24" spans="1:24" ht="30.75" customHeight="1">
      <c r="A24" s="318"/>
      <c r="B24" s="529">
        <f>'事業計画Ⅴ1-4'!B5:F5</f>
        <v>0</v>
      </c>
      <c r="C24" s="530"/>
      <c r="D24" s="530"/>
      <c r="E24" s="530"/>
      <c r="F24" s="530"/>
      <c r="G24" s="530"/>
      <c r="H24" s="530"/>
      <c r="I24" s="530"/>
      <c r="J24" s="530"/>
      <c r="K24" s="530"/>
      <c r="L24" s="530"/>
      <c r="M24" s="530"/>
      <c r="N24" s="530"/>
      <c r="O24" s="530"/>
      <c r="P24" s="530"/>
      <c r="Q24" s="530"/>
      <c r="R24" s="530"/>
      <c r="S24" s="530"/>
      <c r="T24" s="530"/>
      <c r="U24" s="530"/>
      <c r="V24" s="530"/>
      <c r="W24" s="531"/>
    </row>
    <row r="25" spans="1:24" ht="30" customHeight="1">
      <c r="A25" s="318"/>
      <c r="B25" s="39"/>
      <c r="C25" s="39"/>
      <c r="D25" s="39"/>
      <c r="E25" s="39"/>
      <c r="F25" s="39"/>
    </row>
    <row r="26" spans="1:24" ht="19.5" customHeight="1">
      <c r="A26" s="6">
        <v>2</v>
      </c>
      <c r="B26" s="39" t="s">
        <v>666</v>
      </c>
      <c r="C26" s="39"/>
      <c r="D26" s="39"/>
      <c r="E26" s="39"/>
      <c r="F26" s="39"/>
    </row>
    <row r="27" spans="1:24" ht="30" customHeight="1">
      <c r="A27" s="318"/>
      <c r="B27" s="542" t="s">
        <v>78</v>
      </c>
      <c r="C27" s="543"/>
      <c r="D27" s="543"/>
      <c r="E27" s="543"/>
      <c r="F27" s="320"/>
      <c r="G27" s="533" t="str">
        <f>IFERROR(VLOOKUP(F27,A37:B45,2,FALSE),"")</f>
        <v/>
      </c>
      <c r="H27" s="534"/>
      <c r="I27" s="534"/>
      <c r="J27" s="534"/>
      <c r="K27" s="534"/>
      <c r="L27" s="534"/>
      <c r="M27" s="534"/>
      <c r="N27" s="534"/>
      <c r="O27" s="534"/>
      <c r="P27" s="534"/>
      <c r="Q27" s="534"/>
      <c r="R27" s="534"/>
      <c r="S27" s="534"/>
      <c r="T27" s="534"/>
      <c r="U27" s="534"/>
      <c r="V27" s="534"/>
      <c r="W27" s="535"/>
      <c r="X27" s="1"/>
    </row>
    <row r="28" spans="1:24" ht="30" customHeight="1">
      <c r="A28" s="318"/>
      <c r="B28" s="39"/>
      <c r="C28" s="39"/>
      <c r="D28" s="39"/>
      <c r="E28" s="39"/>
      <c r="F28" s="39"/>
    </row>
    <row r="29" spans="1:24" ht="20.25" customHeight="1">
      <c r="A29" s="6">
        <v>3</v>
      </c>
      <c r="B29" s="39" t="s">
        <v>12</v>
      </c>
      <c r="C29" s="39"/>
      <c r="D29" s="39"/>
      <c r="E29" s="39"/>
      <c r="F29" s="39"/>
    </row>
    <row r="30" spans="1:24" ht="11.25" customHeight="1">
      <c r="A30" s="318"/>
      <c r="B30" s="39"/>
      <c r="C30" s="39"/>
      <c r="D30" s="7" t="s">
        <v>10</v>
      </c>
      <c r="E30" s="39"/>
    </row>
    <row r="31" spans="1:24" ht="30.75" customHeight="1">
      <c r="A31" s="318"/>
      <c r="B31" s="251" t="str">
        <f>IF(資金計画Ⅶ!$F$16&lt;1000000,"",MOD(ROUNDDOWN(資金計画Ⅶ!$F$16/1000000,0),10))</f>
        <v/>
      </c>
      <c r="C31" s="252" t="str">
        <f>IF(資金計画Ⅶ!$F$16&lt;100000,"",MOD(ROUNDDOWN(資金計画Ⅶ!$F$16/100000,0),10))</f>
        <v/>
      </c>
      <c r="D31" s="252" t="str">
        <f>IF(資金計画Ⅶ!$F$16&lt;10000,"",MOD(ROUNDDOWN(資金計画Ⅶ!$F$16/10000,0),10))</f>
        <v/>
      </c>
      <c r="E31" s="253" t="str">
        <f>IF(資金計画Ⅶ!$F$16&lt;1000,"",MOD(ROUNDDOWN(資金計画Ⅶ!$F$16/1000,0),10))</f>
        <v/>
      </c>
      <c r="F31" s="541" t="s">
        <v>9</v>
      </c>
      <c r="G31" s="469"/>
      <c r="X31" s="323" t="s">
        <v>693</v>
      </c>
    </row>
    <row r="32" spans="1:24" ht="30" customHeight="1">
      <c r="A32" s="318"/>
      <c r="B32" s="39"/>
      <c r="C32" s="39"/>
      <c r="D32" s="39"/>
      <c r="E32" s="39"/>
      <c r="F32" s="39"/>
    </row>
    <row r="33" spans="1:9" ht="20.25" customHeight="1">
      <c r="A33" s="6">
        <v>4</v>
      </c>
      <c r="B33" s="39" t="s">
        <v>11</v>
      </c>
      <c r="C33" s="39"/>
      <c r="D33" s="39"/>
      <c r="E33" s="39"/>
      <c r="F33" s="39"/>
    </row>
    <row r="34" spans="1:9" ht="30.75" customHeight="1">
      <c r="B34" s="105" t="s">
        <v>404</v>
      </c>
      <c r="C34" s="536"/>
      <c r="D34" s="536"/>
      <c r="E34" s="254" t="s">
        <v>405</v>
      </c>
      <c r="F34" s="321"/>
      <c r="G34" s="140" t="s">
        <v>406</v>
      </c>
      <c r="H34" s="322"/>
      <c r="I34" s="140" t="s">
        <v>407</v>
      </c>
    </row>
    <row r="35" spans="1:9">
      <c r="B35" s="2" t="s">
        <v>411</v>
      </c>
      <c r="D35" s="39"/>
      <c r="E35" s="39"/>
      <c r="F35" s="39"/>
    </row>
    <row r="36" spans="1:9">
      <c r="B36" s="39"/>
      <c r="C36" s="39"/>
      <c r="D36" s="39"/>
      <c r="E36" s="39"/>
      <c r="F36" s="39"/>
    </row>
    <row r="37" spans="1:9">
      <c r="A37" s="3">
        <v>1</v>
      </c>
      <c r="B37" s="318" t="s">
        <v>670</v>
      </c>
      <c r="C37" s="39"/>
      <c r="D37" s="39"/>
      <c r="E37" s="39"/>
      <c r="F37" s="39"/>
    </row>
    <row r="38" spans="1:9">
      <c r="A38" s="3">
        <v>2</v>
      </c>
      <c r="B38" s="318" t="s">
        <v>671</v>
      </c>
      <c r="C38" s="39"/>
      <c r="D38" s="39"/>
      <c r="E38" s="39"/>
      <c r="F38" s="39"/>
    </row>
    <row r="39" spans="1:9">
      <c r="A39" s="3">
        <v>3</v>
      </c>
      <c r="B39" s="318" t="s">
        <v>672</v>
      </c>
      <c r="C39" s="39"/>
      <c r="D39" s="39"/>
      <c r="E39" s="39"/>
      <c r="F39" s="39"/>
    </row>
    <row r="40" spans="1:9">
      <c r="A40" s="3">
        <v>4</v>
      </c>
      <c r="B40" s="318" t="s">
        <v>673</v>
      </c>
      <c r="C40" s="39"/>
      <c r="D40" s="39"/>
      <c r="E40" s="39"/>
      <c r="F40" s="39"/>
    </row>
    <row r="41" spans="1:9" ht="12" customHeight="1">
      <c r="A41" s="3">
        <v>5</v>
      </c>
      <c r="B41" s="318" t="s">
        <v>674</v>
      </c>
    </row>
    <row r="42" spans="1:9">
      <c r="A42" s="3">
        <v>6</v>
      </c>
      <c r="B42" s="318" t="s">
        <v>675</v>
      </c>
    </row>
    <row r="43" spans="1:9">
      <c r="A43" s="3">
        <v>7</v>
      </c>
      <c r="B43" s="318" t="s">
        <v>676</v>
      </c>
    </row>
    <row r="44" spans="1:9">
      <c r="A44" s="3">
        <v>8</v>
      </c>
      <c r="B44" s="318" t="s">
        <v>677</v>
      </c>
    </row>
    <row r="45" spans="1:9">
      <c r="A45" s="3">
        <v>9</v>
      </c>
      <c r="B45" s="318" t="s">
        <v>678</v>
      </c>
    </row>
  </sheetData>
  <sheetProtection sheet="1" objects="1" scenarios="1" selectLockedCells="1"/>
  <dataConsolidate/>
  <mergeCells count="25">
    <mergeCell ref="G27:W27"/>
    <mergeCell ref="C34:D34"/>
    <mergeCell ref="Q2:S2"/>
    <mergeCell ref="Q3:S3"/>
    <mergeCell ref="Q4:S4"/>
    <mergeCell ref="F31:G31"/>
    <mergeCell ref="B27:E27"/>
    <mergeCell ref="J13:K13"/>
    <mergeCell ref="P13:W13"/>
    <mergeCell ref="A17:W17"/>
    <mergeCell ref="B21:W21"/>
    <mergeCell ref="A16:W16"/>
    <mergeCell ref="L13:N13"/>
    <mergeCell ref="L14:N14"/>
    <mergeCell ref="V14:W14"/>
    <mergeCell ref="Q1:W1"/>
    <mergeCell ref="T2:W2"/>
    <mergeCell ref="T3:W3"/>
    <mergeCell ref="T4:W4"/>
    <mergeCell ref="B24:W24"/>
    <mergeCell ref="P14:U14"/>
    <mergeCell ref="J9:K10"/>
    <mergeCell ref="J11:K12"/>
    <mergeCell ref="M9:W10"/>
    <mergeCell ref="M11:W12"/>
  </mergeCells>
  <phoneticPr fontId="1"/>
  <dataValidations xWindow="792" yWindow="393" count="4">
    <dataValidation allowBlank="1" showInputMessage="1" showErrorMessage="1" promptTitle="入力不要" prompt="事業計画Ⅵ １から自動転記されます" sqref="B24:W24"/>
    <dataValidation allowBlank="1" showInputMessage="1" showErrorMessage="1" promptTitle="入力不要" prompt="資金計画Ⅷから自動転記されます" sqref="B31:E31"/>
    <dataValidation allowBlank="1" showInputMessage="1" showErrorMessage="1" prompt="事業計画Ⅰから転記されます" sqref="M9:W12 P13:U14 V13:W13"/>
    <dataValidation type="list" allowBlank="1" showInputMessage="1" showErrorMessage="1" prompt="募集要項P６の「開発支援テーマ」又は下の１～９から該当するテーマを選択してください" sqref="F27">
      <formula1>$A$37:$A$45</formula1>
    </dataValidation>
  </dataValidations>
  <pageMargins left="0.5118110236220472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xWindow="792" yWindow="393" count="3">
        <x14:dataValidation type="list" allowBlank="1" showInputMessage="1" showErrorMessage="1">
          <x14:formula1>
            <xm:f>リスト!$C$10:$C$11</xm:f>
          </x14:formula1>
          <xm:sqref>C34:D34</xm:sqref>
        </x14:dataValidation>
        <x14:dataValidation type="list" allowBlank="1" showInputMessage="1" showErrorMessage="1">
          <x14:formula1>
            <xm:f>リスト!$C$14:$C$25</xm:f>
          </x14:formula1>
          <xm:sqref>F34</xm:sqref>
        </x14:dataValidation>
        <x14:dataValidation type="list" allowBlank="1" showInputMessage="1" showErrorMessage="1">
          <x14:formula1>
            <xm:f>リスト!$C$28:$C$58</xm:f>
          </x14:formula1>
          <xm:sqref>H34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view="pageBreakPreview" topLeftCell="A13" zoomScaleNormal="100" zoomScaleSheetLayoutView="100" workbookViewId="0">
      <selection activeCell="C6" sqref="C6:E7"/>
    </sheetView>
  </sheetViews>
  <sheetFormatPr defaultRowHeight="13.5"/>
  <cols>
    <col min="1" max="1" width="4.125" style="11" customWidth="1"/>
    <col min="2" max="2" width="5.625" style="11" customWidth="1"/>
    <col min="3" max="3" width="1.875" style="11" customWidth="1"/>
    <col min="4" max="4" width="8.625" style="11" customWidth="1"/>
    <col min="5" max="5" width="20.625" style="11" customWidth="1"/>
    <col min="6" max="7" width="10.625" style="11" customWidth="1"/>
    <col min="8" max="8" width="1.875" style="11" customWidth="1"/>
    <col min="9" max="9" width="6" style="11" customWidth="1"/>
    <col min="10" max="10" width="3.125" style="11" customWidth="1"/>
    <col min="11" max="11" width="1.75" style="11" customWidth="1"/>
    <col min="12" max="12" width="7.125" style="11" customWidth="1"/>
    <col min="13" max="13" width="4.875" style="11" customWidth="1"/>
    <col min="14" max="14" width="47.75" style="11" hidden="1" customWidth="1"/>
    <col min="15" max="15" width="9" style="11" hidden="1" customWidth="1"/>
    <col min="16" max="18" width="35.625" style="11" hidden="1" customWidth="1"/>
    <col min="19" max="19" width="48.75" style="11" hidden="1" customWidth="1"/>
    <col min="20" max="20" width="66.125" style="11" customWidth="1"/>
    <col min="21" max="16384" width="9" style="11"/>
  </cols>
  <sheetData>
    <row r="1" spans="1:19" s="35" customFormat="1">
      <c r="A1" s="255" t="s">
        <v>44</v>
      </c>
      <c r="B1" s="255"/>
      <c r="C1" s="255"/>
      <c r="D1" s="255"/>
      <c r="E1" s="255"/>
      <c r="F1" s="255"/>
      <c r="G1" s="255"/>
      <c r="H1" s="255"/>
      <c r="I1" s="255"/>
      <c r="J1" s="255"/>
      <c r="K1" s="255"/>
      <c r="L1" s="255"/>
      <c r="M1" s="255"/>
    </row>
    <row r="2" spans="1:19" s="8" customFormat="1" ht="17.25">
      <c r="A2" s="550" t="s">
        <v>14</v>
      </c>
      <c r="B2" s="550"/>
      <c r="C2" s="550"/>
      <c r="D2" s="550"/>
      <c r="E2" s="550"/>
      <c r="F2" s="550"/>
      <c r="G2" s="550"/>
      <c r="H2" s="550"/>
      <c r="I2" s="550"/>
      <c r="J2" s="550"/>
      <c r="K2" s="550"/>
      <c r="L2" s="550"/>
      <c r="M2" s="550"/>
      <c r="P2" s="115" t="s">
        <v>415</v>
      </c>
      <c r="Q2" s="115" t="s">
        <v>235</v>
      </c>
      <c r="R2" s="115" t="s">
        <v>416</v>
      </c>
      <c r="S2" s="115" t="s">
        <v>237</v>
      </c>
    </row>
    <row r="3" spans="1:19" s="8" customFormat="1" ht="12" customHeight="1">
      <c r="A3" s="256"/>
      <c r="B3" s="270"/>
      <c r="C3" s="270"/>
      <c r="D3" s="256"/>
      <c r="E3" s="256"/>
      <c r="F3" s="256"/>
      <c r="G3" s="256"/>
      <c r="H3" s="256"/>
      <c r="I3" s="256"/>
      <c r="J3" s="256"/>
      <c r="K3" s="256"/>
      <c r="L3" s="256"/>
      <c r="M3" s="256"/>
      <c r="P3" s="60" t="s">
        <v>417</v>
      </c>
      <c r="Q3" s="60" t="s">
        <v>418</v>
      </c>
      <c r="R3" s="60" t="s">
        <v>419</v>
      </c>
      <c r="S3" s="60" t="s">
        <v>420</v>
      </c>
    </row>
    <row r="4" spans="1:19" s="35" customFormat="1" ht="22.5" customHeight="1">
      <c r="A4" s="255" t="s">
        <v>421</v>
      </c>
      <c r="B4" s="255" t="s">
        <v>422</v>
      </c>
      <c r="C4" s="255"/>
      <c r="D4" s="255"/>
      <c r="E4" s="255"/>
      <c r="F4" s="255"/>
      <c r="G4" s="255"/>
      <c r="H4" s="255"/>
      <c r="I4" s="255"/>
      <c r="J4" s="255"/>
      <c r="K4" s="255"/>
      <c r="L4" s="255"/>
      <c r="M4" s="255"/>
      <c r="P4" s="60" t="s">
        <v>423</v>
      </c>
      <c r="Q4" s="60" t="s">
        <v>424</v>
      </c>
      <c r="R4" s="60" t="s">
        <v>425</v>
      </c>
      <c r="S4" s="60" t="s">
        <v>426</v>
      </c>
    </row>
    <row r="5" spans="1:19" s="12" customFormat="1" ht="21" customHeight="1">
      <c r="A5" s="551" t="s">
        <v>15</v>
      </c>
      <c r="B5" s="552"/>
      <c r="C5" s="553"/>
      <c r="D5" s="554"/>
      <c r="E5" s="555"/>
      <c r="F5" s="556" t="s">
        <v>16</v>
      </c>
      <c r="G5" s="257" t="s">
        <v>15</v>
      </c>
      <c r="H5" s="559"/>
      <c r="I5" s="559"/>
      <c r="J5" s="559"/>
      <c r="K5" s="559"/>
      <c r="L5" s="560"/>
      <c r="M5" s="561"/>
      <c r="P5" s="60" t="s">
        <v>427</v>
      </c>
      <c r="Q5" s="60" t="s">
        <v>428</v>
      </c>
      <c r="R5" s="60" t="s">
        <v>429</v>
      </c>
      <c r="S5" s="60" t="s">
        <v>430</v>
      </c>
    </row>
    <row r="6" spans="1:19" s="12" customFormat="1" ht="24" customHeight="1">
      <c r="A6" s="562" t="s">
        <v>17</v>
      </c>
      <c r="B6" s="563"/>
      <c r="C6" s="566"/>
      <c r="D6" s="567"/>
      <c r="E6" s="568"/>
      <c r="F6" s="557"/>
      <c r="G6" s="258" t="s">
        <v>18</v>
      </c>
      <c r="H6" s="572"/>
      <c r="I6" s="573"/>
      <c r="J6" s="573"/>
      <c r="K6" s="573"/>
      <c r="L6" s="573"/>
      <c r="M6" s="574"/>
      <c r="P6" s="60" t="s">
        <v>431</v>
      </c>
      <c r="Q6" s="60" t="s">
        <v>432</v>
      </c>
      <c r="R6" s="60" t="s">
        <v>433</v>
      </c>
      <c r="S6" s="60" t="s">
        <v>434</v>
      </c>
    </row>
    <row r="7" spans="1:19" s="12" customFormat="1" ht="24" customHeight="1">
      <c r="A7" s="564"/>
      <c r="B7" s="565"/>
      <c r="C7" s="569"/>
      <c r="D7" s="570"/>
      <c r="E7" s="571"/>
      <c r="F7" s="558"/>
      <c r="G7" s="259" t="s">
        <v>19</v>
      </c>
      <c r="H7" s="575"/>
      <c r="I7" s="575"/>
      <c r="J7" s="575"/>
      <c r="K7" s="575"/>
      <c r="L7" s="575"/>
      <c r="M7" s="576"/>
      <c r="P7" s="60" t="s">
        <v>435</v>
      </c>
      <c r="Q7" s="60" t="s">
        <v>436</v>
      </c>
      <c r="R7" s="60" t="s">
        <v>437</v>
      </c>
      <c r="S7" s="60" t="s">
        <v>438</v>
      </c>
    </row>
    <row r="8" spans="1:19" s="12" customFormat="1" ht="20.25" customHeight="1">
      <c r="A8" s="564" t="s">
        <v>47</v>
      </c>
      <c r="B8" s="565"/>
      <c r="C8" s="260" t="s">
        <v>20</v>
      </c>
      <c r="D8" s="590"/>
      <c r="E8" s="591"/>
      <c r="F8" s="556" t="s">
        <v>21</v>
      </c>
      <c r="G8" s="579"/>
      <c r="H8" s="577" t="s">
        <v>22</v>
      </c>
      <c r="I8" s="579"/>
      <c r="J8" s="579"/>
      <c r="K8" s="577" t="s">
        <v>22</v>
      </c>
      <c r="L8" s="579"/>
      <c r="M8" s="580"/>
      <c r="P8" s="60" t="s">
        <v>439</v>
      </c>
      <c r="Q8" s="60" t="s">
        <v>440</v>
      </c>
      <c r="R8" s="60" t="s">
        <v>441</v>
      </c>
      <c r="S8" s="60" t="s">
        <v>442</v>
      </c>
    </row>
    <row r="9" spans="1:19" s="12" customFormat="1" ht="34.5" customHeight="1">
      <c r="A9" s="564"/>
      <c r="B9" s="565"/>
      <c r="C9" s="583"/>
      <c r="D9" s="583"/>
      <c r="E9" s="584"/>
      <c r="F9" s="558"/>
      <c r="G9" s="581"/>
      <c r="H9" s="578"/>
      <c r="I9" s="581"/>
      <c r="J9" s="581"/>
      <c r="K9" s="578"/>
      <c r="L9" s="581"/>
      <c r="M9" s="582"/>
      <c r="P9" s="60" t="s">
        <v>443</v>
      </c>
      <c r="Q9" s="60"/>
      <c r="R9" s="60" t="s">
        <v>444</v>
      </c>
      <c r="S9" s="60" t="s">
        <v>445</v>
      </c>
    </row>
    <row r="10" spans="1:19" s="12" customFormat="1" ht="27" customHeight="1">
      <c r="A10" s="585" t="s">
        <v>36</v>
      </c>
      <c r="B10" s="586"/>
      <c r="C10" s="587"/>
      <c r="D10" s="588"/>
      <c r="E10" s="588"/>
      <c r="F10" s="588"/>
      <c r="G10" s="588"/>
      <c r="H10" s="588"/>
      <c r="I10" s="588"/>
      <c r="J10" s="588"/>
      <c r="K10" s="588"/>
      <c r="L10" s="588"/>
      <c r="M10" s="589"/>
      <c r="P10" s="60" t="s">
        <v>446</v>
      </c>
      <c r="Q10" s="60"/>
      <c r="R10" s="60" t="s">
        <v>447</v>
      </c>
      <c r="S10" s="60" t="s">
        <v>448</v>
      </c>
    </row>
    <row r="11" spans="1:19" s="12" customFormat="1" ht="20.25" customHeight="1">
      <c r="A11" s="564" t="s">
        <v>679</v>
      </c>
      <c r="B11" s="565"/>
      <c r="C11" s="260" t="s">
        <v>20</v>
      </c>
      <c r="D11" s="592"/>
      <c r="E11" s="593"/>
      <c r="F11" s="556" t="s">
        <v>21</v>
      </c>
      <c r="G11" s="579"/>
      <c r="H11" s="577" t="s">
        <v>22</v>
      </c>
      <c r="I11" s="579"/>
      <c r="J11" s="579"/>
      <c r="K11" s="577" t="s">
        <v>22</v>
      </c>
      <c r="L11" s="579"/>
      <c r="M11" s="580"/>
      <c r="P11" s="60" t="s">
        <v>449</v>
      </c>
      <c r="Q11" s="60"/>
      <c r="R11" s="60" t="s">
        <v>450</v>
      </c>
      <c r="S11" s="60"/>
    </row>
    <row r="12" spans="1:19" s="12" customFormat="1" ht="36" customHeight="1">
      <c r="A12" s="564"/>
      <c r="B12" s="565"/>
      <c r="C12" s="583"/>
      <c r="D12" s="583"/>
      <c r="E12" s="584"/>
      <c r="F12" s="558"/>
      <c r="G12" s="581"/>
      <c r="H12" s="578"/>
      <c r="I12" s="581"/>
      <c r="J12" s="581"/>
      <c r="K12" s="578"/>
      <c r="L12" s="581"/>
      <c r="M12" s="582"/>
      <c r="P12" s="60" t="s">
        <v>451</v>
      </c>
      <c r="Q12" s="60"/>
      <c r="R12" s="60" t="s">
        <v>452</v>
      </c>
      <c r="S12" s="60"/>
    </row>
    <row r="13" spans="1:19" s="12" customFormat="1" ht="20.25" customHeight="1">
      <c r="A13" s="564" t="s">
        <v>46</v>
      </c>
      <c r="B13" s="565"/>
      <c r="C13" s="260" t="s">
        <v>20</v>
      </c>
      <c r="D13" s="592"/>
      <c r="E13" s="593"/>
      <c r="F13" s="556" t="s">
        <v>21</v>
      </c>
      <c r="G13" s="579"/>
      <c r="H13" s="577" t="s">
        <v>22</v>
      </c>
      <c r="I13" s="579"/>
      <c r="J13" s="579"/>
      <c r="K13" s="577" t="s">
        <v>22</v>
      </c>
      <c r="L13" s="579"/>
      <c r="M13" s="580"/>
      <c r="P13" s="60" t="s">
        <v>453</v>
      </c>
      <c r="Q13" s="60"/>
      <c r="R13" s="60" t="s">
        <v>454</v>
      </c>
      <c r="S13" s="60"/>
    </row>
    <row r="14" spans="1:19" s="12" customFormat="1" ht="41.25" customHeight="1">
      <c r="A14" s="564"/>
      <c r="B14" s="565"/>
      <c r="C14" s="583"/>
      <c r="D14" s="594"/>
      <c r="E14" s="595"/>
      <c r="F14" s="558"/>
      <c r="G14" s="581"/>
      <c r="H14" s="578"/>
      <c r="I14" s="581"/>
      <c r="J14" s="581"/>
      <c r="K14" s="578"/>
      <c r="L14" s="581"/>
      <c r="M14" s="582"/>
      <c r="P14" s="60" t="s">
        <v>455</v>
      </c>
      <c r="Q14" s="60"/>
      <c r="R14" s="60" t="s">
        <v>456</v>
      </c>
      <c r="S14" s="60"/>
    </row>
    <row r="15" spans="1:19" s="12" customFormat="1" ht="21" customHeight="1">
      <c r="A15" s="564" t="s">
        <v>45</v>
      </c>
      <c r="B15" s="596"/>
      <c r="C15" s="597" t="s">
        <v>15</v>
      </c>
      <c r="D15" s="597"/>
      <c r="E15" s="324"/>
      <c r="F15" s="261" t="s">
        <v>23</v>
      </c>
      <c r="G15" s="598"/>
      <c r="H15" s="598"/>
      <c r="I15" s="598"/>
      <c r="J15" s="598"/>
      <c r="K15" s="598"/>
      <c r="L15" s="598"/>
      <c r="M15" s="599"/>
      <c r="P15" s="60" t="s">
        <v>457</v>
      </c>
      <c r="Q15" s="60"/>
      <c r="R15" s="60" t="s">
        <v>458</v>
      </c>
      <c r="S15" s="60"/>
    </row>
    <row r="16" spans="1:19" s="12" customFormat="1" ht="5.25" customHeight="1">
      <c r="A16" s="564"/>
      <c r="B16" s="596"/>
      <c r="C16" s="602" t="s">
        <v>18</v>
      </c>
      <c r="D16" s="603"/>
      <c r="E16" s="606"/>
      <c r="F16" s="262"/>
      <c r="G16" s="600"/>
      <c r="H16" s="600"/>
      <c r="I16" s="600"/>
      <c r="J16" s="600"/>
      <c r="K16" s="600"/>
      <c r="L16" s="600"/>
      <c r="M16" s="601"/>
      <c r="P16" s="60" t="s">
        <v>459</v>
      </c>
      <c r="Q16" s="60"/>
      <c r="R16" s="60" t="s">
        <v>460</v>
      </c>
      <c r="S16" s="60"/>
    </row>
    <row r="17" spans="1:21" s="12" customFormat="1" ht="33" customHeight="1">
      <c r="A17" s="564"/>
      <c r="B17" s="596"/>
      <c r="C17" s="604"/>
      <c r="D17" s="605"/>
      <c r="E17" s="607"/>
      <c r="F17" s="263" t="s">
        <v>461</v>
      </c>
      <c r="G17" s="600"/>
      <c r="H17" s="600"/>
      <c r="I17" s="600"/>
      <c r="J17" s="600"/>
      <c r="K17" s="600"/>
      <c r="L17" s="600"/>
      <c r="M17" s="601"/>
      <c r="P17" s="60" t="s">
        <v>462</v>
      </c>
      <c r="Q17" s="60"/>
      <c r="R17" s="60" t="s">
        <v>463</v>
      </c>
      <c r="S17" s="60"/>
    </row>
    <row r="18" spans="1:21" s="12" customFormat="1" ht="27" customHeight="1">
      <c r="A18" s="564"/>
      <c r="B18" s="596"/>
      <c r="C18" s="608" t="s">
        <v>24</v>
      </c>
      <c r="D18" s="608"/>
      <c r="E18" s="609"/>
      <c r="F18" s="610"/>
      <c r="G18" s="610"/>
      <c r="H18" s="610"/>
      <c r="I18" s="610"/>
      <c r="J18" s="610"/>
      <c r="K18" s="610"/>
      <c r="L18" s="610"/>
      <c r="M18" s="611"/>
      <c r="P18" s="60" t="s">
        <v>464</v>
      </c>
      <c r="Q18" s="60"/>
      <c r="R18" s="60" t="s">
        <v>465</v>
      </c>
      <c r="S18" s="60"/>
    </row>
    <row r="19" spans="1:21" s="12" customFormat="1" ht="36.75" customHeight="1">
      <c r="A19" s="564" t="s">
        <v>680</v>
      </c>
      <c r="B19" s="596"/>
      <c r="C19" s="612" t="s">
        <v>25</v>
      </c>
      <c r="D19" s="613"/>
      <c r="E19" s="325"/>
      <c r="F19" s="556" t="s">
        <v>27</v>
      </c>
      <c r="G19" s="614"/>
      <c r="H19" s="615"/>
      <c r="I19" s="615"/>
      <c r="J19" s="615"/>
      <c r="K19" s="615"/>
      <c r="L19" s="616"/>
      <c r="M19" s="264" t="s">
        <v>28</v>
      </c>
      <c r="P19" s="60" t="s">
        <v>466</v>
      </c>
      <c r="Q19" s="60"/>
      <c r="R19" s="60" t="s">
        <v>467</v>
      </c>
      <c r="S19" s="60"/>
      <c r="T19" s="117" t="b">
        <f>IF($E$22="製造業その他",IF(OR($G$19&lt;=300000000,$G$21&lt;=300),"","←中小企業要件から外れています"),IF($E$22="卸売業",IF(OR($G$19&lt;=100000000,$G$21&lt;=100),"","←中小企業要件から外れています"),IF($E$22="サービス業",IF(OR($G$19&lt;=50000000,$G$21&lt;=100),"","←中小企業要件から外れています"),IF($E$22="小売業",IF(OR($G$19&lt;=50000000,$G$21&lt;=50),"","←中小企業要件から外れています")))))</f>
        <v>0</v>
      </c>
      <c r="U19" s="116" t="e">
        <f>J20/G19</f>
        <v>#DIV/0!</v>
      </c>
    </row>
    <row r="20" spans="1:21" s="12" customFormat="1" ht="42" customHeight="1">
      <c r="A20" s="564"/>
      <c r="B20" s="596"/>
      <c r="C20" s="617" t="s">
        <v>29</v>
      </c>
      <c r="D20" s="618"/>
      <c r="E20" s="326"/>
      <c r="F20" s="558"/>
      <c r="G20" s="619" t="s">
        <v>30</v>
      </c>
      <c r="H20" s="619"/>
      <c r="I20" s="620"/>
      <c r="J20" s="621"/>
      <c r="K20" s="621"/>
      <c r="L20" s="621"/>
      <c r="M20" s="265" t="s">
        <v>31</v>
      </c>
      <c r="N20" s="117"/>
      <c r="P20" s="60" t="s">
        <v>468</v>
      </c>
      <c r="Q20" s="60"/>
      <c r="R20" s="60" t="s">
        <v>469</v>
      </c>
      <c r="S20" s="60"/>
      <c r="T20" s="118" t="e">
        <f>IF(J20/G19&gt;=0.5,"←みなし大企業に該当している可能性があります","")</f>
        <v>#DIV/0!</v>
      </c>
    </row>
    <row r="21" spans="1:21" s="12" customFormat="1" ht="39" customHeight="1">
      <c r="A21" s="564" t="s">
        <v>32</v>
      </c>
      <c r="B21" s="565"/>
      <c r="C21" s="625"/>
      <c r="D21" s="625"/>
      <c r="E21" s="266" t="s">
        <v>33</v>
      </c>
      <c r="F21" s="267" t="s">
        <v>34</v>
      </c>
      <c r="G21" s="327"/>
      <c r="H21" s="626" t="s">
        <v>48</v>
      </c>
      <c r="I21" s="626"/>
      <c r="J21" s="626"/>
      <c r="K21" s="625"/>
      <c r="L21" s="625"/>
      <c r="M21" s="268" t="s">
        <v>35</v>
      </c>
      <c r="P21" s="60" t="s">
        <v>470</v>
      </c>
      <c r="Q21" s="60"/>
      <c r="R21" s="60" t="s">
        <v>471</v>
      </c>
      <c r="S21" s="60"/>
      <c r="T21" s="117" t="b">
        <f>IF($E$22="製造業その他",IF(OR($G$19&lt;=300000000,$G$21&lt;=300),"","←中小企業要件から外れています"),IF($E$22="卸売業",IF(OR($G$19&lt;=100000000,$G$21&lt;=100),"","←中小企業要件から外れています"),IF($E$22="サービス業",IF(OR($G$19&lt;=50000000,$G$21&lt;=100),"","←中小企業要件から外れています"),IF($E$22="小売業",IF(OR($G$19&lt;=50000000,$G$21&lt;=50),"","←中小企業要件から外れています")))))</f>
        <v>0</v>
      </c>
    </row>
    <row r="22" spans="1:21" s="12" customFormat="1" ht="41.25" customHeight="1">
      <c r="A22" s="564" t="s">
        <v>472</v>
      </c>
      <c r="B22" s="565"/>
      <c r="C22" s="627" t="s">
        <v>473</v>
      </c>
      <c r="D22" s="628"/>
      <c r="E22" s="328"/>
      <c r="F22" s="269" t="s">
        <v>474</v>
      </c>
      <c r="G22" s="629"/>
      <c r="H22" s="630"/>
      <c r="I22" s="630"/>
      <c r="J22" s="630"/>
      <c r="K22" s="630"/>
      <c r="L22" s="630"/>
      <c r="M22" s="631"/>
      <c r="N22" s="119"/>
      <c r="P22" s="60" t="s">
        <v>475</v>
      </c>
      <c r="Q22" s="60"/>
      <c r="R22" s="60" t="s">
        <v>476</v>
      </c>
      <c r="S22" s="60"/>
      <c r="T22" s="119" t="s">
        <v>477</v>
      </c>
    </row>
    <row r="23" spans="1:21" s="12" customFormat="1" ht="74.25" customHeight="1">
      <c r="A23" s="564" t="s">
        <v>37</v>
      </c>
      <c r="B23" s="596"/>
      <c r="C23" s="622"/>
      <c r="D23" s="623"/>
      <c r="E23" s="623"/>
      <c r="F23" s="623"/>
      <c r="G23" s="623"/>
      <c r="H23" s="623"/>
      <c r="I23" s="623"/>
      <c r="J23" s="623"/>
      <c r="K23" s="623"/>
      <c r="L23" s="623"/>
      <c r="M23" s="624"/>
      <c r="P23" s="60" t="s">
        <v>478</v>
      </c>
      <c r="Q23" s="60"/>
      <c r="R23" s="60" t="s">
        <v>479</v>
      </c>
      <c r="S23" s="60"/>
    </row>
    <row r="24" spans="1:21" s="12" customFormat="1" ht="71.25" customHeight="1">
      <c r="A24" s="564" t="s">
        <v>38</v>
      </c>
      <c r="B24" s="596"/>
      <c r="C24" s="622"/>
      <c r="D24" s="623"/>
      <c r="E24" s="623"/>
      <c r="F24" s="623"/>
      <c r="G24" s="623"/>
      <c r="H24" s="623"/>
      <c r="I24" s="623"/>
      <c r="J24" s="623"/>
      <c r="K24" s="623"/>
      <c r="L24" s="623"/>
      <c r="M24" s="624"/>
      <c r="P24" s="60" t="s">
        <v>480</v>
      </c>
      <c r="Q24" s="60"/>
      <c r="R24" s="60" t="s">
        <v>481</v>
      </c>
      <c r="S24" s="60"/>
    </row>
    <row r="25" spans="1:21" s="12" customFormat="1" ht="18" customHeight="1">
      <c r="B25" s="10"/>
      <c r="C25" s="10"/>
      <c r="D25" s="10"/>
      <c r="E25" s="10"/>
      <c r="F25" s="10"/>
      <c r="G25" s="10"/>
      <c r="H25" s="10"/>
      <c r="I25" s="10"/>
      <c r="J25" s="10"/>
      <c r="K25" s="10"/>
      <c r="L25" s="10"/>
      <c r="M25" s="10"/>
      <c r="P25" s="60" t="s">
        <v>482</v>
      </c>
      <c r="Q25" s="60"/>
      <c r="R25" s="60" t="s">
        <v>483</v>
      </c>
      <c r="S25" s="60"/>
    </row>
    <row r="26" spans="1:21" s="35" customFormat="1" ht="18" customHeight="1">
      <c r="P26" s="60" t="s">
        <v>484</v>
      </c>
      <c r="Q26" s="60"/>
      <c r="R26" s="60" t="s">
        <v>485</v>
      </c>
      <c r="S26" s="60"/>
    </row>
    <row r="27" spans="1:21" s="12" customFormat="1" ht="30" customHeight="1">
      <c r="A27" s="120"/>
      <c r="B27" s="120"/>
      <c r="C27" s="120"/>
      <c r="D27" s="120"/>
      <c r="E27" s="120"/>
      <c r="F27" s="120"/>
      <c r="G27" s="120"/>
      <c r="H27" s="120"/>
      <c r="I27" s="120"/>
      <c r="J27" s="120"/>
      <c r="K27" s="120"/>
      <c r="L27" s="120"/>
      <c r="M27" s="120"/>
      <c r="P27" s="60" t="s">
        <v>486</v>
      </c>
      <c r="Q27" s="60"/>
      <c r="R27" s="60" t="s">
        <v>487</v>
      </c>
      <c r="S27" s="60"/>
    </row>
    <row r="28" spans="1:21" s="12" customFormat="1" ht="23.25" customHeight="1">
      <c r="A28" s="121"/>
      <c r="B28" s="122"/>
      <c r="C28" s="122"/>
      <c r="D28" s="122"/>
      <c r="E28" s="123"/>
      <c r="F28" s="122"/>
      <c r="G28" s="122"/>
      <c r="H28" s="122"/>
      <c r="I28" s="122"/>
      <c r="J28" s="122"/>
      <c r="K28" s="122"/>
      <c r="L28" s="122"/>
      <c r="M28" s="122"/>
      <c r="P28" s="60" t="s">
        <v>488</v>
      </c>
      <c r="Q28" s="60"/>
      <c r="R28" s="60" t="s">
        <v>489</v>
      </c>
      <c r="S28" s="60"/>
    </row>
    <row r="29" spans="1:21" s="12" customFormat="1" ht="30" customHeight="1">
      <c r="A29" s="124"/>
      <c r="B29" s="120"/>
      <c r="C29" s="120"/>
      <c r="D29" s="120"/>
      <c r="E29" s="120"/>
      <c r="F29" s="120"/>
      <c r="G29" s="120"/>
      <c r="H29" s="125"/>
      <c r="I29" s="125"/>
      <c r="J29" s="125"/>
      <c r="K29" s="120"/>
      <c r="L29" s="120"/>
      <c r="M29" s="120"/>
      <c r="P29" s="60" t="s">
        <v>490</v>
      </c>
      <c r="Q29" s="60"/>
      <c r="R29" s="60" t="s">
        <v>491</v>
      </c>
      <c r="S29" s="60"/>
    </row>
    <row r="30" spans="1:21" s="12" customFormat="1" ht="30" customHeight="1">
      <c r="A30" s="124"/>
      <c r="B30" s="120"/>
      <c r="C30" s="120"/>
      <c r="D30" s="120"/>
      <c r="E30" s="120"/>
      <c r="F30" s="120"/>
      <c r="G30" s="120"/>
      <c r="H30" s="125"/>
      <c r="I30" s="125"/>
      <c r="J30" s="125"/>
      <c r="K30" s="120"/>
      <c r="L30" s="120"/>
      <c r="M30" s="120"/>
      <c r="P30" s="60" t="s">
        <v>492</v>
      </c>
      <c r="Q30" s="60"/>
      <c r="R30" s="60" t="s">
        <v>493</v>
      </c>
      <c r="S30" s="60"/>
    </row>
    <row r="31" spans="1:21" s="12" customFormat="1" ht="30" customHeight="1">
      <c r="A31" s="124"/>
      <c r="B31" s="120"/>
      <c r="C31" s="120"/>
      <c r="D31" s="120"/>
      <c r="E31" s="120"/>
      <c r="F31" s="120"/>
      <c r="G31" s="120"/>
      <c r="H31" s="125"/>
      <c r="I31" s="125"/>
      <c r="J31" s="125"/>
      <c r="K31" s="120"/>
      <c r="L31" s="120"/>
      <c r="M31" s="120"/>
      <c r="P31" s="60" t="s">
        <v>494</v>
      </c>
      <c r="Q31" s="60"/>
      <c r="R31" s="60" t="s">
        <v>495</v>
      </c>
      <c r="S31" s="60"/>
    </row>
    <row r="32" spans="1:21" s="12" customFormat="1" ht="30" customHeight="1">
      <c r="A32" s="124"/>
      <c r="B32" s="120"/>
      <c r="C32" s="120"/>
      <c r="D32" s="120"/>
      <c r="E32" s="120"/>
      <c r="F32" s="120"/>
      <c r="G32" s="120"/>
      <c r="H32" s="125"/>
      <c r="I32" s="125"/>
      <c r="J32" s="125"/>
      <c r="K32" s="120"/>
      <c r="L32" s="120"/>
      <c r="M32" s="120"/>
      <c r="P32" s="60" t="s">
        <v>496</v>
      </c>
      <c r="Q32" s="60"/>
      <c r="R32" s="60"/>
      <c r="S32" s="60"/>
    </row>
    <row r="33" spans="1:19" s="8" customFormat="1" ht="30" customHeight="1">
      <c r="A33" s="61"/>
      <c r="P33" s="60" t="s">
        <v>497</v>
      </c>
      <c r="Q33" s="60"/>
      <c r="R33" s="60"/>
      <c r="S33" s="60"/>
    </row>
    <row r="34" spans="1:19" s="8" customFormat="1">
      <c r="P34" s="60" t="s">
        <v>498</v>
      </c>
      <c r="Q34" s="60"/>
      <c r="R34" s="60"/>
      <c r="S34" s="60"/>
    </row>
    <row r="35" spans="1:19" s="8" customFormat="1">
      <c r="P35" s="60" t="s">
        <v>499</v>
      </c>
      <c r="Q35" s="60"/>
      <c r="R35" s="60"/>
      <c r="S35" s="60"/>
    </row>
    <row r="36" spans="1:19" s="8" customFormat="1">
      <c r="P36" s="60" t="s">
        <v>500</v>
      </c>
      <c r="Q36" s="60"/>
      <c r="R36" s="60"/>
      <c r="S36" s="60"/>
    </row>
    <row r="37" spans="1:19" s="8" customFormat="1">
      <c r="P37" s="60" t="s">
        <v>501</v>
      </c>
      <c r="Q37" s="60"/>
      <c r="R37" s="60"/>
      <c r="S37" s="60"/>
    </row>
    <row r="38" spans="1:19" s="8" customFormat="1">
      <c r="P38" s="60" t="s">
        <v>502</v>
      </c>
      <c r="Q38" s="60"/>
      <c r="R38" s="60"/>
      <c r="S38" s="60"/>
    </row>
    <row r="39" spans="1:19" s="8" customFormat="1">
      <c r="P39" s="60" t="s">
        <v>503</v>
      </c>
      <c r="Q39" s="60"/>
      <c r="R39" s="60"/>
      <c r="S39" s="60"/>
    </row>
    <row r="40" spans="1:19" s="8" customFormat="1">
      <c r="P40" s="60" t="s">
        <v>504</v>
      </c>
      <c r="Q40" s="60"/>
      <c r="R40" s="60"/>
      <c r="S40" s="60"/>
    </row>
    <row r="41" spans="1:19" s="8" customFormat="1">
      <c r="P41" s="60" t="s">
        <v>505</v>
      </c>
      <c r="Q41" s="60"/>
      <c r="R41" s="60"/>
      <c r="S41" s="60"/>
    </row>
    <row r="42" spans="1:19" s="8" customFormat="1">
      <c r="P42" s="60" t="s">
        <v>506</v>
      </c>
      <c r="Q42" s="60"/>
      <c r="R42" s="60"/>
      <c r="S42" s="60"/>
    </row>
    <row r="43" spans="1:19" s="8" customFormat="1">
      <c r="P43" s="60" t="s">
        <v>507</v>
      </c>
      <c r="Q43" s="60"/>
      <c r="R43" s="60"/>
      <c r="S43" s="60"/>
    </row>
    <row r="44" spans="1:19" s="8" customFormat="1">
      <c r="P44" s="60" t="s">
        <v>508</v>
      </c>
      <c r="Q44" s="60"/>
      <c r="R44" s="60"/>
      <c r="S44" s="60"/>
    </row>
    <row r="45" spans="1:19" s="8" customFormat="1">
      <c r="P45" s="60" t="s">
        <v>509</v>
      </c>
      <c r="Q45" s="60"/>
      <c r="R45" s="60"/>
      <c r="S45" s="60"/>
    </row>
    <row r="46" spans="1:19" s="8" customFormat="1">
      <c r="P46" s="60" t="s">
        <v>510</v>
      </c>
      <c r="Q46" s="60"/>
      <c r="R46" s="60"/>
      <c r="S46" s="60"/>
    </row>
    <row r="47" spans="1:19" s="8" customFormat="1">
      <c r="P47" s="60" t="s">
        <v>511</v>
      </c>
      <c r="Q47" s="60"/>
      <c r="R47" s="60"/>
      <c r="S47" s="60"/>
    </row>
    <row r="48" spans="1:19" s="8" customFormat="1">
      <c r="P48" s="60" t="s">
        <v>512</v>
      </c>
      <c r="Q48" s="60"/>
      <c r="R48" s="60"/>
      <c r="S48" s="60"/>
    </row>
    <row r="49" spans="16:19" s="8" customFormat="1">
      <c r="P49" s="60" t="s">
        <v>513</v>
      </c>
      <c r="Q49" s="60"/>
      <c r="R49" s="60"/>
      <c r="S49" s="60"/>
    </row>
    <row r="50" spans="16:19" s="8" customFormat="1">
      <c r="P50" s="60" t="s">
        <v>514</v>
      </c>
      <c r="Q50" s="60"/>
      <c r="R50" s="60"/>
      <c r="S50" s="60"/>
    </row>
    <row r="51" spans="16:19" s="8" customFormat="1">
      <c r="P51" s="60" t="s">
        <v>515</v>
      </c>
      <c r="Q51" s="60"/>
      <c r="R51" s="60"/>
      <c r="S51" s="60"/>
    </row>
    <row r="52" spans="16:19" s="8" customFormat="1">
      <c r="P52" s="60" t="s">
        <v>516</v>
      </c>
      <c r="Q52" s="60"/>
      <c r="R52" s="60"/>
      <c r="S52" s="60"/>
    </row>
    <row r="53" spans="16:19" s="8" customFormat="1">
      <c r="P53" s="60" t="s">
        <v>517</v>
      </c>
      <c r="Q53" s="60"/>
      <c r="R53" s="60"/>
      <c r="S53" s="60"/>
    </row>
    <row r="54" spans="16:19" s="8" customFormat="1">
      <c r="P54" s="60" t="s">
        <v>518</v>
      </c>
      <c r="Q54" s="60"/>
      <c r="R54" s="60"/>
      <c r="S54" s="60"/>
    </row>
    <row r="55" spans="16:19" s="8" customFormat="1">
      <c r="P55" s="60" t="s">
        <v>519</v>
      </c>
      <c r="Q55" s="60"/>
      <c r="R55" s="60"/>
      <c r="S55" s="60"/>
    </row>
    <row r="56" spans="16:19" s="8" customFormat="1">
      <c r="P56" s="60" t="s">
        <v>520</v>
      </c>
      <c r="Q56" s="60"/>
      <c r="R56" s="60"/>
      <c r="S56" s="60"/>
    </row>
    <row r="57" spans="16:19" s="8" customFormat="1">
      <c r="P57" s="60" t="s">
        <v>521</v>
      </c>
      <c r="Q57" s="60"/>
      <c r="R57" s="60"/>
      <c r="S57" s="60"/>
    </row>
    <row r="58" spans="16:19" s="8" customFormat="1">
      <c r="P58" s="60" t="s">
        <v>522</v>
      </c>
      <c r="Q58" s="60"/>
      <c r="R58" s="60"/>
      <c r="S58" s="60"/>
    </row>
    <row r="59" spans="16:19" s="8" customFormat="1">
      <c r="P59" s="60" t="s">
        <v>523</v>
      </c>
      <c r="Q59" s="60"/>
      <c r="R59" s="60"/>
      <c r="S59" s="60"/>
    </row>
    <row r="60" spans="16:19" s="8" customFormat="1">
      <c r="P60" s="60" t="s">
        <v>524</v>
      </c>
      <c r="Q60" s="60"/>
      <c r="R60" s="60"/>
      <c r="S60" s="60"/>
    </row>
    <row r="61" spans="16:19" s="8" customFormat="1">
      <c r="P61" s="60" t="s">
        <v>525</v>
      </c>
      <c r="Q61" s="60"/>
      <c r="R61" s="60"/>
      <c r="S61" s="60"/>
    </row>
    <row r="62" spans="16:19" s="8" customFormat="1"/>
    <row r="63" spans="16:19" s="8" customFormat="1"/>
    <row r="64" spans="16:19"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sheetData>
  <sheetProtection sheet="1" objects="1" scenarios="1" selectLockedCells="1"/>
  <dataConsolidate/>
  <mergeCells count="64">
    <mergeCell ref="A23:B23"/>
    <mergeCell ref="C23:M23"/>
    <mergeCell ref="A24:B24"/>
    <mergeCell ref="C24:M24"/>
    <mergeCell ref="A21:B21"/>
    <mergeCell ref="C21:D21"/>
    <mergeCell ref="H21:J21"/>
    <mergeCell ref="K21:L21"/>
    <mergeCell ref="A22:B22"/>
    <mergeCell ref="C22:D22"/>
    <mergeCell ref="G22:M22"/>
    <mergeCell ref="A19:B20"/>
    <mergeCell ref="C19:D19"/>
    <mergeCell ref="F19:F20"/>
    <mergeCell ref="G19:L19"/>
    <mergeCell ref="C20:D20"/>
    <mergeCell ref="G20:I20"/>
    <mergeCell ref="J20:L20"/>
    <mergeCell ref="L13:M14"/>
    <mergeCell ref="C14:E14"/>
    <mergeCell ref="A15:B18"/>
    <mergeCell ref="C15:D15"/>
    <mergeCell ref="G15:M16"/>
    <mergeCell ref="C16:D17"/>
    <mergeCell ref="E16:E17"/>
    <mergeCell ref="G17:M17"/>
    <mergeCell ref="C18:D18"/>
    <mergeCell ref="E18:M18"/>
    <mergeCell ref="I11:J12"/>
    <mergeCell ref="K11:K12"/>
    <mergeCell ref="L11:M12"/>
    <mergeCell ref="C12:E12"/>
    <mergeCell ref="A13:B14"/>
    <mergeCell ref="D13:E13"/>
    <mergeCell ref="F13:F14"/>
    <mergeCell ref="G13:G14"/>
    <mergeCell ref="H13:H14"/>
    <mergeCell ref="I13:J14"/>
    <mergeCell ref="A11:B12"/>
    <mergeCell ref="D11:E11"/>
    <mergeCell ref="F11:F12"/>
    <mergeCell ref="G11:G12"/>
    <mergeCell ref="H11:H12"/>
    <mergeCell ref="K13:K14"/>
    <mergeCell ref="K8:K9"/>
    <mergeCell ref="L8:M9"/>
    <mergeCell ref="C9:E9"/>
    <mergeCell ref="A10:B10"/>
    <mergeCell ref="C10:M10"/>
    <mergeCell ref="A8:B9"/>
    <mergeCell ref="D8:E8"/>
    <mergeCell ref="F8:F9"/>
    <mergeCell ref="G8:G9"/>
    <mergeCell ref="H8:H9"/>
    <mergeCell ref="I8:J9"/>
    <mergeCell ref="A2:M2"/>
    <mergeCell ref="A5:B5"/>
    <mergeCell ref="C5:E5"/>
    <mergeCell ref="F5:F7"/>
    <mergeCell ref="H5:M5"/>
    <mergeCell ref="A6:B7"/>
    <mergeCell ref="C6:E7"/>
    <mergeCell ref="H6:M6"/>
    <mergeCell ref="H7:M7"/>
  </mergeCells>
  <phoneticPr fontId="1"/>
  <conditionalFormatting sqref="T20">
    <cfRule type="containsText" dxfId="27" priority="4" stopIfTrue="1" operator="containsText" text="←みなし大企業に該当している可能性があります">
      <formula>NOT(ISERROR(SEARCH("←みなし大企業に該当している可能性があります",T20)))</formula>
    </cfRule>
    <cfRule type="containsText" dxfId="26" priority="5" stopIfTrue="1" operator="containsText" text="←みなし大企業に該当している可能性があります">
      <formula>NOT(ISERROR(SEARCH("←みなし大企業に該当している可能性があります",T20)))</formula>
    </cfRule>
  </conditionalFormatting>
  <conditionalFormatting sqref="J20:L20">
    <cfRule type="expression" dxfId="25" priority="3">
      <formula>$J$20/$G$19&gt;=0.5</formula>
    </cfRule>
  </conditionalFormatting>
  <conditionalFormatting sqref="G21">
    <cfRule type="expression" dxfId="24" priority="2">
      <formula>$T$21="←中小企業要件から外れています"</formula>
    </cfRule>
  </conditionalFormatting>
  <conditionalFormatting sqref="G19:L19">
    <cfRule type="expression" dxfId="23" priority="1">
      <formula>$T$19="←中小企業要件から外れています"</formula>
    </cfRule>
  </conditionalFormatting>
  <dataValidations xWindow="373" yWindow="493" count="3">
    <dataValidation type="list" allowBlank="1" showInputMessage="1" showErrorMessage="1" sqref="G22:M22">
      <formula1>INDIRECT($E$22)</formula1>
    </dataValidation>
    <dataValidation type="list" allowBlank="1" showInputMessage="1" showErrorMessage="1" sqref="E22">
      <formula1>$P$2:$S$2</formula1>
    </dataValidation>
    <dataValidation allowBlank="1" showInputMessage="1" showErrorMessage="1" prompt="西暦/月/日でご記入ください" sqref="E19:E2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view="pageBreakPreview" topLeftCell="A16" zoomScaleNormal="100" zoomScaleSheetLayoutView="100" workbookViewId="0">
      <selection activeCell="C9" sqref="C9:E9"/>
    </sheetView>
  </sheetViews>
  <sheetFormatPr defaultRowHeight="13.5"/>
  <cols>
    <col min="1" max="1" width="4.125" style="11" customWidth="1"/>
    <col min="2" max="2" width="5.625" style="11" customWidth="1"/>
    <col min="3" max="3" width="1.875" style="11" customWidth="1"/>
    <col min="4" max="4" width="8.625" style="11" customWidth="1"/>
    <col min="5" max="5" width="20.625" style="11" customWidth="1"/>
    <col min="6" max="7" width="10.625" style="11" customWidth="1"/>
    <col min="8" max="8" width="1.875" style="11" customWidth="1"/>
    <col min="9" max="9" width="6" style="11" customWidth="1"/>
    <col min="10" max="10" width="3.125" style="11" customWidth="1"/>
    <col min="11" max="11" width="1.75" style="11" customWidth="1"/>
    <col min="12" max="12" width="7.125" style="11" customWidth="1"/>
    <col min="13" max="13" width="4.875" style="11" customWidth="1"/>
    <col min="14" max="16384" width="9" style="11"/>
  </cols>
  <sheetData>
    <row r="1" spans="1:13" s="35" customFormat="1">
      <c r="A1" s="35" t="s">
        <v>44</v>
      </c>
    </row>
    <row r="2" spans="1:13" s="8" customFormat="1" ht="17.25">
      <c r="A2" s="653" t="s">
        <v>14</v>
      </c>
      <c r="B2" s="653"/>
      <c r="C2" s="653"/>
      <c r="D2" s="653"/>
      <c r="E2" s="653"/>
      <c r="F2" s="653"/>
      <c r="G2" s="653"/>
      <c r="H2" s="653"/>
      <c r="I2" s="653"/>
      <c r="J2" s="653"/>
      <c r="K2" s="653"/>
      <c r="L2" s="653"/>
      <c r="M2" s="653"/>
    </row>
    <row r="3" spans="1:13" s="8" customFormat="1" ht="12" customHeight="1">
      <c r="B3" s="9"/>
      <c r="C3" s="9"/>
    </row>
    <row r="4" spans="1:13" s="35" customFormat="1" ht="22.5" customHeight="1">
      <c r="A4" s="35" t="s">
        <v>204</v>
      </c>
      <c r="B4" s="35" t="s">
        <v>205</v>
      </c>
    </row>
    <row r="5" spans="1:13" s="12" customFormat="1" ht="21" customHeight="1">
      <c r="A5" s="666" t="s">
        <v>15</v>
      </c>
      <c r="B5" s="667"/>
      <c r="C5" s="660"/>
      <c r="D5" s="661"/>
      <c r="E5" s="662"/>
      <c r="F5" s="647" t="s">
        <v>16</v>
      </c>
      <c r="G5" s="13" t="s">
        <v>15</v>
      </c>
      <c r="H5" s="655"/>
      <c r="I5" s="655"/>
      <c r="J5" s="655"/>
      <c r="K5" s="655"/>
      <c r="L5" s="656"/>
      <c r="M5" s="657"/>
    </row>
    <row r="6" spans="1:13" s="12" customFormat="1" ht="24" customHeight="1">
      <c r="A6" s="668" t="s">
        <v>17</v>
      </c>
      <c r="B6" s="669"/>
      <c r="C6" s="663"/>
      <c r="D6" s="664"/>
      <c r="E6" s="665"/>
      <c r="F6" s="654"/>
      <c r="G6" s="14" t="s">
        <v>18</v>
      </c>
      <c r="H6" s="658"/>
      <c r="I6" s="658"/>
      <c r="J6" s="658"/>
      <c r="K6" s="658"/>
      <c r="L6" s="658"/>
      <c r="M6" s="659"/>
    </row>
    <row r="7" spans="1:13" s="12" customFormat="1" ht="24" customHeight="1">
      <c r="A7" s="632"/>
      <c r="B7" s="633"/>
      <c r="C7" s="634"/>
      <c r="D7" s="635"/>
      <c r="E7" s="636"/>
      <c r="F7" s="648"/>
      <c r="G7" s="76" t="s">
        <v>19</v>
      </c>
      <c r="H7" s="635"/>
      <c r="I7" s="635"/>
      <c r="J7" s="635"/>
      <c r="K7" s="635"/>
      <c r="L7" s="635"/>
      <c r="M7" s="636"/>
    </row>
    <row r="8" spans="1:13" s="12" customFormat="1" ht="24" customHeight="1">
      <c r="A8" s="632" t="s">
        <v>47</v>
      </c>
      <c r="B8" s="633"/>
      <c r="C8" s="71" t="s">
        <v>20</v>
      </c>
      <c r="D8" s="717"/>
      <c r="E8" s="718"/>
      <c r="F8" s="647" t="s">
        <v>21</v>
      </c>
      <c r="G8" s="649"/>
      <c r="H8" s="651" t="s">
        <v>22</v>
      </c>
      <c r="I8" s="637"/>
      <c r="J8" s="637"/>
      <c r="K8" s="651" t="s">
        <v>22</v>
      </c>
      <c r="L8" s="637"/>
      <c r="M8" s="638"/>
    </row>
    <row r="9" spans="1:13" s="12" customFormat="1" ht="24" customHeight="1">
      <c r="A9" s="632"/>
      <c r="B9" s="633"/>
      <c r="C9" s="634"/>
      <c r="D9" s="635"/>
      <c r="E9" s="636"/>
      <c r="F9" s="648"/>
      <c r="G9" s="650"/>
      <c r="H9" s="652"/>
      <c r="I9" s="639"/>
      <c r="J9" s="639"/>
      <c r="K9" s="652"/>
      <c r="L9" s="639"/>
      <c r="M9" s="640"/>
    </row>
    <row r="10" spans="1:13" s="12" customFormat="1" ht="24" customHeight="1">
      <c r="A10" s="641" t="s">
        <v>36</v>
      </c>
      <c r="B10" s="642"/>
      <c r="C10" s="643"/>
      <c r="D10" s="644"/>
      <c r="E10" s="644"/>
      <c r="F10" s="644"/>
      <c r="G10" s="644"/>
      <c r="H10" s="644"/>
      <c r="I10" s="644"/>
      <c r="J10" s="644"/>
      <c r="K10" s="644"/>
      <c r="L10" s="644"/>
      <c r="M10" s="645"/>
    </row>
    <row r="11" spans="1:13" s="12" customFormat="1" ht="27" customHeight="1">
      <c r="A11" s="632" t="s">
        <v>49</v>
      </c>
      <c r="B11" s="633"/>
      <c r="C11" s="71" t="s">
        <v>20</v>
      </c>
      <c r="D11" s="100"/>
      <c r="E11" s="68"/>
      <c r="F11" s="647" t="s">
        <v>21</v>
      </c>
      <c r="G11" s="649"/>
      <c r="H11" s="651" t="s">
        <v>22</v>
      </c>
      <c r="I11" s="637"/>
      <c r="J11" s="637"/>
      <c r="K11" s="651" t="s">
        <v>22</v>
      </c>
      <c r="L11" s="637"/>
      <c r="M11" s="638"/>
    </row>
    <row r="12" spans="1:13" s="12" customFormat="1" ht="30" customHeight="1">
      <c r="A12" s="632"/>
      <c r="B12" s="633"/>
      <c r="C12" s="646"/>
      <c r="D12" s="646"/>
      <c r="E12" s="646"/>
      <c r="F12" s="648"/>
      <c r="G12" s="650"/>
      <c r="H12" s="652"/>
      <c r="I12" s="639"/>
      <c r="J12" s="639"/>
      <c r="K12" s="652"/>
      <c r="L12" s="639"/>
      <c r="M12" s="640"/>
    </row>
    <row r="13" spans="1:13" s="12" customFormat="1" ht="24" customHeight="1">
      <c r="A13" s="632" t="s">
        <v>46</v>
      </c>
      <c r="B13" s="633"/>
      <c r="C13" s="71" t="s">
        <v>20</v>
      </c>
      <c r="D13" s="15"/>
      <c r="E13" s="69"/>
      <c r="F13" s="647" t="s">
        <v>21</v>
      </c>
      <c r="G13" s="649"/>
      <c r="H13" s="651" t="s">
        <v>22</v>
      </c>
      <c r="I13" s="637"/>
      <c r="J13" s="637"/>
      <c r="K13" s="651" t="s">
        <v>22</v>
      </c>
      <c r="L13" s="637"/>
      <c r="M13" s="638"/>
    </row>
    <row r="14" spans="1:13" s="12" customFormat="1" ht="24" customHeight="1">
      <c r="A14" s="632"/>
      <c r="B14" s="633"/>
      <c r="C14" s="679"/>
      <c r="D14" s="680"/>
      <c r="E14" s="681"/>
      <c r="F14" s="648"/>
      <c r="G14" s="650"/>
      <c r="H14" s="652"/>
      <c r="I14" s="639"/>
      <c r="J14" s="639"/>
      <c r="K14" s="652"/>
      <c r="L14" s="639"/>
      <c r="M14" s="640"/>
    </row>
    <row r="15" spans="1:13" s="12" customFormat="1" ht="21" customHeight="1">
      <c r="A15" s="632" t="s">
        <v>45</v>
      </c>
      <c r="B15" s="633"/>
      <c r="C15" s="706" t="s">
        <v>15</v>
      </c>
      <c r="D15" s="707"/>
      <c r="E15" s="72"/>
      <c r="F15" s="709" t="s">
        <v>23</v>
      </c>
      <c r="G15" s="700"/>
      <c r="H15" s="701"/>
      <c r="I15" s="701"/>
      <c r="J15" s="701"/>
      <c r="K15" s="701"/>
      <c r="L15" s="701"/>
      <c r="M15" s="702"/>
    </row>
    <row r="16" spans="1:13" s="12" customFormat="1" ht="5.25" customHeight="1">
      <c r="A16" s="632"/>
      <c r="B16" s="633"/>
      <c r="C16" s="713" t="s">
        <v>18</v>
      </c>
      <c r="D16" s="714"/>
      <c r="E16" s="711"/>
      <c r="F16" s="710"/>
      <c r="G16" s="703"/>
      <c r="H16" s="704"/>
      <c r="I16" s="704"/>
      <c r="J16" s="704"/>
      <c r="K16" s="704"/>
      <c r="L16" s="704"/>
      <c r="M16" s="705"/>
    </row>
    <row r="17" spans="1:14" s="12" customFormat="1" ht="27" customHeight="1">
      <c r="A17" s="632"/>
      <c r="B17" s="633"/>
      <c r="C17" s="715"/>
      <c r="D17" s="716"/>
      <c r="E17" s="712"/>
      <c r="F17" s="16" t="s">
        <v>270</v>
      </c>
      <c r="G17" s="703"/>
      <c r="H17" s="704"/>
      <c r="I17" s="704"/>
      <c r="J17" s="704"/>
      <c r="K17" s="704"/>
      <c r="L17" s="704"/>
      <c r="M17" s="705"/>
    </row>
    <row r="18" spans="1:14" s="12" customFormat="1" ht="30" customHeight="1">
      <c r="A18" s="632"/>
      <c r="B18" s="633"/>
      <c r="C18" s="687" t="s">
        <v>24</v>
      </c>
      <c r="D18" s="688"/>
      <c r="E18" s="708"/>
      <c r="F18" s="639"/>
      <c r="G18" s="639"/>
      <c r="H18" s="639"/>
      <c r="I18" s="639"/>
      <c r="J18" s="639"/>
      <c r="K18" s="639"/>
      <c r="L18" s="639"/>
      <c r="M18" s="640"/>
    </row>
    <row r="19" spans="1:14" s="12" customFormat="1" ht="27" customHeight="1">
      <c r="A19" s="632" t="s">
        <v>212</v>
      </c>
      <c r="B19" s="633"/>
      <c r="C19" s="689" t="s">
        <v>25</v>
      </c>
      <c r="D19" s="690"/>
      <c r="E19" s="17" t="s">
        <v>206</v>
      </c>
      <c r="F19" s="654" t="s">
        <v>27</v>
      </c>
      <c r="G19" s="691"/>
      <c r="H19" s="692"/>
      <c r="I19" s="692"/>
      <c r="J19" s="692"/>
      <c r="K19" s="692"/>
      <c r="L19" s="693"/>
      <c r="M19" s="30" t="s">
        <v>28</v>
      </c>
    </row>
    <row r="20" spans="1:14" s="12" customFormat="1" ht="27" customHeight="1">
      <c r="A20" s="632"/>
      <c r="B20" s="633"/>
      <c r="C20" s="698" t="s">
        <v>29</v>
      </c>
      <c r="D20" s="699"/>
      <c r="E20" s="18" t="s">
        <v>26</v>
      </c>
      <c r="F20" s="654"/>
      <c r="G20" s="694" t="s">
        <v>30</v>
      </c>
      <c r="H20" s="695"/>
      <c r="I20" s="696"/>
      <c r="J20" s="697"/>
      <c r="K20" s="697"/>
      <c r="L20" s="697"/>
      <c r="M20" s="31" t="s">
        <v>31</v>
      </c>
    </row>
    <row r="21" spans="1:14" s="12" customFormat="1" ht="27" customHeight="1">
      <c r="A21" s="632" t="s">
        <v>32</v>
      </c>
      <c r="B21" s="633"/>
      <c r="C21" s="723"/>
      <c r="D21" s="724"/>
      <c r="E21" s="29" t="s">
        <v>33</v>
      </c>
      <c r="F21" s="70" t="s">
        <v>34</v>
      </c>
      <c r="G21" s="19"/>
      <c r="H21" s="725" t="s">
        <v>48</v>
      </c>
      <c r="I21" s="725"/>
      <c r="J21" s="725"/>
      <c r="K21" s="726"/>
      <c r="L21" s="726"/>
      <c r="M21" s="32" t="s">
        <v>35</v>
      </c>
    </row>
    <row r="22" spans="1:14" s="12" customFormat="1" ht="27" customHeight="1">
      <c r="A22" s="632" t="s">
        <v>213</v>
      </c>
      <c r="B22" s="633"/>
      <c r="C22" s="727"/>
      <c r="D22" s="728"/>
      <c r="E22" s="728"/>
      <c r="F22" s="729"/>
      <c r="G22" s="632" t="s">
        <v>207</v>
      </c>
      <c r="H22" s="633"/>
      <c r="I22" s="730" t="str">
        <f>IF(C22="","",VLOOKUP(C22,リスト!$H$4:$I$109,2))</f>
        <v/>
      </c>
      <c r="J22" s="731"/>
      <c r="K22" s="731"/>
      <c r="L22" s="731"/>
      <c r="M22" s="732"/>
      <c r="N22" s="40" t="s">
        <v>249</v>
      </c>
    </row>
    <row r="23" spans="1:14" s="12" customFormat="1" ht="55.5" customHeight="1">
      <c r="A23" s="632" t="s">
        <v>37</v>
      </c>
      <c r="B23" s="633"/>
      <c r="C23" s="684"/>
      <c r="D23" s="685"/>
      <c r="E23" s="685"/>
      <c r="F23" s="685"/>
      <c r="G23" s="685"/>
      <c r="H23" s="685"/>
      <c r="I23" s="685"/>
      <c r="J23" s="685"/>
      <c r="K23" s="685"/>
      <c r="L23" s="685"/>
      <c r="M23" s="686"/>
    </row>
    <row r="24" spans="1:14" s="12" customFormat="1" ht="40.5" customHeight="1">
      <c r="A24" s="632" t="s">
        <v>38</v>
      </c>
      <c r="B24" s="633"/>
      <c r="C24" s="679"/>
      <c r="D24" s="680"/>
      <c r="E24" s="680"/>
      <c r="F24" s="680"/>
      <c r="G24" s="680"/>
      <c r="H24" s="680"/>
      <c r="I24" s="680"/>
      <c r="J24" s="680"/>
      <c r="K24" s="680"/>
      <c r="L24" s="680"/>
      <c r="M24" s="681"/>
    </row>
    <row r="25" spans="1:14" s="12" customFormat="1" ht="18" customHeight="1">
      <c r="B25" s="10"/>
      <c r="C25" s="10"/>
      <c r="D25" s="10"/>
      <c r="E25" s="10"/>
      <c r="F25" s="10"/>
      <c r="G25" s="10"/>
      <c r="H25" s="10"/>
      <c r="I25" s="10"/>
      <c r="J25" s="10"/>
      <c r="K25" s="10"/>
      <c r="L25" s="10"/>
      <c r="M25" s="10"/>
    </row>
    <row r="26" spans="1:14" s="35" customFormat="1" ht="18" customHeight="1">
      <c r="A26" s="35" t="s">
        <v>208</v>
      </c>
      <c r="B26" s="35" t="s">
        <v>209</v>
      </c>
    </row>
    <row r="27" spans="1:14" s="12" customFormat="1" ht="30" customHeight="1">
      <c r="A27" s="682" t="s">
        <v>210</v>
      </c>
      <c r="B27" s="682"/>
      <c r="C27" s="682"/>
      <c r="D27" s="682"/>
      <c r="E27" s="682"/>
      <c r="F27" s="682"/>
      <c r="G27" s="682"/>
      <c r="H27" s="682"/>
      <c r="I27" s="682"/>
      <c r="J27" s="682"/>
      <c r="K27" s="682"/>
      <c r="L27" s="682"/>
      <c r="M27" s="682"/>
    </row>
    <row r="28" spans="1:14" s="12" customFormat="1" ht="23.25" customHeight="1">
      <c r="A28" s="65" t="s">
        <v>39</v>
      </c>
      <c r="B28" s="678" t="s">
        <v>8</v>
      </c>
      <c r="C28" s="678"/>
      <c r="D28" s="678"/>
      <c r="E28" s="75" t="s">
        <v>40</v>
      </c>
      <c r="F28" s="678" t="s">
        <v>41</v>
      </c>
      <c r="G28" s="678"/>
      <c r="H28" s="678" t="s">
        <v>211</v>
      </c>
      <c r="I28" s="678"/>
      <c r="J28" s="678"/>
      <c r="K28" s="678" t="s">
        <v>42</v>
      </c>
      <c r="L28" s="678"/>
      <c r="M28" s="683"/>
    </row>
    <row r="29" spans="1:14" s="12" customFormat="1" ht="30" customHeight="1">
      <c r="A29" s="62"/>
      <c r="B29" s="672"/>
      <c r="C29" s="672"/>
      <c r="D29" s="672"/>
      <c r="E29" s="73"/>
      <c r="F29" s="672"/>
      <c r="G29" s="672"/>
      <c r="H29" s="676"/>
      <c r="I29" s="676"/>
      <c r="J29" s="676"/>
      <c r="K29" s="673" t="s">
        <v>43</v>
      </c>
      <c r="L29" s="673"/>
      <c r="M29" s="674"/>
    </row>
    <row r="30" spans="1:14" s="12" customFormat="1" ht="30" customHeight="1">
      <c r="A30" s="63"/>
      <c r="B30" s="675"/>
      <c r="C30" s="675"/>
      <c r="D30" s="675"/>
      <c r="E30" s="74"/>
      <c r="F30" s="675"/>
      <c r="G30" s="675"/>
      <c r="H30" s="677"/>
      <c r="I30" s="677"/>
      <c r="J30" s="677"/>
      <c r="K30" s="670" t="s">
        <v>43</v>
      </c>
      <c r="L30" s="670"/>
      <c r="M30" s="671"/>
    </row>
    <row r="31" spans="1:14" s="12" customFormat="1" ht="30" customHeight="1">
      <c r="A31" s="63"/>
      <c r="B31" s="675"/>
      <c r="C31" s="675"/>
      <c r="D31" s="675"/>
      <c r="E31" s="74"/>
      <c r="F31" s="675"/>
      <c r="G31" s="675"/>
      <c r="H31" s="677"/>
      <c r="I31" s="677"/>
      <c r="J31" s="677"/>
      <c r="K31" s="670" t="s">
        <v>43</v>
      </c>
      <c r="L31" s="670"/>
      <c r="M31" s="671"/>
    </row>
    <row r="32" spans="1:14" s="12" customFormat="1" ht="30" customHeight="1">
      <c r="A32" s="64"/>
      <c r="B32" s="719"/>
      <c r="C32" s="719"/>
      <c r="D32" s="719"/>
      <c r="E32" s="77"/>
      <c r="F32" s="719"/>
      <c r="G32" s="719"/>
      <c r="H32" s="720"/>
      <c r="I32" s="720"/>
      <c r="J32" s="720"/>
      <c r="K32" s="721" t="s">
        <v>43</v>
      </c>
      <c r="L32" s="721"/>
      <c r="M32" s="722"/>
    </row>
    <row r="33" spans="1:1" s="8" customFormat="1" ht="30" customHeight="1">
      <c r="A33" s="61" t="s">
        <v>268</v>
      </c>
    </row>
    <row r="34" spans="1:1" s="8" customFormat="1"/>
    <row r="35" spans="1:1" s="8" customFormat="1"/>
    <row r="36" spans="1:1" s="8" customFormat="1"/>
    <row r="37" spans="1:1" s="8" customFormat="1"/>
    <row r="38" spans="1:1" s="8" customFormat="1"/>
    <row r="39" spans="1:1" s="8" customFormat="1"/>
    <row r="40" spans="1:1" s="8" customFormat="1"/>
    <row r="41" spans="1:1" s="8" customFormat="1"/>
    <row r="42" spans="1:1" s="8" customFormat="1"/>
    <row r="43" spans="1:1" s="8" customFormat="1"/>
    <row r="44" spans="1:1" s="8" customFormat="1"/>
    <row r="45" spans="1:1" s="8" customFormat="1"/>
    <row r="46" spans="1:1" s="8" customFormat="1"/>
    <row r="47" spans="1:1" s="8" customFormat="1"/>
    <row r="48" spans="1:1"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sheetData>
  <mergeCells count="85">
    <mergeCell ref="D8:E8"/>
    <mergeCell ref="B32:D32"/>
    <mergeCell ref="F32:G32"/>
    <mergeCell ref="H32:J32"/>
    <mergeCell ref="K32:M32"/>
    <mergeCell ref="C21:D21"/>
    <mergeCell ref="H21:J21"/>
    <mergeCell ref="K21:L21"/>
    <mergeCell ref="C22:F22"/>
    <mergeCell ref="G22:H22"/>
    <mergeCell ref="I22:M22"/>
    <mergeCell ref="F30:G30"/>
    <mergeCell ref="F31:G31"/>
    <mergeCell ref="A22:B22"/>
    <mergeCell ref="H31:J31"/>
    <mergeCell ref="B31:D31"/>
    <mergeCell ref="A21:B21"/>
    <mergeCell ref="A13:B14"/>
    <mergeCell ref="F13:F14"/>
    <mergeCell ref="G13:G14"/>
    <mergeCell ref="H13:H14"/>
    <mergeCell ref="I13:J14"/>
    <mergeCell ref="A15:B18"/>
    <mergeCell ref="C15:D15"/>
    <mergeCell ref="E18:M18"/>
    <mergeCell ref="F15:F16"/>
    <mergeCell ref="E16:E17"/>
    <mergeCell ref="C16:D17"/>
    <mergeCell ref="I11:J12"/>
    <mergeCell ref="K11:K12"/>
    <mergeCell ref="H28:J28"/>
    <mergeCell ref="K13:K14"/>
    <mergeCell ref="L13:M14"/>
    <mergeCell ref="K28:M28"/>
    <mergeCell ref="C23:M23"/>
    <mergeCell ref="C18:D18"/>
    <mergeCell ref="C19:D19"/>
    <mergeCell ref="G19:L19"/>
    <mergeCell ref="G20:I20"/>
    <mergeCell ref="J20:L20"/>
    <mergeCell ref="C14:E14"/>
    <mergeCell ref="C20:D20"/>
    <mergeCell ref="G15:M16"/>
    <mergeCell ref="G17:M17"/>
    <mergeCell ref="K31:M31"/>
    <mergeCell ref="F29:G29"/>
    <mergeCell ref="A19:B20"/>
    <mergeCell ref="F19:F20"/>
    <mergeCell ref="K29:M29"/>
    <mergeCell ref="K30:M30"/>
    <mergeCell ref="B29:D29"/>
    <mergeCell ref="B30:D30"/>
    <mergeCell ref="H29:J29"/>
    <mergeCell ref="H30:J30"/>
    <mergeCell ref="A23:B23"/>
    <mergeCell ref="F28:G28"/>
    <mergeCell ref="B28:D28"/>
    <mergeCell ref="A24:B24"/>
    <mergeCell ref="C24:M24"/>
    <mergeCell ref="A27:M27"/>
    <mergeCell ref="A2:M2"/>
    <mergeCell ref="F5:F7"/>
    <mergeCell ref="H5:M5"/>
    <mergeCell ref="H6:M6"/>
    <mergeCell ref="H7:M7"/>
    <mergeCell ref="C5:E5"/>
    <mergeCell ref="C6:E7"/>
    <mergeCell ref="A5:B5"/>
    <mergeCell ref="A6:B7"/>
    <mergeCell ref="A11:B12"/>
    <mergeCell ref="A8:B9"/>
    <mergeCell ref="C9:E9"/>
    <mergeCell ref="L8:M9"/>
    <mergeCell ref="A10:B10"/>
    <mergeCell ref="C10:M10"/>
    <mergeCell ref="L11:M12"/>
    <mergeCell ref="C12:E12"/>
    <mergeCell ref="F8:F9"/>
    <mergeCell ref="G8:G9"/>
    <mergeCell ref="H8:H9"/>
    <mergeCell ref="I8:J9"/>
    <mergeCell ref="K8:K9"/>
    <mergeCell ref="F11:F12"/>
    <mergeCell ref="G11:G12"/>
    <mergeCell ref="H11:H12"/>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リスト!$H$4:$H$109</xm:f>
          </x14:formula1>
          <xm:sqref>C22:F22</xm:sqref>
        </x14:dataValidation>
        <x14:dataValidation type="list" allowBlank="1" showInputMessage="1" showErrorMessage="1">
          <x14:formula1>
            <xm:f>リスト!$B$10:$B$14</xm:f>
          </x14:formula1>
          <xm:sqref>A29:A32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BreakPreview" topLeftCell="A3" zoomScaleNormal="100" zoomScaleSheetLayoutView="100" workbookViewId="0">
      <selection activeCell="B3" sqref="B3:D3"/>
    </sheetView>
  </sheetViews>
  <sheetFormatPr defaultRowHeight="12"/>
  <cols>
    <col min="1" max="1" width="6.25" style="126" customWidth="1"/>
    <col min="2" max="2" width="13.375" style="126" customWidth="1"/>
    <col min="3" max="3" width="15.625" style="126" customWidth="1"/>
    <col min="4" max="4" width="18" style="126" customWidth="1"/>
    <col min="5" max="5" width="12.5" style="126" customWidth="1"/>
    <col min="6" max="6" width="11" style="126" customWidth="1"/>
    <col min="7" max="7" width="10.5" style="126" customWidth="1"/>
    <col min="8" max="8" width="6.125" style="126" customWidth="1"/>
    <col min="9" max="9" width="3.125" style="126" customWidth="1"/>
    <col min="10" max="10" width="9" style="126" customWidth="1"/>
    <col min="11" max="16384" width="9" style="126"/>
  </cols>
  <sheetData>
    <row r="1" spans="1:7" s="3" customFormat="1" ht="22.5" customHeight="1">
      <c r="A1" s="217" t="s">
        <v>526</v>
      </c>
      <c r="B1" s="39" t="s">
        <v>547</v>
      </c>
      <c r="C1" s="39"/>
      <c r="D1" s="39"/>
      <c r="E1" s="39"/>
    </row>
    <row r="2" spans="1:7" s="21" customFormat="1" ht="24" customHeight="1">
      <c r="A2" s="215" t="s">
        <v>548</v>
      </c>
      <c r="B2" s="733" t="s">
        <v>549</v>
      </c>
      <c r="C2" s="734"/>
      <c r="D2" s="734"/>
      <c r="E2" s="733" t="s">
        <v>550</v>
      </c>
      <c r="F2" s="734"/>
      <c r="G2" s="735"/>
    </row>
    <row r="3" spans="1:7" s="21" customFormat="1" ht="28.5" customHeight="1">
      <c r="A3" s="271">
        <v>1</v>
      </c>
      <c r="B3" s="736"/>
      <c r="C3" s="737"/>
      <c r="D3" s="738"/>
      <c r="E3" s="739"/>
      <c r="F3" s="740"/>
      <c r="G3" s="220" t="s">
        <v>551</v>
      </c>
    </row>
    <row r="4" spans="1:7" s="21" customFormat="1" ht="28.5" customHeight="1">
      <c r="A4" s="272">
        <v>2</v>
      </c>
      <c r="B4" s="741"/>
      <c r="C4" s="742"/>
      <c r="D4" s="743"/>
      <c r="E4" s="744"/>
      <c r="F4" s="745"/>
      <c r="G4" s="219" t="s">
        <v>551</v>
      </c>
    </row>
    <row r="5" spans="1:7" s="21" customFormat="1" ht="28.5" customHeight="1">
      <c r="A5" s="273">
        <v>3</v>
      </c>
      <c r="B5" s="747"/>
      <c r="C5" s="742"/>
      <c r="D5" s="743"/>
      <c r="E5" s="744"/>
      <c r="F5" s="745"/>
      <c r="G5" s="219" t="s">
        <v>551</v>
      </c>
    </row>
    <row r="6" spans="1:7" s="21" customFormat="1" ht="28.5" customHeight="1" thickBot="1">
      <c r="A6" s="748" t="s">
        <v>552</v>
      </c>
      <c r="B6" s="749"/>
      <c r="C6" s="749"/>
      <c r="D6" s="750"/>
      <c r="E6" s="751">
        <f>E7-E3-E4-E5</f>
        <v>0</v>
      </c>
      <c r="F6" s="752"/>
      <c r="G6" s="218" t="s">
        <v>551</v>
      </c>
    </row>
    <row r="7" spans="1:7" s="21" customFormat="1" ht="28.5" customHeight="1" thickTop="1">
      <c r="A7" s="753" t="s">
        <v>553</v>
      </c>
      <c r="B7" s="754"/>
      <c r="C7" s="754"/>
      <c r="D7" s="754"/>
      <c r="E7" s="755"/>
      <c r="F7" s="756"/>
      <c r="G7" s="130" t="s">
        <v>551</v>
      </c>
    </row>
    <row r="8" spans="1:7" ht="15" customHeight="1"/>
    <row r="9" spans="1:7" ht="30" customHeight="1">
      <c r="A9" s="249" t="s">
        <v>527</v>
      </c>
      <c r="B9" s="548" t="s">
        <v>528</v>
      </c>
      <c r="C9" s="548"/>
      <c r="D9" s="548"/>
      <c r="E9" s="548"/>
      <c r="F9" s="548"/>
      <c r="G9" s="548"/>
    </row>
    <row r="10" spans="1:7" ht="39.950000000000003" customHeight="1">
      <c r="A10" s="746" t="s">
        <v>665</v>
      </c>
      <c r="B10" s="746"/>
      <c r="C10" s="746"/>
      <c r="D10" s="746"/>
      <c r="E10" s="746"/>
      <c r="F10" s="746"/>
      <c r="G10" s="746"/>
    </row>
    <row r="11" spans="1:7" ht="30" customHeight="1">
      <c r="A11" s="221" t="s">
        <v>529</v>
      </c>
      <c r="B11" s="222" t="s">
        <v>530</v>
      </c>
      <c r="C11" s="222" t="s">
        <v>531</v>
      </c>
      <c r="D11" s="223" t="s">
        <v>532</v>
      </c>
      <c r="E11" s="223" t="s">
        <v>533</v>
      </c>
      <c r="F11" s="224" t="s">
        <v>534</v>
      </c>
      <c r="G11" s="225" t="s">
        <v>535</v>
      </c>
    </row>
    <row r="12" spans="1:7" ht="45" customHeight="1">
      <c r="A12" s="274"/>
      <c r="B12" s="329"/>
      <c r="C12" s="329"/>
      <c r="D12" s="329"/>
      <c r="E12" s="330"/>
      <c r="F12" s="331"/>
      <c r="G12" s="332"/>
    </row>
    <row r="13" spans="1:7" ht="45" customHeight="1">
      <c r="A13" s="212"/>
      <c r="B13" s="333"/>
      <c r="C13" s="333"/>
      <c r="D13" s="333"/>
      <c r="E13" s="334"/>
      <c r="F13" s="335"/>
      <c r="G13" s="336"/>
    </row>
    <row r="14" spans="1:7" ht="45" customHeight="1">
      <c r="A14" s="212"/>
      <c r="B14" s="333"/>
      <c r="C14" s="333"/>
      <c r="D14" s="333"/>
      <c r="E14" s="334"/>
      <c r="F14" s="335"/>
      <c r="G14" s="336"/>
    </row>
    <row r="15" spans="1:7" ht="45" customHeight="1">
      <c r="A15" s="212"/>
      <c r="B15" s="333"/>
      <c r="C15" s="333"/>
      <c r="D15" s="333"/>
      <c r="E15" s="334"/>
      <c r="F15" s="335"/>
      <c r="G15" s="336"/>
    </row>
    <row r="16" spans="1:7" ht="45" customHeight="1">
      <c r="A16" s="213"/>
      <c r="B16" s="337"/>
      <c r="C16" s="337"/>
      <c r="D16" s="337"/>
      <c r="E16" s="338"/>
      <c r="F16" s="339"/>
      <c r="G16" s="340"/>
    </row>
    <row r="18" spans="1:1" ht="20.100000000000001" hidden="1" customHeight="1">
      <c r="A18" s="126" t="s">
        <v>536</v>
      </c>
    </row>
    <row r="19" spans="1:1" ht="20.100000000000001" hidden="1" customHeight="1">
      <c r="A19" s="126" t="s">
        <v>537</v>
      </c>
    </row>
    <row r="20" spans="1:1" ht="20.100000000000001" hidden="1" customHeight="1">
      <c r="A20" s="126" t="s">
        <v>538</v>
      </c>
    </row>
    <row r="21" spans="1:1" ht="20.100000000000001" hidden="1" customHeight="1">
      <c r="A21" s="126" t="s">
        <v>539</v>
      </c>
    </row>
    <row r="22" spans="1:1" ht="20.100000000000001" hidden="1" customHeight="1">
      <c r="A22" s="126" t="s">
        <v>540</v>
      </c>
    </row>
    <row r="23" spans="1:1" ht="20.100000000000001" hidden="1" customHeight="1"/>
    <row r="24" spans="1:1" ht="20.100000000000001" hidden="1" customHeight="1">
      <c r="A24" s="126" t="s">
        <v>541</v>
      </c>
    </row>
    <row r="25" spans="1:1" ht="20.100000000000001" hidden="1" customHeight="1">
      <c r="A25" s="126" t="s">
        <v>542</v>
      </c>
    </row>
    <row r="26" spans="1:1" ht="20.100000000000001" hidden="1" customHeight="1">
      <c r="A26" s="126" t="s">
        <v>543</v>
      </c>
    </row>
    <row r="27" spans="1:1" ht="20.100000000000001" hidden="1" customHeight="1">
      <c r="A27" s="126" t="s">
        <v>544</v>
      </c>
    </row>
    <row r="28" spans="1:1" ht="20.100000000000001" hidden="1" customHeight="1">
      <c r="A28" s="126" t="s">
        <v>545</v>
      </c>
    </row>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selectLockedCells="1"/>
  <dataConsolidate/>
  <mergeCells count="14">
    <mergeCell ref="B9:G9"/>
    <mergeCell ref="A10:G10"/>
    <mergeCell ref="B5:D5"/>
    <mergeCell ref="E5:F5"/>
    <mergeCell ref="A6:D6"/>
    <mergeCell ref="E6:F6"/>
    <mergeCell ref="A7:D7"/>
    <mergeCell ref="E7:F7"/>
    <mergeCell ref="B2:D2"/>
    <mergeCell ref="E2:G2"/>
    <mergeCell ref="B3:D3"/>
    <mergeCell ref="E3:F3"/>
    <mergeCell ref="B4:D4"/>
    <mergeCell ref="E4:F4"/>
  </mergeCells>
  <phoneticPr fontId="1"/>
  <dataValidations xWindow="767" yWindow="510" count="6">
    <dataValidation type="list" imeMode="halfAlpha" allowBlank="1" showInputMessage="1" showErrorMessage="1" errorTitle="入力エラー" error="指定の年度以外は入力できません。" promptTitle="利用年度を選択してください" prompt="　右欄の助成金・補助金を申請年度を選択してください。" sqref="A13:A16">
      <formula1>$A$18:$A$22</formula1>
    </dataValidation>
    <dataValidation imeMode="hiragana" allowBlank="1" showInputMessage="1" showErrorMessage="1" sqref="B12:D16"/>
    <dataValidation imeMode="halfAlpha" allowBlank="1" showInputMessage="1" showErrorMessage="1" sqref="E12:E16"/>
    <dataValidation type="list" imeMode="hiragana" allowBlank="1" showInputMessage="1" showErrorMessage="1" errorTitle="入力エラー" error="指定の選択肢以外は入力できません。" promptTitle="経費の重複について選択してください" prompt="　左欄の補助金・助成金と本申請との経費の重複について選択してください。_x000a_　同一テーマによる展示会出展のための補助金・助成金であっても、出展する展示会が異なる場合は「なし」を選択してください。_x000a_　" sqref="G12:G16">
      <formula1>"あり,なし"</formula1>
    </dataValidation>
    <dataValidation type="list" imeMode="halfAlpha" allowBlank="1" showInputMessage="1" showErrorMessage="1" errorTitle="入力エラー" error="指定の年度以外は入力できません。" promptTitle="利用年度を選択してください" prompt="　右欄の助成金・補助金の申請年度を選択してください。" sqref="A12">
      <formula1>$A$18:$A$22</formula1>
    </dataValidation>
    <dataValidation type="list" allowBlank="1" showInputMessage="1" showErrorMessage="1" promptTitle="併願申請の有無を選択してください" prompt="実施中または申請中の補助金・助成金において本申請と「申請テーマが同一の場合」は「あり」を選択してください。" sqref="F12:F16">
      <formula1>"あり,なし"</formula1>
    </dataValidation>
  </dataValidations>
  <printOptions horizontalCentered="1"/>
  <pageMargins left="0.59055118110236215" right="0.59055118110236215" top="0.39370078740157483" bottom="0.78740157480314965" header="0.31496062992125984" footer="0.31496062992125984"/>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Zeros="0" view="pageBreakPreview" zoomScaleNormal="100" zoomScaleSheetLayoutView="100" workbookViewId="0">
      <selection activeCell="A15" sqref="A15:G15"/>
    </sheetView>
  </sheetViews>
  <sheetFormatPr defaultRowHeight="12"/>
  <cols>
    <col min="1" max="1" width="3.5" style="21" customWidth="1"/>
    <col min="2" max="2" width="23.125" style="21" customWidth="1"/>
    <col min="3" max="4" width="8.625" style="21" customWidth="1"/>
    <col min="5" max="5" width="18.625" style="21" customWidth="1"/>
    <col min="6" max="7" width="9.625" style="21" customWidth="1"/>
    <col min="8" max="14" width="0" style="21" hidden="1" customWidth="1"/>
    <col min="15" max="16384" width="9" style="21"/>
  </cols>
  <sheetData>
    <row r="1" spans="1:20">
      <c r="A1" s="21" t="s">
        <v>44</v>
      </c>
    </row>
    <row r="2" spans="1:20" s="3" customFormat="1" ht="21.75" customHeight="1">
      <c r="A2" s="39" t="s">
        <v>546</v>
      </c>
      <c r="B2" s="39" t="s">
        <v>554</v>
      </c>
      <c r="C2" s="39"/>
      <c r="D2" s="39"/>
      <c r="E2" s="39"/>
    </row>
    <row r="3" spans="1:20" ht="48.75" customHeight="1">
      <c r="A3" s="778" t="s">
        <v>555</v>
      </c>
      <c r="B3" s="778"/>
      <c r="C3" s="778"/>
      <c r="D3" s="778"/>
      <c r="E3" s="778"/>
      <c r="F3" s="778"/>
      <c r="G3" s="778"/>
    </row>
    <row r="4" spans="1:20" ht="24" customHeight="1">
      <c r="B4" s="20"/>
      <c r="C4" s="20"/>
      <c r="D4" s="20"/>
      <c r="E4" s="779" t="s">
        <v>681</v>
      </c>
      <c r="F4" s="779"/>
      <c r="G4" s="779"/>
    </row>
    <row r="5" spans="1:20" ht="24" customHeight="1">
      <c r="A5" s="172" t="s">
        <v>556</v>
      </c>
      <c r="B5" s="226" t="s">
        <v>557</v>
      </c>
      <c r="C5" s="227" t="s">
        <v>558</v>
      </c>
      <c r="D5" s="226" t="s">
        <v>559</v>
      </c>
      <c r="E5" s="228" t="s">
        <v>560</v>
      </c>
      <c r="F5" s="228" t="s">
        <v>561</v>
      </c>
      <c r="G5" s="229" t="s">
        <v>562</v>
      </c>
    </row>
    <row r="6" spans="1:20" ht="28.5" customHeight="1">
      <c r="A6" s="275">
        <v>1</v>
      </c>
      <c r="B6" s="341"/>
      <c r="C6" s="342"/>
      <c r="D6" s="343"/>
      <c r="E6" s="344"/>
      <c r="F6" s="345"/>
      <c r="G6" s="276" t="str">
        <f>IFERROR(F6/F13, "")</f>
        <v/>
      </c>
      <c r="I6" s="757" t="s">
        <v>658</v>
      </c>
      <c r="J6" s="757"/>
      <c r="K6" s="757"/>
      <c r="L6" s="757"/>
      <c r="M6" s="757"/>
      <c r="N6" s="757"/>
      <c r="P6" s="757" t="s">
        <v>682</v>
      </c>
      <c r="Q6" s="757"/>
      <c r="R6" s="757"/>
      <c r="S6" s="757"/>
      <c r="T6" s="757"/>
    </row>
    <row r="7" spans="1:20" ht="28.5" customHeight="1">
      <c r="A7" s="277">
        <v>2</v>
      </c>
      <c r="B7" s="346"/>
      <c r="C7" s="347"/>
      <c r="D7" s="348"/>
      <c r="E7" s="349"/>
      <c r="F7" s="350"/>
      <c r="G7" s="278" t="str">
        <f>IFERROR(F7/F13, "")</f>
        <v/>
      </c>
      <c r="I7" s="757"/>
      <c r="J7" s="757"/>
      <c r="K7" s="757"/>
      <c r="L7" s="757"/>
      <c r="M7" s="757"/>
      <c r="N7" s="757"/>
      <c r="P7" s="757"/>
      <c r="Q7" s="757"/>
      <c r="R7" s="757"/>
      <c r="S7" s="757"/>
      <c r="T7" s="757"/>
    </row>
    <row r="8" spans="1:20" ht="28.5" customHeight="1">
      <c r="A8" s="277">
        <v>3</v>
      </c>
      <c r="B8" s="346"/>
      <c r="C8" s="347"/>
      <c r="D8" s="348"/>
      <c r="E8" s="349"/>
      <c r="F8" s="350"/>
      <c r="G8" s="279" t="str">
        <f>IFERROR(F8/F13, "")</f>
        <v/>
      </c>
      <c r="I8" s="757"/>
      <c r="J8" s="757"/>
      <c r="K8" s="757"/>
      <c r="L8" s="757"/>
      <c r="M8" s="757"/>
      <c r="N8" s="757"/>
      <c r="P8" s="757"/>
      <c r="Q8" s="757"/>
      <c r="R8" s="757"/>
      <c r="S8" s="757"/>
      <c r="T8" s="757"/>
    </row>
    <row r="9" spans="1:20" ht="28.5" customHeight="1">
      <c r="A9" s="277">
        <v>4</v>
      </c>
      <c r="B9" s="346"/>
      <c r="C9" s="347"/>
      <c r="D9" s="348"/>
      <c r="E9" s="349"/>
      <c r="F9" s="350"/>
      <c r="G9" s="279" t="str">
        <f>IFERROR(F9/F13, "")</f>
        <v/>
      </c>
      <c r="I9" s="757"/>
      <c r="J9" s="757"/>
      <c r="K9" s="757"/>
      <c r="L9" s="757"/>
      <c r="M9" s="757"/>
      <c r="N9" s="757"/>
      <c r="P9" s="757"/>
      <c r="Q9" s="757"/>
      <c r="R9" s="757"/>
      <c r="S9" s="757"/>
      <c r="T9" s="757"/>
    </row>
    <row r="10" spans="1:20" ht="28.5" customHeight="1">
      <c r="A10" s="277">
        <v>5</v>
      </c>
      <c r="B10" s="346"/>
      <c r="C10" s="347"/>
      <c r="D10" s="348"/>
      <c r="E10" s="349"/>
      <c r="F10" s="350"/>
      <c r="G10" s="279" t="str">
        <f>IFERROR(F10/F13, "")</f>
        <v/>
      </c>
      <c r="I10" s="757"/>
      <c r="J10" s="757"/>
      <c r="K10" s="757"/>
      <c r="L10" s="757"/>
      <c r="M10" s="757"/>
      <c r="N10" s="757"/>
      <c r="P10" s="757"/>
      <c r="Q10" s="757"/>
      <c r="R10" s="757"/>
      <c r="S10" s="757"/>
      <c r="T10" s="757"/>
    </row>
    <row r="11" spans="1:20" ht="28.5" customHeight="1">
      <c r="A11" s="280">
        <v>6</v>
      </c>
      <c r="B11" s="346"/>
      <c r="C11" s="347"/>
      <c r="D11" s="348"/>
      <c r="E11" s="349"/>
      <c r="F11" s="350"/>
      <c r="G11" s="279" t="str">
        <f>IFERROR(F11/F13, "")</f>
        <v/>
      </c>
      <c r="I11" s="757"/>
      <c r="J11" s="757"/>
      <c r="K11" s="757"/>
      <c r="L11" s="757"/>
      <c r="M11" s="757"/>
      <c r="N11" s="757"/>
      <c r="P11" s="757"/>
      <c r="Q11" s="757"/>
      <c r="R11" s="757"/>
      <c r="S11" s="757"/>
      <c r="T11" s="757"/>
    </row>
    <row r="12" spans="1:20" ht="28.5" customHeight="1">
      <c r="A12" s="780" t="s">
        <v>563</v>
      </c>
      <c r="B12" s="781"/>
      <c r="C12" s="351"/>
      <c r="D12" s="352"/>
      <c r="E12" s="353"/>
      <c r="F12" s="354"/>
      <c r="G12" s="276" t="str">
        <f>IFERROR(F12/F13, "")</f>
        <v/>
      </c>
      <c r="I12" s="757"/>
      <c r="J12" s="757"/>
      <c r="K12" s="757"/>
      <c r="L12" s="757"/>
      <c r="M12" s="757"/>
      <c r="N12" s="757"/>
      <c r="P12" s="757"/>
      <c r="Q12" s="757"/>
      <c r="R12" s="757"/>
      <c r="S12" s="757"/>
      <c r="T12" s="757"/>
    </row>
    <row r="13" spans="1:20" ht="28.5" customHeight="1" thickBot="1">
      <c r="A13" s="782" t="s">
        <v>564</v>
      </c>
      <c r="B13" s="783"/>
      <c r="C13" s="783"/>
      <c r="D13" s="783"/>
      <c r="E13" s="784"/>
      <c r="F13" s="281">
        <f>SUM(F6:F12)</f>
        <v>0</v>
      </c>
      <c r="G13" s="282">
        <f>SUM(G6:G12)</f>
        <v>0</v>
      </c>
      <c r="H13" s="78"/>
      <c r="P13" s="757"/>
      <c r="Q13" s="757"/>
      <c r="R13" s="757"/>
      <c r="S13" s="757"/>
      <c r="T13" s="757"/>
    </row>
    <row r="14" spans="1:20" ht="24.75" customHeight="1" thickTop="1">
      <c r="A14" s="785" t="s">
        <v>565</v>
      </c>
      <c r="B14" s="786"/>
      <c r="C14" s="786"/>
      <c r="D14" s="786"/>
      <c r="E14" s="786"/>
      <c r="F14" s="786"/>
      <c r="G14" s="787"/>
    </row>
    <row r="15" spans="1:20" ht="42" customHeight="1">
      <c r="A15" s="775"/>
      <c r="B15" s="776"/>
      <c r="C15" s="776"/>
      <c r="D15" s="776"/>
      <c r="E15" s="776"/>
      <c r="F15" s="776"/>
      <c r="G15" s="777"/>
    </row>
    <row r="16" spans="1:20" ht="15" customHeight="1">
      <c r="A16" s="20"/>
      <c r="B16" s="20"/>
      <c r="C16" s="20"/>
      <c r="D16" s="20"/>
      <c r="E16" s="20"/>
    </row>
    <row r="17" spans="1:8" ht="28.5" customHeight="1">
      <c r="A17" s="766" t="s">
        <v>566</v>
      </c>
      <c r="B17" s="766"/>
      <c r="C17" s="766"/>
      <c r="D17" s="766"/>
      <c r="E17" s="766"/>
      <c r="F17" s="766"/>
      <c r="G17" s="766"/>
    </row>
    <row r="18" spans="1:8" ht="24" customHeight="1">
      <c r="A18" s="172" t="s">
        <v>556</v>
      </c>
      <c r="B18" s="216" t="s">
        <v>567</v>
      </c>
      <c r="C18" s="767" t="s">
        <v>568</v>
      </c>
      <c r="D18" s="768"/>
      <c r="E18" s="173" t="s">
        <v>34</v>
      </c>
      <c r="F18" s="769" t="s">
        <v>569</v>
      </c>
      <c r="G18" s="770"/>
    </row>
    <row r="19" spans="1:8" ht="28.5" customHeight="1">
      <c r="A19" s="230">
        <v>1</v>
      </c>
      <c r="B19" s="355"/>
      <c r="C19" s="771"/>
      <c r="D19" s="772"/>
      <c r="E19" s="356"/>
      <c r="F19" s="773"/>
      <c r="G19" s="774"/>
      <c r="H19" s="78" t="b">
        <f>IF($F$19="製造業その他",     IF(AND($C$19&gt;=300000000,$E$19&gt;=300),         "",         "←大企業ではありません"),
  IF($F$19="卸売業",         IF(AND($C$19&gt;=100000000,$E$19&gt;=100),         "",         "←大企業ではありません"),
     IF($F$19="サービス業",         IF(AND($C$19&gt;=50000000,$E$19&gt;=100),         "",         "←大企業ではありません"),
      IF($F$19="小売業",         IF(AND($C$19&gt;=50000000,$E$19&gt;=50),          "",          "←大企業ではありません")))))</f>
        <v>0</v>
      </c>
    </row>
    <row r="20" spans="1:8" ht="28.5" customHeight="1">
      <c r="A20" s="231">
        <v>2</v>
      </c>
      <c r="B20" s="357"/>
      <c r="C20" s="758"/>
      <c r="D20" s="759"/>
      <c r="E20" s="358"/>
      <c r="F20" s="760"/>
      <c r="G20" s="761"/>
      <c r="H20" s="78" t="b">
        <f>IF($F$20="製造業その他",IF(AND($C$20&gt;=300000000,$E$20&gt;=300),"","←大企業ではありません"),
 IF($F$20="卸売業",IF(AND($C$20&gt;=100000000,$E$20&gt;=100),"","←大企業ではありません"),
 IF($F$20="サービス業",IF(AND($C$20&gt;=50000000,$E$20&gt;=100),"","←大企業ではありません"),
 IF($F$20="小売業",IF(AND($C$20&gt;=50000000,$E$20&gt;=50),"","←大企業ではありません")))))</f>
        <v>0</v>
      </c>
    </row>
    <row r="21" spans="1:8" ht="28.5" customHeight="1">
      <c r="A21" s="230">
        <v>3</v>
      </c>
      <c r="B21" s="357"/>
      <c r="C21" s="758"/>
      <c r="D21" s="759"/>
      <c r="E21" s="358"/>
      <c r="F21" s="760"/>
      <c r="G21" s="761"/>
      <c r="H21" s="78" t="b">
        <f>IF($F$21="製造業その他",IF(AND($C$21&gt;=300000000,$E$21&gt;=300),"","←大企業ではありません"),
 IF($F$21="卸売業",IF(AND($C$21&gt;=100000000,$E$21&gt;=100),"","←大企業ではありません"),
 IF($F$21="サービス業",IF(AND($C$21&gt;=50000000,$E$21&gt;=100),"","←大企業ではありません"),
 IF($F$21="小売業",IF(AND($C$21&gt;=50000000,$E$21&gt;=50),"","←大企業ではありません")))))</f>
        <v>0</v>
      </c>
    </row>
    <row r="22" spans="1:8" ht="28.5" customHeight="1">
      <c r="A22" s="232">
        <v>4</v>
      </c>
      <c r="B22" s="359"/>
      <c r="C22" s="762"/>
      <c r="D22" s="763"/>
      <c r="E22" s="360"/>
      <c r="F22" s="764"/>
      <c r="G22" s="765"/>
      <c r="H22" s="78" t="b">
        <f>IF($F$22="製造業その他",IF(AND($C$22&gt;=300000000,$E$22&gt;=300),"","←大企業ではありません"),
IF($F$22="卸売業",IF(AND($C$22&gt;=100000000,$E$22&gt;=100),"","←大企業ではありません"),
IF($F$22="サービス業",IF(AND($C$22&gt;=50000000,$E$22&gt;=100),"","←大企業ではありません"),
IF($F$22="小売業",IF(AND($C$22&gt;=50000000,$E$22&gt;=50),"","←大企業ではありません")))))</f>
        <v>0</v>
      </c>
    </row>
    <row r="23" spans="1:8">
      <c r="A23" s="20"/>
      <c r="B23" s="20"/>
      <c r="C23" s="20"/>
      <c r="D23" s="20"/>
      <c r="E23" s="20"/>
    </row>
    <row r="24" spans="1:8">
      <c r="A24" s="20"/>
      <c r="B24" s="20"/>
      <c r="C24" s="20"/>
      <c r="D24" s="20"/>
      <c r="E24" s="20"/>
    </row>
    <row r="25" spans="1:8" hidden="1">
      <c r="F25" s="21" t="s">
        <v>570</v>
      </c>
    </row>
    <row r="26" spans="1:8" hidden="1">
      <c r="F26" s="21" t="s">
        <v>237</v>
      </c>
    </row>
    <row r="27" spans="1:8" hidden="1">
      <c r="F27" s="21" t="s">
        <v>235</v>
      </c>
    </row>
    <row r="28" spans="1:8" hidden="1">
      <c r="F28" s="21" t="s">
        <v>416</v>
      </c>
    </row>
  </sheetData>
  <sheetProtection sheet="1" objects="1" scenarios="1" selectLockedCells="1"/>
  <mergeCells count="19">
    <mergeCell ref="A3:G3"/>
    <mergeCell ref="E4:G4"/>
    <mergeCell ref="A12:B12"/>
    <mergeCell ref="A13:E13"/>
    <mergeCell ref="A14:G14"/>
    <mergeCell ref="P6:T13"/>
    <mergeCell ref="I6:N12"/>
    <mergeCell ref="C21:D21"/>
    <mergeCell ref="F21:G21"/>
    <mergeCell ref="C22:D22"/>
    <mergeCell ref="F22:G22"/>
    <mergeCell ref="A17:G17"/>
    <mergeCell ref="C18:D18"/>
    <mergeCell ref="F18:G18"/>
    <mergeCell ref="C19:D19"/>
    <mergeCell ref="F19:G19"/>
    <mergeCell ref="C20:D20"/>
    <mergeCell ref="F20:G20"/>
    <mergeCell ref="A15:G15"/>
  </mergeCells>
  <phoneticPr fontId="1"/>
  <dataValidations count="2">
    <dataValidation type="list" allowBlank="1" showInputMessage="1" showErrorMessage="1" sqref="F19:G22">
      <formula1>$F$25:$F$28</formula1>
    </dataValidation>
    <dataValidation type="list" allowBlank="1" showInputMessage="1" showErrorMessage="1" sqref="C6:D1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25</vt:i4>
      </vt:variant>
    </vt:vector>
  </HeadingPairs>
  <TitlesOfParts>
    <vt:vector size="47" baseType="lpstr">
      <vt:lpstr>作成時のお願い</vt:lpstr>
      <vt:lpstr>申請前確認書</vt:lpstr>
      <vt:lpstr>申請に必要な書類</vt:lpstr>
      <vt:lpstr>リスト</vt:lpstr>
      <vt:lpstr>申請書</vt:lpstr>
      <vt:lpstr>事業計画Ⅰ</vt:lpstr>
      <vt:lpstr>事業計画Ⅰ･Ⅱ</vt:lpstr>
      <vt:lpstr>事業計画Ⅱ・Ⅲ</vt:lpstr>
      <vt:lpstr>事業計画Ⅳ</vt:lpstr>
      <vt:lpstr>事業計画Ⅴ1-4</vt:lpstr>
      <vt:lpstr>事業計画Ⅴ5-6</vt:lpstr>
      <vt:lpstr>事業計画Ⅴ7</vt:lpstr>
      <vt:lpstr>事業計画Ⅴ8</vt:lpstr>
      <vt:lpstr>事業計画Ⅴ9-10</vt:lpstr>
      <vt:lpstr>事業計画Ⅵ</vt:lpstr>
      <vt:lpstr>資金計画Ⅶ</vt:lpstr>
      <vt:lpstr>経費一覧表_海外Ⅷ</vt:lpstr>
      <vt:lpstr>経費一覧表_海外Ⅷ②</vt:lpstr>
      <vt:lpstr>経費一覧表_海外Ⅷ③</vt:lpstr>
      <vt:lpstr>経費一覧表_海外Ⅷ (2)</vt:lpstr>
      <vt:lpstr>経費一覧表_海外Ⅷ (3)</vt:lpstr>
      <vt:lpstr>経費一覧_広告Ⅸ</vt:lpstr>
      <vt:lpstr>経費一覧_広告Ⅸ!Print_Area</vt:lpstr>
      <vt:lpstr>経費一覧表_海外Ⅷ!Print_Area</vt:lpstr>
      <vt:lpstr>'経費一覧表_海外Ⅷ (2)'!Print_Area</vt:lpstr>
      <vt:lpstr>'経費一覧表_海外Ⅷ (3)'!Print_Area</vt:lpstr>
      <vt:lpstr>経費一覧表_海外Ⅷ②!Print_Area</vt:lpstr>
      <vt:lpstr>経費一覧表_海外Ⅷ③!Print_Area</vt:lpstr>
      <vt:lpstr>作成時のお願い!Print_Area</vt:lpstr>
      <vt:lpstr>資金計画Ⅶ!Print_Area</vt:lpstr>
      <vt:lpstr>事業計画Ⅰ!Print_Area</vt:lpstr>
      <vt:lpstr>事業計画Ⅰ･Ⅱ!Print_Area</vt:lpstr>
      <vt:lpstr>事業計画Ⅱ・Ⅲ!Print_Area</vt:lpstr>
      <vt:lpstr>事業計画Ⅳ!Print_Area</vt:lpstr>
      <vt:lpstr>'事業計画Ⅴ1-4'!Print_Area</vt:lpstr>
      <vt:lpstr>事業計画Ⅴ7!Print_Area</vt:lpstr>
      <vt:lpstr>'事業計画Ⅴ9-10'!Print_Area</vt:lpstr>
      <vt:lpstr>事業計画Ⅵ!Print_Area</vt:lpstr>
      <vt:lpstr>申請書!Print_Area</vt:lpstr>
      <vt:lpstr>申請前確認書!Print_Area</vt:lpstr>
      <vt:lpstr>サービス業</vt:lpstr>
      <vt:lpstr>スマートシティ</vt:lpstr>
      <vt:lpstr>セーフシティ</vt:lpstr>
      <vt:lpstr>ダイバーシティ</vt:lpstr>
      <vt:lpstr>卸売業</vt:lpstr>
      <vt:lpstr>小売業</vt:lpstr>
      <vt:lpstr>製造業その他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目等 恵美子</dc:creator>
  <cp:lastModifiedBy>西 康雄</cp:lastModifiedBy>
  <cp:lastPrinted>2019-02-06T01:53:04Z</cp:lastPrinted>
  <dcterms:created xsi:type="dcterms:W3CDTF">2017-11-08T05:54:41Z</dcterms:created>
  <dcterms:modified xsi:type="dcterms:W3CDTF">2019-02-06T02:07:39Z</dcterms:modified>
</cp:coreProperties>
</file>