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updateLinks="never" codeName="ThisWorkbook"/>
  <xr:revisionPtr revIDLastSave="0" documentId="13_ncr:1_{46F23989-CF5A-485F-AC21-AFA5CB8A87C9}" xr6:coauthVersionLast="47" xr6:coauthVersionMax="47" xr10:uidLastSave="{00000000-0000-0000-0000-000000000000}"/>
  <bookViews>
    <workbookView xWindow="-28910" yWindow="-110" windowWidth="29020" windowHeight="15700" xr2:uid="{4C998C72-BB85-40ED-9287-23B87799059E}"/>
  </bookViews>
  <sheets>
    <sheet name="別紙１_役員株主名簿" sheetId="28" r:id="rId1"/>
    <sheet name="反社排除誓約" sheetId="64" r:id="rId2"/>
    <sheet name="別紙２_助成事業計画" sheetId="52" r:id="rId3"/>
    <sheet name="別紙３_販路開拓費" sheetId="54" r:id="rId4"/>
    <sheet name="別紙３_販路開拓費 (2)" sheetId="57" state="hidden" r:id="rId5"/>
    <sheet name="別紙４_印刷・動画・広告" sheetId="17" r:id="rId6"/>
    <sheet name="別紙５_資金計画" sheetId="63" r:id="rId7"/>
    <sheet name="様式外_Ｊグランツ入力参考" sheetId="65" r:id="rId8"/>
  </sheets>
  <externalReferences>
    <externalReference r:id="rId9"/>
    <externalReference r:id="rId10"/>
    <externalReference r:id="rId11"/>
  </externalReferences>
  <definedNames>
    <definedName name="__xlchart.v1.0" hidden="1">#REF!</definedName>
    <definedName name="__xlchart.v1.1" hidden="1">#REF!</definedName>
    <definedName name="__xlchart.v1.2" hidden="1">#REF!</definedName>
    <definedName name="__xlchart.v1.3" hidden="1">#REF!</definedName>
    <definedName name="__xlchart.v1.4" hidden="1">#REF!</definedName>
    <definedName name="__xlchart.v1.5" hidden="1">#REF!</definedName>
    <definedName name="__xlchart.v1.6" hidden="1">#REF!</definedName>
    <definedName name="__xlchart.v1.7" hidden="1">#REF!</definedName>
    <definedName name="_9．資金支出明細">#REF!</definedName>
    <definedName name="_Hlk220936300" localSheetId="1">反社排除誓約!#REF!</definedName>
    <definedName name="a">#REF!</definedName>
    <definedName name="A_農業・林業">#REF!</definedName>
    <definedName name="B_漁業">#REF!</definedName>
    <definedName name="C_鉱業・採石業・砂利採取業">#REF!</definedName>
    <definedName name="D_建設業">#REF!</definedName>
    <definedName name="E_製造業">#REF!</definedName>
    <definedName name="ECサイト">'[1]7申請概要'!$AB$32:$AR$32</definedName>
    <definedName name="F_電気・ガス・熱供給・水道業">#REF!</definedName>
    <definedName name="G_情報通信業">#REF!</definedName>
    <definedName name="H_運輸業・郵便業">#REF!</definedName>
    <definedName name="I_卸売業・小売業">#REF!</definedName>
    <definedName name="J_金融業・保険業">#REF!</definedName>
    <definedName name="K_不動産業・物品賃貸業">#REF!</definedName>
    <definedName name="L_学術研究・専門・技術ｻｰﾋﾞｽ業">#REF!</definedName>
    <definedName name="M_宿泊業・飲食ｻｰﾋﾞｽ業">#REF!</definedName>
    <definedName name="N_生活関連ｻｰﾋﾞｽ業・娯楽業">#REF!</definedName>
    <definedName name="O_教育・学習支援業">#REF!</definedName>
    <definedName name="P_医療・福祉">#REF!</definedName>
    <definedName name="_xlnm.Print_Area" localSheetId="0">別紙１_役員株主名簿!$A$1:$L$40</definedName>
    <definedName name="_xlnm.Print_Area" localSheetId="2">別紙２_助成事業計画!$A$1:$I$27</definedName>
    <definedName name="_xlnm.Print_Area" localSheetId="3">別紙３_販路開拓費!$A$1:$M$49</definedName>
    <definedName name="_xlnm.Print_Area" localSheetId="4">'別紙３_販路開拓費 (2)'!$A$1:$M$33</definedName>
    <definedName name="_xlnm.Print_Area" localSheetId="5">別紙４_印刷・動画・広告!$A$1:$K$40</definedName>
    <definedName name="_xlnm.Print_Area" localSheetId="6">別紙５_資金計画!$A$1:$R$26</definedName>
    <definedName name="_xlnm.Print_Area" localSheetId="7">様式外_Ｊグランツ入力参考!$A$1:$R$21</definedName>
    <definedName name="Q_複合ｻｰﾋﾞｽ事業">#REF!</definedName>
    <definedName name="R_ｻｰﾋﾞｽ業〈他に分類されないもの〉">#REF!</definedName>
    <definedName name="S_公務〈他に分類されるものを除く〉">#REF!</definedName>
    <definedName name="T_分類不能の産業">#REF!</definedName>
    <definedName name="ｚ">#REF!</definedName>
    <definedName name="zz">#REF!</definedName>
    <definedName name="サービス">#REF!</definedName>
    <definedName name="サービス業">#REF!</definedName>
    <definedName name="一時支援金_国">#REF!</definedName>
    <definedName name="一覧">#REF!</definedName>
    <definedName name="卸売業">#REF!</definedName>
    <definedName name="月次支援給付金_都">#REF!</definedName>
    <definedName name="月次支援金_国">#REF!</definedName>
    <definedName name="広告">'[2]付表1-9_印刷・動画・広告'!$AA$22:$AA$23</definedName>
    <definedName name="種類">#REF!</definedName>
    <definedName name="助成事業のフロー・スケジュール">#REF!</definedName>
    <definedName name="小売業">#REF!</definedName>
    <definedName name="製造業その他">#REF!</definedName>
    <definedName name="選択してください">#REF!</definedName>
    <definedName name="大分類">'[3]１申請者概要２申請状況'!$AG$5:$AG$24</definedName>
    <definedName name="表">#REF!</definedName>
    <definedName name="名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1" i="52" l="1"/>
  <c r="G23" i="52"/>
  <c r="O16" i="63"/>
  <c r="L8" i="54" l="1"/>
  <c r="N14" i="65"/>
  <c r="M14" i="65"/>
  <c r="L14" i="65"/>
  <c r="K14" i="65"/>
  <c r="J14" i="65"/>
  <c r="G14" i="65"/>
  <c r="F14" i="65"/>
  <c r="E14" i="65"/>
  <c r="D14" i="65"/>
  <c r="K1" i="17"/>
  <c r="J1" i="17"/>
  <c r="M1" i="57"/>
  <c r="L1" i="57"/>
  <c r="A20" i="65"/>
  <c r="P17" i="63" l="1"/>
  <c r="M1" i="54"/>
  <c r="L1" i="54"/>
  <c r="O5" i="54"/>
  <c r="L19" i="65" l="1"/>
  <c r="G26" i="63"/>
  <c r="I9" i="63"/>
  <c r="L9" i="63" s="1"/>
  <c r="G9" i="63"/>
  <c r="M28" i="57"/>
  <c r="L28" i="57"/>
  <c r="M23" i="57"/>
  <c r="L23" i="57"/>
  <c r="M18" i="57"/>
  <c r="L18" i="57"/>
  <c r="M13" i="57"/>
  <c r="L13" i="57"/>
  <c r="M8" i="57"/>
  <c r="L8" i="57"/>
  <c r="M28" i="54"/>
  <c r="L28" i="54"/>
  <c r="M23" i="54"/>
  <c r="L23" i="54"/>
  <c r="M18" i="54"/>
  <c r="L18" i="54"/>
  <c r="M13" i="54"/>
  <c r="L13" i="54"/>
  <c r="M8" i="54"/>
  <c r="J37" i="17"/>
  <c r="G14" i="63" s="1"/>
  <c r="K24" i="17"/>
  <c r="I13" i="63" s="1"/>
  <c r="L13" i="63" s="1"/>
  <c r="J24" i="17"/>
  <c r="G13" i="63" s="1"/>
  <c r="K37" i="17"/>
  <c r="I14" i="63" s="1"/>
  <c r="L14" i="63" s="1"/>
  <c r="K15" i="17"/>
  <c r="I12" i="63" s="1"/>
  <c r="L12" i="63" s="1"/>
  <c r="J15" i="17"/>
  <c r="G12" i="63" s="1"/>
  <c r="M46" i="54"/>
  <c r="I10" i="63" s="1"/>
  <c r="L10" i="63" s="1"/>
  <c r="G15" i="63" l="1"/>
  <c r="K15" i="63"/>
  <c r="P14" i="63" s="1"/>
  <c r="I15" i="63"/>
  <c r="J40" i="17"/>
  <c r="K40" i="17"/>
  <c r="G22" i="52"/>
  <c r="M32" i="57" l="1"/>
  <c r="M32" i="54" s="1"/>
  <c r="I8" i="63" s="1"/>
  <c r="L8" i="63" s="1"/>
  <c r="L32" i="57"/>
  <c r="L32" i="54" s="1"/>
  <c r="G8" i="63" s="1"/>
  <c r="M31" i="57"/>
  <c r="M31" i="54" s="1"/>
  <c r="I7" i="63" s="1"/>
  <c r="L7" i="63" s="1"/>
  <c r="L31" i="57"/>
  <c r="L31" i="54" s="1"/>
  <c r="G7" i="63" s="1"/>
  <c r="M30" i="57"/>
  <c r="M30" i="54" s="1"/>
  <c r="I6" i="63" s="1"/>
  <c r="L30" i="57"/>
  <c r="L30" i="54" s="1"/>
  <c r="G6" i="63" s="1"/>
  <c r="L6" i="63" l="1"/>
  <c r="K11" i="63" s="1"/>
  <c r="P10" i="63" s="1"/>
  <c r="I11" i="63"/>
  <c r="I16" i="63" s="1"/>
  <c r="L18" i="65" s="1"/>
  <c r="L33" i="57"/>
  <c r="M33" i="57"/>
  <c r="K16" i="63" l="1"/>
  <c r="L46" i="54"/>
  <c r="G10" i="63" s="1"/>
  <c r="G11" i="63" s="1"/>
  <c r="G16" i="63" s="1"/>
  <c r="L17" i="65" s="1"/>
  <c r="M33" i="54" l="1"/>
  <c r="M49" i="54" s="1"/>
  <c r="L33" i="54"/>
  <c r="L49" i="54" s="1"/>
  <c r="D111" i="17" l="1"/>
  <c r="D99" i="17"/>
  <c r="K21" i="28" l="1"/>
  <c r="L10" i="28" l="1"/>
  <c r="L21" i="28"/>
  <c r="L18" i="28"/>
  <c r="L13" i="28"/>
  <c r="L12" i="28"/>
  <c r="L17" i="28"/>
  <c r="L16" i="28"/>
  <c r="L15" i="28"/>
  <c r="L14" i="28"/>
  <c r="L20" i="28"/>
  <c r="L19" i="28"/>
  <c r="L11" i="28"/>
</calcChain>
</file>

<file path=xl/sharedStrings.xml><?xml version="1.0" encoding="utf-8"?>
<sst xmlns="http://schemas.openxmlformats.org/spreadsheetml/2006/main" count="516" uniqueCount="240">
  <si>
    <t>展示会名</t>
    <rPh sb="0" eb="3">
      <t>テンジカイ</t>
    </rPh>
    <rPh sb="3" eb="4">
      <t>メイ</t>
    </rPh>
    <phoneticPr fontId="2"/>
  </si>
  <si>
    <t>～</t>
    <phoneticPr fontId="2"/>
  </si>
  <si>
    <t>≧</t>
    <phoneticPr fontId="2"/>
  </si>
  <si>
    <t>新規・リニューアル</t>
    <rPh sb="0" eb="2">
      <t>シンキ</t>
    </rPh>
    <phoneticPr fontId="2"/>
  </si>
  <si>
    <t>運営者(契約先)</t>
    <rPh sb="0" eb="3">
      <t>ウンエイシャ</t>
    </rPh>
    <phoneticPr fontId="2"/>
  </si>
  <si>
    <t>選択してください</t>
  </si>
  <si>
    <t>ECサイト名</t>
    <rPh sb="5" eb="6">
      <t>メイ</t>
    </rPh>
    <phoneticPr fontId="2"/>
  </si>
  <si>
    <t>申請
年度</t>
    <rPh sb="0" eb="2">
      <t>シンセイ</t>
    </rPh>
    <rPh sb="3" eb="5">
      <t>ネンド</t>
    </rPh>
    <phoneticPr fontId="2"/>
  </si>
  <si>
    <t>申請テーマ</t>
    <rPh sb="0" eb="2">
      <t>シンセイ</t>
    </rPh>
    <phoneticPr fontId="2"/>
  </si>
  <si>
    <t>その他の株主</t>
    <rPh sb="2" eb="3">
      <t>タ</t>
    </rPh>
    <rPh sb="4" eb="6">
      <t>カブヌシ</t>
    </rPh>
    <phoneticPr fontId="1"/>
  </si>
  <si>
    <t>合　　　計</t>
    <rPh sb="0" eb="1">
      <t>ア</t>
    </rPh>
    <rPh sb="4" eb="5">
      <t>ケイ</t>
    </rPh>
    <phoneticPr fontId="1"/>
  </si>
  <si>
    <t>役　員</t>
  </si>
  <si>
    <t>株　主</t>
  </si>
  <si>
    <t>-</t>
  </si>
  <si>
    <t>支払予定先</t>
    <rPh sb="0" eb="5">
      <t>シハライヨテイサキ</t>
    </rPh>
    <phoneticPr fontId="2"/>
  </si>
  <si>
    <t>出展小間料</t>
    <rPh sb="0" eb="5">
      <t>シュッテンコマリョウ</t>
    </rPh>
    <phoneticPr fontId="4"/>
  </si>
  <si>
    <t>単位（円）</t>
    <rPh sb="0" eb="2">
      <t>タンイ</t>
    </rPh>
    <rPh sb="3" eb="4">
      <t>エン</t>
    </rPh>
    <phoneticPr fontId="4"/>
  </si>
  <si>
    <t>輸送費</t>
    <rPh sb="0" eb="3">
      <t>ユソウヒ</t>
    </rPh>
    <phoneticPr fontId="2"/>
  </si>
  <si>
    <t>契約予定日</t>
    <rPh sb="0" eb="2">
      <t>ケイヤク</t>
    </rPh>
    <rPh sb="2" eb="5">
      <t>ヨテイビ</t>
    </rPh>
    <phoneticPr fontId="2"/>
  </si>
  <si>
    <t>支払予定日</t>
    <rPh sb="0" eb="5">
      <t>シハラヨテイビ</t>
    </rPh>
    <phoneticPr fontId="2"/>
  </si>
  <si>
    <t>実施内容</t>
    <rPh sb="0" eb="2">
      <t>ジッシ</t>
    </rPh>
    <rPh sb="2" eb="4">
      <t>ナイヨウ</t>
    </rPh>
    <phoneticPr fontId="2"/>
  </si>
  <si>
    <t>支払予定先</t>
    <rPh sb="0" eb="5">
      <t>シハライヨテイサキ</t>
    </rPh>
    <phoneticPr fontId="2"/>
  </si>
  <si>
    <t>進捗状況等</t>
  </si>
  <si>
    <t>自己資金</t>
  </si>
  <si>
    <t>銀行借入金</t>
  </si>
  <si>
    <t>役員借入金</t>
  </si>
  <si>
    <t>その他</t>
  </si>
  <si>
    <t>合　　　計</t>
  </si>
  <si>
    <t>区　分</t>
    <phoneticPr fontId="2"/>
  </si>
  <si>
    <t>（２）資金調達内訳</t>
    <phoneticPr fontId="1"/>
  </si>
  <si>
    <t>販売促進費　計</t>
    <rPh sb="0" eb="5">
      <t>ハンバイソクシンヒ</t>
    </rPh>
    <rPh sb="6" eb="7">
      <t>ケイ</t>
    </rPh>
    <phoneticPr fontId="2"/>
  </si>
  <si>
    <t>輸 送 費</t>
    <phoneticPr fontId="4"/>
  </si>
  <si>
    <t>資 材 費</t>
    <phoneticPr fontId="1"/>
  </si>
  <si>
    <t>（１）経費区分別内訳</t>
    <phoneticPr fontId="1"/>
  </si>
  <si>
    <t>展示会等参加費</t>
    <rPh sb="3" eb="4">
      <t>トウ</t>
    </rPh>
    <phoneticPr fontId="2"/>
  </si>
  <si>
    <t>№１</t>
    <phoneticPr fontId="2"/>
  </si>
  <si>
    <t>№２</t>
    <phoneticPr fontId="2"/>
  </si>
  <si>
    <t>№３</t>
    <phoneticPr fontId="2"/>
  </si>
  <si>
    <t>契約内容</t>
    <rPh sb="0" eb="2">
      <t>ケイヤク</t>
    </rPh>
    <rPh sb="2" eb="4">
      <t>ナイヨウ</t>
    </rPh>
    <phoneticPr fontId="2"/>
  </si>
  <si>
    <t>契約予定日</t>
    <phoneticPr fontId="2"/>
  </si>
  <si>
    <t>支払予定日</t>
    <rPh sb="0" eb="2">
      <t>シハライ</t>
    </rPh>
    <phoneticPr fontId="2"/>
  </si>
  <si>
    <t>№１</t>
    <phoneticPr fontId="2"/>
  </si>
  <si>
    <t>№２</t>
    <phoneticPr fontId="2"/>
  </si>
  <si>
    <t>№３</t>
    <phoneticPr fontId="2"/>
  </si>
  <si>
    <t>助成対象経費(税抜)</t>
    <phoneticPr fontId="2"/>
  </si>
  <si>
    <t>№４</t>
    <phoneticPr fontId="2"/>
  </si>
  <si>
    <t>№５</t>
    <phoneticPr fontId="2"/>
  </si>
  <si>
    <t>印刷物制作費　計</t>
    <rPh sb="0" eb="3">
      <t>インサツブツ</t>
    </rPh>
    <rPh sb="3" eb="5">
      <t>セイサク</t>
    </rPh>
    <rPh sb="5" eb="6">
      <t>ヒ</t>
    </rPh>
    <rPh sb="7" eb="8">
      <t>ケイ</t>
    </rPh>
    <phoneticPr fontId="2"/>
  </si>
  <si>
    <t>契約(登録)予定日</t>
    <rPh sb="0" eb="2">
      <t>ケイヤク</t>
    </rPh>
    <rPh sb="3" eb="5">
      <t>トウロク</t>
    </rPh>
    <phoneticPr fontId="2"/>
  </si>
  <si>
    <t>氏　名(企業名)</t>
    <rPh sb="4" eb="7">
      <t>キギョウメイ</t>
    </rPh>
    <phoneticPr fontId="2"/>
  </si>
  <si>
    <t>自社サイトのURL</t>
    <rPh sb="0" eb="2">
      <t>ジシャ</t>
    </rPh>
    <phoneticPr fontId="2"/>
  </si>
  <si>
    <t>EC運営者のURL</t>
    <rPh sb="2" eb="5">
      <t>ウンエイシャ</t>
    </rPh>
    <phoneticPr fontId="2"/>
  </si>
  <si>
    <t>様式第１号（別紙１）</t>
    <rPh sb="6" eb="8">
      <t>ベッシ</t>
    </rPh>
    <phoneticPr fontId="2"/>
  </si>
  <si>
    <t>大企業</t>
    <rPh sb="0" eb="3">
      <t>ダイキギョウ</t>
    </rPh>
    <phoneticPr fontId="2"/>
  </si>
  <si>
    <t>「登記上の全役員」及び「持株比率が70％を超えるまでの株主」を持ち株比率が高い順に記載してください。</t>
    <rPh sb="1" eb="4">
      <t>トウキジョウ</t>
    </rPh>
    <rPh sb="6" eb="8">
      <t>ヤクイン</t>
    </rPh>
    <rPh sb="9" eb="10">
      <t>オヨ</t>
    </rPh>
    <rPh sb="12" eb="13">
      <t>モ</t>
    </rPh>
    <rPh sb="13" eb="14">
      <t>カブ</t>
    </rPh>
    <rPh sb="14" eb="16">
      <t>ヒリツ</t>
    </rPh>
    <rPh sb="21" eb="22">
      <t>コ</t>
    </rPh>
    <rPh sb="27" eb="29">
      <t>カブヌシ</t>
    </rPh>
    <rPh sb="31" eb="32">
      <t>モ</t>
    </rPh>
    <rPh sb="33" eb="34">
      <t>カブ</t>
    </rPh>
    <rPh sb="34" eb="36">
      <t>ヒリツ</t>
    </rPh>
    <rPh sb="37" eb="38">
      <t>タカ</t>
    </rPh>
    <rPh sb="39" eb="40">
      <t>ジュン</t>
    </rPh>
    <phoneticPr fontId="2"/>
  </si>
  <si>
    <t>本助成事業と内容
(展示会・経費等)の重複</t>
    <phoneticPr fontId="2"/>
  </si>
  <si>
    <t>申請先</t>
    <phoneticPr fontId="2"/>
  </si>
  <si>
    <t>助成事業名</t>
    <rPh sb="0" eb="2">
      <t>ジョセイ</t>
    </rPh>
    <rPh sb="2" eb="4">
      <t>ジギョウ</t>
    </rPh>
    <rPh sb="4" eb="5">
      <t>メイ</t>
    </rPh>
    <phoneticPr fontId="2"/>
  </si>
  <si>
    <t>（１）交付を受けたことのある補助金・助成金（過去５年間）</t>
    <phoneticPr fontId="2"/>
  </si>
  <si>
    <t>（２）実施中及び申請中又は申請予定の補助金・助成金</t>
    <phoneticPr fontId="2"/>
  </si>
  <si>
    <t>様式第１号（別紙４）</t>
    <rPh sb="6" eb="8">
      <t>ベッシ</t>
    </rPh>
    <phoneticPr fontId="2"/>
  </si>
  <si>
    <t>№４</t>
  </si>
  <si>
    <t>№５</t>
  </si>
  <si>
    <t>助成金額
（円）</t>
    <rPh sb="0" eb="2">
      <t>ジョセイ</t>
    </rPh>
    <rPh sb="2" eb="4">
      <t>キンガク</t>
    </rPh>
    <rPh sb="6" eb="7">
      <t>エン</t>
    </rPh>
    <phoneticPr fontId="2"/>
  </si>
  <si>
    <t>時点</t>
    <rPh sb="0" eb="2">
      <t>ジテン</t>
    </rPh>
    <phoneticPr fontId="2"/>
  </si>
  <si>
    <t>申請者名称：</t>
    <rPh sb="0" eb="3">
      <t>シンセイシャ</t>
    </rPh>
    <rPh sb="3" eb="5">
      <t>メイショウ</t>
    </rPh>
    <phoneticPr fontId="2"/>
  </si>
  <si>
    <t>選択</t>
  </si>
  <si>
    <t>実施中、申請中、申請予定の国・地方公共団体等（公社含む）の補助金・助成金（製品・サービス開発、創業、設備投資、販路開拓等）を直近から順に記載してください。</t>
    <phoneticPr fontId="2"/>
  </si>
  <si>
    <t>過去５年間に、国・地方公共団体等（公社含む）から、製品・サービス開発、創業、設備投資、販路開拓等の補助金・助成金の交付を受けた事業を直近から順に記載してください。</t>
    <phoneticPr fontId="2"/>
  </si>
  <si>
    <t>←「助成事業に要する経費」（合計）と合致していません</t>
    <rPh sb="14" eb="16">
      <t>ゴウケイ</t>
    </rPh>
    <rPh sb="18" eb="20">
      <t>ガッチ</t>
    </rPh>
    <phoneticPr fontId="1"/>
  </si>
  <si>
    <t>資金の調達先 (名称等)</t>
    <phoneticPr fontId="1"/>
  </si>
  <si>
    <t>「資金調達計画」の合計が、上表「助成事業に要する経費」合計と一致するように記入してください。</t>
    <rPh sb="1" eb="7">
      <t>シキンチョウタツケイカク</t>
    </rPh>
    <rPh sb="9" eb="11">
      <t>ゴウケイ</t>
    </rPh>
    <rPh sb="13" eb="15">
      <t>ジョウヒョウ</t>
    </rPh>
    <rPh sb="30" eb="32">
      <t>イッチ</t>
    </rPh>
    <rPh sb="37" eb="39">
      <t>キニュウ</t>
    </rPh>
    <phoneticPr fontId="1"/>
  </si>
  <si>
    <t>小　計   ②</t>
    <rPh sb="0" eb="1">
      <t>ショウ</t>
    </rPh>
    <rPh sb="2" eb="3">
      <t>ケイ</t>
    </rPh>
    <phoneticPr fontId="2"/>
  </si>
  <si>
    <t>㋑’</t>
    <phoneticPr fontId="1"/>
  </si>
  <si>
    <t>㋑</t>
    <phoneticPr fontId="1"/>
  </si>
  <si>
    <t>印刷物制作費</t>
    <phoneticPr fontId="1"/>
  </si>
  <si>
    <t>販売促進費</t>
    <phoneticPr fontId="1"/>
  </si>
  <si>
    <t>小　計   ①</t>
    <rPh sb="0" eb="1">
      <t>ショウ</t>
    </rPh>
    <phoneticPr fontId="1"/>
  </si>
  <si>
    <t>㋐’</t>
    <phoneticPr fontId="1"/>
  </si>
  <si>
    <t>費用名</t>
    <phoneticPr fontId="1"/>
  </si>
  <si>
    <t>助成金交付申請額</t>
    <rPh sb="0" eb="3">
      <t>ジョセイキン</t>
    </rPh>
    <rPh sb="3" eb="5">
      <t>コウフ</t>
    </rPh>
    <rPh sb="5" eb="8">
      <t>シンセイガク</t>
    </rPh>
    <phoneticPr fontId="2"/>
  </si>
  <si>
    <r>
      <rPr>
        <b/>
        <sz val="10"/>
        <color theme="1"/>
        <rFont val="BIZ UDPゴシック"/>
        <family val="3"/>
        <charset val="128"/>
      </rPr>
      <t>助成対象経費</t>
    </r>
    <r>
      <rPr>
        <sz val="10"/>
        <color theme="1"/>
        <rFont val="BIZ UDPゴシック"/>
        <family val="3"/>
        <charset val="128"/>
      </rPr>
      <t xml:space="preserve">
(税抜)</t>
    </r>
    <rPh sb="0" eb="2">
      <t>ジョセイ</t>
    </rPh>
    <rPh sb="2" eb="4">
      <t>タイショウ</t>
    </rPh>
    <rPh sb="4" eb="6">
      <t>ケイヒ</t>
    </rPh>
    <rPh sb="8" eb="10">
      <t>ゼイヌ</t>
    </rPh>
    <phoneticPr fontId="2"/>
  </si>
  <si>
    <t>経 費 区 分</t>
    <phoneticPr fontId="1"/>
  </si>
  <si>
    <t>以内</t>
    <rPh sb="0" eb="2">
      <t>イナイ</t>
    </rPh>
    <phoneticPr fontId="1"/>
  </si>
  <si>
    <t>助成率：</t>
    <rPh sb="0" eb="3">
      <t>ジョセイリツ</t>
    </rPh>
    <phoneticPr fontId="1"/>
  </si>
  <si>
    <t>展示会種別</t>
    <phoneticPr fontId="2"/>
  </si>
  <si>
    <t>小間料</t>
    <rPh sb="0" eb="2">
      <t>コマ</t>
    </rPh>
    <rPh sb="2" eb="3">
      <t>リョウ</t>
    </rPh>
    <phoneticPr fontId="2"/>
  </si>
  <si>
    <t>小間数</t>
    <rPh sb="0" eb="2">
      <t>コマ</t>
    </rPh>
    <rPh sb="2" eb="3">
      <t>スウ</t>
    </rPh>
    <phoneticPr fontId="2"/>
  </si>
  <si>
    <t>合計</t>
    <rPh sb="0" eb="2">
      <t>ゴウケイ</t>
    </rPh>
    <phoneticPr fontId="2"/>
  </si>
  <si>
    <t>No.</t>
    <phoneticPr fontId="2"/>
  </si>
  <si>
    <t>資材費</t>
    <rPh sb="0" eb="2">
      <t>シザイ</t>
    </rPh>
    <rPh sb="2" eb="3">
      <t>ヒ</t>
    </rPh>
    <phoneticPr fontId="2"/>
  </si>
  <si>
    <t>ウ　上記予測の根拠</t>
    <rPh sb="2" eb="4">
      <t>ジョウキ</t>
    </rPh>
    <rPh sb="4" eb="6">
      <t>ヨソク</t>
    </rPh>
    <rPh sb="7" eb="9">
      <t>コンキョ</t>
    </rPh>
    <phoneticPr fontId="2"/>
  </si>
  <si>
    <t>単位</t>
    <rPh sb="0" eb="2">
      <t>タンイ</t>
    </rPh>
    <phoneticPr fontId="2"/>
  </si>
  <si>
    <t>年　度</t>
    <phoneticPr fontId="2"/>
  </si>
  <si>
    <t>ア　助成事業終了後の営業方針、有望見込み先に対するアプローチ・フォロー方法</t>
    <rPh sb="2" eb="4">
      <t>ジョセイ</t>
    </rPh>
    <rPh sb="4" eb="6">
      <t>ジギョウ</t>
    </rPh>
    <rPh sb="6" eb="8">
      <t>シュウリョウ</t>
    </rPh>
    <rPh sb="8" eb="9">
      <t>ゴ</t>
    </rPh>
    <rPh sb="10" eb="12">
      <t>エイギョウ</t>
    </rPh>
    <rPh sb="12" eb="14">
      <t>ホウシン</t>
    </rPh>
    <rPh sb="15" eb="17">
      <t>ユウボウ</t>
    </rPh>
    <rPh sb="17" eb="19">
      <t>ミコ</t>
    </rPh>
    <rPh sb="20" eb="21">
      <t>サキ</t>
    </rPh>
    <rPh sb="22" eb="23">
      <t>タイ</t>
    </rPh>
    <rPh sb="35" eb="37">
      <t>ホウホウ</t>
    </rPh>
    <phoneticPr fontId="2"/>
  </si>
  <si>
    <t>イ　展示会等出展・販売促進活動の目標</t>
    <rPh sb="2" eb="5">
      <t>テンジカイ</t>
    </rPh>
    <rPh sb="5" eb="6">
      <t>トウ</t>
    </rPh>
    <rPh sb="6" eb="8">
      <t>シュッテン</t>
    </rPh>
    <rPh sb="9" eb="11">
      <t>ハンバイ</t>
    </rPh>
    <rPh sb="11" eb="13">
      <t>ソクシン</t>
    </rPh>
    <rPh sb="13" eb="15">
      <t>カツドウ</t>
    </rPh>
    <rPh sb="16" eb="18">
      <t>モクヒョウ</t>
    </rPh>
    <phoneticPr fontId="2"/>
  </si>
  <si>
    <t>ア　展示会等出展・販売促進活動の目的やコンセプト</t>
    <rPh sb="2" eb="5">
      <t>テンジカイ</t>
    </rPh>
    <rPh sb="5" eb="6">
      <t>トウ</t>
    </rPh>
    <rPh sb="6" eb="8">
      <t>シュッテン</t>
    </rPh>
    <rPh sb="9" eb="11">
      <t>ハンバイ</t>
    </rPh>
    <rPh sb="11" eb="13">
      <t>ソクシン</t>
    </rPh>
    <rPh sb="13" eb="15">
      <t>カツドウ</t>
    </rPh>
    <rPh sb="16" eb="18">
      <t>モクテキ</t>
    </rPh>
    <phoneticPr fontId="2"/>
  </si>
  <si>
    <t>販路開拓費</t>
    <rPh sb="0" eb="2">
      <t>ハンロ</t>
    </rPh>
    <rPh sb="2" eb="4">
      <t>カイタク</t>
    </rPh>
    <rPh sb="4" eb="5">
      <t>ヒ</t>
    </rPh>
    <phoneticPr fontId="1"/>
  </si>
  <si>
    <t>EC出店
初期登録料</t>
    <phoneticPr fontId="1"/>
  </si>
  <si>
    <t>サイト
制作・改修費</t>
    <phoneticPr fontId="1"/>
  </si>
  <si>
    <t>動画制作費</t>
    <phoneticPr fontId="1"/>
  </si>
  <si>
    <t>広告掲載費</t>
    <rPh sb="0" eb="2">
      <t>コウコク</t>
    </rPh>
    <rPh sb="2" eb="4">
      <t>ケイサイ</t>
    </rPh>
    <phoneticPr fontId="1"/>
  </si>
  <si>
    <t>動画制作費　計</t>
    <rPh sb="0" eb="2">
      <t>ドウガ</t>
    </rPh>
    <rPh sb="2" eb="4">
      <t>セイサク</t>
    </rPh>
    <rPh sb="4" eb="5">
      <t>ヒ</t>
    </rPh>
    <rPh sb="6" eb="7">
      <t>ケイ</t>
    </rPh>
    <phoneticPr fontId="2"/>
  </si>
  <si>
    <t>広告掲載費　計</t>
    <rPh sb="0" eb="2">
      <t>コウコク</t>
    </rPh>
    <rPh sb="2" eb="4">
      <t>ケイサイ</t>
    </rPh>
    <rPh sb="4" eb="5">
      <t>ヒ</t>
    </rPh>
    <rPh sb="6" eb="7">
      <t>ケイ</t>
    </rPh>
    <phoneticPr fontId="2"/>
  </si>
  <si>
    <t>役職等
（肩書等）</t>
    <rPh sb="5" eb="7">
      <t>カタガキ</t>
    </rPh>
    <rPh sb="7" eb="8">
      <t>ナド</t>
    </rPh>
    <phoneticPr fontId="2"/>
  </si>
  <si>
    <r>
      <rPr>
        <sz val="8"/>
        <color rgb="FFFF0000"/>
        <rFont val="BIZ UDPゴシック"/>
        <family val="3"/>
        <charset val="128"/>
      </rPr>
      <t>＊</t>
    </r>
    <r>
      <rPr>
        <sz val="8"/>
        <rFont val="BIZ UDPゴシック"/>
        <family val="3"/>
        <charset val="128"/>
      </rPr>
      <t>（　）内は合同会社の場合</t>
    </r>
    <rPh sb="3" eb="4">
      <t>ナイ</t>
    </rPh>
    <rPh sb="5" eb="9">
      <t>ゴウドウカイシャ</t>
    </rPh>
    <rPh sb="10" eb="12">
      <t>バアイ</t>
    </rPh>
    <phoneticPr fontId="2"/>
  </si>
  <si>
    <t>イ　助成事業終了後の販路拡大予測</t>
    <rPh sb="2" eb="4">
      <t>ジョセイ</t>
    </rPh>
    <rPh sb="4" eb="6">
      <t>ジギョウ</t>
    </rPh>
    <rPh sb="6" eb="8">
      <t>シュウリョウ</t>
    </rPh>
    <rPh sb="8" eb="9">
      <t>ゴ</t>
    </rPh>
    <rPh sb="10" eb="12">
      <t>ハンロ</t>
    </rPh>
    <rPh sb="12" eb="14">
      <t>カクダイ</t>
    </rPh>
    <rPh sb="14" eb="16">
      <t>ヨソク</t>
    </rPh>
    <phoneticPr fontId="2"/>
  </si>
  <si>
    <t>様式第１号（別紙３）</t>
    <rPh sb="6" eb="8">
      <t>ベッシ</t>
    </rPh>
    <phoneticPr fontId="2"/>
  </si>
  <si>
    <r>
      <t xml:space="preserve">持ち株数
</t>
    </r>
    <r>
      <rPr>
        <sz val="8"/>
        <color rgb="FFFF0000"/>
        <rFont val="BIZ UDPゴシック"/>
        <family val="3"/>
        <charset val="128"/>
      </rPr>
      <t>＊</t>
    </r>
    <r>
      <rPr>
        <sz val="8"/>
        <rFont val="BIZ UDPゴシック"/>
        <family val="3"/>
        <charset val="128"/>
      </rPr>
      <t>（出資額）</t>
    </r>
    <rPh sb="7" eb="9">
      <t>シュッシ</t>
    </rPh>
    <rPh sb="9" eb="10">
      <t>ガク</t>
    </rPh>
    <phoneticPr fontId="2"/>
  </si>
  <si>
    <t>〇展示会等参加費</t>
    <phoneticPr fontId="2"/>
  </si>
  <si>
    <t>助成事業に要する
経費(税込)</t>
    <phoneticPr fontId="2"/>
  </si>
  <si>
    <t>助成対象経費
(税抜)</t>
    <phoneticPr fontId="2"/>
  </si>
  <si>
    <t>展示会１</t>
    <phoneticPr fontId="2"/>
  </si>
  <si>
    <t>展示会会期</t>
    <rPh sb="0" eb="5">
      <t>テンジカイカイキ</t>
    </rPh>
    <phoneticPr fontId="2"/>
  </si>
  <si>
    <t>出展契約予定日</t>
    <phoneticPr fontId="2"/>
  </si>
  <si>
    <t>展示会URL</t>
    <rPh sb="0" eb="3">
      <t>テンジカイ</t>
    </rPh>
    <phoneticPr fontId="2"/>
  </si>
  <si>
    <t>支払完了予定日</t>
    <phoneticPr fontId="2"/>
  </si>
  <si>
    <t>主催（契約先）</t>
    <rPh sb="0" eb="2">
      <t>シュサイ</t>
    </rPh>
    <phoneticPr fontId="2"/>
  </si>
  <si>
    <t>会場名（国名）</t>
    <rPh sb="2" eb="3">
      <t>メイ</t>
    </rPh>
    <phoneticPr fontId="2"/>
  </si>
  <si>
    <t>展示会２</t>
    <phoneticPr fontId="2"/>
  </si>
  <si>
    <t>展示会３</t>
    <phoneticPr fontId="2"/>
  </si>
  <si>
    <t>展示会４</t>
  </si>
  <si>
    <t>展示会５</t>
  </si>
  <si>
    <t>展示会等参加費 計</t>
    <phoneticPr fontId="2"/>
  </si>
  <si>
    <t>〇　EC出店初期登録料</t>
    <phoneticPr fontId="2"/>
  </si>
  <si>
    <t>〇　サイト制作・改修費</t>
    <phoneticPr fontId="2"/>
  </si>
  <si>
    <t>サイト制作・改修費　計</t>
    <phoneticPr fontId="2"/>
  </si>
  <si>
    <t>㋐</t>
    <phoneticPr fontId="2"/>
  </si>
  <si>
    <t>様式第１号（別紙２）</t>
    <rPh sb="0" eb="2">
      <t>ヨウシキ</t>
    </rPh>
    <rPh sb="2" eb="3">
      <t>ダイ</t>
    </rPh>
    <rPh sb="4" eb="5">
      <t>ゴウ</t>
    </rPh>
    <rPh sb="6" eb="8">
      <t>ベッシ</t>
    </rPh>
    <phoneticPr fontId="2"/>
  </si>
  <si>
    <t>（２）効果予測</t>
    <phoneticPr fontId="2"/>
  </si>
  <si>
    <t>（１）企画内容（助成事業の必要性）</t>
    <phoneticPr fontId="2"/>
  </si>
  <si>
    <r>
      <t>経費区分：販路開拓費　　　　　　　　　　　　　　　　　　</t>
    </r>
    <r>
      <rPr>
        <b/>
        <sz val="10"/>
        <color theme="1"/>
        <rFont val="BIZ UDPゴシック"/>
        <family val="3"/>
        <charset val="128"/>
      </rPr>
      <t>（単位：円）</t>
    </r>
    <rPh sb="0" eb="4">
      <t>ケイヒクブン</t>
    </rPh>
    <rPh sb="5" eb="10">
      <t>ハンロカイタクヒ</t>
    </rPh>
    <rPh sb="29" eb="31">
      <t>タンイ</t>
    </rPh>
    <rPh sb="32" eb="33">
      <t>エン</t>
    </rPh>
    <phoneticPr fontId="2"/>
  </si>
  <si>
    <r>
      <t>経費区分：販売促進費　　　　　　　　　　　　　　　　　　　　　　</t>
    </r>
    <r>
      <rPr>
        <b/>
        <sz val="9"/>
        <rFont val="BIZ UDPゴシック"/>
        <family val="3"/>
        <charset val="128"/>
      </rPr>
      <t>（単位：円）</t>
    </r>
    <rPh sb="33" eb="35">
      <t>タンイ</t>
    </rPh>
    <rPh sb="36" eb="37">
      <t>エン</t>
    </rPh>
    <phoneticPr fontId="2"/>
  </si>
  <si>
    <t>展示会6</t>
    <phoneticPr fontId="2"/>
  </si>
  <si>
    <t>展示会7</t>
    <phoneticPr fontId="2"/>
  </si>
  <si>
    <t>展示会8</t>
    <phoneticPr fontId="2"/>
  </si>
  <si>
    <t>展示会9</t>
    <phoneticPr fontId="2"/>
  </si>
  <si>
    <t>展示会10</t>
    <phoneticPr fontId="2"/>
  </si>
  <si>
    <r>
      <t xml:space="preserve">持ち株比率
</t>
    </r>
    <r>
      <rPr>
        <sz val="6"/>
        <color rgb="FFFF0000"/>
        <rFont val="BIZ UDPゴシック"/>
        <family val="3"/>
        <charset val="128"/>
      </rPr>
      <t>＊</t>
    </r>
    <r>
      <rPr>
        <sz val="6"/>
        <rFont val="BIZ UDPゴシック"/>
        <family val="3"/>
        <charset val="128"/>
      </rPr>
      <t>（出資比率）</t>
    </r>
    <rPh sb="8" eb="10">
      <t>シュッシ</t>
    </rPh>
    <rPh sb="10" eb="12">
      <t>ヒリツ</t>
    </rPh>
    <phoneticPr fontId="2"/>
  </si>
  <si>
    <t>助成対象商品の
販売量
（売上数量）</t>
    <phoneticPr fontId="2"/>
  </si>
  <si>
    <t>自社利益影響額</t>
    <phoneticPr fontId="2"/>
  </si>
  <si>
    <r>
      <t>助成対象商品の売上高</t>
    </r>
    <r>
      <rPr>
        <sz val="6"/>
        <color theme="1"/>
        <rFont val="BIZ UDPゴシック"/>
        <family val="3"/>
        <charset val="128"/>
      </rPr>
      <t>(千円)</t>
    </r>
    <rPh sb="0" eb="6">
      <t>ジョセイタイショウショウヒン</t>
    </rPh>
    <phoneticPr fontId="2"/>
  </si>
  <si>
    <r>
      <t>助成対象商品の
営業利益</t>
    </r>
    <r>
      <rPr>
        <sz val="6"/>
        <color theme="1"/>
        <rFont val="BIZ UDPゴシック"/>
        <family val="3"/>
        <charset val="128"/>
      </rPr>
      <t>(千円)</t>
    </r>
    <rPh sb="0" eb="6">
      <t>ジョセイタイショウショウヒン</t>
    </rPh>
    <rPh sb="8" eb="12">
      <t>エイギョウリエキ</t>
    </rPh>
    <phoneticPr fontId="2"/>
  </si>
  <si>
    <t>販路開拓費　計</t>
    <rPh sb="6" eb="7">
      <t>ケイ</t>
    </rPh>
    <phoneticPr fontId="2"/>
  </si>
  <si>
    <r>
      <rPr>
        <b/>
        <sz val="10"/>
        <color theme="1"/>
        <rFont val="BIZ UDPゴシック"/>
        <family val="3"/>
        <charset val="128"/>
      </rPr>
      <t>助成事業に
要する経費</t>
    </r>
    <r>
      <rPr>
        <sz val="10"/>
        <color theme="1"/>
        <rFont val="BIZ UDPゴシック"/>
        <family val="3"/>
        <charset val="128"/>
      </rPr>
      <t xml:space="preserve"> 
(税込)</t>
    </r>
    <rPh sb="0" eb="4">
      <t>ジョセイジギョウ</t>
    </rPh>
    <rPh sb="6" eb="7">
      <t>ヨウ</t>
    </rPh>
    <rPh sb="9" eb="11">
      <t>ケイヒ</t>
    </rPh>
    <rPh sb="14" eb="16">
      <t>ゼイコミ</t>
    </rPh>
    <phoneticPr fontId="2"/>
  </si>
  <si>
    <t>資金調達計画 (円)</t>
    <rPh sb="8" eb="9">
      <t>エン</t>
    </rPh>
    <phoneticPr fontId="1"/>
  </si>
  <si>
    <r>
      <rPr>
        <b/>
        <sz val="8"/>
        <color theme="1"/>
        <rFont val="BIZ UDPゴシック"/>
        <family val="3"/>
        <charset val="128"/>
      </rPr>
      <t>助成対象経費の2/3
又は
経費別限度額</t>
    </r>
    <r>
      <rPr>
        <sz val="8"/>
        <color theme="1"/>
        <rFont val="BIZ UDPゴシック"/>
        <family val="3"/>
        <charset val="128"/>
      </rPr>
      <t xml:space="preserve">
</t>
    </r>
    <r>
      <rPr>
        <sz val="6"/>
        <color theme="1"/>
        <rFont val="BIZ UDPゴシック"/>
        <family val="3"/>
        <charset val="128"/>
      </rPr>
      <t>(千円未満は切り捨て)</t>
    </r>
    <rPh sb="11" eb="12">
      <t>マタ</t>
    </rPh>
    <phoneticPr fontId="2"/>
  </si>
  <si>
    <t>助成事業に要する
経費(税込)</t>
  </si>
  <si>
    <r>
      <t>単価</t>
    </r>
    <r>
      <rPr>
        <sz val="6"/>
        <color theme="1"/>
        <rFont val="BIZ UDPゴシック"/>
        <family val="3"/>
        <charset val="128"/>
      </rPr>
      <t xml:space="preserve">
(千円)</t>
    </r>
    <phoneticPr fontId="2"/>
  </si>
  <si>
    <t>助成対象経費
(税抜)</t>
  </si>
  <si>
    <t>〇　広告掲載費</t>
    <rPh sb="4" eb="6">
      <t>ケイサイ</t>
    </rPh>
    <rPh sb="6" eb="7">
      <t>ヒ</t>
    </rPh>
    <phoneticPr fontId="2"/>
  </si>
  <si>
    <t>〇　動画制作費</t>
  </si>
  <si>
    <t>〇　印刷物制作費</t>
    <rPh sb="5" eb="6">
      <t>セイ</t>
    </rPh>
    <phoneticPr fontId="2"/>
  </si>
  <si>
    <t>展示会等参加費（展示会６～10） 小計</t>
    <rPh sb="8" eb="11">
      <t>テンジカイ</t>
    </rPh>
    <rPh sb="17" eb="18">
      <t>ショウ</t>
    </rPh>
    <phoneticPr fontId="2"/>
  </si>
  <si>
    <t>1　役員・株主名簿</t>
    <rPh sb="2" eb="4">
      <t>ヤクイン</t>
    </rPh>
    <rPh sb="5" eb="7">
      <t>カブヌシ</t>
    </rPh>
    <rPh sb="7" eb="9">
      <t>メイボ</t>
    </rPh>
    <phoneticPr fontId="2"/>
  </si>
  <si>
    <t>申請書作成</t>
    <rPh sb="0" eb="2">
      <t>シンセイショ</t>
    </rPh>
    <rPh sb="2" eb="4">
      <t>サクセイ</t>
    </rPh>
    <phoneticPr fontId="2"/>
  </si>
  <si>
    <t>2　助成金等の利用状況</t>
    <phoneticPr fontId="2"/>
  </si>
  <si>
    <t>３　助成事業計画</t>
    <rPh sb="2" eb="4">
      <t>ジョセイ</t>
    </rPh>
    <rPh sb="4" eb="6">
      <t>ジギョウ</t>
    </rPh>
    <rPh sb="6" eb="8">
      <t>ケイカク</t>
    </rPh>
    <phoneticPr fontId="2"/>
  </si>
  <si>
    <t>４　実施予定の販路開拓活動の詳細（経費区分「販路開拓費」交付申請額）</t>
    <rPh sb="2" eb="4">
      <t>ジッシ</t>
    </rPh>
    <rPh sb="4" eb="6">
      <t>ヨテイ</t>
    </rPh>
    <rPh sb="7" eb="13">
      <t>ハンロカイタクカツドウ</t>
    </rPh>
    <rPh sb="14" eb="16">
      <t>ショウサイ</t>
    </rPh>
    <rPh sb="22" eb="24">
      <t>ハンロ</t>
    </rPh>
    <rPh sb="24" eb="26">
      <t>カイタク</t>
    </rPh>
    <rPh sb="26" eb="27">
      <t>ヒ</t>
    </rPh>
    <phoneticPr fontId="2"/>
  </si>
  <si>
    <t>５　実施予定の販売促進活動の詳細（経費区分「販売促進費」交付申請額）</t>
    <rPh sb="2" eb="4">
      <t>ジッシ</t>
    </rPh>
    <rPh sb="4" eb="6">
      <t>ヨテイ</t>
    </rPh>
    <rPh sb="7" eb="9">
      <t>ハンバイ</t>
    </rPh>
    <rPh sb="9" eb="11">
      <t>ソクシン</t>
    </rPh>
    <rPh sb="11" eb="13">
      <t>カツドウ</t>
    </rPh>
    <rPh sb="14" eb="16">
      <t>ショウサイ</t>
    </rPh>
    <rPh sb="17" eb="19">
      <t>ケイヒ</t>
    </rPh>
    <rPh sb="19" eb="21">
      <t>クブン</t>
    </rPh>
    <rPh sb="22" eb="24">
      <t>ハンバイ</t>
    </rPh>
    <rPh sb="24" eb="26">
      <t>ソクシン</t>
    </rPh>
    <rPh sb="26" eb="27">
      <t>ヒ</t>
    </rPh>
    <rPh sb="28" eb="30">
      <t>コウフ</t>
    </rPh>
    <rPh sb="30" eb="32">
      <t>シンセイ</t>
    </rPh>
    <rPh sb="32" eb="33">
      <t>ガク</t>
    </rPh>
    <phoneticPr fontId="2"/>
  </si>
  <si>
    <t>　 課題解決型技術開発促進事業（販路拡大助成）≪事業計画詳細≫</t>
    <rPh sb="2" eb="15">
      <t>カダイカイケツガタギジュツカイハツソクシンジギョウ</t>
    </rPh>
    <rPh sb="16" eb="22">
      <t>ハンロカクダイジョセイ</t>
    </rPh>
    <phoneticPr fontId="2"/>
  </si>
  <si>
    <t>助成対象期間</t>
    <rPh sb="0" eb="4">
      <t>ジョセイタイショウ</t>
    </rPh>
    <rPh sb="4" eb="6">
      <t>キカン</t>
    </rPh>
    <phoneticPr fontId="2"/>
  </si>
  <si>
    <t>合　　計  (①＋②）</t>
    <rPh sb="0" eb="1">
      <t>ゴウ</t>
    </rPh>
    <rPh sb="3" eb="4">
      <t>ケイ</t>
    </rPh>
    <phoneticPr fontId="4"/>
  </si>
  <si>
    <t>様式第１号（別紙５）</t>
    <rPh sb="6" eb="8">
      <t>ベッシ</t>
    </rPh>
    <phoneticPr fontId="2"/>
  </si>
  <si>
    <t>６　資金計画</t>
    <rPh sb="2" eb="4">
      <t>シキン</t>
    </rPh>
    <rPh sb="4" eb="6">
      <t>ケイカク</t>
    </rPh>
    <phoneticPr fontId="2"/>
  </si>
  <si>
    <t>以上</t>
    <rPh sb="0" eb="2">
      <t>イジョウ</t>
    </rPh>
    <phoneticPr fontId="2"/>
  </si>
  <si>
    <t>３　私が第１項及び第２項の誓約に反したとき、公社の実施する一切の事業等から排除され、これによっ
    て不利益を被ることとなっても一切異議を申し立てず、公社になんらの請求もしません。　　　　　　　　　</t>
    <phoneticPr fontId="2"/>
  </si>
  <si>
    <t>２　私は、自らまたは第三者を利用して次の各号の一にでも該当する行為を行わないことを誓約いたします。
(１) 暴力的な要求行為 
(２) 助成金事業において募集要項・交付決定通知書・事務の手引きに定めるところを超えた不当な要求行為 
(３) 公社に関して、脅迫的な言動をし、または暴力を用いる行為 
(４) 風説を流布し、偽計を用いまたは威力を用いて公社の信用を毀損し、または公社の業務を妨害する行為
　</t>
    <phoneticPr fontId="2"/>
  </si>
  <si>
    <t>(１) 暴力団（暴力団員による不当な行為の防止等に関する法律（平成３年法律第77号。以下「暴力団 対策法」と
　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暴力団準構成員（暴力団員以外の暴力団と関係を有する者であって、暴力団の威力を背景に暴力的不法行為等を
　行うおそれがあるもの、または暴力団もしくは暴力団員に対し資金、武器等の供給
    を行うなど暴力団の維持もしくは運営に協力し、もしくは関与するものをいう。以下同じ。）
(４) 暴力団関係企業（暴力団員が実質的にその経営に関与している企業、暴力団準構成員もしくは元 暴力団員が経営
　する企業で暴力団に資金提供を行う等暴力団の維持もしくは運営に積極的に協力しもしくは関与するもの、または
　業務の遂行等において積極的に暴力団を利用し、暴力団の維持もしくは運営に協力している企業をいう。） 
(５) 総会屋等（総会屋その他企業を対象に不正な利益を求めて暴力的不法行為等を行うおそれがあり、市民生活の
　安全に脅威を与える者をいう。）
(６) 社会運動等標ぼうゴロ（社会運動もしくは政治活動を仮装し、または標ぼうして、不正な利益を求めて暴力的
　不法行為等を行うおそれがあり、市民生活の安全に脅威を与える者をいう。）
(７) 特殊知能暴力集団等（暴力団との関係を背景に、その威力を用い、または暴力団と資金的な繋がりを有し、
　構造的な不正の中核となっている集団または個人をいう。）
(８) 準暴力団等（暴力団と同程度の明確な組織性は有しないものの、暴力団等の犯罪組織との密接な関係がうかがわ
　れる者）
(９) 匿名・流動型犯罪グループ（SNSや求人サイト等を利用して実行犯を募集する手口により特殊詐欺等を広域的に
　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自己、自社もしくは第三者の不正の利益を図る目的または第三者に損害を加える目的をもって前各号に掲げる者
　を利用したと認められること 
   ニ 前各号に掲げる者に資金等を提供し、または便宜を供与するなどの関与をしていると認められること 
   ホ 前各号に掲げる者と役員または経営に実質的に関与している者が、社会的に非難されるべき関係にあると認めら
　れること
(11) その他前各号に準ずる者</t>
    <phoneticPr fontId="2"/>
  </si>
  <si>
    <t>１　私（法人の場合、当該法人及びその代表者以下各役員をいう。以下同じ。）は、助成金の交付の申請をするに
あたって、また、助成事業の実施期間内および完了後においては、次のいずれにも該当しないことを誓約いたします。</t>
    <phoneticPr fontId="2"/>
  </si>
  <si>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2"/>
  </si>
  <si>
    <t>　「課題解決型技術開発促進事業（販路拡大助成）」に申請するにあたり、下記について誓約します。</t>
    <rPh sb="2" eb="4">
      <t>カダイ</t>
    </rPh>
    <rPh sb="4" eb="7">
      <t>カイケツガタ</t>
    </rPh>
    <rPh sb="7" eb="9">
      <t>ギジュツ</t>
    </rPh>
    <rPh sb="9" eb="11">
      <t>カイハツ</t>
    </rPh>
    <rPh sb="11" eb="13">
      <t>ソクシン</t>
    </rPh>
    <rPh sb="13" eb="15">
      <t>ジギョウ</t>
    </rPh>
    <rPh sb="16" eb="18">
      <t>ハンロ</t>
    </rPh>
    <rPh sb="18" eb="20">
      <t>カクダイ</t>
    </rPh>
    <rPh sb="20" eb="22">
      <t>ジョセイ</t>
    </rPh>
    <phoneticPr fontId="2"/>
  </si>
  <si>
    <t>交通・物流・サプライチェーンに関する技術・製品の開発</t>
    <rPh sb="15" eb="16">
      <t>カン</t>
    </rPh>
    <rPh sb="18" eb="20">
      <t>ギジュツ</t>
    </rPh>
    <rPh sb="21" eb="23">
      <t>セイヒン</t>
    </rPh>
    <rPh sb="24" eb="26">
      <t>カイハツ</t>
    </rPh>
    <phoneticPr fontId="1"/>
  </si>
  <si>
    <t>国際的な観光・金融都市の実現に関する技術・製品の開発</t>
    <rPh sb="15" eb="16">
      <t>カン</t>
    </rPh>
    <rPh sb="18" eb="20">
      <t>ギジュツ</t>
    </rPh>
    <rPh sb="21" eb="23">
      <t>セイヒン</t>
    </rPh>
    <rPh sb="24" eb="26">
      <t>カイハツ</t>
    </rPh>
    <phoneticPr fontId="1"/>
  </si>
  <si>
    <t>環境・エネルギーに関する技術・製品の開発</t>
    <rPh sb="9" eb="10">
      <t>カン</t>
    </rPh>
    <rPh sb="12" eb="14">
      <t>ギジュツ</t>
    </rPh>
    <rPh sb="15" eb="17">
      <t>セイヒン</t>
    </rPh>
    <rPh sb="18" eb="20">
      <t>カイハツ</t>
    </rPh>
    <phoneticPr fontId="1"/>
  </si>
  <si>
    <t>医療・健康に関する技術・製品の開発</t>
    <rPh sb="6" eb="7">
      <t>カン</t>
    </rPh>
    <rPh sb="9" eb="11">
      <t>ギジュツ</t>
    </rPh>
    <rPh sb="12" eb="14">
      <t>セイヒン</t>
    </rPh>
    <rPh sb="15" eb="17">
      <t>カイハツ</t>
    </rPh>
    <phoneticPr fontId="1"/>
  </si>
  <si>
    <t>子育て・高齢者・障害者等の支援に関する技術・製品の開発</t>
    <rPh sb="16" eb="17">
      <t>カン</t>
    </rPh>
    <rPh sb="19" eb="21">
      <t>ギジュツ</t>
    </rPh>
    <rPh sb="22" eb="24">
      <t>セイヒン</t>
    </rPh>
    <rPh sb="25" eb="27">
      <t>カイハツ</t>
    </rPh>
    <phoneticPr fontId="1"/>
  </si>
  <si>
    <t>スポーツ振興・障害者スポーツに関する技術・製品の開発</t>
    <rPh sb="15" eb="16">
      <t>カン</t>
    </rPh>
    <rPh sb="18" eb="20">
      <t>ギジュツ</t>
    </rPh>
    <rPh sb="21" eb="23">
      <t>セイヒン</t>
    </rPh>
    <rPh sb="24" eb="26">
      <t>カイハツ</t>
    </rPh>
    <phoneticPr fontId="1"/>
  </si>
  <si>
    <t>安全・安心の確保に関する技術・製品の開発</t>
    <phoneticPr fontId="1"/>
  </si>
  <si>
    <t>インフラメンテナンスに関する技術・製品の開発</t>
    <rPh sb="11" eb="12">
      <t>カン</t>
    </rPh>
    <rPh sb="14" eb="16">
      <t>ギジュツ</t>
    </rPh>
    <rPh sb="17" eb="19">
      <t>セイヒン</t>
    </rPh>
    <rPh sb="20" eb="22">
      <t>カイハツ</t>
    </rPh>
    <phoneticPr fontId="1"/>
  </si>
  <si>
    <t>防災・減災・災害予防に関する技術・製品の開発</t>
    <rPh sb="11" eb="12">
      <t>カン</t>
    </rPh>
    <rPh sb="14" eb="16">
      <t>ギジュツ</t>
    </rPh>
    <rPh sb="17" eb="19">
      <t>セイヒン</t>
    </rPh>
    <rPh sb="20" eb="22">
      <t>カイハツ</t>
    </rPh>
    <phoneticPr fontId="1"/>
  </si>
  <si>
    <t>選択してください</t>
    <rPh sb="0" eb="2">
      <t>センタク</t>
    </rPh>
    <phoneticPr fontId="2"/>
  </si>
  <si>
    <t>明日にチャレンジ中小企業基盤強化事業</t>
    <phoneticPr fontId="2"/>
  </si>
  <si>
    <t>外国実用新案出願費用助成事業</t>
  </si>
  <si>
    <t>外国特許出願費用助成事業</t>
  </si>
  <si>
    <t>先進的防災技術実用化支援事業</t>
  </si>
  <si>
    <t>ものづくり企業グループ高度化支援事業</t>
  </si>
  <si>
    <t>製品改良・規格等適合化支援事業</t>
  </si>
  <si>
    <t>TOKYO戦略的イノベーション促進事業</t>
    <phoneticPr fontId="2"/>
  </si>
  <si>
    <t>新需要獲得に向けたイノベーション創出支援事業</t>
    <phoneticPr fontId="2"/>
  </si>
  <si>
    <t>次世代イノベーション創出プロジェクト2020助成事業</t>
    <rPh sb="22" eb="26">
      <t>ジョセイジギョウ</t>
    </rPh>
    <phoneticPr fontId="2"/>
  </si>
  <si>
    <t>TOKYO地域資源等活用推進事業</t>
    <phoneticPr fontId="2"/>
  </si>
  <si>
    <t>TOKYOイチオシ応援事業</t>
    <phoneticPr fontId="2"/>
  </si>
  <si>
    <t>新製品・新技術開発助成事業</t>
  </si>
  <si>
    <t>医療関連機器等の海外展開支援</t>
  </si>
  <si>
    <t>スポーツ・健康分野の海外展開支援事業</t>
  </si>
  <si>
    <t>海外企業連携ナビゲータによるハンズオン支援</t>
    <phoneticPr fontId="2"/>
  </si>
  <si>
    <t>海外販路ナビゲータによるハンズオン支援</t>
  </si>
  <si>
    <t>中小企業ニューマーケット開拓支援事業</t>
    <rPh sb="0" eb="2">
      <t>チュウショウ</t>
    </rPh>
    <rPh sb="2" eb="4">
      <t>キギョウ</t>
    </rPh>
    <phoneticPr fontId="1"/>
  </si>
  <si>
    <t>「東京手仕事」プロジェクト</t>
  </si>
  <si>
    <t>知財戦略導入支援事業</t>
  </si>
  <si>
    <t>事業化チャレンジ道場</t>
  </si>
  <si>
    <t>事業可能性評価事業</t>
  </si>
  <si>
    <t>東京都トライアル発注認定制度</t>
  </si>
  <si>
    <t>経営革新計画</t>
  </si>
  <si>
    <t>東京コンテンツ/ソリューションビジネスアワード</t>
    <rPh sb="0" eb="2">
      <t>トウキョウ</t>
    </rPh>
    <phoneticPr fontId="2"/>
  </si>
  <si>
    <t>東京アニメピッチグランプリ</t>
    <rPh sb="0" eb="2">
      <t>トウキョウ</t>
    </rPh>
    <phoneticPr fontId="2"/>
  </si>
  <si>
    <t>東京ビジネスデザインアワード</t>
    <phoneticPr fontId="2"/>
  </si>
  <si>
    <t>世界発信コンペティション</t>
  </si>
  <si>
    <t>東京都中小企業団体中央会</t>
    <rPh sb="0" eb="3">
      <t>トウキョウト</t>
    </rPh>
    <rPh sb="3" eb="5">
      <t>チュウショウ</t>
    </rPh>
    <rPh sb="5" eb="7">
      <t>キギョウ</t>
    </rPh>
    <rPh sb="7" eb="9">
      <t>ダンタイ</t>
    </rPh>
    <rPh sb="9" eb="12">
      <t>チュウオウカイ</t>
    </rPh>
    <phoneticPr fontId="1"/>
  </si>
  <si>
    <t>東京都中小企業振興公社</t>
    <rPh sb="0" eb="3">
      <t>トウキョウト</t>
    </rPh>
    <rPh sb="3" eb="5">
      <t>チュウショウ</t>
    </rPh>
    <rPh sb="5" eb="7">
      <t>キギョウ</t>
    </rPh>
    <rPh sb="7" eb="9">
      <t>シンコウ</t>
    </rPh>
    <rPh sb="9" eb="11">
      <t>コウシャ</t>
    </rPh>
    <phoneticPr fontId="1"/>
  </si>
  <si>
    <t>東京都</t>
    <rPh sb="0" eb="3">
      <t>トウキョウト</t>
    </rPh>
    <phoneticPr fontId="1"/>
  </si>
  <si>
    <t>円</t>
    <rPh sb="0" eb="1">
      <t>エン</t>
    </rPh>
    <phoneticPr fontId="2"/>
  </si>
  <si>
    <t>助成金交付申請額(合計)</t>
    <rPh sb="0" eb="2">
      <t>ジョセイ</t>
    </rPh>
    <rPh sb="2" eb="3">
      <t>キン</t>
    </rPh>
    <rPh sb="3" eb="5">
      <t>コウフ</t>
    </rPh>
    <rPh sb="5" eb="8">
      <t>シンセイガク</t>
    </rPh>
    <rPh sb="9" eb="11">
      <t>ゴウケイ</t>
    </rPh>
    <phoneticPr fontId="2"/>
  </si>
  <si>
    <t>助成対象経費(合計)</t>
    <rPh sb="0" eb="2">
      <t>ジョセイ</t>
    </rPh>
    <rPh sb="2" eb="4">
      <t>タイショウ</t>
    </rPh>
    <rPh sb="4" eb="6">
      <t>ケイヒ</t>
    </rPh>
    <rPh sb="7" eb="9">
      <t>ゴウケイ</t>
    </rPh>
    <phoneticPr fontId="2"/>
  </si>
  <si>
    <t>助成事業に要する経費(合計)</t>
    <rPh sb="0" eb="2">
      <t>ジョセイ</t>
    </rPh>
    <rPh sb="2" eb="4">
      <t>ジギョウ</t>
    </rPh>
    <rPh sb="5" eb="6">
      <t>ヨウ</t>
    </rPh>
    <rPh sb="8" eb="10">
      <t>ケイヒ</t>
    </rPh>
    <rPh sb="11" eb="13">
      <t>ゴウケイ</t>
    </rPh>
    <phoneticPr fontId="2"/>
  </si>
  <si>
    <t>〇　助成金交付申請額</t>
    <rPh sb="2" eb="10">
      <t>ジョセイキンコウフシンセイガク</t>
    </rPh>
    <phoneticPr fontId="2"/>
  </si>
  <si>
    <t>まで</t>
    <phoneticPr fontId="2"/>
  </si>
  <si>
    <t>から</t>
    <phoneticPr fontId="2"/>
  </si>
  <si>
    <t>〇　事業終了日</t>
    <rPh sb="4" eb="7">
      <t>シュウリョウビ</t>
    </rPh>
    <phoneticPr fontId="2"/>
  </si>
  <si>
    <t>〇　事業開始日</t>
    <rPh sb="4" eb="7">
      <t>カイシビ</t>
    </rPh>
    <phoneticPr fontId="2"/>
  </si>
  <si>
    <t>指定日から開始</t>
    <rPh sb="0" eb="3">
      <t>シテイビ</t>
    </rPh>
    <rPh sb="5" eb="7">
      <t>カイシ</t>
    </rPh>
    <phoneticPr fontId="2"/>
  </si>
  <si>
    <t>〇　事業開始日の決定方法</t>
    <rPh sb="4" eb="7">
      <t>カイシビ</t>
    </rPh>
    <rPh sb="8" eb="10">
      <t>ケッテイ</t>
    </rPh>
    <rPh sb="10" eb="12">
      <t>ホウホウ</t>
    </rPh>
    <phoneticPr fontId="2"/>
  </si>
  <si>
    <t>〇　事業の名称</t>
    <phoneticPr fontId="2"/>
  </si>
  <si>
    <t>１　事業基本情報</t>
    <rPh sb="2" eb="4">
      <t>ジギョウ</t>
    </rPh>
    <rPh sb="4" eb="6">
      <t>キホン</t>
    </rPh>
    <rPh sb="6" eb="8">
      <t>ジョウホウ</t>
    </rPh>
    <phoneticPr fontId="2"/>
  </si>
  <si>
    <t>（１）　助成対象商品名・助成対象期間・助成金交付申請額</t>
    <phoneticPr fontId="2"/>
  </si>
  <si>
    <t>出展形態</t>
    <rPh sb="2" eb="4">
      <t>ケイタイ</t>
    </rPh>
    <phoneticPr fontId="2"/>
  </si>
  <si>
    <t>別紙1の”募集回"を選択すると表示されます⇒</t>
    <rPh sb="0" eb="2">
      <t>ベッシ</t>
    </rPh>
    <rPh sb="5" eb="8">
      <t>ボシュウカイ</t>
    </rPh>
    <rPh sb="10" eb="12">
      <t>センタク</t>
    </rPh>
    <rPh sb="15" eb="17">
      <t>ヒョウジ</t>
    </rPh>
    <phoneticPr fontId="2"/>
  </si>
  <si>
    <r>
      <t>直近実績</t>
    </r>
    <r>
      <rPr>
        <sz val="9"/>
        <color theme="1"/>
        <rFont val="BIZ UDPゴシック"/>
        <family val="3"/>
        <charset val="128"/>
      </rPr>
      <t xml:space="preserve">
</t>
    </r>
    <r>
      <rPr>
        <sz val="10"/>
        <color theme="1"/>
        <rFont val="BIZ UDPゴシック"/>
        <family val="3"/>
        <charset val="128"/>
      </rPr>
      <t>(R7.4.1～R8.3.31)</t>
    </r>
    <rPh sb="0" eb="2">
      <t>チョッキン</t>
    </rPh>
    <rPh sb="2" eb="4">
      <t>ジッセキ</t>
    </rPh>
    <phoneticPr fontId="2"/>
  </si>
  <si>
    <t>１年後※令和９年度(R9.4.1～R10.3.31)</t>
    <rPh sb="1" eb="3">
      <t>ネンゴ</t>
    </rPh>
    <phoneticPr fontId="2"/>
  </si>
  <si>
    <t>２年後※令和10年度(R10.4.1～R11.3.31)</t>
    <rPh sb="1" eb="3">
      <t>ネンゴ</t>
    </rPh>
    <phoneticPr fontId="2"/>
  </si>
  <si>
    <t xml:space="preserve"> この金額↑と合致するように「資金調達計画」を記入ください</t>
    <phoneticPr fontId="2"/>
  </si>
  <si>
    <t>令和８年度課題解決型技術開発促進事業(販路拡大助成)　jグランツ入力用参考資料</t>
    <rPh sb="0" eb="2">
      <t>レイワ</t>
    </rPh>
    <rPh sb="3" eb="4">
      <t>ネン</t>
    </rPh>
    <rPh sb="4" eb="5">
      <t>ド</t>
    </rPh>
    <rPh sb="5" eb="7">
      <t>カダイ</t>
    </rPh>
    <rPh sb="7" eb="10">
      <t>カイケツガタ</t>
    </rPh>
    <rPh sb="10" eb="12">
      <t>ギジュツ</t>
    </rPh>
    <rPh sb="12" eb="14">
      <t>カイハツ</t>
    </rPh>
    <rPh sb="14" eb="16">
      <t>ソクシン</t>
    </rPh>
    <rPh sb="16" eb="18">
      <t>ジギョウ</t>
    </rPh>
    <rPh sb="19" eb="21">
      <t>ハンロ</t>
    </rPh>
    <rPh sb="21" eb="23">
      <t>カクダイ</t>
    </rPh>
    <rPh sb="23" eb="25">
      <t>ジョセイ</t>
    </rPh>
    <rPh sb="32" eb="34">
      <t>ニュウリョク</t>
    </rPh>
    <rPh sb="34" eb="35">
      <t>ヨウ</t>
    </rPh>
    <rPh sb="35" eb="37">
      <t>サンコウ</t>
    </rPh>
    <rPh sb="37" eb="39">
      <t>シリョウ</t>
    </rPh>
    <phoneticPr fontId="2"/>
  </si>
  <si>
    <t>↓　Ｊグランツ「Ⅱ助成事業の申請内容」記入の参考としてください。</t>
    <rPh sb="9" eb="11">
      <t>ジョセイ</t>
    </rPh>
    <rPh sb="11" eb="13">
      <t>ジギョウ</t>
    </rPh>
    <rPh sb="14" eb="16">
      <t>シンセイ</t>
    </rPh>
    <rPh sb="16" eb="18">
      <t>ナイヨウ</t>
    </rPh>
    <rPh sb="19" eb="21">
      <t>キニュウ</t>
    </rPh>
    <rPh sb="22" eb="24">
      <t>サンコウ</t>
    </rPh>
    <phoneticPr fontId="2"/>
  </si>
  <si>
    <r>
      <t>Ｊグランツにて『助成対象商品名』を20文字以内で記入してください　</t>
    </r>
    <r>
      <rPr>
        <b/>
        <sz val="8"/>
        <color rgb="FFFF0000"/>
        <rFont val="游明朝"/>
        <family val="1"/>
        <charset val="128"/>
      </rPr>
      <t>※本様式では入力不要</t>
    </r>
    <rPh sb="34" eb="37">
      <t>ホンヨウシキ</t>
    </rPh>
    <rPh sb="39" eb="43">
      <t>ニュウリョクフヨウ</t>
    </rPh>
    <phoneticPr fontId="2"/>
  </si>
  <si>
    <t>※別紙1で募集回が未選択の場合､
　 助成対象期間が表示されず、下記の
　 記入欄にある日付は入力できません</t>
    <rPh sb="1" eb="3">
      <t>ベッシ</t>
    </rPh>
    <rPh sb="5" eb="8">
      <t>ボシュウカイ</t>
    </rPh>
    <rPh sb="9" eb="12">
      <t>ミセンタク</t>
    </rPh>
    <rPh sb="13" eb="15">
      <t>バアイ</t>
    </rPh>
    <rPh sb="19" eb="21">
      <t>ジョセイ</t>
    </rPh>
    <rPh sb="21" eb="23">
      <t>タイショウ</t>
    </rPh>
    <rPh sb="23" eb="25">
      <t>キカン</t>
    </rPh>
    <rPh sb="26" eb="28">
      <t>ヒョウジ</t>
    </rPh>
    <rPh sb="32" eb="34">
      <t>カキ</t>
    </rPh>
    <rPh sb="38" eb="40">
      <t>キニュウ</t>
    </rPh>
    <rPh sb="40" eb="41">
      <t>ラン</t>
    </rPh>
    <rPh sb="44" eb="46">
      <t>ヒヅケ</t>
    </rPh>
    <rPh sb="47" eb="49">
      <t>ニュウリョク</t>
    </rPh>
    <phoneticPr fontId="2"/>
  </si>
  <si>
    <t>※別紙1で募集回が未選択の場合､
下記の記入欄にある日付は入力できません.</t>
    <phoneticPr fontId="2"/>
  </si>
  <si>
    <t>R3</t>
  </si>
  <si>
    <t>R7</t>
  </si>
  <si>
    <t>募集回を選択して下さい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</si>
</sst>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_);[Red]\(0\)"/>
    <numFmt numFmtId="177" formatCode="[$-F800]dddd\,\ mmmm\ dd\,\ yyyy"/>
    <numFmt numFmtId="178" formatCode="#,##0_ "/>
    <numFmt numFmtId="179" formatCode="[$-411]ge\.m\.d;@"/>
    <numFmt numFmtId="180" formatCode="#,##0_);[Red]\(#,##0\)"/>
    <numFmt numFmtId="181" formatCode="#,###"/>
    <numFmt numFmtId="182" formatCode="#,##0_ ;[Red]\-#,##0\ "/>
    <numFmt numFmtId="183" formatCode="0.0_);[Red]\(0.0\)"/>
  </numFmts>
  <fonts count="9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sz val="11"/>
      <color theme="1"/>
      <name val="游ゴシック"/>
      <family val="2"/>
      <scheme val="minor"/>
    </font>
    <font>
      <u/>
      <sz val="11"/>
      <color theme="10"/>
      <name val="游ゴシック"/>
      <family val="2"/>
      <charset val="128"/>
      <scheme val="minor"/>
    </font>
    <font>
      <b/>
      <sz val="12"/>
      <name val="BIZ UDPゴシック"/>
      <family val="3"/>
      <charset val="128"/>
    </font>
    <font>
      <b/>
      <sz val="12"/>
      <color rgb="FFFF0000"/>
      <name val="BIZ UDPゴシック"/>
      <family val="3"/>
      <charset val="128"/>
    </font>
    <font>
      <sz val="10.5"/>
      <name val="BIZ UDPゴシック"/>
      <family val="3"/>
      <charset val="128"/>
    </font>
    <font>
      <sz val="11"/>
      <name val="BIZ UDPゴシック"/>
      <family val="3"/>
      <charset val="128"/>
    </font>
    <font>
      <sz val="11"/>
      <color theme="1"/>
      <name val="BIZ UDPゴシック"/>
      <family val="3"/>
      <charset val="128"/>
    </font>
    <font>
      <b/>
      <sz val="11"/>
      <name val="BIZ UDPゴシック"/>
      <family val="3"/>
      <charset val="128"/>
    </font>
    <font>
      <sz val="9"/>
      <name val="BIZ UDPゴシック"/>
      <family val="3"/>
      <charset val="128"/>
    </font>
    <font>
      <sz val="10"/>
      <name val="BIZ UDPゴシック"/>
      <family val="3"/>
      <charset val="128"/>
    </font>
    <font>
      <sz val="10"/>
      <color theme="8"/>
      <name val="BIZ UDPゴシック"/>
      <family val="3"/>
      <charset val="128"/>
    </font>
    <font>
      <sz val="13"/>
      <color theme="1"/>
      <name val="BIZ UDPゴシック"/>
      <family val="3"/>
      <charset val="128"/>
    </font>
    <font>
      <b/>
      <sz val="11"/>
      <color theme="1"/>
      <name val="BIZ UDPゴシック"/>
      <family val="3"/>
      <charset val="128"/>
    </font>
    <font>
      <b/>
      <sz val="10"/>
      <color theme="1"/>
      <name val="BIZ UDPゴシック"/>
      <family val="3"/>
      <charset val="128"/>
    </font>
    <font>
      <sz val="9"/>
      <color theme="1"/>
      <name val="BIZ UDPゴシック"/>
      <family val="3"/>
      <charset val="128"/>
    </font>
    <font>
      <sz val="10.5"/>
      <color rgb="FF262626"/>
      <name val="BIZ UDPゴシック"/>
      <family val="3"/>
      <charset val="128"/>
    </font>
    <font>
      <b/>
      <sz val="9"/>
      <color theme="1"/>
      <name val="BIZ UDPゴシック"/>
      <family val="3"/>
      <charset val="128"/>
    </font>
    <font>
      <sz val="8"/>
      <name val="BIZ UDPゴシック"/>
      <family val="3"/>
      <charset val="128"/>
    </font>
    <font>
      <sz val="10"/>
      <color theme="1"/>
      <name val="BIZ UDPゴシック"/>
      <family val="3"/>
      <charset val="128"/>
    </font>
    <font>
      <b/>
      <sz val="8"/>
      <color theme="1"/>
      <name val="BIZ UDPゴシック"/>
      <family val="3"/>
      <charset val="128"/>
    </font>
    <font>
      <sz val="8"/>
      <color theme="1"/>
      <name val="BIZ UDPゴシック"/>
      <family val="3"/>
      <charset val="128"/>
    </font>
    <font>
      <b/>
      <sz val="10"/>
      <name val="BIZ UDPゴシック"/>
      <family val="3"/>
      <charset val="128"/>
    </font>
    <font>
      <sz val="9"/>
      <color rgb="FFFF0000"/>
      <name val="BIZ UDPゴシック"/>
      <family val="3"/>
      <charset val="128"/>
    </font>
    <font>
      <b/>
      <sz val="11"/>
      <color rgb="FFFF0000"/>
      <name val="BIZ UDPゴシック"/>
      <family val="3"/>
      <charset val="128"/>
    </font>
    <font>
      <sz val="8"/>
      <color theme="0"/>
      <name val="BIZ UDPゴシック"/>
      <family val="3"/>
      <charset val="128"/>
    </font>
    <font>
      <b/>
      <sz val="12"/>
      <color theme="1"/>
      <name val="BIZ UDPゴシック"/>
      <family val="3"/>
      <charset val="128"/>
    </font>
    <font>
      <b/>
      <sz val="16"/>
      <color theme="9" tint="-0.249977111117893"/>
      <name val="BIZ UDPゴシック"/>
      <family val="3"/>
      <charset val="128"/>
    </font>
    <font>
      <sz val="12"/>
      <color rgb="FFFF0000"/>
      <name val="BIZ UDPゴシック"/>
      <family val="3"/>
      <charset val="128"/>
    </font>
    <font>
      <b/>
      <sz val="16"/>
      <color rgb="FF0070C0"/>
      <name val="BIZ UDPゴシック"/>
      <family val="3"/>
      <charset val="128"/>
    </font>
    <font>
      <b/>
      <sz val="11"/>
      <color rgb="FF0070C0"/>
      <name val="BIZ UDPゴシック"/>
      <family val="3"/>
      <charset val="128"/>
    </font>
    <font>
      <sz val="20"/>
      <color theme="1"/>
      <name val="BIZ UDPゴシック"/>
      <family val="3"/>
      <charset val="128"/>
    </font>
    <font>
      <b/>
      <sz val="9"/>
      <name val="BIZ UDPゴシック"/>
      <family val="3"/>
      <charset val="128"/>
    </font>
    <font>
      <b/>
      <sz val="9"/>
      <color rgb="FF0070C0"/>
      <name val="BIZ UDPゴシック"/>
      <family val="3"/>
      <charset val="128"/>
    </font>
    <font>
      <sz val="18"/>
      <name val="BIZ UDPゴシック"/>
      <family val="3"/>
      <charset val="128"/>
    </font>
    <font>
      <b/>
      <sz val="12"/>
      <color rgb="FF262626"/>
      <name val="BIZ UDPゴシック"/>
      <family val="3"/>
      <charset val="128"/>
    </font>
    <font>
      <sz val="9"/>
      <color theme="1"/>
      <name val="游ゴシック"/>
      <family val="2"/>
      <charset val="128"/>
      <scheme val="minor"/>
    </font>
    <font>
      <sz val="9"/>
      <color theme="8"/>
      <name val="BIZ UDPゴシック"/>
      <family val="3"/>
      <charset val="128"/>
    </font>
    <font>
      <sz val="8"/>
      <color rgb="FFFF0000"/>
      <name val="BIZ UDPゴシック"/>
      <family val="3"/>
      <charset val="128"/>
    </font>
    <font>
      <sz val="11"/>
      <color rgb="FF262626"/>
      <name val="BIZ UDPゴシック"/>
      <family val="3"/>
      <charset val="128"/>
    </font>
    <font>
      <b/>
      <sz val="11"/>
      <color rgb="FF262626"/>
      <name val="BIZ UDPゴシック"/>
      <family val="3"/>
      <charset val="128"/>
    </font>
    <font>
      <b/>
      <sz val="7"/>
      <color theme="1"/>
      <name val="BIZ UDPゴシック"/>
      <family val="3"/>
      <charset val="128"/>
    </font>
    <font>
      <u/>
      <sz val="8"/>
      <color theme="10"/>
      <name val="游ゴシック"/>
      <family val="2"/>
      <charset val="128"/>
      <scheme val="minor"/>
    </font>
    <font>
      <sz val="9"/>
      <color rgb="FF0070C0"/>
      <name val="BIZ UDPゴシック"/>
      <family val="3"/>
      <charset val="128"/>
    </font>
    <font>
      <sz val="6"/>
      <name val="BIZ UDPゴシック"/>
      <family val="3"/>
      <charset val="128"/>
    </font>
    <font>
      <sz val="6"/>
      <color rgb="FFFF0000"/>
      <name val="BIZ UDPゴシック"/>
      <family val="3"/>
      <charset val="128"/>
    </font>
    <font>
      <sz val="6"/>
      <color theme="1"/>
      <name val="BIZ UDPゴシック"/>
      <family val="3"/>
      <charset val="128"/>
    </font>
    <font>
      <b/>
      <sz val="10.5"/>
      <name val="BIZ UDPゴシック"/>
      <family val="3"/>
      <charset val="128"/>
    </font>
    <font>
      <b/>
      <sz val="10.5"/>
      <color rgb="FFFF0000"/>
      <name val="BIZ UDPゴシック"/>
      <family val="3"/>
      <charset val="128"/>
    </font>
    <font>
      <b/>
      <sz val="9"/>
      <color theme="8"/>
      <name val="BIZ UDPゴシック"/>
      <family val="3"/>
      <charset val="128"/>
    </font>
    <font>
      <sz val="12"/>
      <color theme="8"/>
      <name val="BIZ UDPゴシック"/>
      <family val="3"/>
      <charset val="128"/>
    </font>
    <font>
      <b/>
      <sz val="11"/>
      <color theme="8"/>
      <name val="BIZ UDPゴシック"/>
      <family val="3"/>
      <charset val="128"/>
    </font>
    <font>
      <sz val="11"/>
      <color theme="8"/>
      <name val="BIZ UDPゴシック"/>
      <family val="3"/>
      <charset val="128"/>
    </font>
    <font>
      <b/>
      <sz val="6"/>
      <color theme="1"/>
      <name val="BIZ UDPゴシック"/>
      <family val="3"/>
      <charset val="128"/>
    </font>
    <font>
      <sz val="8"/>
      <color theme="8"/>
      <name val="BIZ UDPゴシック"/>
      <family val="3"/>
      <charset val="128"/>
    </font>
    <font>
      <b/>
      <sz val="10"/>
      <color theme="8"/>
      <name val="BIZ UDPゴシック"/>
      <family val="3"/>
      <charset val="128"/>
    </font>
    <font>
      <sz val="11"/>
      <color indexed="8"/>
      <name val="ＭＳ Ｐゴシック"/>
      <family val="3"/>
      <charset val="128"/>
    </font>
    <font>
      <sz val="8"/>
      <color rgb="FFFF0000"/>
      <name val="游ゴシック"/>
      <family val="2"/>
      <charset val="128"/>
      <scheme val="minor"/>
    </font>
    <font>
      <sz val="11"/>
      <color theme="1"/>
      <name val="游明朝 Light"/>
      <family val="1"/>
      <charset val="128"/>
    </font>
    <font>
      <sz val="9"/>
      <color theme="1"/>
      <name val="游明朝"/>
      <family val="1"/>
      <charset val="128"/>
    </font>
    <font>
      <sz val="11"/>
      <color theme="1"/>
      <name val="游明朝 Demibold"/>
      <family val="1"/>
      <charset val="128"/>
    </font>
    <font>
      <b/>
      <sz val="11"/>
      <color theme="1"/>
      <name val="游明朝 Demibold"/>
      <family val="1"/>
      <charset val="128"/>
    </font>
    <font>
      <sz val="11"/>
      <color theme="1"/>
      <name val="游明朝"/>
      <family val="1"/>
      <charset val="128"/>
    </font>
    <font>
      <sz val="11"/>
      <color theme="0" tint="-0.34998626667073579"/>
      <name val="游明朝"/>
      <family val="1"/>
      <charset val="128"/>
    </font>
    <font>
      <b/>
      <sz val="6"/>
      <color theme="0"/>
      <name val="游ゴシック"/>
      <family val="3"/>
      <charset val="128"/>
      <scheme val="minor"/>
    </font>
    <font>
      <b/>
      <sz val="11"/>
      <color theme="1"/>
      <name val="游ゴシック"/>
      <family val="3"/>
      <charset val="128"/>
    </font>
    <font>
      <sz val="10.5"/>
      <color theme="1"/>
      <name val="游明朝"/>
      <family val="1"/>
      <charset val="128"/>
    </font>
    <font>
      <b/>
      <sz val="10.5"/>
      <color rgb="FF0070C0"/>
      <name val="游明朝"/>
      <family val="1"/>
      <charset val="128"/>
    </font>
    <font>
      <sz val="11"/>
      <name val="游ゴシック"/>
      <family val="3"/>
      <charset val="128"/>
    </font>
    <font>
      <b/>
      <sz val="11"/>
      <color theme="1"/>
      <name val="游明朝"/>
      <family val="1"/>
      <charset val="128"/>
    </font>
    <font>
      <sz val="10.5"/>
      <color rgb="FF0070C0"/>
      <name val="游明朝"/>
      <family val="1"/>
      <charset val="128"/>
    </font>
    <font>
      <sz val="11"/>
      <color rgb="FFFF0000"/>
      <name val="游明朝"/>
      <family val="1"/>
      <charset val="128"/>
    </font>
    <font>
      <sz val="10.5"/>
      <name val="游明朝"/>
      <family val="1"/>
      <charset val="128"/>
    </font>
    <font>
      <b/>
      <sz val="11"/>
      <name val="游ゴシック"/>
      <family val="3"/>
      <charset val="128"/>
    </font>
    <font>
      <b/>
      <sz val="12"/>
      <color theme="1"/>
      <name val="游ゴシック"/>
      <family val="3"/>
      <charset val="128"/>
    </font>
    <font>
      <sz val="8"/>
      <color theme="0" tint="-4.9989318521683403E-2"/>
      <name val="BIZ UDPゴシック"/>
      <family val="3"/>
      <charset val="128"/>
    </font>
    <font>
      <sz val="8"/>
      <color theme="1"/>
      <name val="游ゴシック"/>
      <family val="2"/>
      <charset val="128"/>
      <scheme val="minor"/>
    </font>
    <font>
      <sz val="7"/>
      <color rgb="FFFF0000"/>
      <name val="游ゴシック"/>
      <family val="2"/>
      <charset val="128"/>
      <scheme val="minor"/>
    </font>
    <font>
      <b/>
      <sz val="8"/>
      <color rgb="FFFF0000"/>
      <name val="BIZ UDPゴシック"/>
      <family val="3"/>
      <charset val="128"/>
    </font>
    <font>
      <sz val="6"/>
      <color theme="0"/>
      <name val="BIZ UDPゴシック"/>
      <family val="3"/>
      <charset val="128"/>
    </font>
    <font>
      <b/>
      <sz val="8"/>
      <color theme="0"/>
      <name val="BIZ UDPゴシック"/>
      <family val="3"/>
      <charset val="128"/>
    </font>
    <font>
      <sz val="12"/>
      <color theme="1"/>
      <name val="游ゴシック"/>
      <family val="3"/>
      <charset val="128"/>
    </font>
    <font>
      <b/>
      <sz val="10"/>
      <color rgb="FFFF0000"/>
      <name val="游明朝"/>
      <family val="1"/>
      <charset val="128"/>
    </font>
    <font>
      <b/>
      <sz val="8"/>
      <color rgb="FFFF0000"/>
      <name val="游明朝"/>
      <family val="1"/>
      <charset val="128"/>
    </font>
    <font>
      <b/>
      <sz val="10"/>
      <color rgb="FFFF0000"/>
      <name val="BIZ UDPゴシック"/>
      <family val="3"/>
      <charset val="128"/>
    </font>
    <font>
      <b/>
      <sz val="11"/>
      <color theme="9" tint="-0.249977111117893"/>
      <name val="BIZ UDPゴシック"/>
      <family val="3"/>
      <charset val="128"/>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FFFFE7"/>
        <bgColor indexed="64"/>
      </patternFill>
    </fill>
    <fill>
      <patternFill patternType="solid">
        <fgColor theme="0"/>
        <bgColor indexed="64"/>
      </patternFill>
    </fill>
    <fill>
      <patternFill patternType="solid">
        <fgColor rgb="FFF2F2F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86">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hair">
        <color indexed="64"/>
      </top>
      <bottom/>
      <diagonal/>
    </border>
    <border>
      <left/>
      <right style="thick">
        <color theme="9" tint="-0.249977111117893"/>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style="thick">
        <color theme="9" tint="-0.249977111117893"/>
      </left>
      <right style="thick">
        <color theme="9" tint="-0.249977111117893"/>
      </right>
      <top style="hair">
        <color indexed="64"/>
      </top>
      <bottom/>
      <diagonal/>
    </border>
    <border>
      <left/>
      <right style="thin">
        <color indexed="64"/>
      </right>
      <top/>
      <bottom style="thick">
        <color theme="9" tint="-0.249977111117893"/>
      </bottom>
      <diagonal/>
    </border>
    <border>
      <left/>
      <right/>
      <top/>
      <bottom style="thick">
        <color theme="9" tint="-0.249977111117893"/>
      </bottom>
      <diagonal/>
    </border>
    <border>
      <left style="thick">
        <color rgb="FF0070C0"/>
      </left>
      <right/>
      <top/>
      <bottom/>
      <diagonal/>
    </border>
    <border>
      <left/>
      <right style="medium">
        <color theme="8"/>
      </right>
      <top style="thick">
        <color rgb="FF0070C0"/>
      </top>
      <bottom style="thick">
        <color rgb="FF0070C0"/>
      </bottom>
      <diagonal/>
    </border>
    <border>
      <left style="thick">
        <color rgb="FF0070C0"/>
      </left>
      <right/>
      <top style="thick">
        <color rgb="FF0070C0"/>
      </top>
      <bottom style="thick">
        <color rgb="FF0070C0"/>
      </bottom>
      <diagonal/>
    </border>
    <border>
      <left style="thick">
        <color rgb="FF0070C0"/>
      </left>
      <right style="thick">
        <color rgb="FF0070C0"/>
      </right>
      <top style="hair">
        <color indexed="64"/>
      </top>
      <bottom style="thin">
        <color indexed="64"/>
      </bottom>
      <diagonal/>
    </border>
    <border>
      <left/>
      <right/>
      <top style="thick">
        <color rgb="FF0070C0"/>
      </top>
      <bottom style="thick">
        <color rgb="FF0070C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rgb="FF0070C0"/>
      </right>
      <top style="thick">
        <color rgb="FF0070C0"/>
      </top>
      <bottom style="thick">
        <color rgb="FF0070C0"/>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77111117893"/>
      </right>
      <top style="thick">
        <color theme="9" tint="-0.24994659260841701"/>
      </top>
      <bottom style="thick">
        <color theme="9" tint="-0.24994659260841701"/>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theme="1"/>
      </left>
      <right/>
      <top/>
      <bottom style="thin">
        <color indexed="64"/>
      </bottom>
      <diagonal/>
    </border>
    <border>
      <left style="thin">
        <color indexed="64"/>
      </left>
      <right style="thin">
        <color theme="1"/>
      </right>
      <top style="thin">
        <color indexed="64"/>
      </top>
      <bottom style="thin">
        <color theme="1"/>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10">
    <xf numFmtId="0" fontId="0" fillId="0" borderId="0">
      <alignment vertical="center"/>
    </xf>
    <xf numFmtId="38" fontId="1" fillId="0" borderId="0" applyFont="0" applyFill="0" applyBorder="0" applyAlignment="0" applyProtection="0">
      <alignment vertical="center"/>
    </xf>
    <xf numFmtId="0" fontId="3" fillId="0" borderId="0"/>
    <xf numFmtId="0" fontId="6" fillId="0" borderId="0"/>
    <xf numFmtId="9" fontId="1" fillId="0" borderId="0" applyFont="0" applyFill="0" applyBorder="0" applyAlignment="0" applyProtection="0">
      <alignment vertical="center"/>
    </xf>
    <xf numFmtId="0" fontId="5" fillId="0" borderId="0">
      <alignment vertical="center"/>
    </xf>
    <xf numFmtId="0" fontId="7" fillId="0" borderId="0" applyNumberFormat="0" applyFill="0" applyBorder="0" applyAlignment="0" applyProtection="0">
      <alignment vertical="center"/>
    </xf>
    <xf numFmtId="0" fontId="5" fillId="0" borderId="0">
      <alignment vertical="center"/>
    </xf>
    <xf numFmtId="177" fontId="1" fillId="0" borderId="0">
      <alignment vertical="center"/>
    </xf>
    <xf numFmtId="38" fontId="61" fillId="0" borderId="0" applyFont="0" applyFill="0" applyBorder="0" applyAlignment="0" applyProtection="0">
      <alignment vertical="center"/>
    </xf>
  </cellStyleXfs>
  <cellXfs count="541">
    <xf numFmtId="0" fontId="0" fillId="0" borderId="0" xfId="0">
      <alignment vertical="center"/>
    </xf>
    <xf numFmtId="0" fontId="10" fillId="0" borderId="0" xfId="0" applyFont="1" applyAlignment="1" applyProtection="1">
      <alignment vertical="center"/>
    </xf>
    <xf numFmtId="0" fontId="11" fillId="0" borderId="0" xfId="0" applyFont="1" applyProtection="1">
      <alignment vertical="center"/>
    </xf>
    <xf numFmtId="0" fontId="11" fillId="0" borderId="0" xfId="0" applyFont="1" applyBorder="1" applyAlignment="1" applyProtection="1">
      <alignment horizontal="right" vertical="center"/>
    </xf>
    <xf numFmtId="0" fontId="12" fillId="0" borderId="0" xfId="0" applyFont="1" applyProtection="1">
      <alignment vertical="center"/>
    </xf>
    <xf numFmtId="0" fontId="11" fillId="0" borderId="0" xfId="0" applyFont="1" applyBorder="1" applyProtection="1">
      <alignment vertical="center"/>
    </xf>
    <xf numFmtId="0" fontId="11" fillId="5" borderId="0" xfId="0" applyFont="1" applyFill="1" applyBorder="1" applyAlignment="1" applyProtection="1">
      <alignment vertical="center"/>
    </xf>
    <xf numFmtId="0" fontId="11" fillId="0" borderId="0" xfId="0" applyFont="1" applyFill="1" applyBorder="1" applyAlignment="1" applyProtection="1">
      <alignment vertical="center"/>
    </xf>
    <xf numFmtId="0" fontId="10" fillId="0" borderId="0" xfId="0" applyFont="1" applyFill="1" applyBorder="1" applyAlignment="1" applyProtection="1">
      <alignment vertical="center"/>
      <protection locked="0"/>
    </xf>
    <xf numFmtId="0" fontId="9" fillId="0" borderId="0" xfId="0" applyFont="1" applyProtection="1">
      <alignment vertical="center"/>
    </xf>
    <xf numFmtId="0" fontId="13" fillId="0" borderId="0" xfId="0" applyFont="1" applyAlignment="1" applyProtection="1">
      <alignment vertical="center"/>
    </xf>
    <xf numFmtId="0" fontId="8" fillId="0" borderId="0" xfId="0" applyFont="1" applyProtection="1">
      <alignment vertical="center"/>
    </xf>
    <xf numFmtId="176" fontId="11" fillId="0" borderId="0" xfId="0" applyNumberFormat="1" applyFont="1" applyProtection="1">
      <alignment vertical="center"/>
    </xf>
    <xf numFmtId="0" fontId="17" fillId="0" borderId="0" xfId="0" applyFont="1" applyProtection="1">
      <alignment vertical="center"/>
    </xf>
    <xf numFmtId="0" fontId="11" fillId="5" borderId="0" xfId="0" applyFont="1" applyFill="1" applyBorder="1" applyAlignment="1" applyProtection="1">
      <alignment horizontal="center" vertical="center"/>
    </xf>
    <xf numFmtId="0" fontId="11" fillId="5" borderId="0" xfId="0" applyFont="1" applyFill="1" applyBorder="1" applyAlignment="1" applyProtection="1">
      <alignment horizontal="right" vertical="center"/>
    </xf>
    <xf numFmtId="9" fontId="11" fillId="5" borderId="0" xfId="4" applyFont="1" applyFill="1" applyBorder="1" applyAlignment="1" applyProtection="1">
      <alignment horizontal="right" vertical="center"/>
    </xf>
    <xf numFmtId="0" fontId="18" fillId="0" borderId="0" xfId="0" applyFont="1" applyProtection="1">
      <alignment vertical="center"/>
    </xf>
    <xf numFmtId="0" fontId="19" fillId="0" borderId="0" xfId="0" applyFont="1" applyProtection="1">
      <alignment vertical="center"/>
    </xf>
    <xf numFmtId="0" fontId="14" fillId="7" borderId="2" xfId="0" applyFont="1" applyFill="1" applyBorder="1" applyAlignment="1" applyProtection="1">
      <alignment horizontal="center" vertical="center"/>
    </xf>
    <xf numFmtId="0" fontId="11" fillId="0" borderId="26" xfId="0" applyFont="1" applyFill="1" applyBorder="1" applyAlignment="1" applyProtection="1">
      <alignment vertical="center" shrinkToFit="1"/>
    </xf>
    <xf numFmtId="49" fontId="21" fillId="0" borderId="0" xfId="3" applyNumberFormat="1" applyFont="1" applyAlignment="1" applyProtection="1"/>
    <xf numFmtId="0" fontId="12" fillId="0" borderId="0" xfId="0" applyFont="1" applyAlignment="1" applyProtection="1">
      <alignment horizontal="center" vertical="center"/>
    </xf>
    <xf numFmtId="0" fontId="24" fillId="2" borderId="2" xfId="0" applyFont="1" applyFill="1" applyBorder="1" applyAlignment="1" applyProtection="1">
      <alignment horizontal="center" vertical="center" shrinkToFit="1"/>
    </xf>
    <xf numFmtId="0" fontId="12" fillId="0" borderId="0" xfId="0" applyFont="1" applyBorder="1" applyProtection="1">
      <alignment vertical="center"/>
    </xf>
    <xf numFmtId="0" fontId="8" fillId="0" borderId="0" xfId="0" applyFont="1" applyAlignment="1" applyProtection="1">
      <alignment vertical="center"/>
      <protection hidden="1"/>
    </xf>
    <xf numFmtId="0" fontId="12" fillId="0" borderId="0" xfId="0" applyFont="1" applyProtection="1">
      <alignment vertical="center"/>
      <protection hidden="1"/>
    </xf>
    <xf numFmtId="0" fontId="12" fillId="0" borderId="0" xfId="0" applyFont="1" applyAlignment="1" applyProtection="1">
      <alignment horizontal="center" vertical="center"/>
      <protection hidden="1"/>
    </xf>
    <xf numFmtId="0" fontId="28" fillId="0" borderId="0" xfId="0" applyFont="1" applyAlignment="1" applyProtection="1">
      <alignment horizontal="left" vertical="center"/>
      <protection hidden="1"/>
    </xf>
    <xf numFmtId="0" fontId="12" fillId="0" borderId="0" xfId="0" applyFont="1" applyFill="1" applyAlignment="1" applyProtection="1">
      <alignment horizontal="center" vertical="center"/>
      <protection hidden="1"/>
    </xf>
    <xf numFmtId="0" fontId="12" fillId="0" borderId="0" xfId="0" applyFont="1">
      <alignment vertical="center"/>
    </xf>
    <xf numFmtId="0" fontId="12" fillId="0" borderId="0" xfId="0" applyFont="1" applyAlignment="1" applyProtection="1">
      <alignment horizontal="center" vertical="center" shrinkToFit="1"/>
    </xf>
    <xf numFmtId="0" fontId="15" fillId="2" borderId="2" xfId="0" applyFont="1" applyFill="1" applyBorder="1" applyAlignment="1" applyProtection="1">
      <alignment horizontal="center" vertical="center" shrinkToFit="1"/>
    </xf>
    <xf numFmtId="0" fontId="24" fillId="0" borderId="0" xfId="0" applyFont="1" applyAlignment="1" applyProtection="1">
      <alignment horizontal="right" vertical="center"/>
      <protection hidden="1"/>
    </xf>
    <xf numFmtId="0" fontId="24" fillId="0" borderId="0" xfId="0" applyFont="1" applyProtection="1">
      <alignment vertical="center"/>
      <protection hidden="1"/>
    </xf>
    <xf numFmtId="0" fontId="18" fillId="0" borderId="0" xfId="0" applyFont="1" applyProtection="1">
      <alignment vertical="center"/>
      <protection hidden="1"/>
    </xf>
    <xf numFmtId="0" fontId="19" fillId="0" borderId="0" xfId="0" applyFont="1" applyAlignment="1" applyProtection="1">
      <alignment horizontal="right" vertical="center"/>
      <protection hidden="1"/>
    </xf>
    <xf numFmtId="0" fontId="29" fillId="0" borderId="0" xfId="0" applyFont="1" applyBorder="1" applyAlignment="1" applyProtection="1">
      <alignment horizontal="center" vertical="center"/>
      <protection hidden="1"/>
    </xf>
    <xf numFmtId="0" fontId="30" fillId="0" borderId="0" xfId="0" applyFont="1" applyBorder="1" applyAlignment="1" applyProtection="1">
      <alignment horizontal="left" vertical="center"/>
      <protection hidden="1"/>
    </xf>
    <xf numFmtId="0" fontId="32" fillId="6" borderId="41" xfId="0" applyFont="1" applyFill="1" applyBorder="1" applyAlignment="1" applyProtection="1">
      <alignment horizontal="center" vertical="center"/>
      <protection hidden="1"/>
    </xf>
    <xf numFmtId="0" fontId="33" fillId="6" borderId="0" xfId="0" applyFont="1" applyFill="1" applyBorder="1" applyAlignment="1" applyProtection="1">
      <protection hidden="1"/>
    </xf>
    <xf numFmtId="0" fontId="33" fillId="6" borderId="29" xfId="0" applyFont="1" applyFill="1" applyBorder="1" applyAlignment="1" applyProtection="1">
      <protection hidden="1"/>
    </xf>
    <xf numFmtId="0" fontId="12" fillId="0" borderId="44" xfId="0" applyFont="1" applyBorder="1" applyProtection="1">
      <alignment vertical="center"/>
      <protection hidden="1"/>
    </xf>
    <xf numFmtId="0" fontId="34" fillId="6" borderId="47" xfId="0" applyFont="1" applyFill="1" applyBorder="1" applyAlignment="1" applyProtection="1">
      <alignment horizontal="center" vertical="center"/>
      <protection hidden="1"/>
    </xf>
    <xf numFmtId="0" fontId="9" fillId="0" borderId="0" xfId="0" applyFont="1" applyProtection="1">
      <alignment vertical="center"/>
      <protection hidden="1"/>
    </xf>
    <xf numFmtId="0" fontId="24" fillId="0" borderId="0" xfId="0" applyFont="1" applyAlignment="1" applyProtection="1">
      <alignment horizontal="right"/>
      <protection hidden="1"/>
    </xf>
    <xf numFmtId="0" fontId="18" fillId="0" borderId="0" xfId="0" applyFont="1" applyAlignment="1" applyProtection="1">
      <alignment horizontal="right"/>
      <protection hidden="1"/>
    </xf>
    <xf numFmtId="0" fontId="22" fillId="0" borderId="0" xfId="0" applyFont="1" applyAlignment="1" applyProtection="1">
      <alignment horizontal="right" vertical="center"/>
      <protection hidden="1"/>
    </xf>
    <xf numFmtId="0" fontId="24" fillId="0" borderId="0" xfId="0" applyFont="1" applyAlignment="1" applyProtection="1">
      <alignment horizontal="left" vertical="center"/>
      <protection hidden="1"/>
    </xf>
    <xf numFmtId="12" fontId="11" fillId="0" borderId="0" xfId="2" applyNumberFormat="1" applyFont="1" applyBorder="1" applyAlignment="1" applyProtection="1">
      <alignment vertical="center"/>
      <protection hidden="1"/>
    </xf>
    <xf numFmtId="0" fontId="11" fillId="0" borderId="0" xfId="2" applyFont="1" applyBorder="1" applyAlignment="1" applyProtection="1">
      <alignment vertical="center"/>
      <protection hidden="1"/>
    </xf>
    <xf numFmtId="0" fontId="13" fillId="0" borderId="0" xfId="2" applyFont="1" applyBorder="1" applyAlignment="1" applyProtection="1">
      <alignment vertical="center"/>
      <protection hidden="1"/>
    </xf>
    <xf numFmtId="0" fontId="11" fillId="0" borderId="0" xfId="0" applyFont="1" applyFill="1" applyProtection="1">
      <alignment vertical="center"/>
      <protection hidden="1"/>
    </xf>
    <xf numFmtId="0" fontId="29" fillId="0" borderId="0" xfId="0" applyFont="1" applyAlignment="1" applyProtection="1">
      <alignment vertical="center"/>
      <protection hidden="1"/>
    </xf>
    <xf numFmtId="0" fontId="10" fillId="0" borderId="0" xfId="0" applyFont="1" applyAlignment="1" applyProtection="1">
      <alignment vertical="center"/>
      <protection hidden="1"/>
    </xf>
    <xf numFmtId="0" fontId="10" fillId="0" borderId="0" xfId="0" applyFont="1" applyAlignment="1" applyProtection="1">
      <alignment vertical="top"/>
      <protection hidden="1"/>
    </xf>
    <xf numFmtId="0" fontId="12" fillId="9" borderId="34" xfId="0" applyFont="1" applyFill="1" applyBorder="1" applyProtection="1">
      <alignment vertical="center"/>
    </xf>
    <xf numFmtId="0" fontId="0" fillId="0" borderId="0" xfId="0" applyAlignment="1">
      <alignment horizontal="center" vertical="center"/>
    </xf>
    <xf numFmtId="0" fontId="0" fillId="0" borderId="0" xfId="0" applyFill="1" applyAlignment="1">
      <alignment horizontal="center" vertical="center"/>
    </xf>
    <xf numFmtId="181" fontId="22" fillId="10" borderId="22" xfId="0" applyNumberFormat="1" applyFont="1" applyFill="1" applyBorder="1" applyAlignment="1" applyProtection="1">
      <alignment horizontal="right" vertical="center" shrinkToFit="1"/>
    </xf>
    <xf numFmtId="49" fontId="21" fillId="0" borderId="0" xfId="3" applyNumberFormat="1" applyFont="1" applyAlignment="1" applyProtection="1">
      <alignment vertical="center"/>
      <protection hidden="1"/>
    </xf>
    <xf numFmtId="58" fontId="23" fillId="0" borderId="25" xfId="0" quotePrefix="1" applyNumberFormat="1" applyFont="1" applyFill="1" applyBorder="1" applyAlignment="1" applyProtection="1">
      <alignment horizontal="left"/>
      <protection locked="0"/>
    </xf>
    <xf numFmtId="49" fontId="40" fillId="0" borderId="0" xfId="3" applyNumberFormat="1" applyFont="1" applyAlignment="1" applyProtection="1">
      <alignment vertical="center"/>
      <protection hidden="1"/>
    </xf>
    <xf numFmtId="0" fontId="14" fillId="0" borderId="25" xfId="0" applyFont="1" applyFill="1" applyBorder="1" applyAlignment="1" applyProtection="1">
      <alignment vertical="center"/>
      <protection locked="0"/>
    </xf>
    <xf numFmtId="58" fontId="14" fillId="0" borderId="25" xfId="0" quotePrefix="1" applyNumberFormat="1" applyFont="1" applyFill="1" applyBorder="1" applyAlignment="1" applyProtection="1">
      <alignment horizontal="right" vertical="center"/>
      <protection locked="0"/>
    </xf>
    <xf numFmtId="0" fontId="14" fillId="2" borderId="2" xfId="0" applyFont="1" applyFill="1" applyBorder="1" applyAlignment="1" applyProtection="1">
      <alignment horizontal="right" vertical="center"/>
    </xf>
    <xf numFmtId="0" fontId="14" fillId="2" borderId="2" xfId="0" applyFont="1" applyFill="1" applyBorder="1" applyAlignment="1" applyProtection="1">
      <alignment horizontal="center" vertical="center"/>
    </xf>
    <xf numFmtId="0" fontId="14" fillId="4" borderId="2"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xf>
    <xf numFmtId="0" fontId="14" fillId="0" borderId="4" xfId="0" applyFont="1" applyFill="1" applyBorder="1" applyAlignment="1" applyProtection="1">
      <alignment vertical="center"/>
    </xf>
    <xf numFmtId="0" fontId="14" fillId="4" borderId="2" xfId="0" applyFont="1" applyFill="1" applyBorder="1" applyAlignment="1" applyProtection="1">
      <alignment vertical="center" shrinkToFit="1"/>
      <protection locked="0"/>
    </xf>
    <xf numFmtId="0" fontId="23" fillId="7" borderId="2" xfId="0" applyFont="1" applyFill="1" applyBorder="1" applyAlignment="1" applyProtection="1">
      <alignment horizontal="center" vertical="center" wrapText="1"/>
    </xf>
    <xf numFmtId="0" fontId="23" fillId="2" borderId="2" xfId="0" applyFont="1" applyFill="1" applyBorder="1" applyAlignment="1" applyProtection="1">
      <alignment horizontal="center" vertical="center" wrapText="1"/>
    </xf>
    <xf numFmtId="0" fontId="23" fillId="2" borderId="2" xfId="0" applyFont="1" applyFill="1" applyBorder="1" applyAlignment="1" applyProtection="1">
      <alignment horizontal="center" vertical="center" wrapText="1" shrinkToFit="1"/>
    </xf>
    <xf numFmtId="49" fontId="44" fillId="0" borderId="0" xfId="3" applyNumberFormat="1" applyFont="1" applyAlignment="1" applyProtection="1">
      <alignment vertical="center"/>
      <protection hidden="1"/>
    </xf>
    <xf numFmtId="49" fontId="45" fillId="0" borderId="0" xfId="3" applyNumberFormat="1" applyFont="1" applyAlignment="1" applyProtection="1">
      <alignment vertical="center"/>
      <protection hidden="1"/>
    </xf>
    <xf numFmtId="0" fontId="28" fillId="0" borderId="0" xfId="0" applyFont="1" applyBorder="1" applyAlignment="1" applyProtection="1">
      <protection hidden="1"/>
    </xf>
    <xf numFmtId="0" fontId="19" fillId="12" borderId="30" xfId="0" applyFont="1" applyFill="1" applyBorder="1" applyAlignment="1" applyProtection="1">
      <alignment vertical="center"/>
      <protection hidden="1"/>
    </xf>
    <xf numFmtId="0" fontId="0" fillId="0" borderId="0" xfId="0" applyAlignment="1">
      <alignment horizontal="left" vertical="center"/>
    </xf>
    <xf numFmtId="0" fontId="0" fillId="0" borderId="0" xfId="0" applyAlignment="1">
      <alignment vertical="center"/>
    </xf>
    <xf numFmtId="0" fontId="0" fillId="0" borderId="0" xfId="0" applyProtection="1">
      <alignment vertical="center"/>
      <protection locked="0"/>
    </xf>
    <xf numFmtId="0" fontId="37" fillId="12" borderId="30" xfId="0" applyFont="1" applyFill="1" applyBorder="1" applyAlignment="1" applyProtection="1">
      <alignment vertical="center" wrapText="1"/>
      <protection hidden="1"/>
    </xf>
    <xf numFmtId="0" fontId="12" fillId="12" borderId="30" xfId="0" applyFont="1" applyFill="1" applyBorder="1" applyAlignment="1" applyProtection="1">
      <alignment vertical="center"/>
    </xf>
    <xf numFmtId="0" fontId="12" fillId="12" borderId="27" xfId="0" applyFont="1" applyFill="1" applyBorder="1" applyAlignment="1" applyProtection="1">
      <alignment vertical="center"/>
    </xf>
    <xf numFmtId="0" fontId="36" fillId="2" borderId="0" xfId="0" applyFont="1" applyFill="1" applyBorder="1" applyAlignment="1" applyProtection="1">
      <alignment horizontal="center" vertical="center"/>
      <protection hidden="1"/>
    </xf>
    <xf numFmtId="0" fontId="36" fillId="2" borderId="25" xfId="0" applyFont="1" applyFill="1" applyBorder="1" applyAlignment="1" applyProtection="1">
      <alignment horizontal="center" vertical="center"/>
      <protection hidden="1"/>
    </xf>
    <xf numFmtId="0" fontId="33" fillId="6" borderId="19" xfId="0" applyFont="1" applyFill="1" applyBorder="1" applyAlignment="1" applyProtection="1">
      <protection hidden="1"/>
    </xf>
    <xf numFmtId="0" fontId="11" fillId="0" borderId="0" xfId="0" applyFont="1" applyAlignment="1" applyProtection="1">
      <alignment vertical="center"/>
    </xf>
    <xf numFmtId="0" fontId="12" fillId="0" borderId="29" xfId="0" applyFont="1" applyBorder="1" applyProtection="1">
      <alignment vertical="center"/>
      <protection hidden="1"/>
    </xf>
    <xf numFmtId="0" fontId="13" fillId="0" borderId="0" xfId="0" applyFont="1" applyProtection="1">
      <alignment vertical="center"/>
    </xf>
    <xf numFmtId="0" fontId="18" fillId="2" borderId="55" xfId="0" applyFont="1" applyFill="1" applyBorder="1" applyProtection="1">
      <alignment vertical="center"/>
      <protection hidden="1"/>
    </xf>
    <xf numFmtId="179" fontId="23" fillId="4" borderId="10" xfId="0" applyNumberFormat="1" applyFont="1" applyFill="1" applyBorder="1" applyAlignment="1" applyProtection="1">
      <alignment horizontal="right" vertical="center" shrinkToFit="1"/>
      <protection locked="0"/>
    </xf>
    <xf numFmtId="49" fontId="10" fillId="0" borderId="0" xfId="3" applyNumberFormat="1" applyFont="1" applyAlignment="1" applyProtection="1"/>
    <xf numFmtId="0" fontId="52" fillId="0" borderId="0" xfId="0" applyFont="1" applyAlignment="1" applyProtection="1">
      <alignment horizontal="right" vertical="center"/>
    </xf>
    <xf numFmtId="0" fontId="53" fillId="0" borderId="0" xfId="0" applyFont="1" applyAlignment="1" applyProtection="1">
      <alignment horizontal="right" vertical="center"/>
    </xf>
    <xf numFmtId="0" fontId="24" fillId="0" borderId="35" xfId="0" applyFont="1" applyBorder="1" applyAlignment="1" applyProtection="1">
      <alignment horizontal="left" vertical="center" wrapText="1"/>
    </xf>
    <xf numFmtId="0" fontId="24" fillId="0" borderId="18" xfId="0" applyFont="1" applyBorder="1" applyAlignment="1" applyProtection="1">
      <alignment horizontal="left" vertical="center" wrapText="1"/>
    </xf>
    <xf numFmtId="0" fontId="24" fillId="0" borderId="38" xfId="0" applyFont="1" applyBorder="1" applyAlignment="1" applyProtection="1">
      <alignment horizontal="left" vertical="center" wrapText="1"/>
    </xf>
    <xf numFmtId="0" fontId="24" fillId="0" borderId="30" xfId="0" applyFont="1" applyBorder="1" applyProtection="1">
      <alignment vertical="center"/>
    </xf>
    <xf numFmtId="0" fontId="24" fillId="0" borderId="29" xfId="0" applyFont="1" applyBorder="1" applyProtection="1">
      <alignment vertical="center"/>
    </xf>
    <xf numFmtId="0" fontId="12" fillId="2" borderId="2" xfId="0" applyFont="1" applyFill="1" applyBorder="1" applyAlignment="1" applyProtection="1">
      <alignment horizontal="center" vertical="center" wrapText="1"/>
    </xf>
    <xf numFmtId="0" fontId="24" fillId="2" borderId="2" xfId="0" applyFont="1" applyFill="1" applyBorder="1" applyAlignment="1" applyProtection="1">
      <alignment horizontal="center" vertical="center" wrapText="1"/>
    </xf>
    <xf numFmtId="38" fontId="15" fillId="4" borderId="2" xfId="1" applyFont="1" applyFill="1" applyBorder="1" applyAlignment="1" applyProtection="1">
      <alignment horizontal="right" vertical="center" wrapText="1"/>
      <protection locked="0"/>
    </xf>
    <xf numFmtId="38" fontId="15" fillId="4" borderId="2" xfId="1" applyFont="1" applyFill="1" applyBorder="1" applyAlignment="1" applyProtection="1">
      <alignment horizontal="center" vertical="center" wrapText="1"/>
      <protection locked="0"/>
    </xf>
    <xf numFmtId="176" fontId="24" fillId="2" borderId="2" xfId="0" applyNumberFormat="1" applyFont="1" applyFill="1" applyBorder="1" applyAlignment="1" applyProtection="1">
      <alignment horizontal="center" vertical="center" wrapText="1"/>
    </xf>
    <xf numFmtId="176" fontId="24" fillId="0" borderId="0" xfId="0" applyNumberFormat="1" applyFont="1" applyBorder="1" applyAlignment="1" applyProtection="1">
      <alignment horizontal="center" vertical="center" wrapText="1"/>
    </xf>
    <xf numFmtId="178" fontId="24" fillId="0" borderId="0" xfId="0" applyNumberFormat="1" applyFont="1" applyBorder="1" applyAlignment="1" applyProtection="1">
      <alignment horizontal="right" vertical="center" wrapText="1"/>
    </xf>
    <xf numFmtId="178" fontId="24" fillId="0" borderId="0" xfId="0" applyNumberFormat="1" applyFont="1" applyBorder="1" applyAlignment="1" applyProtection="1">
      <alignment vertical="center" wrapText="1"/>
    </xf>
    <xf numFmtId="0" fontId="23" fillId="12" borderId="57" xfId="0" applyFont="1" applyFill="1" applyBorder="1" applyAlignment="1" applyProtection="1">
      <alignment horizontal="center" vertical="center"/>
      <protection hidden="1"/>
    </xf>
    <xf numFmtId="0" fontId="23" fillId="12" borderId="58" xfId="0" applyFont="1" applyFill="1" applyBorder="1" applyAlignment="1" applyProtection="1">
      <alignment horizontal="center" vertical="center"/>
      <protection hidden="1"/>
    </xf>
    <xf numFmtId="0" fontId="23" fillId="12" borderId="59" xfId="0" applyFont="1" applyFill="1" applyBorder="1" applyAlignment="1" applyProtection="1">
      <alignment horizontal="center" vertical="center"/>
      <protection hidden="1"/>
    </xf>
    <xf numFmtId="0" fontId="23" fillId="0" borderId="2" xfId="0" applyFont="1" applyFill="1" applyBorder="1" applyAlignment="1" applyProtection="1">
      <alignment horizontal="center" vertical="center" shrinkToFit="1"/>
      <protection hidden="1"/>
    </xf>
    <xf numFmtId="179" fontId="23" fillId="4" borderId="3" xfId="0" applyNumberFormat="1" applyFont="1" applyFill="1" applyBorder="1" applyAlignment="1" applyProtection="1">
      <alignment horizontal="center" vertical="center" shrinkToFit="1"/>
      <protection locked="0" hidden="1"/>
    </xf>
    <xf numFmtId="0" fontId="19" fillId="12" borderId="34" xfId="0" applyFont="1" applyFill="1" applyBorder="1" applyAlignment="1" applyProtection="1">
      <alignment vertical="center"/>
      <protection hidden="1"/>
    </xf>
    <xf numFmtId="0" fontId="19" fillId="12" borderId="14" xfId="0" applyFont="1" applyFill="1" applyBorder="1" applyAlignment="1" applyProtection="1">
      <alignment vertical="center"/>
      <protection hidden="1"/>
    </xf>
    <xf numFmtId="0" fontId="19" fillId="12" borderId="27" xfId="0" applyFont="1" applyFill="1" applyBorder="1" applyAlignment="1" applyProtection="1">
      <alignment vertical="center"/>
      <protection hidden="1"/>
    </xf>
    <xf numFmtId="0" fontId="12" fillId="12" borderId="34" xfId="0" applyFont="1" applyFill="1" applyBorder="1" applyAlignment="1" applyProtection="1">
      <alignment vertical="center"/>
    </xf>
    <xf numFmtId="0" fontId="12" fillId="12" borderId="55" xfId="0" applyFont="1" applyFill="1" applyBorder="1" applyAlignment="1" applyProtection="1">
      <alignment vertical="center"/>
    </xf>
    <xf numFmtId="0" fontId="19" fillId="12" borderId="14" xfId="0" applyFont="1" applyFill="1" applyBorder="1" applyAlignment="1" applyProtection="1">
      <alignment vertical="center"/>
    </xf>
    <xf numFmtId="0" fontId="19" fillId="13" borderId="30" xfId="0" applyFont="1" applyFill="1" applyBorder="1" applyAlignment="1" applyProtection="1">
      <alignment vertical="center"/>
      <protection hidden="1"/>
    </xf>
    <xf numFmtId="0" fontId="37" fillId="13" borderId="30" xfId="0" applyFont="1" applyFill="1" applyBorder="1" applyAlignment="1" applyProtection="1">
      <alignment vertical="center" wrapText="1"/>
      <protection hidden="1"/>
    </xf>
    <xf numFmtId="0" fontId="12" fillId="13" borderId="30" xfId="0" applyFont="1" applyFill="1" applyBorder="1" applyAlignment="1" applyProtection="1">
      <alignment vertical="center"/>
    </xf>
    <xf numFmtId="0" fontId="19" fillId="13" borderId="30" xfId="0" applyFont="1" applyFill="1" applyBorder="1" applyAlignment="1" applyProtection="1">
      <alignment vertical="center"/>
    </xf>
    <xf numFmtId="0" fontId="12" fillId="13" borderId="34" xfId="0" applyFont="1" applyFill="1" applyBorder="1" applyAlignment="1" applyProtection="1">
      <alignment vertical="center"/>
    </xf>
    <xf numFmtId="0" fontId="39" fillId="2" borderId="5" xfId="0" applyFont="1" applyFill="1" applyBorder="1" applyAlignment="1" applyProtection="1">
      <alignment horizontal="center" vertical="center" shrinkToFit="1"/>
    </xf>
    <xf numFmtId="177" fontId="23" fillId="6" borderId="21" xfId="0" applyNumberFormat="1" applyFont="1" applyFill="1" applyBorder="1" applyAlignment="1" applyProtection="1">
      <alignment horizontal="center" vertical="center" shrinkToFit="1"/>
    </xf>
    <xf numFmtId="177" fontId="23" fillId="6" borderId="23" xfId="0" applyNumberFormat="1" applyFont="1" applyFill="1" applyBorder="1" applyAlignment="1" applyProtection="1">
      <alignment horizontal="center" vertical="center" shrinkToFit="1"/>
    </xf>
    <xf numFmtId="177" fontId="23" fillId="6" borderId="66" xfId="0" applyNumberFormat="1" applyFont="1" applyFill="1" applyBorder="1" applyAlignment="1" applyProtection="1">
      <alignment horizontal="center" vertical="center" shrinkToFit="1"/>
    </xf>
    <xf numFmtId="177" fontId="23" fillId="6" borderId="68" xfId="0" applyNumberFormat="1" applyFont="1" applyFill="1" applyBorder="1" applyAlignment="1" applyProtection="1">
      <alignment horizontal="center" vertical="center" shrinkToFit="1"/>
    </xf>
    <xf numFmtId="0" fontId="26" fillId="2" borderId="21" xfId="0" applyFont="1" applyFill="1" applyBorder="1" applyAlignment="1" applyProtection="1">
      <alignment horizontal="center" vertical="center" shrinkToFit="1"/>
    </xf>
    <xf numFmtId="0" fontId="26" fillId="2" borderId="66" xfId="0" applyFont="1" applyFill="1" applyBorder="1" applyAlignment="1" applyProtection="1">
      <alignment horizontal="center" vertical="center" shrinkToFit="1"/>
    </xf>
    <xf numFmtId="0" fontId="26" fillId="2" borderId="23" xfId="0" applyFont="1" applyFill="1" applyBorder="1" applyAlignment="1" applyProtection="1">
      <alignment horizontal="center" vertical="center" shrinkToFit="1"/>
    </xf>
    <xf numFmtId="0" fontId="26" fillId="2" borderId="68" xfId="0" applyFont="1" applyFill="1" applyBorder="1" applyAlignment="1" applyProtection="1">
      <alignment horizontal="center" vertical="center" shrinkToFit="1"/>
    </xf>
    <xf numFmtId="0" fontId="26" fillId="12" borderId="64" xfId="0" applyFont="1" applyFill="1" applyBorder="1" applyAlignment="1" applyProtection="1">
      <alignment horizontal="center" vertical="center" shrinkToFit="1"/>
      <protection hidden="1"/>
    </xf>
    <xf numFmtId="0" fontId="26" fillId="4" borderId="22" xfId="0" applyFont="1" applyFill="1" applyBorder="1" applyAlignment="1" applyProtection="1">
      <alignment vertical="center" shrinkToFit="1"/>
      <protection locked="0" hidden="1"/>
    </xf>
    <xf numFmtId="179" fontId="23" fillId="4" borderId="2" xfId="0" applyNumberFormat="1" applyFont="1" applyFill="1" applyBorder="1" applyAlignment="1" applyProtection="1">
      <alignment horizontal="center" vertical="center" shrinkToFit="1"/>
      <protection locked="0" hidden="1"/>
    </xf>
    <xf numFmtId="0" fontId="26" fillId="12" borderId="2" xfId="0" applyFont="1" applyFill="1" applyBorder="1" applyAlignment="1" applyProtection="1">
      <alignment horizontal="center" vertical="center" shrinkToFit="1"/>
      <protection hidden="1"/>
    </xf>
    <xf numFmtId="0" fontId="23" fillId="4" borderId="3" xfId="0" applyFont="1" applyFill="1" applyBorder="1" applyAlignment="1" applyProtection="1">
      <alignment horizontal="center" vertical="center" shrinkToFit="1"/>
      <protection locked="0" hidden="1"/>
    </xf>
    <xf numFmtId="0" fontId="23" fillId="12" borderId="60" xfId="0" applyFont="1" applyFill="1" applyBorder="1" applyAlignment="1" applyProtection="1">
      <alignment horizontal="center" vertical="center" shrinkToFit="1"/>
      <protection hidden="1"/>
    </xf>
    <xf numFmtId="183" fontId="23" fillId="4" borderId="24" xfId="0" applyNumberFormat="1" applyFont="1" applyFill="1" applyBorder="1" applyAlignment="1" applyProtection="1">
      <alignment horizontal="center" vertical="center" shrinkToFit="1"/>
      <protection locked="0" hidden="1"/>
    </xf>
    <xf numFmtId="177" fontId="14" fillId="6" borderId="21" xfId="0" applyNumberFormat="1" applyFont="1" applyFill="1" applyBorder="1" applyAlignment="1" applyProtection="1">
      <alignment horizontal="center" vertical="center" shrinkToFit="1"/>
      <protection locked="0"/>
    </xf>
    <xf numFmtId="177" fontId="14" fillId="6" borderId="23" xfId="0" applyNumberFormat="1" applyFont="1" applyFill="1" applyBorder="1" applyAlignment="1" applyProtection="1">
      <alignment horizontal="center" vertical="center" shrinkToFit="1"/>
      <protection locked="0"/>
    </xf>
    <xf numFmtId="181" fontId="54" fillId="0" borderId="33" xfId="0" applyNumberFormat="1" applyFont="1" applyFill="1" applyBorder="1" applyAlignment="1" applyProtection="1">
      <alignment vertical="center" shrinkToFit="1"/>
    </xf>
    <xf numFmtId="181" fontId="54" fillId="0" borderId="24" xfId="0" applyNumberFormat="1" applyFont="1" applyFill="1" applyBorder="1" applyAlignment="1" applyProtection="1">
      <alignment vertical="center" shrinkToFit="1"/>
    </xf>
    <xf numFmtId="181" fontId="55" fillId="0" borderId="16" xfId="1" applyNumberFormat="1" applyFont="1" applyFill="1" applyBorder="1" applyAlignment="1" applyProtection="1">
      <alignment vertical="center" shrinkToFit="1"/>
      <protection hidden="1"/>
    </xf>
    <xf numFmtId="181" fontId="56" fillId="0" borderId="14" xfId="0" applyNumberFormat="1" applyFont="1" applyFill="1" applyBorder="1" applyAlignment="1" applyProtection="1">
      <protection hidden="1"/>
    </xf>
    <xf numFmtId="181" fontId="55" fillId="0" borderId="27" xfId="1" applyNumberFormat="1" applyFont="1" applyFill="1" applyBorder="1" applyAlignment="1" applyProtection="1">
      <alignment horizontal="right" vertical="center" shrinkToFit="1"/>
      <protection hidden="1"/>
    </xf>
    <xf numFmtId="181" fontId="55" fillId="0" borderId="16" xfId="1" applyNumberFormat="1" applyFont="1" applyFill="1" applyBorder="1" applyAlignment="1" applyProtection="1">
      <alignment horizontal="right" vertical="center" shrinkToFit="1"/>
      <protection hidden="1"/>
    </xf>
    <xf numFmtId="181" fontId="57" fillId="0" borderId="14" xfId="0" applyNumberFormat="1" applyFont="1" applyFill="1" applyBorder="1" applyAlignment="1" applyProtection="1">
      <alignment horizontal="right"/>
      <protection hidden="1"/>
    </xf>
    <xf numFmtId="0" fontId="58" fillId="10" borderId="21" xfId="0" applyFont="1" applyFill="1" applyBorder="1" applyAlignment="1" applyProtection="1">
      <alignment horizontal="center" vertical="center" wrapText="1" shrinkToFit="1"/>
    </xf>
    <xf numFmtId="178" fontId="23" fillId="4" borderId="2" xfId="0" applyNumberFormat="1" applyFont="1" applyFill="1" applyBorder="1" applyAlignment="1" applyProtection="1">
      <alignment horizontal="right" vertical="center" shrinkToFit="1"/>
      <protection locked="0"/>
    </xf>
    <xf numFmtId="9" fontId="59" fillId="5" borderId="2" xfId="4" applyFont="1" applyFill="1" applyBorder="1" applyAlignment="1" applyProtection="1">
      <alignment horizontal="right" vertical="center"/>
    </xf>
    <xf numFmtId="178" fontId="23" fillId="4" borderId="4" xfId="0" applyNumberFormat="1" applyFont="1" applyFill="1" applyBorder="1" applyAlignment="1" applyProtection="1">
      <alignment horizontal="right" vertical="center" shrinkToFit="1"/>
      <protection locked="0"/>
    </xf>
    <xf numFmtId="9" fontId="59" fillId="5" borderId="4" xfId="4" applyFont="1" applyFill="1" applyBorder="1" applyAlignment="1" applyProtection="1">
      <alignment horizontal="right" vertical="center"/>
    </xf>
    <xf numFmtId="178" fontId="59" fillId="5" borderId="2" xfId="0" applyNumberFormat="1" applyFont="1" applyFill="1" applyBorder="1" applyAlignment="1" applyProtection="1">
      <alignment horizontal="right" vertical="center" shrinkToFit="1"/>
    </xf>
    <xf numFmtId="0" fontId="23" fillId="2" borderId="21" xfId="0" applyFont="1" applyFill="1" applyBorder="1" applyAlignment="1">
      <alignment horizontal="center" vertical="center" wrapText="1" shrinkToFit="1"/>
    </xf>
    <xf numFmtId="0" fontId="23" fillId="2" borderId="22" xfId="0" applyFont="1" applyFill="1" applyBorder="1" applyAlignment="1">
      <alignment horizontal="center" vertical="center" wrapText="1" shrinkToFit="1"/>
    </xf>
    <xf numFmtId="0" fontId="46" fillId="2" borderId="5" xfId="0" applyFont="1" applyFill="1" applyBorder="1" applyAlignment="1" applyProtection="1">
      <alignment horizontal="center" vertical="center" wrapText="1"/>
      <protection hidden="1"/>
    </xf>
    <xf numFmtId="0" fontId="46" fillId="2" borderId="65" xfId="0" applyFont="1" applyFill="1" applyBorder="1" applyAlignment="1" applyProtection="1">
      <alignment horizontal="center" vertical="center" wrapText="1"/>
      <protection hidden="1"/>
    </xf>
    <xf numFmtId="182" fontId="48" fillId="5" borderId="23" xfId="1" applyNumberFormat="1" applyFont="1" applyFill="1" applyBorder="1" applyAlignment="1" applyProtection="1">
      <alignment horizontal="right" vertical="center" shrinkToFit="1"/>
      <protection hidden="1"/>
    </xf>
    <xf numFmtId="182" fontId="48" fillId="5" borderId="24" xfId="1" applyNumberFormat="1" applyFont="1" applyFill="1" applyBorder="1" applyAlignment="1" applyProtection="1">
      <alignment horizontal="right" vertical="center" shrinkToFit="1"/>
      <protection hidden="1"/>
    </xf>
    <xf numFmtId="0" fontId="23" fillId="2" borderId="68" xfId="0" applyFont="1" applyFill="1" applyBorder="1" applyAlignment="1">
      <alignment horizontal="center" vertical="center" wrapText="1" shrinkToFit="1"/>
    </xf>
    <xf numFmtId="0" fontId="23" fillId="2" borderId="69" xfId="0" applyFont="1" applyFill="1" applyBorder="1" applyAlignment="1">
      <alignment horizontal="center" vertical="center" wrapText="1" shrinkToFit="1"/>
    </xf>
    <xf numFmtId="0" fontId="12" fillId="6" borderId="76" xfId="0" applyFont="1" applyFill="1" applyBorder="1" applyAlignment="1" applyProtection="1">
      <alignment horizontal="right" vertical="center"/>
      <protection hidden="1"/>
    </xf>
    <xf numFmtId="0" fontId="20" fillId="2" borderId="16" xfId="0" applyFont="1" applyFill="1" applyBorder="1" applyProtection="1">
      <alignment vertical="center"/>
      <protection hidden="1"/>
    </xf>
    <xf numFmtId="0" fontId="12" fillId="4" borderId="0" xfId="0" applyFont="1" applyFill="1" applyAlignment="1" applyProtection="1">
      <alignment horizontal="center" vertical="center"/>
    </xf>
    <xf numFmtId="0" fontId="28" fillId="0" borderId="0" xfId="0" applyFont="1" applyBorder="1" applyAlignment="1" applyProtection="1">
      <alignment horizontal="left"/>
      <protection hidden="1"/>
    </xf>
    <xf numFmtId="0" fontId="28" fillId="0" borderId="0" xfId="0" applyFont="1" applyBorder="1" applyAlignment="1" applyProtection="1">
      <alignment horizontal="left"/>
      <protection hidden="1"/>
    </xf>
    <xf numFmtId="179" fontId="14" fillId="0" borderId="78" xfId="0" applyNumberFormat="1" applyFont="1" applyBorder="1" applyAlignment="1" applyProtection="1">
      <alignment horizontal="center" vertical="center"/>
      <protection hidden="1"/>
    </xf>
    <xf numFmtId="0" fontId="0" fillId="0" borderId="0" xfId="0" applyBorder="1">
      <alignment vertical="center"/>
    </xf>
    <xf numFmtId="0" fontId="0" fillId="0" borderId="0" xfId="0" applyAlignment="1">
      <alignment horizontal="center" vertical="center"/>
    </xf>
    <xf numFmtId="0" fontId="14" fillId="4" borderId="2" xfId="0" applyFont="1" applyFill="1" applyBorder="1" applyAlignment="1" applyProtection="1">
      <alignment horizontal="center" vertical="center"/>
      <protection locked="0"/>
    </xf>
    <xf numFmtId="0" fontId="26" fillId="12" borderId="64" xfId="0" applyFont="1" applyFill="1" applyBorder="1" applyAlignment="1" applyProtection="1">
      <alignment horizontal="center" vertical="center" shrinkToFit="1"/>
      <protection hidden="1"/>
    </xf>
    <xf numFmtId="0" fontId="26" fillId="12" borderId="2" xfId="0" applyFont="1" applyFill="1" applyBorder="1" applyAlignment="1" applyProtection="1">
      <alignment horizontal="center" vertical="center" shrinkToFit="1"/>
      <protection hidden="1"/>
    </xf>
    <xf numFmtId="179" fontId="14" fillId="0" borderId="0" xfId="0" applyNumberFormat="1" applyFont="1" applyBorder="1" applyAlignment="1" applyProtection="1">
      <alignment horizontal="center" vertical="center"/>
      <protection hidden="1"/>
    </xf>
    <xf numFmtId="0" fontId="0" fillId="0" borderId="0" xfId="0" applyAlignment="1">
      <alignment horizontal="distributed" vertical="center"/>
    </xf>
    <xf numFmtId="0" fontId="0" fillId="0" borderId="0" xfId="0" applyAlignment="1" applyProtection="1">
      <alignment horizontal="right" vertical="center"/>
      <protection locked="0"/>
    </xf>
    <xf numFmtId="0" fontId="63" fillId="0" borderId="0" xfId="0" applyFont="1" applyAlignment="1">
      <alignment horizontal="right" vertical="center"/>
    </xf>
    <xf numFmtId="0" fontId="0" fillId="0" borderId="0" xfId="0" applyAlignment="1">
      <alignment horizontal="right" vertical="center"/>
    </xf>
    <xf numFmtId="0" fontId="67" fillId="0" borderId="0" xfId="0" applyFont="1">
      <alignment vertical="center"/>
    </xf>
    <xf numFmtId="0" fontId="68" fillId="0" borderId="0" xfId="0" applyFont="1">
      <alignment vertical="center"/>
    </xf>
    <xf numFmtId="0" fontId="67" fillId="0" borderId="0" xfId="0" applyFont="1" applyAlignment="1">
      <alignment horizontal="center" vertical="center"/>
    </xf>
    <xf numFmtId="0" fontId="70" fillId="0" borderId="0" xfId="0" applyFont="1" applyAlignment="1">
      <alignment horizontal="left" vertical="center"/>
    </xf>
    <xf numFmtId="0" fontId="71" fillId="0" borderId="0" xfId="0" applyFont="1" applyAlignment="1">
      <alignment horizontal="left" vertical="center"/>
    </xf>
    <xf numFmtId="58" fontId="71" fillId="0" borderId="0" xfId="0" applyNumberFormat="1" applyFont="1">
      <alignment vertical="center"/>
    </xf>
    <xf numFmtId="0" fontId="71" fillId="0" borderId="0" xfId="0" applyFont="1">
      <alignment vertical="center"/>
    </xf>
    <xf numFmtId="0" fontId="73" fillId="0" borderId="0" xfId="0" applyFont="1" applyAlignment="1">
      <alignment horizontal="left" vertical="center"/>
    </xf>
    <xf numFmtId="0" fontId="71" fillId="0" borderId="0" xfId="0" applyFont="1" applyAlignment="1">
      <alignment horizontal="center" vertical="center" wrapText="1"/>
    </xf>
    <xf numFmtId="0" fontId="74" fillId="0" borderId="0" xfId="0" applyFont="1" applyAlignment="1">
      <alignment horizontal="left" vertical="center"/>
    </xf>
    <xf numFmtId="0" fontId="76" fillId="0" borderId="0" xfId="0" applyFont="1" applyAlignment="1">
      <alignment horizontal="left" vertical="center"/>
    </xf>
    <xf numFmtId="0" fontId="67" fillId="0" borderId="0" xfId="0" applyFont="1" applyAlignment="1">
      <alignment horizontal="left" vertical="center"/>
    </xf>
    <xf numFmtId="0" fontId="77" fillId="0" borderId="0" xfId="0" applyFont="1" applyProtection="1">
      <alignment vertical="center"/>
      <protection locked="0"/>
    </xf>
    <xf numFmtId="0" fontId="78" fillId="0" borderId="0" xfId="0" applyFont="1" applyAlignment="1">
      <alignment horizontal="left" vertical="center"/>
    </xf>
    <xf numFmtId="0" fontId="79" fillId="0" borderId="0" xfId="0" applyFont="1">
      <alignment vertical="center"/>
    </xf>
    <xf numFmtId="0" fontId="79" fillId="0" borderId="0" xfId="0" applyFont="1" applyAlignment="1">
      <alignment horizontal="center" vertical="center"/>
    </xf>
    <xf numFmtId="0" fontId="71" fillId="0" borderId="0" xfId="0" applyFont="1" applyAlignment="1">
      <alignment horizontal="right" vertical="center"/>
    </xf>
    <xf numFmtId="179" fontId="23" fillId="4" borderId="12" xfId="0" applyNumberFormat="1" applyFont="1" applyFill="1" applyBorder="1" applyAlignment="1" applyProtection="1">
      <alignment horizontal="center" vertical="center" shrinkToFit="1"/>
      <protection locked="0" hidden="1"/>
    </xf>
    <xf numFmtId="0" fontId="82" fillId="0" borderId="0" xfId="0" applyFont="1" applyAlignment="1">
      <alignment horizontal="right" vertical="center"/>
    </xf>
    <xf numFmtId="0" fontId="46" fillId="2" borderId="5" xfId="0" applyFont="1" applyFill="1" applyBorder="1" applyAlignment="1" applyProtection="1">
      <alignment horizontal="center" vertical="center" wrapText="1"/>
      <protection hidden="1"/>
    </xf>
    <xf numFmtId="0" fontId="46" fillId="2" borderId="65" xfId="0" applyFont="1" applyFill="1" applyBorder="1" applyAlignment="1" applyProtection="1">
      <alignment horizontal="center" vertical="center" wrapText="1"/>
      <protection hidden="1"/>
    </xf>
    <xf numFmtId="0" fontId="23" fillId="12" borderId="58" xfId="0" applyFont="1" applyFill="1" applyBorder="1" applyAlignment="1" applyProtection="1">
      <alignment horizontal="center" vertical="center"/>
      <protection hidden="1"/>
    </xf>
    <xf numFmtId="0" fontId="23" fillId="12" borderId="59" xfId="0" applyFont="1" applyFill="1" applyBorder="1" applyAlignment="1" applyProtection="1">
      <alignment horizontal="center" vertical="center"/>
      <protection hidden="1"/>
    </xf>
    <xf numFmtId="0" fontId="26" fillId="12" borderId="64" xfId="0" applyFont="1" applyFill="1" applyBorder="1" applyAlignment="1" applyProtection="1">
      <alignment horizontal="center" vertical="center" shrinkToFit="1"/>
      <protection hidden="1"/>
    </xf>
    <xf numFmtId="0" fontId="26" fillId="12" borderId="2" xfId="0" applyFont="1" applyFill="1" applyBorder="1" applyAlignment="1" applyProtection="1">
      <alignment horizontal="center" vertical="center" shrinkToFit="1"/>
      <protection hidden="1"/>
    </xf>
    <xf numFmtId="38" fontId="23" fillId="4" borderId="2" xfId="1" applyFont="1" applyFill="1" applyBorder="1" applyAlignment="1" applyProtection="1">
      <alignment horizontal="right" vertical="center" shrinkToFit="1"/>
      <protection locked="0"/>
    </xf>
    <xf numFmtId="182" fontId="14" fillId="4" borderId="21" xfId="1" applyNumberFormat="1" applyFont="1" applyFill="1" applyBorder="1" applyAlignment="1" applyProtection="1">
      <alignment horizontal="right" vertical="center" shrinkToFit="1"/>
      <protection locked="0" hidden="1"/>
    </xf>
    <xf numFmtId="182" fontId="14" fillId="4" borderId="22" xfId="1" applyNumberFormat="1" applyFont="1" applyFill="1" applyBorder="1" applyAlignment="1" applyProtection="1">
      <alignment horizontal="right" vertical="center" shrinkToFit="1"/>
      <protection locked="0" hidden="1"/>
    </xf>
    <xf numFmtId="182" fontId="14" fillId="4" borderId="61" xfId="1" applyNumberFormat="1" applyFont="1" applyFill="1" applyBorder="1" applyAlignment="1" applyProtection="1">
      <alignment horizontal="right" vertical="center" shrinkToFit="1"/>
      <protection locked="0" hidden="1"/>
    </xf>
    <xf numFmtId="182" fontId="14" fillId="4" borderId="3" xfId="1" applyNumberFormat="1" applyFont="1" applyFill="1" applyBorder="1" applyAlignment="1" applyProtection="1">
      <alignment horizontal="right" vertical="center" shrinkToFit="1"/>
      <protection locked="0" hidden="1"/>
    </xf>
    <xf numFmtId="182" fontId="48" fillId="0" borderId="21" xfId="1" applyNumberFormat="1" applyFont="1" applyFill="1" applyBorder="1" applyAlignment="1" applyProtection="1">
      <alignment horizontal="right" vertical="center" shrinkToFit="1"/>
      <protection hidden="1"/>
    </xf>
    <xf numFmtId="182" fontId="48" fillId="0" borderId="22" xfId="1" applyNumberFormat="1" applyFont="1" applyFill="1" applyBorder="1" applyAlignment="1" applyProtection="1">
      <alignment horizontal="right" vertical="center" shrinkToFit="1"/>
      <protection hidden="1"/>
    </xf>
    <xf numFmtId="182" fontId="48" fillId="0" borderId="61" xfId="1" applyNumberFormat="1" applyFont="1" applyFill="1" applyBorder="1" applyAlignment="1" applyProtection="1">
      <alignment horizontal="right" vertical="center" shrinkToFit="1"/>
      <protection hidden="1"/>
    </xf>
    <xf numFmtId="182" fontId="48" fillId="0" borderId="3" xfId="1" applyNumberFormat="1" applyFont="1" applyFill="1" applyBorder="1" applyAlignment="1" applyProtection="1">
      <alignment horizontal="right" vertical="center" shrinkToFit="1"/>
      <protection hidden="1"/>
    </xf>
    <xf numFmtId="0" fontId="26" fillId="4" borderId="15" xfId="0" applyFont="1" applyFill="1" applyBorder="1" applyAlignment="1" applyProtection="1">
      <alignment vertical="center" shrinkToFit="1"/>
      <protection locked="0" hidden="1"/>
    </xf>
    <xf numFmtId="0" fontId="23" fillId="4" borderId="12" xfId="0" applyFont="1" applyFill="1" applyBorder="1" applyAlignment="1" applyProtection="1">
      <alignment horizontal="center" vertical="center" shrinkToFit="1"/>
      <protection locked="0" hidden="1"/>
    </xf>
    <xf numFmtId="183" fontId="23" fillId="4" borderId="20" xfId="0" applyNumberFormat="1" applyFont="1" applyFill="1" applyBorder="1" applyAlignment="1" applyProtection="1">
      <alignment horizontal="center" vertical="center" shrinkToFit="1"/>
      <protection locked="0" hidden="1"/>
    </xf>
    <xf numFmtId="179" fontId="14" fillId="0" borderId="83" xfId="0" applyNumberFormat="1" applyFont="1" applyBorder="1" applyAlignment="1" applyProtection="1">
      <alignment horizontal="center" vertical="center"/>
      <protection hidden="1"/>
    </xf>
    <xf numFmtId="0" fontId="37" fillId="12" borderId="27" xfId="0" applyFont="1" applyFill="1" applyBorder="1" applyAlignment="1" applyProtection="1">
      <alignment vertical="center" wrapText="1"/>
      <protection hidden="1"/>
    </xf>
    <xf numFmtId="0" fontId="23" fillId="12" borderId="84" xfId="0" applyFont="1" applyFill="1" applyBorder="1" applyAlignment="1" applyProtection="1">
      <alignment horizontal="center" vertical="center"/>
      <protection hidden="1"/>
    </xf>
    <xf numFmtId="182" fontId="14" fillId="4" borderId="68" xfId="1" applyNumberFormat="1" applyFont="1" applyFill="1" applyBorder="1" applyAlignment="1" applyProtection="1">
      <alignment horizontal="right" vertical="center" shrinkToFit="1"/>
      <protection locked="0" hidden="1"/>
    </xf>
    <xf numFmtId="182" fontId="14" fillId="4" borderId="69" xfId="1" applyNumberFormat="1" applyFont="1" applyFill="1" applyBorder="1" applyAlignment="1" applyProtection="1">
      <alignment horizontal="right" vertical="center" shrinkToFit="1"/>
      <protection locked="0" hidden="1"/>
    </xf>
    <xf numFmtId="182" fontId="48" fillId="0" borderId="68" xfId="1" applyNumberFormat="1" applyFont="1" applyFill="1" applyBorder="1" applyAlignment="1" applyProtection="1">
      <alignment horizontal="right" vertical="center" shrinkToFit="1"/>
      <protection hidden="1"/>
    </xf>
    <xf numFmtId="182" fontId="48" fillId="0" borderId="69" xfId="1" applyNumberFormat="1" applyFont="1" applyFill="1" applyBorder="1" applyAlignment="1" applyProtection="1">
      <alignment horizontal="right" vertical="center" shrinkToFit="1"/>
      <protection hidden="1"/>
    </xf>
    <xf numFmtId="0" fontId="29" fillId="0" borderId="0" xfId="0" applyFont="1" applyBorder="1" applyAlignment="1" applyProtection="1">
      <alignment horizontal="left" vertical="center"/>
      <protection hidden="1"/>
    </xf>
    <xf numFmtId="0" fontId="83" fillId="0" borderId="0" xfId="0" applyFont="1" applyBorder="1" applyAlignment="1" applyProtection="1">
      <alignment horizontal="right" vertical="center"/>
      <protection hidden="1"/>
    </xf>
    <xf numFmtId="0" fontId="84" fillId="0" borderId="0" xfId="0" applyFont="1" applyBorder="1" applyAlignment="1" applyProtection="1">
      <alignment horizontal="left" vertical="center"/>
      <protection hidden="1"/>
    </xf>
    <xf numFmtId="0" fontId="85" fillId="0" borderId="0" xfId="0" applyFont="1" applyBorder="1" applyAlignment="1" applyProtection="1">
      <alignment horizontal="left" vertical="center"/>
      <protection hidden="1"/>
    </xf>
    <xf numFmtId="0" fontId="86" fillId="0" borderId="0" xfId="0" applyFont="1">
      <alignment vertical="center"/>
    </xf>
    <xf numFmtId="0" fontId="43" fillId="0" borderId="0" xfId="0" applyFont="1" applyAlignment="1">
      <alignment vertical="center" wrapText="1"/>
    </xf>
    <xf numFmtId="38" fontId="16" fillId="0" borderId="2" xfId="1" applyFont="1" applyFill="1" applyBorder="1" applyAlignment="1" applyProtection="1">
      <alignment horizontal="right" vertical="center" wrapText="1"/>
    </xf>
    <xf numFmtId="0" fontId="89" fillId="6" borderId="42" xfId="0" applyFont="1" applyFill="1" applyBorder="1" applyAlignment="1" applyProtection="1">
      <protection hidden="1"/>
    </xf>
    <xf numFmtId="0" fontId="90" fillId="6" borderId="43" xfId="0" applyFont="1" applyFill="1" applyBorder="1" applyAlignment="1" applyProtection="1">
      <protection hidden="1"/>
    </xf>
    <xf numFmtId="180" fontId="35" fillId="2" borderId="0" xfId="1" applyNumberFormat="1" applyFont="1" applyFill="1" applyBorder="1" applyAlignment="1" applyProtection="1">
      <alignment horizontal="left"/>
      <protection hidden="1"/>
    </xf>
    <xf numFmtId="0" fontId="14" fillId="4" borderId="10" xfId="0" applyFont="1" applyFill="1" applyBorder="1" applyAlignment="1" applyProtection="1">
      <alignment horizontal="left" vertical="center" shrinkToFit="1"/>
      <protection locked="0"/>
    </xf>
    <xf numFmtId="0" fontId="14" fillId="4" borderId="9" xfId="0" applyFont="1" applyFill="1" applyBorder="1" applyAlignment="1" applyProtection="1">
      <alignment horizontal="left" vertical="center" shrinkToFit="1"/>
      <protection locked="0"/>
    </xf>
    <xf numFmtId="0" fontId="14" fillId="4" borderId="10" xfId="0" applyFont="1" applyFill="1" applyBorder="1" applyAlignment="1" applyProtection="1">
      <alignment horizontal="center" vertical="center" shrinkToFit="1"/>
      <protection locked="0"/>
    </xf>
    <xf numFmtId="0" fontId="14" fillId="4" borderId="9" xfId="0" applyFont="1" applyFill="1" applyBorder="1" applyAlignment="1" applyProtection="1">
      <alignment horizontal="center" vertical="center" shrinkToFit="1"/>
      <protection locked="0"/>
    </xf>
    <xf numFmtId="58" fontId="14" fillId="0" borderId="25" xfId="0" quotePrefix="1" applyNumberFormat="1" applyFont="1" applyFill="1" applyBorder="1" applyAlignment="1" applyProtection="1">
      <alignment horizontal="right" vertical="center"/>
      <protection locked="0"/>
    </xf>
    <xf numFmtId="0" fontId="41" fillId="0" borderId="25" xfId="0" applyFont="1" applyFill="1" applyBorder="1" applyAlignment="1">
      <alignment vertical="center"/>
    </xf>
    <xf numFmtId="0" fontId="20" fillId="7" borderId="2" xfId="0" applyFont="1" applyFill="1" applyBorder="1" applyAlignment="1" applyProtection="1">
      <alignment horizontal="center" vertical="center" wrapText="1"/>
    </xf>
    <xf numFmtId="0" fontId="20" fillId="7" borderId="2" xfId="0" applyFont="1" applyFill="1" applyBorder="1" applyAlignment="1" applyProtection="1">
      <alignment horizontal="center" vertical="center"/>
    </xf>
    <xf numFmtId="0" fontId="14" fillId="7" borderId="2" xfId="0" applyFont="1" applyFill="1" applyBorder="1" applyAlignment="1" applyProtection="1">
      <alignment horizontal="center" vertical="center" wrapText="1"/>
    </xf>
    <xf numFmtId="0" fontId="14" fillId="7" borderId="2"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9" xfId="0" applyFont="1" applyFill="1" applyBorder="1" applyAlignment="1" applyProtection="1">
      <alignment horizontal="center" vertical="center"/>
    </xf>
    <xf numFmtId="38" fontId="14" fillId="4" borderId="10" xfId="1" applyFont="1" applyFill="1" applyBorder="1" applyAlignment="1" applyProtection="1">
      <alignment horizontal="right" vertical="center" shrinkToFit="1"/>
      <protection locked="0"/>
    </xf>
    <xf numFmtId="38" fontId="14" fillId="4" borderId="9" xfId="1" applyFont="1" applyFill="1" applyBorder="1" applyAlignment="1" applyProtection="1">
      <alignment horizontal="right" vertical="center" shrinkToFit="1"/>
      <protection locked="0"/>
    </xf>
    <xf numFmtId="58" fontId="15" fillId="0" borderId="0" xfId="0" quotePrefix="1" applyNumberFormat="1" applyFont="1" applyFill="1" applyBorder="1" applyAlignment="1" applyProtection="1">
      <alignment horizontal="right" vertical="center"/>
      <protection locked="0"/>
    </xf>
    <xf numFmtId="0" fontId="14" fillId="0" borderId="0" xfId="0" applyFont="1" applyAlignment="1" applyProtection="1">
      <alignment horizontal="left" vertical="center" wrapText="1"/>
    </xf>
    <xf numFmtId="0" fontId="14" fillId="2" borderId="10" xfId="0" applyFont="1" applyFill="1" applyBorder="1" applyAlignment="1" applyProtection="1">
      <alignment horizontal="center" vertical="center" wrapText="1"/>
    </xf>
    <xf numFmtId="0" fontId="14" fillId="4" borderId="10" xfId="0" applyFont="1" applyFill="1" applyBorder="1" applyAlignment="1" applyProtection="1">
      <alignment horizontal="center" vertical="center"/>
      <protection locked="0"/>
    </xf>
    <xf numFmtId="0" fontId="14" fillId="4" borderId="9" xfId="0" applyFont="1" applyFill="1" applyBorder="1" applyAlignment="1" applyProtection="1">
      <alignment horizontal="center" vertical="center"/>
      <protection locked="0"/>
    </xf>
    <xf numFmtId="0" fontId="43" fillId="4" borderId="16" xfId="0" applyFont="1" applyFill="1" applyBorder="1" applyAlignment="1" applyProtection="1">
      <alignment horizontal="center" vertical="center"/>
      <protection locked="0"/>
    </xf>
    <xf numFmtId="0" fontId="62" fillId="4" borderId="13" xfId="0" applyFont="1" applyFill="1" applyBorder="1" applyAlignment="1">
      <alignment horizontal="center" vertical="center"/>
    </xf>
    <xf numFmtId="0" fontId="13" fillId="8" borderId="0" xfId="0" applyFont="1" applyFill="1" applyAlignment="1" applyProtection="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14" fillId="0" borderId="10"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4" borderId="2"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15" fillId="4" borderId="10" xfId="0" applyFont="1" applyFill="1" applyBorder="1" applyAlignment="1" applyProtection="1">
      <alignment horizontal="left" vertical="center" wrapText="1"/>
      <protection locked="0"/>
    </xf>
    <xf numFmtId="0" fontId="15" fillId="4" borderId="11" xfId="0" applyFont="1" applyFill="1" applyBorder="1" applyAlignment="1" applyProtection="1">
      <alignment horizontal="left" vertical="center" wrapText="1"/>
      <protection locked="0"/>
    </xf>
    <xf numFmtId="0" fontId="15" fillId="4" borderId="9" xfId="0" applyFont="1" applyFill="1" applyBorder="1" applyAlignment="1" applyProtection="1">
      <alignment horizontal="left" vertical="center" wrapText="1"/>
      <protection locked="0"/>
    </xf>
    <xf numFmtId="0" fontId="0" fillId="0" borderId="0" xfId="0" applyAlignment="1" applyProtection="1">
      <alignment horizontal="center" vertical="center" shrinkToFit="1"/>
      <protection locked="0"/>
    </xf>
    <xf numFmtId="0" fontId="66" fillId="0" borderId="0" xfId="0" applyFont="1" applyAlignment="1">
      <alignment horizontal="center" vertical="top"/>
    </xf>
    <xf numFmtId="0" fontId="65" fillId="0" borderId="0" xfId="0" applyFont="1" applyAlignment="1">
      <alignment horizontal="center" vertical="center"/>
    </xf>
    <xf numFmtId="0" fontId="64" fillId="0" borderId="0" xfId="0" applyFont="1" applyAlignment="1">
      <alignment horizontal="left" vertical="center" wrapText="1"/>
    </xf>
    <xf numFmtId="0" fontId="64" fillId="0" borderId="0" xfId="0" applyFont="1" applyAlignment="1">
      <alignment horizontal="left" vertical="center"/>
    </xf>
    <xf numFmtId="0" fontId="64" fillId="0" borderId="0" xfId="0" applyFont="1" applyAlignment="1">
      <alignment horizontal="center" vertical="center" wrapText="1"/>
    </xf>
    <xf numFmtId="0" fontId="64" fillId="0" borderId="0" xfId="0" applyFont="1" applyAlignment="1">
      <alignment horizontal="justify" vertical="top" wrapText="1"/>
    </xf>
    <xf numFmtId="0" fontId="64" fillId="0" borderId="0" xfId="0" applyFont="1" applyAlignment="1">
      <alignment horizontal="left" vertical="top" wrapText="1"/>
    </xf>
    <xf numFmtId="0" fontId="18" fillId="6" borderId="32" xfId="0" applyFont="1" applyFill="1" applyBorder="1" applyAlignment="1" applyProtection="1">
      <alignment horizontal="left" vertical="center" wrapText="1"/>
    </xf>
    <xf numFmtId="0" fontId="18" fillId="6" borderId="11" xfId="0" applyFont="1" applyFill="1" applyBorder="1" applyAlignment="1" applyProtection="1">
      <alignment horizontal="left" vertical="center" wrapText="1"/>
    </xf>
    <xf numFmtId="0" fontId="18" fillId="6" borderId="12" xfId="0" applyFont="1" applyFill="1" applyBorder="1" applyAlignment="1" applyProtection="1">
      <alignment horizontal="left" vertical="center" wrapText="1"/>
    </xf>
    <xf numFmtId="0" fontId="18" fillId="6" borderId="32" xfId="0" applyFont="1" applyFill="1" applyBorder="1" applyAlignment="1" applyProtection="1">
      <alignment horizontal="left" vertical="center"/>
    </xf>
    <xf numFmtId="0" fontId="18" fillId="6" borderId="11" xfId="0" applyFont="1" applyFill="1" applyBorder="1" applyAlignment="1" applyProtection="1">
      <alignment horizontal="left" vertical="center"/>
    </xf>
    <xf numFmtId="0" fontId="18" fillId="6" borderId="12" xfId="0" applyFont="1" applyFill="1" applyBorder="1" applyAlignment="1" applyProtection="1">
      <alignment horizontal="left" vertical="center"/>
    </xf>
    <xf numFmtId="0" fontId="15" fillId="4" borderId="32" xfId="0" applyFont="1" applyFill="1" applyBorder="1" applyAlignment="1" applyProtection="1">
      <alignment horizontal="left" vertical="top" wrapText="1"/>
      <protection locked="0"/>
    </xf>
    <xf numFmtId="0" fontId="15" fillId="4" borderId="11" xfId="0" applyFont="1" applyFill="1" applyBorder="1" applyAlignment="1" applyProtection="1">
      <alignment horizontal="left" vertical="top" wrapText="1"/>
      <protection locked="0"/>
    </xf>
    <xf numFmtId="0" fontId="15" fillId="4" borderId="12" xfId="0" applyFont="1" applyFill="1" applyBorder="1" applyAlignment="1" applyProtection="1">
      <alignment horizontal="left" vertical="top" wrapText="1"/>
      <protection locked="0"/>
    </xf>
    <xf numFmtId="0" fontId="15" fillId="4" borderId="33" xfId="0" applyFont="1" applyFill="1" applyBorder="1" applyAlignment="1" applyProtection="1">
      <alignment horizontal="left" vertical="top" wrapText="1"/>
      <protection locked="0"/>
    </xf>
    <xf numFmtId="0" fontId="15" fillId="4" borderId="63" xfId="0" applyFont="1" applyFill="1" applyBorder="1" applyAlignment="1" applyProtection="1">
      <alignment horizontal="left" vertical="top" wrapText="1"/>
      <protection locked="0"/>
    </xf>
    <xf numFmtId="0" fontId="15" fillId="4" borderId="20" xfId="0" applyFont="1" applyFill="1" applyBorder="1" applyAlignment="1" applyProtection="1">
      <alignment horizontal="left" vertical="top" wrapText="1"/>
      <protection locked="0"/>
    </xf>
    <xf numFmtId="0" fontId="15" fillId="4" borderId="30" xfId="0" applyFont="1" applyFill="1" applyBorder="1" applyAlignment="1" applyProtection="1">
      <alignment horizontal="left" vertical="top" wrapText="1"/>
      <protection locked="0"/>
    </xf>
    <xf numFmtId="0" fontId="15" fillId="4" borderId="0" xfId="0" applyFont="1" applyFill="1" applyBorder="1" applyAlignment="1" applyProtection="1">
      <alignment horizontal="left" vertical="top" wrapText="1"/>
      <protection locked="0"/>
    </xf>
    <xf numFmtId="0" fontId="15" fillId="4" borderId="29" xfId="0" applyFont="1" applyFill="1" applyBorder="1" applyAlignment="1" applyProtection="1">
      <alignment horizontal="left" vertical="top" wrapText="1"/>
      <protection locked="0"/>
    </xf>
    <xf numFmtId="0" fontId="15" fillId="4" borderId="27" xfId="0" applyFont="1" applyFill="1" applyBorder="1" applyAlignment="1" applyProtection="1">
      <alignment horizontal="left" vertical="top" wrapText="1"/>
      <protection locked="0"/>
    </xf>
    <xf numFmtId="0" fontId="15" fillId="4" borderId="1" xfId="0" applyFont="1" applyFill="1" applyBorder="1" applyAlignment="1" applyProtection="1">
      <alignment horizontal="left" vertical="top" wrapText="1"/>
      <protection locked="0"/>
    </xf>
    <xf numFmtId="0" fontId="15" fillId="4" borderId="7" xfId="0" applyFont="1" applyFill="1" applyBorder="1" applyAlignment="1" applyProtection="1">
      <alignment horizontal="left" vertical="top" wrapText="1"/>
      <protection locked="0"/>
    </xf>
    <xf numFmtId="0" fontId="18" fillId="6" borderId="31" xfId="0" applyFont="1" applyFill="1" applyBorder="1" applyAlignment="1" applyProtection="1">
      <alignment horizontal="left" vertical="center"/>
    </xf>
    <xf numFmtId="0" fontId="18" fillId="6" borderId="8" xfId="0" applyFont="1" applyFill="1" applyBorder="1" applyAlignment="1" applyProtection="1">
      <alignment horizontal="left" vertical="center"/>
    </xf>
    <xf numFmtId="0" fontId="18" fillId="6" borderId="15" xfId="0" applyFont="1" applyFill="1" applyBorder="1" applyAlignment="1" applyProtection="1">
      <alignment horizontal="left" vertical="center"/>
    </xf>
    <xf numFmtId="0" fontId="15" fillId="4" borderId="35" xfId="0" applyFont="1" applyFill="1" applyBorder="1" applyAlignment="1" applyProtection="1">
      <alignment horizontal="left" vertical="top" wrapText="1"/>
      <protection locked="0"/>
    </xf>
    <xf numFmtId="0" fontId="15" fillId="4" borderId="18" xfId="0" applyFont="1" applyFill="1" applyBorder="1" applyAlignment="1" applyProtection="1">
      <alignment horizontal="left" vertical="top"/>
      <protection locked="0"/>
    </xf>
    <xf numFmtId="0" fontId="15" fillId="4" borderId="38" xfId="0" applyFont="1" applyFill="1" applyBorder="1" applyAlignment="1" applyProtection="1">
      <alignment horizontal="left" vertical="top"/>
      <protection locked="0"/>
    </xf>
    <xf numFmtId="0" fontId="15" fillId="4" borderId="0" xfId="0" applyFont="1" applyFill="1" applyBorder="1" applyAlignment="1" applyProtection="1">
      <alignment horizontal="left" vertical="top"/>
      <protection locked="0"/>
    </xf>
    <xf numFmtId="0" fontId="15" fillId="4" borderId="29" xfId="0" applyFont="1" applyFill="1" applyBorder="1" applyAlignment="1" applyProtection="1">
      <alignment horizontal="left" vertical="top"/>
      <protection locked="0"/>
    </xf>
    <xf numFmtId="0" fontId="24" fillId="2" borderId="4"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56"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18" fillId="13" borderId="30" xfId="0" applyFont="1" applyFill="1" applyBorder="1" applyAlignment="1">
      <alignment horizontal="center" vertical="center"/>
    </xf>
    <xf numFmtId="0" fontId="18" fillId="13" borderId="19" xfId="0" applyFont="1" applyFill="1" applyBorder="1" applyAlignment="1">
      <alignment horizontal="center" vertical="center"/>
    </xf>
    <xf numFmtId="0" fontId="18" fillId="13" borderId="28" xfId="0" applyFont="1" applyFill="1" applyBorder="1" applyAlignment="1">
      <alignment horizontal="center" vertical="center"/>
    </xf>
    <xf numFmtId="0" fontId="18" fillId="13" borderId="27" xfId="0" applyFont="1" applyFill="1" applyBorder="1" applyAlignment="1">
      <alignment horizontal="center" vertical="center"/>
    </xf>
    <xf numFmtId="0" fontId="18" fillId="13" borderId="1" xfId="0" applyFont="1" applyFill="1" applyBorder="1" applyAlignment="1">
      <alignment horizontal="center" vertical="center"/>
    </xf>
    <xf numFmtId="0" fontId="18" fillId="13" borderId="7" xfId="0" applyFont="1" applyFill="1" applyBorder="1" applyAlignment="1">
      <alignment horizontal="center" vertical="center"/>
    </xf>
    <xf numFmtId="0" fontId="26" fillId="2" borderId="14" xfId="0" applyFont="1" applyFill="1" applyBorder="1" applyAlignment="1" applyProtection="1">
      <alignment horizontal="center" vertical="center" textRotation="255" shrinkToFit="1"/>
    </xf>
    <xf numFmtId="0" fontId="26" fillId="2" borderId="28" xfId="0" applyFont="1" applyFill="1" applyBorder="1" applyAlignment="1" applyProtection="1">
      <alignment horizontal="center" vertical="center" textRotation="255" shrinkToFit="1"/>
    </xf>
    <xf numFmtId="0" fontId="26" fillId="2" borderId="30" xfId="0" applyFont="1" applyFill="1" applyBorder="1" applyAlignment="1" applyProtection="1">
      <alignment horizontal="center" vertical="center" textRotation="255" shrinkToFit="1"/>
    </xf>
    <xf numFmtId="0" fontId="26" fillId="2" borderId="29" xfId="0" applyFont="1" applyFill="1" applyBorder="1" applyAlignment="1" applyProtection="1">
      <alignment horizontal="center" vertical="center" textRotation="255" shrinkToFit="1"/>
    </xf>
    <xf numFmtId="0" fontId="26" fillId="2" borderId="27" xfId="0" applyFont="1" applyFill="1" applyBorder="1" applyAlignment="1" applyProtection="1">
      <alignment horizontal="center" vertical="center" textRotation="255" shrinkToFit="1"/>
    </xf>
    <xf numFmtId="0" fontId="26" fillId="2" borderId="7" xfId="0" applyFont="1" applyFill="1" applyBorder="1" applyAlignment="1" applyProtection="1">
      <alignment horizontal="center" vertical="center" textRotation="255" shrinkToFit="1"/>
    </xf>
    <xf numFmtId="0" fontId="22" fillId="12" borderId="13" xfId="0" applyFont="1" applyFill="1" applyBorder="1" applyAlignment="1" applyProtection="1">
      <alignment horizontal="center" vertical="center"/>
    </xf>
    <xf numFmtId="0" fontId="22" fillId="12" borderId="50" xfId="0" applyFont="1" applyFill="1" applyBorder="1" applyAlignment="1" applyProtection="1">
      <alignment horizontal="center" vertical="center"/>
    </xf>
    <xf numFmtId="180" fontId="48" fillId="0" borderId="72" xfId="0" applyNumberFormat="1" applyFont="1" applyFill="1" applyBorder="1" applyAlignment="1" applyProtection="1">
      <alignment horizontal="right" vertical="center" shrinkToFit="1"/>
      <protection hidden="1"/>
    </xf>
    <xf numFmtId="180" fontId="48" fillId="0" borderId="73" xfId="0" applyNumberFormat="1" applyFont="1" applyFill="1" applyBorder="1" applyAlignment="1" applyProtection="1">
      <alignment horizontal="right" vertical="center" shrinkToFit="1"/>
      <protection hidden="1"/>
    </xf>
    <xf numFmtId="180" fontId="48" fillId="0" borderId="71" xfId="0" applyNumberFormat="1" applyFont="1" applyFill="1" applyBorder="1" applyAlignment="1" applyProtection="1">
      <alignment vertical="center" shrinkToFit="1"/>
      <protection hidden="1"/>
    </xf>
    <xf numFmtId="180" fontId="48" fillId="0" borderId="74" xfId="0" applyNumberFormat="1" applyFont="1" applyFill="1" applyBorder="1" applyAlignment="1" applyProtection="1">
      <alignment vertical="center" shrinkToFit="1"/>
      <protection hidden="1"/>
    </xf>
    <xf numFmtId="0" fontId="14" fillId="4" borderId="56" xfId="0" applyFont="1" applyFill="1" applyBorder="1" applyAlignment="1" applyProtection="1">
      <alignment horizontal="left" vertical="center" shrinkToFit="1"/>
      <protection locked="0"/>
    </xf>
    <xf numFmtId="0" fontId="14" fillId="4" borderId="69" xfId="0" applyFont="1" applyFill="1" applyBorder="1" applyAlignment="1" applyProtection="1">
      <alignment horizontal="left" vertical="center" shrinkToFit="1"/>
      <protection locked="0"/>
    </xf>
    <xf numFmtId="179" fontId="14" fillId="4" borderId="70" xfId="0" applyNumberFormat="1" applyFont="1" applyFill="1" applyBorder="1" applyAlignment="1" applyProtection="1">
      <alignment horizontal="center" vertical="center" shrinkToFit="1"/>
      <protection locked="0"/>
    </xf>
    <xf numFmtId="179" fontId="14" fillId="4" borderId="71" xfId="0" applyNumberFormat="1" applyFont="1" applyFill="1" applyBorder="1" applyAlignment="1" applyProtection="1">
      <alignment horizontal="center" vertical="center" shrinkToFit="1"/>
      <protection locked="0"/>
    </xf>
    <xf numFmtId="3" fontId="14" fillId="4" borderId="5" xfId="0" applyNumberFormat="1" applyFont="1" applyFill="1" applyBorder="1" applyAlignment="1" applyProtection="1">
      <alignment vertical="center" shrinkToFit="1"/>
      <protection locked="0"/>
    </xf>
    <xf numFmtId="3" fontId="20" fillId="4" borderId="65" xfId="0" applyNumberFormat="1" applyFont="1" applyFill="1" applyBorder="1" applyAlignment="1" applyProtection="1">
      <alignment vertical="center" shrinkToFit="1"/>
      <protection locked="0"/>
    </xf>
    <xf numFmtId="0" fontId="14" fillId="4" borderId="60" xfId="0" applyFont="1" applyFill="1" applyBorder="1" applyAlignment="1" applyProtection="1">
      <alignment horizontal="left" vertical="center" shrinkToFit="1"/>
      <protection locked="0"/>
    </xf>
    <xf numFmtId="0" fontId="14" fillId="4" borderId="24" xfId="0" applyFont="1" applyFill="1" applyBorder="1" applyAlignment="1" applyProtection="1">
      <alignment horizontal="left" vertical="center" shrinkToFit="1"/>
      <protection locked="0"/>
    </xf>
    <xf numFmtId="179" fontId="14" fillId="4" borderId="60" xfId="0" applyNumberFormat="1" applyFont="1" applyFill="1" applyBorder="1" applyAlignment="1" applyProtection="1">
      <alignment horizontal="center" vertical="center" shrinkToFit="1"/>
      <protection locked="0"/>
    </xf>
    <xf numFmtId="179" fontId="14" fillId="4" borderId="24" xfId="0" applyNumberFormat="1" applyFont="1" applyFill="1" applyBorder="1" applyAlignment="1" applyProtection="1">
      <alignment horizontal="center" vertical="center" shrinkToFit="1"/>
      <protection locked="0"/>
    </xf>
    <xf numFmtId="0" fontId="14" fillId="4" borderId="64" xfId="0" applyFont="1" applyFill="1" applyBorder="1" applyAlignment="1" applyProtection="1">
      <alignment horizontal="left" vertical="center" shrinkToFit="1"/>
      <protection locked="0"/>
    </xf>
    <xf numFmtId="0" fontId="14" fillId="4" borderId="22" xfId="0" applyFont="1" applyFill="1" applyBorder="1" applyAlignment="1" applyProtection="1">
      <alignment horizontal="left" vertical="center" shrinkToFit="1"/>
      <protection locked="0"/>
    </xf>
    <xf numFmtId="179" fontId="14" fillId="4" borderId="64" xfId="0" applyNumberFormat="1" applyFont="1" applyFill="1" applyBorder="1" applyAlignment="1" applyProtection="1">
      <alignment horizontal="center" vertical="center" shrinkToFit="1"/>
      <protection locked="0"/>
    </xf>
    <xf numFmtId="179" fontId="14" fillId="4" borderId="22" xfId="0" applyNumberFormat="1" applyFont="1" applyFill="1" applyBorder="1" applyAlignment="1" applyProtection="1">
      <alignment horizontal="center" vertical="center" shrinkToFit="1"/>
      <protection locked="0"/>
    </xf>
    <xf numFmtId="179" fontId="14" fillId="4" borderId="56" xfId="0" applyNumberFormat="1" applyFont="1" applyFill="1" applyBorder="1" applyAlignment="1" applyProtection="1">
      <alignment horizontal="center" vertical="center" shrinkToFit="1"/>
      <protection locked="0"/>
    </xf>
    <xf numFmtId="179" fontId="14" fillId="4" borderId="69" xfId="0" applyNumberFormat="1" applyFont="1" applyFill="1" applyBorder="1" applyAlignment="1" applyProtection="1">
      <alignment horizontal="center" vertical="center" shrinkToFit="1"/>
      <protection locked="0"/>
    </xf>
    <xf numFmtId="3" fontId="20" fillId="4" borderId="71" xfId="0" applyNumberFormat="1" applyFont="1" applyFill="1" applyBorder="1" applyAlignment="1" applyProtection="1">
      <alignment vertical="center" shrinkToFit="1"/>
      <protection locked="0"/>
    </xf>
    <xf numFmtId="3" fontId="20" fillId="4" borderId="74" xfId="0" applyNumberFormat="1" applyFont="1" applyFill="1" applyBorder="1" applyAlignment="1" applyProtection="1">
      <alignment vertical="center" shrinkToFit="1"/>
      <protection locked="0"/>
    </xf>
    <xf numFmtId="0" fontId="14" fillId="4" borderId="4" xfId="0" applyFont="1" applyFill="1" applyBorder="1" applyAlignment="1" applyProtection="1">
      <alignment horizontal="left" vertical="center" shrinkToFit="1"/>
      <protection locked="0"/>
    </xf>
    <xf numFmtId="0" fontId="14" fillId="4" borderId="67" xfId="0" applyFont="1" applyFill="1" applyBorder="1" applyAlignment="1" applyProtection="1">
      <alignment horizontal="left" vertical="center" shrinkToFit="1"/>
      <protection locked="0"/>
    </xf>
    <xf numFmtId="0" fontId="26" fillId="4" borderId="60" xfId="0" applyFont="1" applyFill="1" applyBorder="1" applyAlignment="1" applyProtection="1">
      <alignment horizontal="center" vertical="center" shrinkToFit="1"/>
      <protection locked="0"/>
    </xf>
    <xf numFmtId="0" fontId="26" fillId="4" borderId="62" xfId="0" applyFont="1" applyFill="1" applyBorder="1" applyAlignment="1" applyProtection="1">
      <alignment horizontal="center" vertical="center" shrinkToFit="1"/>
      <protection locked="0"/>
    </xf>
    <xf numFmtId="0" fontId="19" fillId="12" borderId="13" xfId="0" applyFont="1" applyFill="1" applyBorder="1" applyAlignment="1" applyProtection="1">
      <alignment horizontal="center" vertical="center"/>
    </xf>
    <xf numFmtId="0" fontId="19" fillId="12" borderId="50" xfId="0" applyFont="1" applyFill="1" applyBorder="1" applyAlignment="1" applyProtection="1">
      <alignment horizontal="center" vertical="center"/>
    </xf>
    <xf numFmtId="0" fontId="46" fillId="2" borderId="5" xfId="0" applyFont="1" applyFill="1" applyBorder="1" applyAlignment="1" applyProtection="1">
      <alignment horizontal="center" vertical="center" wrapText="1"/>
      <protection hidden="1"/>
    </xf>
    <xf numFmtId="0" fontId="46" fillId="2" borderId="65" xfId="0" applyFont="1" applyFill="1" applyBorder="1" applyAlignment="1" applyProtection="1">
      <alignment horizontal="center" vertical="center" wrapText="1"/>
      <protection hidden="1"/>
    </xf>
    <xf numFmtId="0" fontId="26" fillId="2" borderId="16" xfId="0" applyFont="1" applyFill="1" applyBorder="1" applyAlignment="1" applyProtection="1">
      <alignment horizontal="center" vertical="center" shrinkToFit="1"/>
    </xf>
    <xf numFmtId="0" fontId="26" fillId="2" borderId="17" xfId="0" applyFont="1" applyFill="1" applyBorder="1" applyAlignment="1" applyProtection="1">
      <alignment horizontal="center" vertical="center" shrinkToFit="1"/>
    </xf>
    <xf numFmtId="0" fontId="26" fillId="2" borderId="13" xfId="0" applyFont="1" applyFill="1" applyBorder="1" applyAlignment="1" applyProtection="1">
      <alignment horizontal="center" vertical="center" shrinkToFit="1"/>
    </xf>
    <xf numFmtId="0" fontId="47" fillId="4" borderId="2" xfId="6" applyFont="1" applyFill="1" applyBorder="1" applyAlignment="1" applyProtection="1">
      <alignment horizontal="center" vertical="center" shrinkToFit="1"/>
      <protection locked="0" hidden="1"/>
    </xf>
    <xf numFmtId="0" fontId="23" fillId="4" borderId="6" xfId="6" applyFont="1" applyFill="1" applyBorder="1" applyAlignment="1" applyProtection="1">
      <alignment horizontal="left" vertical="center" shrinkToFit="1"/>
      <protection locked="0"/>
    </xf>
    <xf numFmtId="0" fontId="23" fillId="4" borderId="65" xfId="6" applyFont="1" applyFill="1" applyBorder="1" applyAlignment="1" applyProtection="1">
      <alignment horizontal="left" vertical="center" shrinkToFit="1"/>
      <protection locked="0"/>
    </xf>
    <xf numFmtId="0" fontId="37" fillId="12" borderId="17" xfId="0" applyFont="1" applyFill="1" applyBorder="1" applyAlignment="1" applyProtection="1">
      <alignment horizontal="center" vertical="center" wrapText="1"/>
      <protection hidden="1"/>
    </xf>
    <xf numFmtId="0" fontId="37" fillId="12" borderId="13" xfId="0" applyFont="1" applyFill="1" applyBorder="1" applyAlignment="1" applyProtection="1">
      <alignment horizontal="center" vertical="center" wrapText="1"/>
      <protection hidden="1"/>
    </xf>
    <xf numFmtId="0" fontId="19" fillId="12" borderId="13" xfId="0" applyFont="1" applyFill="1" applyBorder="1" applyAlignment="1" applyProtection="1">
      <alignment horizontal="center" vertical="center"/>
      <protection hidden="1"/>
    </xf>
    <xf numFmtId="0" fontId="19" fillId="12" borderId="50" xfId="0" applyFont="1" applyFill="1" applyBorder="1" applyAlignment="1" applyProtection="1">
      <alignment horizontal="center" vertical="center"/>
      <protection hidden="1"/>
    </xf>
    <xf numFmtId="0" fontId="26" fillId="2" borderId="21" xfId="0" applyFont="1" applyFill="1" applyBorder="1" applyAlignment="1" applyProtection="1">
      <alignment horizontal="center" vertical="center" shrinkToFit="1"/>
    </xf>
    <xf numFmtId="0" fontId="26" fillId="2" borderId="64" xfId="0" applyFont="1" applyFill="1" applyBorder="1" applyAlignment="1" applyProtection="1">
      <alignment horizontal="center" vertical="center" shrinkToFit="1"/>
    </xf>
    <xf numFmtId="0" fontId="23" fillId="4" borderId="64" xfId="0" applyFont="1" applyFill="1" applyBorder="1" applyAlignment="1" applyProtection="1">
      <alignment horizontal="left" vertical="center" shrinkToFit="1"/>
      <protection locked="0"/>
    </xf>
    <xf numFmtId="0" fontId="23" fillId="4" borderId="70" xfId="0" applyFont="1" applyFill="1" applyBorder="1" applyAlignment="1" applyProtection="1">
      <alignment horizontal="left" vertical="center" shrinkToFit="1"/>
      <protection locked="0"/>
    </xf>
    <xf numFmtId="0" fontId="23" fillId="4" borderId="71" xfId="0" applyFont="1" applyFill="1" applyBorder="1" applyAlignment="1" applyProtection="1">
      <alignment horizontal="left" vertical="center" shrinkToFit="1"/>
      <protection locked="0"/>
    </xf>
    <xf numFmtId="0" fontId="26" fillId="2" borderId="61" xfId="0" applyFont="1" applyFill="1" applyBorder="1" applyAlignment="1" applyProtection="1">
      <alignment horizontal="center" vertical="center" shrinkToFit="1"/>
    </xf>
    <xf numFmtId="0" fontId="26" fillId="2" borderId="2" xfId="0" applyFont="1" applyFill="1" applyBorder="1" applyAlignment="1" applyProtection="1">
      <alignment horizontal="center" vertical="center" shrinkToFit="1"/>
    </xf>
    <xf numFmtId="0" fontId="26" fillId="2" borderId="23" xfId="0" applyFont="1" applyFill="1" applyBorder="1" applyAlignment="1" applyProtection="1">
      <alignment horizontal="center" vertical="center" shrinkToFit="1"/>
    </xf>
    <xf numFmtId="0" fontId="26" fillId="2" borderId="60" xfId="0" applyFont="1" applyFill="1" applyBorder="1" applyAlignment="1" applyProtection="1">
      <alignment horizontal="center" vertical="center" shrinkToFit="1"/>
    </xf>
    <xf numFmtId="0" fontId="23" fillId="12" borderId="58" xfId="0" applyFont="1" applyFill="1" applyBorder="1" applyAlignment="1" applyProtection="1">
      <alignment horizontal="center" vertical="center"/>
      <protection hidden="1"/>
    </xf>
    <xf numFmtId="0" fontId="23" fillId="12" borderId="59" xfId="0" applyFont="1" applyFill="1" applyBorder="1" applyAlignment="1" applyProtection="1">
      <alignment horizontal="center" vertical="center"/>
      <protection hidden="1"/>
    </xf>
    <xf numFmtId="182" fontId="42" fillId="0" borderId="66" xfId="1" applyNumberFormat="1" applyFont="1" applyFill="1" applyBorder="1" applyAlignment="1" applyProtection="1">
      <alignment horizontal="right" vertical="center" shrinkToFit="1"/>
      <protection hidden="1"/>
    </xf>
    <xf numFmtId="182" fontId="42" fillId="0" borderId="73" xfId="1" applyNumberFormat="1" applyFont="1" applyFill="1" applyBorder="1" applyAlignment="1" applyProtection="1">
      <alignment horizontal="right" vertical="center" shrinkToFit="1"/>
      <protection hidden="1"/>
    </xf>
    <xf numFmtId="182" fontId="42" fillId="0" borderId="67" xfId="1" applyNumberFormat="1" applyFont="1" applyFill="1" applyBorder="1" applyAlignment="1" applyProtection="1">
      <alignment horizontal="right" vertical="center" shrinkToFit="1"/>
      <protection hidden="1"/>
    </xf>
    <xf numFmtId="182" fontId="42" fillId="0" borderId="74" xfId="1" applyNumberFormat="1" applyFont="1" applyFill="1" applyBorder="1" applyAlignment="1" applyProtection="1">
      <alignment horizontal="right" vertical="center" shrinkToFit="1"/>
      <protection hidden="1"/>
    </xf>
    <xf numFmtId="0" fontId="26" fillId="12" borderId="60" xfId="0" applyFont="1" applyFill="1" applyBorder="1" applyAlignment="1" applyProtection="1">
      <alignment horizontal="center" vertical="center" shrinkToFit="1"/>
      <protection hidden="1"/>
    </xf>
    <xf numFmtId="0" fontId="26" fillId="4" borderId="2" xfId="0" applyFont="1" applyFill="1" applyBorder="1" applyAlignment="1" applyProtection="1">
      <alignment horizontal="center" vertical="center" shrinkToFit="1"/>
      <protection locked="0"/>
    </xf>
    <xf numFmtId="0" fontId="25" fillId="12" borderId="21" xfId="0" applyFont="1" applyFill="1" applyBorder="1" applyAlignment="1" applyProtection="1">
      <alignment horizontal="center" vertical="center" textRotation="255"/>
      <protection hidden="1"/>
    </xf>
    <xf numFmtId="0" fontId="25" fillId="12" borderId="61" xfId="0" applyFont="1" applyFill="1" applyBorder="1" applyAlignment="1" applyProtection="1">
      <alignment horizontal="center" vertical="center" textRotation="255"/>
      <protection hidden="1"/>
    </xf>
    <xf numFmtId="0" fontId="25" fillId="12" borderId="23" xfId="0" applyFont="1" applyFill="1" applyBorder="1" applyAlignment="1" applyProtection="1">
      <alignment horizontal="center" vertical="center" textRotation="255"/>
      <protection hidden="1"/>
    </xf>
    <xf numFmtId="0" fontId="26" fillId="12" borderId="64" xfId="0" applyFont="1" applyFill="1" applyBorder="1" applyAlignment="1" applyProtection="1">
      <alignment horizontal="center" vertical="center" shrinkToFit="1"/>
      <protection hidden="1"/>
    </xf>
    <xf numFmtId="0" fontId="23" fillId="4" borderId="64" xfId="0" applyFont="1" applyFill="1" applyBorder="1" applyAlignment="1" applyProtection="1">
      <alignment horizontal="center" vertical="center" shrinkToFit="1"/>
      <protection locked="0" hidden="1"/>
    </xf>
    <xf numFmtId="0" fontId="26" fillId="12" borderId="2" xfId="0" applyFont="1" applyFill="1" applyBorder="1" applyAlignment="1" applyProtection="1">
      <alignment horizontal="center" vertical="center" shrinkToFit="1"/>
      <protection hidden="1"/>
    </xf>
    <xf numFmtId="0" fontId="43" fillId="0" borderId="17" xfId="0" applyFont="1" applyFill="1" applyBorder="1" applyAlignment="1" applyProtection="1">
      <alignment horizontal="left" vertical="center" wrapText="1"/>
      <protection hidden="1"/>
    </xf>
    <xf numFmtId="0" fontId="0" fillId="0" borderId="17" xfId="0" applyBorder="1" applyAlignment="1">
      <alignment vertical="center"/>
    </xf>
    <xf numFmtId="0" fontId="20" fillId="3" borderId="77" xfId="0" applyFont="1" applyFill="1" applyBorder="1" applyAlignment="1">
      <alignment horizontal="center" vertical="center"/>
    </xf>
    <xf numFmtId="0" fontId="0" fillId="0" borderId="78" xfId="0" applyBorder="1" applyAlignment="1">
      <alignment horizontal="center" vertical="center"/>
    </xf>
    <xf numFmtId="0" fontId="31" fillId="13" borderId="14" xfId="0" applyFont="1" applyFill="1" applyBorder="1" applyAlignment="1" applyProtection="1">
      <alignment horizontal="right" vertical="center"/>
      <protection hidden="1"/>
    </xf>
    <xf numFmtId="0" fontId="31" fillId="13" borderId="19" xfId="0" applyFont="1" applyFill="1" applyBorder="1" applyAlignment="1" applyProtection="1">
      <alignment horizontal="right" vertical="center"/>
      <protection hidden="1"/>
    </xf>
    <xf numFmtId="0" fontId="31" fillId="13" borderId="28" xfId="0" applyFont="1" applyFill="1" applyBorder="1" applyAlignment="1" applyProtection="1">
      <alignment horizontal="right" vertical="center"/>
      <protection hidden="1"/>
    </xf>
    <xf numFmtId="0" fontId="19" fillId="12" borderId="17" xfId="0" applyFont="1" applyFill="1" applyBorder="1" applyAlignment="1" applyProtection="1">
      <alignment horizontal="center" vertical="center"/>
      <protection hidden="1"/>
    </xf>
    <xf numFmtId="0" fontId="18" fillId="13" borderId="30" xfId="0" applyFont="1" applyFill="1" applyBorder="1" applyAlignment="1" applyProtection="1">
      <alignment horizontal="center" vertical="center" textRotation="255"/>
      <protection hidden="1"/>
    </xf>
    <xf numFmtId="0" fontId="37" fillId="12" borderId="50" xfId="0" applyFont="1" applyFill="1" applyBorder="1" applyAlignment="1" applyProtection="1">
      <alignment horizontal="center" vertical="center" wrapText="1"/>
      <protection hidden="1"/>
    </xf>
    <xf numFmtId="0" fontId="23" fillId="12" borderId="85" xfId="0" applyFont="1" applyFill="1" applyBorder="1" applyAlignment="1" applyProtection="1">
      <alignment horizontal="center" vertical="center"/>
      <protection hidden="1"/>
    </xf>
    <xf numFmtId="182" fontId="42" fillId="0" borderId="61" xfId="1" applyNumberFormat="1" applyFont="1" applyFill="1" applyBorder="1" applyAlignment="1" applyProtection="1">
      <alignment horizontal="right" vertical="center" shrinkToFit="1"/>
      <protection hidden="1"/>
    </xf>
    <xf numFmtId="182" fontId="42" fillId="0" borderId="3" xfId="1" applyNumberFormat="1" applyFont="1" applyFill="1" applyBorder="1" applyAlignment="1" applyProtection="1">
      <alignment horizontal="right" vertical="center" shrinkToFit="1"/>
      <protection hidden="1"/>
    </xf>
    <xf numFmtId="0" fontId="26" fillId="12" borderId="79" xfId="0" applyFont="1" applyFill="1" applyBorder="1" applyAlignment="1" applyProtection="1">
      <alignment horizontal="center" vertical="center" shrinkToFit="1"/>
      <protection hidden="1"/>
    </xf>
    <xf numFmtId="0" fontId="26" fillId="12" borderId="62" xfId="0" applyFont="1" applyFill="1" applyBorder="1" applyAlignment="1" applyProtection="1">
      <alignment horizontal="center" vertical="center" shrinkToFit="1"/>
      <protection hidden="1"/>
    </xf>
    <xf numFmtId="182" fontId="42" fillId="0" borderId="23" xfId="1" applyNumberFormat="1" applyFont="1" applyFill="1" applyBorder="1" applyAlignment="1" applyProtection="1">
      <alignment horizontal="right" vertical="center" shrinkToFit="1"/>
      <protection hidden="1"/>
    </xf>
    <xf numFmtId="182" fontId="42" fillId="0" borderId="24" xfId="1" applyNumberFormat="1" applyFont="1" applyFill="1" applyBorder="1" applyAlignment="1" applyProtection="1">
      <alignment horizontal="right" vertical="center" shrinkToFit="1"/>
      <protection hidden="1"/>
    </xf>
    <xf numFmtId="0" fontId="25" fillId="12" borderId="5" xfId="0" applyFont="1" applyFill="1" applyBorder="1" applyAlignment="1" applyProtection="1">
      <alignment horizontal="center" vertical="center" textRotation="255"/>
      <protection hidden="1"/>
    </xf>
    <xf numFmtId="0" fontId="26" fillId="12" borderId="15" xfId="0" applyFont="1" applyFill="1" applyBorder="1" applyAlignment="1" applyProtection="1">
      <alignment horizontal="center" vertical="center" shrinkToFit="1"/>
      <protection hidden="1"/>
    </xf>
    <xf numFmtId="0" fontId="26" fillId="12" borderId="31" xfId="0" applyFont="1" applyFill="1" applyBorder="1" applyAlignment="1" applyProtection="1">
      <alignment horizontal="center" vertical="center" shrinkToFit="1"/>
      <protection hidden="1"/>
    </xf>
    <xf numFmtId="0" fontId="23" fillId="4" borderId="22" xfId="0" applyFont="1" applyFill="1" applyBorder="1" applyAlignment="1" applyProtection="1">
      <alignment horizontal="center" vertical="center" shrinkToFit="1"/>
      <protection locked="0" hidden="1"/>
    </xf>
    <xf numFmtId="0" fontId="23" fillId="4" borderId="57" xfId="0" applyFont="1" applyFill="1" applyBorder="1" applyAlignment="1" applyProtection="1">
      <alignment horizontal="center" vertical="center" shrinkToFit="1"/>
      <protection locked="0" hidden="1"/>
    </xf>
    <xf numFmtId="0" fontId="23" fillId="4" borderId="21" xfId="0" applyFont="1" applyFill="1" applyBorder="1" applyAlignment="1" applyProtection="1">
      <alignment horizontal="center" vertical="center" shrinkToFit="1"/>
      <protection locked="0" hidden="1"/>
    </xf>
    <xf numFmtId="0" fontId="26" fillId="12" borderId="12" xfId="0" applyFont="1" applyFill="1" applyBorder="1" applyAlignment="1" applyProtection="1">
      <alignment horizontal="center" vertical="center" shrinkToFit="1"/>
      <protection hidden="1"/>
    </xf>
    <xf numFmtId="0" fontId="26" fillId="12" borderId="32" xfId="0" applyFont="1" applyFill="1" applyBorder="1" applyAlignment="1" applyProtection="1">
      <alignment horizontal="center" vertical="center" shrinkToFit="1"/>
      <protection hidden="1"/>
    </xf>
    <xf numFmtId="0" fontId="47" fillId="4" borderId="3" xfId="6" applyFont="1" applyFill="1" applyBorder="1" applyAlignment="1" applyProtection="1">
      <alignment horizontal="center" vertical="center" shrinkToFit="1"/>
      <protection locked="0" hidden="1"/>
    </xf>
    <xf numFmtId="0" fontId="47" fillId="4" borderId="58" xfId="6" applyFont="1" applyFill="1" applyBorder="1" applyAlignment="1" applyProtection="1">
      <alignment horizontal="center" vertical="center" shrinkToFit="1"/>
      <protection locked="0" hidden="1"/>
    </xf>
    <xf numFmtId="0" fontId="47" fillId="4" borderId="61" xfId="6" applyFont="1" applyFill="1" applyBorder="1" applyAlignment="1" applyProtection="1">
      <alignment horizontal="center" vertical="center" shrinkToFit="1"/>
      <protection locked="0" hidden="1"/>
    </xf>
    <xf numFmtId="0" fontId="25" fillId="12" borderId="80" xfId="0" applyFont="1" applyFill="1" applyBorder="1" applyAlignment="1" applyProtection="1">
      <alignment horizontal="center" vertical="center" textRotation="255"/>
      <protection hidden="1"/>
    </xf>
    <xf numFmtId="0" fontId="23" fillId="4" borderId="81" xfId="0" applyFont="1" applyFill="1" applyBorder="1" applyAlignment="1" applyProtection="1">
      <alignment horizontal="center" vertical="center" shrinkToFit="1"/>
      <protection locked="0" hidden="1"/>
    </xf>
    <xf numFmtId="0" fontId="23" fillId="4" borderId="8" xfId="0" applyFont="1" applyFill="1" applyBorder="1" applyAlignment="1" applyProtection="1">
      <alignment horizontal="center" vertical="center" shrinkToFit="1"/>
      <protection locked="0" hidden="1"/>
    </xf>
    <xf numFmtId="0" fontId="23" fillId="4" borderId="82" xfId="0" applyFont="1" applyFill="1" applyBorder="1" applyAlignment="1" applyProtection="1">
      <alignment horizontal="center" vertical="center" shrinkToFit="1"/>
      <protection locked="0" hidden="1"/>
    </xf>
    <xf numFmtId="0" fontId="47" fillId="4" borderId="10" xfId="6" applyFont="1" applyFill="1" applyBorder="1" applyAlignment="1" applyProtection="1">
      <alignment horizontal="center" vertical="center" shrinkToFit="1"/>
      <protection locked="0" hidden="1"/>
    </xf>
    <xf numFmtId="0" fontId="47" fillId="4" borderId="11" xfId="6" applyFont="1" applyFill="1" applyBorder="1" applyAlignment="1" applyProtection="1">
      <alignment horizontal="center" vertical="center" shrinkToFit="1"/>
      <protection locked="0" hidden="1"/>
    </xf>
    <xf numFmtId="0" fontId="47" fillId="4" borderId="9" xfId="6" applyFont="1" applyFill="1" applyBorder="1" applyAlignment="1" applyProtection="1">
      <alignment horizontal="center" vertical="center" shrinkToFit="1"/>
      <protection locked="0" hidden="1"/>
    </xf>
    <xf numFmtId="0" fontId="26" fillId="4" borderId="10" xfId="0" applyFont="1" applyFill="1" applyBorder="1" applyAlignment="1" applyProtection="1">
      <alignment horizontal="center" vertical="center" shrinkToFit="1"/>
      <protection locked="0"/>
    </xf>
    <xf numFmtId="0" fontId="26" fillId="4" borderId="11" xfId="0" applyFont="1" applyFill="1" applyBorder="1" applyAlignment="1" applyProtection="1">
      <alignment horizontal="center" vertical="center" shrinkToFit="1"/>
      <protection locked="0"/>
    </xf>
    <xf numFmtId="0" fontId="26" fillId="4" borderId="9" xfId="0" applyFont="1" applyFill="1" applyBorder="1" applyAlignment="1" applyProtection="1">
      <alignment horizontal="center" vertical="center" shrinkToFit="1"/>
      <protection locked="0"/>
    </xf>
    <xf numFmtId="0" fontId="26" fillId="4" borderId="63" xfId="0" applyFont="1" applyFill="1" applyBorder="1" applyAlignment="1" applyProtection="1">
      <alignment horizontal="center" vertical="center" shrinkToFit="1"/>
      <protection locked="0"/>
    </xf>
    <xf numFmtId="0" fontId="26" fillId="4" borderId="79" xfId="0" applyFont="1" applyFill="1" applyBorder="1" applyAlignment="1" applyProtection="1">
      <alignment horizontal="center" vertical="center" shrinkToFit="1"/>
      <protection locked="0"/>
    </xf>
    <xf numFmtId="0" fontId="18" fillId="12" borderId="34" xfId="0" applyFont="1" applyFill="1" applyBorder="1" applyAlignment="1" applyProtection="1">
      <alignment horizontal="center" vertical="center" textRotation="255"/>
      <protection hidden="1"/>
    </xf>
    <xf numFmtId="181" fontId="54" fillId="0" borderId="66" xfId="0" applyNumberFormat="1" applyFont="1" applyFill="1" applyBorder="1" applyAlignment="1" applyProtection="1">
      <alignment vertical="center" shrinkToFit="1"/>
    </xf>
    <xf numFmtId="181" fontId="54" fillId="0" borderId="73" xfId="0" applyNumberFormat="1" applyFont="1" applyFill="1" applyBorder="1" applyAlignment="1" applyProtection="1">
      <alignment vertical="center" shrinkToFit="1"/>
    </xf>
    <xf numFmtId="181" fontId="54" fillId="0" borderId="67" xfId="0" applyNumberFormat="1" applyFont="1" applyFill="1" applyBorder="1" applyAlignment="1" applyProtection="1">
      <alignment vertical="center" shrinkToFit="1"/>
    </xf>
    <xf numFmtId="181" fontId="54" fillId="0" borderId="74" xfId="0" applyNumberFormat="1" applyFont="1" applyFill="1" applyBorder="1" applyAlignment="1" applyProtection="1">
      <alignment vertical="center" shrinkToFit="1"/>
    </xf>
    <xf numFmtId="178" fontId="14" fillId="4" borderId="61" xfId="0" applyNumberFormat="1" applyFont="1" applyFill="1" applyBorder="1" applyAlignment="1" applyProtection="1">
      <alignment horizontal="right" vertical="center" shrinkToFit="1"/>
      <protection locked="0"/>
    </xf>
    <xf numFmtId="178" fontId="14" fillId="4" borderId="3" xfId="0" applyNumberFormat="1" applyFont="1" applyFill="1" applyBorder="1" applyAlignment="1" applyProtection="1">
      <alignment horizontal="right" vertical="center" shrinkToFit="1"/>
      <protection locked="0"/>
    </xf>
    <xf numFmtId="178" fontId="14" fillId="4" borderId="67" xfId="0" applyNumberFormat="1" applyFont="1" applyFill="1" applyBorder="1" applyAlignment="1" applyProtection="1">
      <alignment horizontal="right" vertical="center" shrinkToFit="1"/>
      <protection locked="0"/>
    </xf>
    <xf numFmtId="178" fontId="14" fillId="4" borderId="69" xfId="0" applyNumberFormat="1" applyFont="1" applyFill="1" applyBorder="1" applyAlignment="1" applyProtection="1">
      <alignment horizontal="right" vertical="center" shrinkToFit="1"/>
      <protection locked="0"/>
    </xf>
    <xf numFmtId="178" fontId="38" fillId="0" borderId="61" xfId="0" applyNumberFormat="1" applyFont="1" applyBorder="1" applyAlignment="1" applyProtection="1">
      <alignment horizontal="right" vertical="center" shrinkToFit="1"/>
      <protection hidden="1"/>
    </xf>
    <xf numFmtId="178" fontId="38" fillId="0" borderId="23" xfId="0" applyNumberFormat="1" applyFont="1" applyBorder="1" applyAlignment="1" applyProtection="1">
      <alignment horizontal="right" vertical="center" shrinkToFit="1"/>
      <protection hidden="1"/>
    </xf>
    <xf numFmtId="178" fontId="38" fillId="0" borderId="3" xfId="0" applyNumberFormat="1" applyFont="1" applyBorder="1" applyAlignment="1" applyProtection="1">
      <alignment horizontal="right" vertical="center" shrinkToFit="1"/>
      <protection hidden="1"/>
    </xf>
    <xf numFmtId="178" fontId="38" fillId="0" borderId="24" xfId="0" applyNumberFormat="1" applyFont="1" applyBorder="1" applyAlignment="1" applyProtection="1">
      <alignment horizontal="right" vertical="center" shrinkToFit="1"/>
      <protection hidden="1"/>
    </xf>
    <xf numFmtId="180" fontId="14" fillId="4" borderId="61" xfId="1" applyNumberFormat="1" applyFont="1" applyFill="1" applyBorder="1" applyAlignment="1" applyProtection="1">
      <alignment horizontal="right" vertical="center" shrinkToFit="1"/>
      <protection locked="0"/>
    </xf>
    <xf numFmtId="180" fontId="14" fillId="4" borderId="3" xfId="1" applyNumberFormat="1" applyFont="1" applyFill="1" applyBorder="1" applyAlignment="1" applyProtection="1">
      <alignment horizontal="right" vertical="center" shrinkToFit="1"/>
      <protection locked="0"/>
    </xf>
    <xf numFmtId="182" fontId="38" fillId="0" borderId="61" xfId="0" applyNumberFormat="1" applyFont="1" applyBorder="1" applyAlignment="1" applyProtection="1">
      <alignment horizontal="right" vertical="center" shrinkToFit="1"/>
      <protection hidden="1"/>
    </xf>
    <xf numFmtId="182" fontId="38" fillId="0" borderId="66" xfId="0" applyNumberFormat="1" applyFont="1" applyBorder="1" applyAlignment="1" applyProtection="1">
      <alignment horizontal="right" vertical="center" shrinkToFit="1"/>
      <protection hidden="1"/>
    </xf>
    <xf numFmtId="182" fontId="38" fillId="0" borderId="3" xfId="0" applyNumberFormat="1" applyFont="1" applyBorder="1" applyAlignment="1" applyProtection="1">
      <alignment horizontal="right" vertical="center" shrinkToFit="1"/>
      <protection hidden="1"/>
    </xf>
    <xf numFmtId="182" fontId="38" fillId="0" borderId="67" xfId="0" applyNumberFormat="1" applyFont="1" applyBorder="1" applyAlignment="1" applyProtection="1">
      <alignment horizontal="right" vertical="center" shrinkToFit="1"/>
      <protection hidden="1"/>
    </xf>
    <xf numFmtId="0" fontId="13" fillId="9" borderId="14" xfId="0" applyFont="1" applyFill="1" applyBorder="1" applyAlignment="1" applyProtection="1">
      <alignment horizontal="right" vertical="center"/>
      <protection hidden="1"/>
    </xf>
    <xf numFmtId="0" fontId="13" fillId="9" borderId="19" xfId="0" applyFont="1" applyFill="1" applyBorder="1" applyAlignment="1" applyProtection="1">
      <alignment horizontal="right" vertical="center"/>
      <protection hidden="1"/>
    </xf>
    <xf numFmtId="0" fontId="13" fillId="9" borderId="28" xfId="0" applyFont="1" applyFill="1" applyBorder="1" applyAlignment="1" applyProtection="1">
      <alignment horizontal="right" vertical="center"/>
      <protection hidden="1"/>
    </xf>
    <xf numFmtId="0" fontId="19" fillId="10" borderId="14" xfId="0" applyFont="1" applyFill="1" applyBorder="1" applyAlignment="1" applyProtection="1">
      <alignment horizontal="left" vertical="center"/>
    </xf>
    <xf numFmtId="0" fontId="19" fillId="10" borderId="19" xfId="0" applyFont="1" applyFill="1" applyBorder="1" applyAlignment="1" applyProtection="1">
      <alignment horizontal="left" vertical="center"/>
    </xf>
    <xf numFmtId="0" fontId="0" fillId="10" borderId="19" xfId="0" applyFill="1" applyBorder="1" applyAlignment="1">
      <alignment horizontal="left" vertical="center"/>
    </xf>
    <xf numFmtId="0" fontId="23" fillId="4" borderId="2" xfId="0" applyFont="1" applyFill="1" applyBorder="1" applyAlignment="1" applyProtection="1">
      <alignment horizontal="left" vertical="center" shrinkToFit="1"/>
      <protection locked="0"/>
    </xf>
    <xf numFmtId="0" fontId="19" fillId="2" borderId="2" xfId="0" applyFont="1" applyFill="1" applyBorder="1" applyAlignment="1" applyProtection="1">
      <alignment horizontal="center" vertical="center" textRotation="255" shrinkToFit="1"/>
    </xf>
    <xf numFmtId="0" fontId="18" fillId="10" borderId="30" xfId="0" applyFont="1" applyFill="1" applyBorder="1" applyAlignment="1" applyProtection="1">
      <alignment horizontal="center" vertical="center" shrinkToFit="1"/>
    </xf>
    <xf numFmtId="0" fontId="18" fillId="10" borderId="0" xfId="0" applyFont="1" applyFill="1" applyBorder="1" applyAlignment="1" applyProtection="1">
      <alignment horizontal="center" vertical="center" shrinkToFit="1"/>
    </xf>
    <xf numFmtId="0" fontId="18" fillId="10" borderId="27" xfId="0" applyFont="1" applyFill="1" applyBorder="1" applyAlignment="1" applyProtection="1">
      <alignment horizontal="center" vertical="center" shrinkToFit="1"/>
    </xf>
    <xf numFmtId="0" fontId="18" fillId="10" borderId="1" xfId="0" applyFont="1" applyFill="1" applyBorder="1" applyAlignment="1" applyProtection="1">
      <alignment horizontal="center" vertical="center" shrinkToFit="1"/>
    </xf>
    <xf numFmtId="0" fontId="18" fillId="9" borderId="30" xfId="0" applyFont="1" applyFill="1" applyBorder="1" applyAlignment="1" applyProtection="1">
      <alignment horizontal="center" vertical="center" shrinkToFit="1"/>
    </xf>
    <xf numFmtId="0" fontId="18" fillId="9" borderId="0" xfId="0" applyFont="1" applyFill="1" applyBorder="1" applyAlignment="1" applyProtection="1">
      <alignment horizontal="center" vertical="center" shrinkToFit="1"/>
    </xf>
    <xf numFmtId="0" fontId="18" fillId="9" borderId="29" xfId="0" applyFont="1" applyFill="1" applyBorder="1" applyAlignment="1" applyProtection="1">
      <alignment horizontal="center" vertical="center" shrinkToFit="1"/>
    </xf>
    <xf numFmtId="0" fontId="18" fillId="9" borderId="27" xfId="0" applyFont="1" applyFill="1" applyBorder="1" applyAlignment="1" applyProtection="1">
      <alignment horizontal="center" vertical="center" shrinkToFit="1"/>
    </xf>
    <xf numFmtId="0" fontId="18" fillId="9" borderId="1" xfId="0" applyFont="1" applyFill="1" applyBorder="1" applyAlignment="1" applyProtection="1">
      <alignment horizontal="center" vertical="center" shrinkToFit="1"/>
    </xf>
    <xf numFmtId="0" fontId="18" fillId="9" borderId="7" xfId="0" applyFont="1" applyFill="1" applyBorder="1" applyAlignment="1" applyProtection="1">
      <alignment horizontal="center" vertical="center" shrinkToFit="1"/>
    </xf>
    <xf numFmtId="0" fontId="18" fillId="10" borderId="30" xfId="0" applyFont="1" applyFill="1" applyBorder="1" applyAlignment="1" applyProtection="1">
      <alignment horizontal="center" vertical="center" textRotation="255" shrinkToFit="1"/>
    </xf>
    <xf numFmtId="0" fontId="18" fillId="10" borderId="29" xfId="0" applyFont="1" applyFill="1" applyBorder="1" applyAlignment="1" applyProtection="1">
      <alignment horizontal="center" vertical="center" shrinkToFit="1"/>
    </xf>
    <xf numFmtId="0" fontId="18" fillId="10" borderId="7" xfId="0" applyFont="1" applyFill="1" applyBorder="1" applyAlignment="1" applyProtection="1">
      <alignment horizontal="center" vertical="center" shrinkToFit="1"/>
    </xf>
    <xf numFmtId="0" fontId="12" fillId="6" borderId="13" xfId="0" applyFont="1" applyFill="1" applyBorder="1" applyAlignment="1" applyProtection="1">
      <alignment horizontal="center" vertical="center"/>
      <protection hidden="1"/>
    </xf>
    <xf numFmtId="0" fontId="12" fillId="6" borderId="50" xfId="0" applyFont="1" applyFill="1" applyBorder="1" applyAlignment="1" applyProtection="1">
      <alignment horizontal="center" vertical="center"/>
      <protection hidden="1"/>
    </xf>
    <xf numFmtId="178" fontId="42" fillId="0" borderId="50" xfId="0" applyNumberFormat="1" applyFont="1" applyFill="1" applyBorder="1" applyAlignment="1" applyProtection="1">
      <alignment horizontal="right" vertical="center"/>
      <protection hidden="1"/>
    </xf>
    <xf numFmtId="0" fontId="80" fillId="6" borderId="50" xfId="0" applyFont="1" applyFill="1" applyBorder="1" applyAlignment="1" applyProtection="1">
      <alignment horizontal="left" vertical="center"/>
      <protection hidden="1"/>
    </xf>
    <xf numFmtId="0" fontId="81" fillId="0" borderId="50" xfId="0" applyFont="1" applyBorder="1" applyAlignment="1">
      <alignment vertical="center"/>
    </xf>
    <xf numFmtId="0" fontId="11" fillId="6" borderId="13" xfId="0" applyFont="1" applyFill="1" applyBorder="1" applyAlignment="1" applyProtection="1">
      <alignment horizontal="center" vertical="center"/>
      <protection hidden="1"/>
    </xf>
    <xf numFmtId="0" fontId="11" fillId="6" borderId="50" xfId="0" applyFont="1" applyFill="1" applyBorder="1" applyAlignment="1" applyProtection="1">
      <alignment horizontal="center" vertical="center"/>
      <protection hidden="1"/>
    </xf>
    <xf numFmtId="178" fontId="14" fillId="4" borderId="50" xfId="0" applyNumberFormat="1" applyFont="1" applyFill="1" applyBorder="1" applyAlignment="1" applyProtection="1">
      <alignment horizontal="right" vertical="center"/>
      <protection locked="0" hidden="1"/>
    </xf>
    <xf numFmtId="0" fontId="11" fillId="4" borderId="50" xfId="0" applyFont="1" applyFill="1" applyBorder="1" applyAlignment="1" applyProtection="1">
      <alignment horizontal="left" vertical="center"/>
      <protection locked="0" hidden="1"/>
    </xf>
    <xf numFmtId="0" fontId="11" fillId="4" borderId="50" xfId="0" applyFont="1" applyFill="1" applyBorder="1" applyAlignment="1" applyProtection="1">
      <alignment horizontal="center" vertical="center"/>
      <protection locked="0" hidden="1"/>
    </xf>
    <xf numFmtId="0" fontId="15" fillId="4" borderId="50" xfId="0" applyFont="1" applyFill="1" applyBorder="1" applyAlignment="1" applyProtection="1">
      <alignment horizontal="center" vertical="center"/>
      <protection locked="0" hidden="1"/>
    </xf>
    <xf numFmtId="0" fontId="15" fillId="6" borderId="50" xfId="0" applyFont="1" applyFill="1" applyBorder="1" applyAlignment="1" applyProtection="1">
      <alignment horizontal="center" vertical="center"/>
      <protection hidden="1"/>
    </xf>
    <xf numFmtId="0" fontId="15" fillId="4" borderId="50" xfId="0" applyFont="1" applyFill="1" applyBorder="1" applyAlignment="1" applyProtection="1">
      <alignment horizontal="left" vertical="center"/>
      <protection locked="0" hidden="1"/>
    </xf>
    <xf numFmtId="180" fontId="27" fillId="4" borderId="40" xfId="0" applyNumberFormat="1" applyFont="1" applyFill="1" applyBorder="1" applyAlignment="1" applyProtection="1">
      <alignment horizontal="right" vertical="center"/>
      <protection locked="0" hidden="1"/>
    </xf>
    <xf numFmtId="180" fontId="27" fillId="4" borderId="39" xfId="0" applyNumberFormat="1" applyFont="1" applyFill="1" applyBorder="1" applyAlignment="1" applyProtection="1">
      <alignment horizontal="right" vertical="center"/>
      <protection locked="0" hidden="1"/>
    </xf>
    <xf numFmtId="0" fontId="12" fillId="2" borderId="50" xfId="0" applyFont="1" applyFill="1" applyBorder="1" applyAlignment="1" applyProtection="1">
      <alignment horizontal="center" vertical="center"/>
      <protection hidden="1"/>
    </xf>
    <xf numFmtId="0" fontId="24" fillId="2" borderId="50" xfId="0" applyFont="1" applyFill="1" applyBorder="1" applyAlignment="1" applyProtection="1">
      <alignment horizontal="center" vertical="center" shrinkToFit="1"/>
      <protection hidden="1"/>
    </xf>
    <xf numFmtId="0" fontId="24" fillId="2" borderId="50" xfId="0" applyFont="1" applyFill="1" applyBorder="1" applyAlignment="1" applyProtection="1">
      <alignment horizontal="center" vertical="center"/>
      <protection hidden="1"/>
    </xf>
    <xf numFmtId="0" fontId="37" fillId="6" borderId="36" xfId="2" applyFont="1" applyFill="1" applyBorder="1" applyAlignment="1" applyProtection="1">
      <alignment horizontal="left" vertical="center" wrapText="1" shrinkToFit="1"/>
      <protection hidden="1"/>
    </xf>
    <xf numFmtId="0" fontId="37" fillId="6" borderId="6" xfId="2" applyFont="1" applyFill="1" applyBorder="1" applyAlignment="1" applyProtection="1">
      <alignment horizontal="left" vertical="center" shrinkToFit="1"/>
      <protection hidden="1"/>
    </xf>
    <xf numFmtId="0" fontId="37" fillId="6" borderId="37" xfId="2" applyFont="1" applyFill="1" applyBorder="1" applyAlignment="1" applyProtection="1">
      <alignment horizontal="left" vertical="center" shrinkToFit="1"/>
      <protection hidden="1"/>
    </xf>
    <xf numFmtId="181" fontId="42" fillId="0" borderId="50" xfId="1" applyNumberFormat="1" applyFont="1" applyFill="1" applyBorder="1" applyAlignment="1" applyProtection="1">
      <alignment horizontal="right" vertical="center" shrinkToFit="1"/>
      <protection hidden="1"/>
    </xf>
    <xf numFmtId="181" fontId="42" fillId="0" borderId="27" xfId="1" applyNumberFormat="1" applyFont="1" applyFill="1" applyBorder="1" applyAlignment="1" applyProtection="1">
      <alignment horizontal="right" vertical="center" shrinkToFit="1"/>
      <protection hidden="1"/>
    </xf>
    <xf numFmtId="181" fontId="42" fillId="0" borderId="1" xfId="1" applyNumberFormat="1" applyFont="1" applyFill="1" applyBorder="1" applyAlignment="1" applyProtection="1">
      <alignment horizontal="right" vertical="center" shrinkToFit="1"/>
      <protection hidden="1"/>
    </xf>
    <xf numFmtId="181" fontId="42" fillId="0" borderId="7" xfId="1" applyNumberFormat="1" applyFont="1" applyFill="1" applyBorder="1" applyAlignment="1" applyProtection="1">
      <alignment horizontal="right" vertical="center" shrinkToFit="1"/>
      <protection hidden="1"/>
    </xf>
    <xf numFmtId="180" fontId="60" fillId="0" borderId="75" xfId="0" applyNumberFormat="1" applyFont="1" applyFill="1" applyBorder="1" applyAlignment="1" applyProtection="1">
      <alignment horizontal="right" vertical="center"/>
      <protection hidden="1"/>
    </xf>
    <xf numFmtId="180" fontId="60" fillId="0" borderId="7" xfId="0" applyNumberFormat="1" applyFont="1" applyFill="1" applyBorder="1" applyAlignment="1" applyProtection="1">
      <alignment horizontal="right" vertical="center"/>
      <protection hidden="1"/>
    </xf>
    <xf numFmtId="181" fontId="42" fillId="0" borderId="46" xfId="1" applyNumberFormat="1" applyFont="1" applyFill="1" applyBorder="1" applyAlignment="1" applyProtection="1">
      <alignment horizontal="right" vertical="center" shrinkToFit="1"/>
      <protection hidden="1"/>
    </xf>
    <xf numFmtId="181" fontId="42" fillId="0" borderId="48" xfId="1" applyNumberFormat="1" applyFont="1" applyFill="1" applyBorder="1" applyAlignment="1" applyProtection="1">
      <alignment horizontal="right" vertical="center" shrinkToFit="1"/>
      <protection hidden="1"/>
    </xf>
    <xf numFmtId="181" fontId="42" fillId="0" borderId="51" xfId="1" applyNumberFormat="1" applyFont="1" applyFill="1" applyBorder="1" applyAlignment="1" applyProtection="1">
      <alignment horizontal="right" vertical="center" shrinkToFit="1"/>
      <protection hidden="1"/>
    </xf>
    <xf numFmtId="180" fontId="27" fillId="4" borderId="46" xfId="1" applyNumberFormat="1" applyFont="1" applyFill="1" applyBorder="1" applyAlignment="1" applyProtection="1">
      <alignment horizontal="right" vertical="center"/>
      <protection locked="0" hidden="1"/>
    </xf>
    <xf numFmtId="180" fontId="27" fillId="4" borderId="45" xfId="1" applyNumberFormat="1" applyFont="1" applyFill="1" applyBorder="1" applyAlignment="1" applyProtection="1">
      <alignment horizontal="right" vertical="center"/>
      <protection locked="0" hidden="1"/>
    </xf>
    <xf numFmtId="0" fontId="27" fillId="10" borderId="16" xfId="2" applyFont="1" applyFill="1" applyBorder="1" applyAlignment="1" applyProtection="1">
      <alignment horizontal="center" vertical="center" shrinkToFit="1"/>
      <protection hidden="1"/>
    </xf>
    <xf numFmtId="0" fontId="27" fillId="10" borderId="17" xfId="2" applyFont="1" applyFill="1" applyBorder="1" applyAlignment="1" applyProtection="1">
      <alignment horizontal="center" vertical="center" shrinkToFit="1"/>
      <protection hidden="1"/>
    </xf>
    <xf numFmtId="0" fontId="27" fillId="10" borderId="13" xfId="2" applyFont="1" applyFill="1" applyBorder="1" applyAlignment="1" applyProtection="1">
      <alignment horizontal="center" vertical="center" shrinkToFit="1"/>
      <protection hidden="1"/>
    </xf>
    <xf numFmtId="181" fontId="42" fillId="0" borderId="5" xfId="1" applyNumberFormat="1" applyFont="1" applyFill="1" applyBorder="1" applyAlignment="1" applyProtection="1">
      <alignment horizontal="right" vertical="center" shrinkToFit="1"/>
      <protection hidden="1"/>
    </xf>
    <xf numFmtId="181" fontId="42" fillId="0" borderId="37" xfId="1" applyNumberFormat="1" applyFont="1" applyFill="1" applyBorder="1" applyAlignment="1" applyProtection="1">
      <alignment horizontal="right" vertical="center" shrinkToFit="1"/>
      <protection hidden="1"/>
    </xf>
    <xf numFmtId="181" fontId="42" fillId="0" borderId="17" xfId="1" applyNumberFormat="1" applyFont="1" applyFill="1" applyBorder="1" applyAlignment="1" applyProtection="1">
      <alignment horizontal="right" vertical="center" shrinkToFit="1"/>
      <protection hidden="1"/>
    </xf>
    <xf numFmtId="181" fontId="42" fillId="0" borderId="13" xfId="1" applyNumberFormat="1" applyFont="1" applyFill="1" applyBorder="1" applyAlignment="1" applyProtection="1">
      <alignment horizontal="right" vertical="center" shrinkToFit="1"/>
      <protection hidden="1"/>
    </xf>
    <xf numFmtId="0" fontId="19" fillId="9" borderId="49" xfId="0" applyFont="1" applyFill="1" applyBorder="1" applyAlignment="1" applyProtection="1">
      <alignment horizontal="center" vertical="center" textRotation="255"/>
      <protection hidden="1"/>
    </xf>
    <xf numFmtId="0" fontId="19" fillId="9" borderId="34" xfId="0" applyFont="1" applyFill="1" applyBorder="1" applyAlignment="1" applyProtection="1">
      <alignment horizontal="center" vertical="center" textRotation="255"/>
      <protection hidden="1"/>
    </xf>
    <xf numFmtId="0" fontId="19" fillId="9" borderId="55" xfId="0" applyFont="1" applyFill="1" applyBorder="1" applyAlignment="1" applyProtection="1">
      <alignment horizontal="center" vertical="center" textRotation="255"/>
      <protection hidden="1"/>
    </xf>
    <xf numFmtId="181" fontId="42" fillId="0" borderId="19" xfId="1" applyNumberFormat="1" applyFont="1" applyFill="1" applyBorder="1" applyAlignment="1" applyProtection="1">
      <alignment horizontal="right" vertical="center" shrinkToFit="1"/>
      <protection hidden="1"/>
    </xf>
    <xf numFmtId="181" fontId="42" fillId="0" borderId="28" xfId="1" applyNumberFormat="1" applyFont="1" applyFill="1" applyBorder="1" applyAlignment="1" applyProtection="1">
      <alignment horizontal="right" vertical="center" shrinkToFit="1"/>
      <protection hidden="1"/>
    </xf>
    <xf numFmtId="0" fontId="27" fillId="9" borderId="5" xfId="2" applyFont="1" applyFill="1" applyBorder="1" applyAlignment="1" applyProtection="1">
      <alignment horizontal="center" vertical="center" wrapText="1" shrinkToFit="1"/>
      <protection hidden="1"/>
    </xf>
    <xf numFmtId="0" fontId="27" fillId="9" borderId="6" xfId="2" applyFont="1" applyFill="1" applyBorder="1" applyAlignment="1" applyProtection="1">
      <alignment horizontal="center" vertical="center" wrapText="1" shrinkToFit="1"/>
      <protection hidden="1"/>
    </xf>
    <xf numFmtId="0" fontId="27" fillId="9" borderId="37" xfId="2" applyFont="1" applyFill="1" applyBorder="1" applyAlignment="1" applyProtection="1">
      <alignment horizontal="center" vertical="center" wrapText="1" shrinkToFit="1"/>
      <protection hidden="1"/>
    </xf>
    <xf numFmtId="181" fontId="42" fillId="0" borderId="16" xfId="1" applyNumberFormat="1" applyFont="1" applyFill="1" applyBorder="1" applyAlignment="1" applyProtection="1">
      <alignment horizontal="right" vertical="center" shrinkToFit="1"/>
      <protection hidden="1"/>
    </xf>
    <xf numFmtId="181" fontId="42" fillId="0" borderId="52" xfId="1" applyNumberFormat="1" applyFont="1" applyFill="1" applyBorder="1" applyAlignment="1" applyProtection="1">
      <alignment horizontal="right" vertical="center" shrinkToFit="1"/>
      <protection hidden="1"/>
    </xf>
    <xf numFmtId="181" fontId="42" fillId="0" borderId="53" xfId="1" applyNumberFormat="1" applyFont="1" applyFill="1" applyBorder="1" applyAlignment="1" applyProtection="1">
      <alignment horizontal="right" vertical="center" shrinkToFit="1"/>
      <protection hidden="1"/>
    </xf>
    <xf numFmtId="181" fontId="42" fillId="0" borderId="54" xfId="1" applyNumberFormat="1" applyFont="1" applyFill="1" applyBorder="1" applyAlignment="1" applyProtection="1">
      <alignment horizontal="right" vertical="center" shrinkToFit="1"/>
      <protection hidden="1"/>
    </xf>
    <xf numFmtId="180" fontId="18" fillId="2" borderId="0" xfId="1" applyNumberFormat="1" applyFont="1" applyFill="1" applyBorder="1" applyAlignment="1" applyProtection="1">
      <alignment horizontal="right" vertical="center" shrinkToFit="1"/>
      <protection hidden="1"/>
    </xf>
    <xf numFmtId="180" fontId="18" fillId="2" borderId="29" xfId="1" applyNumberFormat="1" applyFont="1" applyFill="1" applyBorder="1" applyAlignment="1" applyProtection="1">
      <alignment horizontal="right" vertical="center" shrinkToFit="1"/>
      <protection hidden="1"/>
    </xf>
    <xf numFmtId="0" fontId="27" fillId="3" borderId="50" xfId="2" applyFont="1" applyFill="1" applyBorder="1" applyAlignment="1" applyProtection="1">
      <alignment horizontal="center" vertical="center" wrapText="1" shrinkToFit="1"/>
      <protection hidden="1"/>
    </xf>
    <xf numFmtId="38" fontId="33" fillId="6" borderId="0" xfId="0" applyNumberFormat="1" applyFont="1" applyFill="1" applyBorder="1" applyAlignment="1" applyProtection="1">
      <alignment horizontal="right" wrapText="1"/>
      <protection hidden="1"/>
    </xf>
    <xf numFmtId="38" fontId="33" fillId="6" borderId="29" xfId="0" applyNumberFormat="1" applyFont="1" applyFill="1" applyBorder="1" applyAlignment="1" applyProtection="1">
      <alignment horizontal="right" wrapText="1"/>
      <protection hidden="1"/>
    </xf>
    <xf numFmtId="0" fontId="15" fillId="3" borderId="50" xfId="2" applyFont="1" applyFill="1" applyBorder="1" applyAlignment="1" applyProtection="1">
      <alignment horizontal="center" vertical="center" shrinkToFit="1"/>
      <protection hidden="1"/>
    </xf>
    <xf numFmtId="0" fontId="19" fillId="11" borderId="50" xfId="0" applyFont="1" applyFill="1" applyBorder="1" applyAlignment="1" applyProtection="1">
      <alignment horizontal="center" vertical="center" textRotation="255" wrapText="1"/>
      <protection hidden="1"/>
    </xf>
    <xf numFmtId="0" fontId="19" fillId="3" borderId="50" xfId="0" applyFont="1" applyFill="1" applyBorder="1" applyAlignment="1" applyProtection="1">
      <alignment horizontal="center" vertical="center" textRotation="255" wrapText="1"/>
      <protection hidden="1"/>
    </xf>
    <xf numFmtId="0" fontId="27" fillId="11" borderId="50" xfId="2" applyFont="1" applyFill="1" applyBorder="1" applyAlignment="1" applyProtection="1">
      <alignment horizontal="center" vertical="center" shrinkToFit="1"/>
      <protection hidden="1"/>
    </xf>
    <xf numFmtId="0" fontId="19" fillId="2" borderId="49" xfId="0" applyFont="1" applyFill="1" applyBorder="1" applyAlignment="1" applyProtection="1">
      <alignment horizontal="center" vertical="center"/>
      <protection hidden="1"/>
    </xf>
    <xf numFmtId="0" fontId="19" fillId="2" borderId="50" xfId="0" applyFont="1" applyFill="1" applyBorder="1" applyAlignment="1" applyProtection="1">
      <alignment horizontal="center" vertical="center"/>
      <protection hidden="1"/>
    </xf>
    <xf numFmtId="0" fontId="24" fillId="6" borderId="50" xfId="0" applyFont="1" applyFill="1" applyBorder="1" applyAlignment="1" applyProtection="1">
      <alignment horizontal="center" vertical="center" wrapText="1" shrinkToFit="1"/>
      <protection hidden="1"/>
    </xf>
    <xf numFmtId="0" fontId="24" fillId="6" borderId="50" xfId="0" applyFont="1" applyFill="1" applyBorder="1" applyAlignment="1" applyProtection="1">
      <alignment horizontal="center" vertical="center" shrinkToFit="1"/>
      <protection hidden="1"/>
    </xf>
    <xf numFmtId="0" fontId="26" fillId="6" borderId="50" xfId="0" applyFont="1" applyFill="1" applyBorder="1" applyAlignment="1" applyProtection="1">
      <alignment horizontal="center" vertical="center" wrapText="1" shrinkToFit="1"/>
      <protection hidden="1"/>
    </xf>
    <xf numFmtId="0" fontId="19" fillId="6" borderId="50" xfId="0" applyFont="1" applyFill="1" applyBorder="1" applyAlignment="1" applyProtection="1">
      <alignment horizontal="center" vertical="center" wrapText="1" shrinkToFit="1"/>
      <protection hidden="1"/>
    </xf>
    <xf numFmtId="0" fontId="71" fillId="0" borderId="0" xfId="0" applyFont="1" applyAlignment="1">
      <alignment horizontal="center" vertical="center"/>
    </xf>
    <xf numFmtId="0" fontId="78" fillId="0" borderId="0" xfId="0" applyFont="1" applyAlignment="1">
      <alignment horizontal="left" vertical="center"/>
    </xf>
    <xf numFmtId="58" fontId="72" fillId="3" borderId="0" xfId="0" applyNumberFormat="1" applyFont="1" applyFill="1" applyAlignment="1">
      <alignment horizontal="center" vertical="center"/>
    </xf>
    <xf numFmtId="58" fontId="71" fillId="0" borderId="0" xfId="0" applyNumberFormat="1" applyFont="1" applyAlignment="1">
      <alignment horizontal="center" vertical="center"/>
    </xf>
    <xf numFmtId="58" fontId="75" fillId="0" borderId="0" xfId="0" applyNumberFormat="1" applyFont="1" applyAlignment="1">
      <alignment horizontal="center" vertical="center"/>
    </xf>
    <xf numFmtId="0" fontId="79" fillId="7" borderId="0" xfId="0" applyFont="1" applyFill="1" applyAlignment="1">
      <alignment horizontal="center" vertical="center" shrinkToFit="1"/>
    </xf>
    <xf numFmtId="178" fontId="72" fillId="3" borderId="0" xfId="0" applyNumberFormat="1" applyFont="1" applyFill="1" applyAlignment="1">
      <alignment horizontal="right" vertical="center"/>
    </xf>
    <xf numFmtId="0" fontId="87" fillId="3" borderId="0" xfId="0" applyFont="1" applyFill="1" applyAlignment="1">
      <alignment horizontal="left" vertical="center"/>
    </xf>
    <xf numFmtId="0" fontId="69" fillId="0" borderId="0" xfId="0" applyFont="1" applyAlignment="1">
      <alignment horizontal="center" vertical="center"/>
    </xf>
    <xf numFmtId="0" fontId="67" fillId="0" borderId="0" xfId="0" applyFont="1" applyAlignment="1">
      <alignment horizontal="center" vertical="center"/>
    </xf>
    <xf numFmtId="38" fontId="71" fillId="0" borderId="0" xfId="1" applyFont="1" applyFill="1" applyBorder="1" applyAlignment="1" applyProtection="1">
      <alignment horizontal="right" vertical="center" wrapText="1"/>
    </xf>
    <xf numFmtId="0" fontId="71" fillId="0" borderId="0" xfId="0" applyFont="1" applyAlignment="1">
      <alignment horizontal="center" vertical="center" wrapText="1"/>
    </xf>
  </cellXfs>
  <cellStyles count="10">
    <cellStyle name="パーセント" xfId="4" builtinId="5"/>
    <cellStyle name="ハイパーリンク" xfId="6" builtinId="8"/>
    <cellStyle name="桁区切り" xfId="1" builtinId="6"/>
    <cellStyle name="桁区切り 2" xfId="9" xr:uid="{61A5A916-68FB-40B0-90D9-0AA71F9C15B7}"/>
    <cellStyle name="標準" xfId="0" builtinId="0"/>
    <cellStyle name="標準 2" xfId="3" xr:uid="{00000000-0005-0000-0000-000004000000}"/>
    <cellStyle name="標準 2 2" xfId="5" xr:uid="{00000000-0005-0000-0000-000005000000}"/>
    <cellStyle name="標準 2 2 2" xfId="7" xr:uid="{1F640048-28F8-4495-8D53-9D1BDA2811FB}"/>
    <cellStyle name="標準 3" xfId="2" xr:uid="{00000000-0005-0000-0000-000006000000}"/>
    <cellStyle name="標準 4" xfId="8" xr:uid="{8F1D3177-A9DF-4BBF-86CF-5EB6B21F3CC9}"/>
  </cellStyles>
  <dxfs count="61">
    <dxf>
      <font>
        <color rgb="FF9C0006"/>
      </font>
      <fill>
        <patternFill>
          <bgColor rgb="FFFFC7CE"/>
        </patternFill>
      </fill>
    </dxf>
    <dxf>
      <font>
        <color rgb="FF9C0006"/>
      </font>
      <fill>
        <patternFill>
          <bgColor rgb="FFFFC7CE"/>
        </patternFill>
      </fill>
    </dxf>
    <dxf>
      <font>
        <strike/>
        <color theme="1" tint="4.9989318521683403E-2"/>
      </font>
      <fill>
        <patternFill>
          <bgColor rgb="FFFF0000"/>
        </patternFill>
      </fill>
    </dxf>
    <dxf>
      <fill>
        <patternFill>
          <bgColor rgb="FFFFC7CE"/>
        </patternFill>
      </fill>
    </dxf>
    <dxf>
      <font>
        <color rgb="FFFF0000"/>
      </font>
      <fill>
        <patternFill>
          <bgColor rgb="FFFFFF00"/>
        </patternFill>
      </fill>
    </dxf>
    <dxf>
      <font>
        <color rgb="FFFF0000"/>
      </font>
      <fill>
        <patternFill>
          <bgColor rgb="FFFFFF00"/>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テーブル スタイル 8" pivot="0" count="6" xr9:uid="{00000000-0011-0000-FFFF-FFFF00000000}">
      <tableStyleElement type="wholeTable" dxfId="60"/>
      <tableStyleElement type="headerRow" dxfId="59"/>
      <tableStyleElement type="totalRow" dxfId="58"/>
      <tableStyleElement type="firstColumn" dxfId="57"/>
      <tableStyleElement type="lastColumn" dxfId="56"/>
      <tableStyleElement type="firstRowStripe" dxfId="55"/>
    </tableStyle>
    <tableStyle name="テーブル スタイル 8 2" pivot="0" count="4" xr9:uid="{E181DE78-502C-4BED-A072-28BBF7A4C762}">
      <tableStyleElement type="wholeTable" dxfId="54"/>
      <tableStyleElement type="headerRow" dxfId="53"/>
      <tableStyleElement type="totalRow" dxfId="52"/>
      <tableStyleElement type="firstColumn" dxfId="51"/>
    </tableStyle>
    <tableStyle name="テーブル スタイル 8 3" pivot="0" count="4" xr9:uid="{E6069174-621E-411A-A696-801F582C99D5}">
      <tableStyleElement type="wholeTable" dxfId="50"/>
      <tableStyleElement type="headerRow" dxfId="49"/>
      <tableStyleElement type="totalRow" dxfId="48"/>
      <tableStyleElement type="firstColumn" dxfId="47"/>
    </tableStyle>
    <tableStyle name="テーブル スタイル 8 4" pivot="0" count="4" xr9:uid="{176F24B7-AEEF-4CB3-8676-7B2CB470BB0D}">
      <tableStyleElement type="wholeTable" dxfId="46"/>
      <tableStyleElement type="headerRow" dxfId="45"/>
      <tableStyleElement type="totalRow" dxfId="44"/>
      <tableStyleElement type="firstColumn" dxfId="43"/>
    </tableStyle>
  </tableStyles>
  <colors>
    <mruColors>
      <color rgb="FFFFFFE7"/>
      <color rgb="FFFFCCFF"/>
      <color rgb="FFFF66CC"/>
      <color rgb="FFFF6600"/>
      <color rgb="FFFF99FF"/>
      <color rgb="FFF2F2F2"/>
      <color rgb="FFFFC7CE"/>
      <color rgb="FF99FF99"/>
      <color rgb="FF000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8</xdr:row>
      <xdr:rowOff>5337</xdr:rowOff>
    </xdr:from>
    <xdr:to>
      <xdr:col>11</xdr:col>
      <xdr:colOff>223267</xdr:colOff>
      <xdr:row>8</xdr:row>
      <xdr:rowOff>123517</xdr:rowOff>
    </xdr:to>
    <xdr:sp macro="" textlink="">
      <xdr:nvSpPr>
        <xdr:cNvPr id="2" name="正方形/長方形 1">
          <a:extLst>
            <a:ext uri="{FF2B5EF4-FFF2-40B4-BE49-F238E27FC236}">
              <a16:creationId xmlns:a16="http://schemas.microsoft.com/office/drawing/2014/main" id="{AF53CB6C-6A23-4D26-BF3E-FC6E31A44367}"/>
            </a:ext>
          </a:extLst>
        </xdr:cNvPr>
        <xdr:cNvSpPr/>
      </xdr:nvSpPr>
      <xdr:spPr>
        <a:xfrm>
          <a:off x="3636818" y="2460189"/>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9</xdr:row>
      <xdr:rowOff>7938</xdr:rowOff>
    </xdr:from>
    <xdr:to>
      <xdr:col>11</xdr:col>
      <xdr:colOff>223267</xdr:colOff>
      <xdr:row>9</xdr:row>
      <xdr:rowOff>126118</xdr:rowOff>
    </xdr:to>
    <xdr:sp macro="" textlink="">
      <xdr:nvSpPr>
        <xdr:cNvPr id="3" name="正方形/長方形 2">
          <a:extLst>
            <a:ext uri="{FF2B5EF4-FFF2-40B4-BE49-F238E27FC236}">
              <a16:creationId xmlns:a16="http://schemas.microsoft.com/office/drawing/2014/main" id="{402B8B58-462F-4783-A59D-26E7FA5D2A63}"/>
            </a:ext>
          </a:extLst>
        </xdr:cNvPr>
        <xdr:cNvSpPr/>
      </xdr:nvSpPr>
      <xdr:spPr>
        <a:xfrm>
          <a:off x="3636818" y="2861108"/>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12</xdr:row>
      <xdr:rowOff>7577</xdr:rowOff>
    </xdr:from>
    <xdr:to>
      <xdr:col>11</xdr:col>
      <xdr:colOff>223267</xdr:colOff>
      <xdr:row>12</xdr:row>
      <xdr:rowOff>125757</xdr:rowOff>
    </xdr:to>
    <xdr:sp macro="" textlink="">
      <xdr:nvSpPr>
        <xdr:cNvPr id="4" name="正方形/長方形 3">
          <a:extLst>
            <a:ext uri="{FF2B5EF4-FFF2-40B4-BE49-F238E27FC236}">
              <a16:creationId xmlns:a16="http://schemas.microsoft.com/office/drawing/2014/main" id="{3337D91D-A5EF-41DC-BF70-7659D529720C}"/>
            </a:ext>
          </a:extLst>
        </xdr:cNvPr>
        <xdr:cNvSpPr/>
      </xdr:nvSpPr>
      <xdr:spPr>
        <a:xfrm>
          <a:off x="3636818" y="4116316"/>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13</xdr:row>
      <xdr:rowOff>4330</xdr:rowOff>
    </xdr:from>
    <xdr:to>
      <xdr:col>11</xdr:col>
      <xdr:colOff>223267</xdr:colOff>
      <xdr:row>13</xdr:row>
      <xdr:rowOff>122510</xdr:rowOff>
    </xdr:to>
    <xdr:sp macro="" textlink="">
      <xdr:nvSpPr>
        <xdr:cNvPr id="5" name="正方形/長方形 4">
          <a:extLst>
            <a:ext uri="{FF2B5EF4-FFF2-40B4-BE49-F238E27FC236}">
              <a16:creationId xmlns:a16="http://schemas.microsoft.com/office/drawing/2014/main" id="{8EC0BEA8-F944-40B8-A0F7-CC1AD05221D4}"/>
            </a:ext>
          </a:extLst>
        </xdr:cNvPr>
        <xdr:cNvSpPr/>
      </xdr:nvSpPr>
      <xdr:spPr>
        <a:xfrm>
          <a:off x="3636818" y="4511387"/>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11</xdr:row>
      <xdr:rowOff>8660</xdr:rowOff>
    </xdr:from>
    <xdr:to>
      <xdr:col>11</xdr:col>
      <xdr:colOff>223267</xdr:colOff>
      <xdr:row>11</xdr:row>
      <xdr:rowOff>126840</xdr:rowOff>
    </xdr:to>
    <xdr:sp macro="" textlink="">
      <xdr:nvSpPr>
        <xdr:cNvPr id="6" name="正方形/長方形 5">
          <a:extLst>
            <a:ext uri="{FF2B5EF4-FFF2-40B4-BE49-F238E27FC236}">
              <a16:creationId xmlns:a16="http://schemas.microsoft.com/office/drawing/2014/main" id="{79F29304-5396-45B9-8ADC-EDDD82B98E8C}"/>
            </a:ext>
          </a:extLst>
        </xdr:cNvPr>
        <xdr:cNvSpPr/>
      </xdr:nvSpPr>
      <xdr:spPr>
        <a:xfrm>
          <a:off x="3636818" y="3719080"/>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50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0_&#20225;&#30011;&#31649;&#29702;&#37096;/030_&#21161;&#25104;&#35506;/020%20&#35506;&#20869;&#20107;&#21209;/000_&#24180;&#24230;&#20849;&#36890;/010%20&#21161;&#25104;&#20107;&#26989;/040%20&#12498;&#12450;/020%20&#20107;&#26989;&#20107;&#21209;/010%20&#20107;&#26989;&#31649;&#29702;/528_&#12471;&#12491;&#12450;&#31119;&#31049;&#36009;&#36335;/R7&#24180;&#24230;/020_&#35215;&#31243;&#39006;/04_&#27096;&#24335;&#65288;&#12487;&#12540;&#12479;&#65289;/011_&#27096;&#24335;&#31532;1&#21495;_&#30003;&#35531;&#26360;&#35352;&#20837;&#20363;_10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20%20&#35506;&#20869;&#20107;&#21209;/000_&#24180;&#24230;&#20849;&#36890;/010%20&#21161;&#25104;&#20107;&#26989;/040%20&#12498;&#12450;/020%20&#20107;&#26989;&#20107;&#21209;/010%20&#20107;&#26989;&#31649;&#29702;/528_&#12471;&#12491;&#12450;&#31119;&#31049;&#36009;&#36335;/R7&#24180;&#24230;/020_&#35215;&#31243;&#39006;/04_&#27096;&#24335;&#65288;&#12487;&#12540;&#12479;&#65289;/&#27096;&#24335;1_&#12476;&#12525;&#12456;&#12511;_&#30003;&#35531;&#26360;&#65288;&#24066;&#22580;&#12408;&#23492;&#12379;&#12383;&#2925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0196;&#21644;2&#24180;&#24230;/010_&#20107;&#26989;&#31649;&#29702;/100_R3&#28310;&#20633;/040_&#21215;&#38598;&#35201;&#38917;&#12539;&#30003;&#35531;&#26360;/020_&#30003;&#35531;&#26360;/R3_&#30003;&#35531;&#26360;_210107_&#26696;+&#35475;&#3200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申請状況 "/>
      <sheetName val="３役員・株主 "/>
      <sheetName val="４申請要件５契約・実施・支払 6出展計画"/>
      <sheetName val="7申請概要"/>
      <sheetName val="8資金計画"/>
      <sheetName val="誓約書"/>
    </sheetNames>
    <sheetDataSet>
      <sheetData sheetId="0" refreshError="1"/>
      <sheetData sheetId="1" refreshError="1"/>
      <sheetData sheetId="2" refreshError="1"/>
      <sheetData sheetId="3" refreshError="1"/>
      <sheetData sheetId="4">
        <row r="32">
          <cell r="AB32" t="str">
            <v>1) 楽天市場</v>
          </cell>
          <cell r="AC32" t="str">
            <v>2) ポンパレモール</v>
          </cell>
          <cell r="AD32" t="str">
            <v>3) Yahoo!ショッピング</v>
          </cell>
          <cell r="AE32" t="str">
            <v>4) Amazon</v>
          </cell>
          <cell r="AF32" t="str">
            <v>5)その他（右に名称記入)</v>
          </cell>
          <cell r="AG32" t="str">
            <v>zozotown → 対象外（特商法表記無)</v>
          </cell>
          <cell r="AH32" t="str">
            <v>shoplist → 対象外（特商法表記無)</v>
          </cell>
          <cell r="AI32" t="str">
            <v>LOHACO → 対象外（特商法表記無)</v>
          </cell>
          <cell r="AJ32" t="str">
            <v>BASE → 対象外（モール型以外)</v>
          </cell>
          <cell r="AK32" t="str">
            <v>Shopify → 対象外（モール型以外)</v>
          </cell>
          <cell r="AL32" t="str">
            <v>MakeShop → 対象外（モール型以外)</v>
          </cell>
          <cell r="AM32" t="str">
            <v xml:space="preserve">STORES→ 対象外（モール型以外) </v>
          </cell>
          <cell r="AN32" t="str">
            <v>カラーミーショップ→ 対象外（モール型以外)</v>
          </cell>
          <cell r="AO32" t="str">
            <v>Makeshop → 対象外（モール型以外)</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_申請書"/>
      <sheetName val="付表1-1_申請者概要 "/>
      <sheetName val="付表1-2_利用状況"/>
      <sheetName val="付表1-3_役員株主名簿"/>
      <sheetName val="付表1-4_商品概要"/>
      <sheetName val="付表1-5_市場性"/>
      <sheetName val="付表1-6_企画内容"/>
      <sheetName val="付表1-7_展示会"/>
      <sheetName val="付表1-8_EC・web"/>
      <sheetName val="付表1-9_印刷・動画・広告"/>
      <sheetName val="付表1-10_資金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2">
          <cell r="AA22" t="str">
            <v>紙媒体</v>
          </cell>
        </row>
        <row r="23">
          <cell r="AA23" t="str">
            <v>Web広告</v>
          </cell>
        </row>
      </sheetData>
      <sheetData sheetId="10">
        <row r="17">
          <cell r="O17">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申請状況"/>
      <sheetName val="３役員・株主"/>
      <sheetName val="４申請要件５契約・実施・支払"/>
      <sheetName val="６申請概要"/>
      <sheetName val="７資金計画"/>
      <sheetName val="誓約書"/>
    </sheetNames>
    <sheetDataSet>
      <sheetData sheetId="0">
        <row r="12">
          <cell r="G12"/>
        </row>
      </sheetData>
      <sheetData sheetId="1" refreshError="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row r="23">
          <cell r="AG23" t="str">
            <v>S_公務〈他に分類されるものを除く〉</v>
          </cell>
        </row>
        <row r="24">
          <cell r="AG24" t="str">
            <v>T_分類不能の産業</v>
          </cell>
        </row>
      </sheetData>
      <sheetData sheetId="2"/>
      <sheetData sheetId="3"/>
      <sheetData sheetId="4"/>
      <sheetData sheetId="5">
        <row r="29">
          <cell r="H29">
            <v>0</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CCFF"/>
    <pageSetUpPr fitToPage="1"/>
  </sheetPr>
  <dimension ref="A1:M40"/>
  <sheetViews>
    <sheetView showGridLines="0" tabSelected="1" zoomScale="115" zoomScaleNormal="115" workbookViewId="0">
      <selection activeCell="D13" sqref="D13:E13"/>
    </sheetView>
  </sheetViews>
  <sheetFormatPr defaultColWidth="9" defaultRowHeight="13"/>
  <cols>
    <col min="1" max="1" width="1.75" style="4" customWidth="1"/>
    <col min="2" max="2" width="2" style="4" customWidth="1"/>
    <col min="3" max="3" width="3.58203125" style="4" customWidth="1"/>
    <col min="4" max="4" width="12.25" style="4" customWidth="1"/>
    <col min="5" max="5" width="7.5" style="4" customWidth="1"/>
    <col min="6" max="6" width="6.75" style="4" customWidth="1"/>
    <col min="7" max="8" width="8.58203125" style="4" customWidth="1"/>
    <col min="9" max="9" width="5.08203125" style="4" customWidth="1"/>
    <col min="10" max="10" width="5.75" style="4" customWidth="1"/>
    <col min="11" max="11" width="8.25" style="4" customWidth="1"/>
    <col min="12" max="12" width="8.58203125" style="4" customWidth="1"/>
    <col min="13" max="14" width="9" style="4"/>
    <col min="15" max="15" width="10.25" style="4" customWidth="1"/>
    <col min="16" max="16" width="8.58203125" style="4" customWidth="1"/>
    <col min="17" max="17" width="5.58203125" style="4" customWidth="1"/>
    <col min="18" max="16384" width="9" style="4"/>
  </cols>
  <sheetData>
    <row r="1" spans="1:13" ht="24" customHeight="1">
      <c r="A1" s="87" t="s">
        <v>52</v>
      </c>
      <c r="B1" s="2"/>
      <c r="C1" s="2"/>
      <c r="D1" s="2"/>
      <c r="E1" s="2"/>
      <c r="F1" s="2"/>
      <c r="G1" s="3" t="s">
        <v>65</v>
      </c>
      <c r="H1" s="263"/>
      <c r="I1" s="264"/>
      <c r="J1" s="264"/>
      <c r="K1" s="264"/>
      <c r="L1" s="265"/>
    </row>
    <row r="2" spans="1:13" ht="4.1500000000000004" customHeight="1">
      <c r="A2" s="5"/>
      <c r="B2" s="5"/>
      <c r="C2" s="6"/>
      <c r="D2" s="6"/>
      <c r="E2" s="6"/>
      <c r="F2" s="6"/>
      <c r="G2" s="7"/>
      <c r="H2" s="7"/>
      <c r="I2" s="247"/>
      <c r="J2" s="247"/>
      <c r="K2" s="247"/>
      <c r="L2" s="8"/>
    </row>
    <row r="3" spans="1:13" ht="20.149999999999999" customHeight="1">
      <c r="A3" s="254" t="s">
        <v>160</v>
      </c>
      <c r="B3" s="255"/>
      <c r="C3" s="255"/>
      <c r="D3" s="255"/>
      <c r="E3" s="255"/>
      <c r="F3" s="255"/>
      <c r="G3" s="255"/>
      <c r="H3" s="255"/>
      <c r="I3" s="255"/>
      <c r="J3" s="256"/>
      <c r="K3" s="252" t="s">
        <v>239</v>
      </c>
      <c r="L3" s="253"/>
    </row>
    <row r="4" spans="1:13" ht="4.1500000000000004" customHeight="1">
      <c r="A4" s="5"/>
      <c r="B4" s="5"/>
      <c r="C4" s="6"/>
      <c r="D4" s="6"/>
      <c r="E4" s="6"/>
      <c r="F4" s="6"/>
      <c r="G4" s="7"/>
      <c r="H4" s="7"/>
      <c r="I4" s="247"/>
      <c r="J4" s="247"/>
      <c r="K4" s="247"/>
      <c r="L4" s="8"/>
    </row>
    <row r="5" spans="1:13" ht="4.1500000000000004" customHeight="1">
      <c r="A5" s="5"/>
      <c r="B5" s="5"/>
      <c r="C5" s="6"/>
      <c r="D5" s="6"/>
      <c r="E5" s="6"/>
      <c r="F5" s="6"/>
      <c r="G5" s="7"/>
      <c r="H5" s="7"/>
      <c r="I5" s="247"/>
      <c r="J5" s="247"/>
      <c r="K5" s="247"/>
      <c r="L5" s="8"/>
    </row>
    <row r="6" spans="1:13" ht="18.649999999999999" customHeight="1">
      <c r="A6" s="10" t="s">
        <v>154</v>
      </c>
      <c r="B6" s="10"/>
      <c r="C6" s="11"/>
      <c r="D6" s="2"/>
      <c r="E6" s="2"/>
      <c r="F6" s="2"/>
      <c r="G6" s="2"/>
      <c r="H6" s="2"/>
      <c r="I6" s="2"/>
      <c r="J6" s="2"/>
      <c r="K6" s="12"/>
      <c r="L6" s="12"/>
    </row>
    <row r="7" spans="1:13" ht="15.65" customHeight="1">
      <c r="A7" s="2"/>
      <c r="B7" s="248" t="s">
        <v>54</v>
      </c>
      <c r="C7" s="248"/>
      <c r="D7" s="248"/>
      <c r="E7" s="248"/>
      <c r="F7" s="248"/>
      <c r="G7" s="248"/>
      <c r="H7" s="248"/>
      <c r="I7" s="248"/>
      <c r="J7" s="248"/>
      <c r="K7" s="248"/>
      <c r="L7" s="248"/>
    </row>
    <row r="8" spans="1:13" ht="16.149999999999999" customHeight="1">
      <c r="A8" s="2"/>
      <c r="B8" s="2"/>
      <c r="C8" s="6"/>
      <c r="D8" s="6"/>
      <c r="E8" s="6"/>
      <c r="F8" s="237" t="s">
        <v>155</v>
      </c>
      <c r="G8" s="238"/>
      <c r="H8" s="238"/>
      <c r="I8" s="63" t="s">
        <v>64</v>
      </c>
      <c r="J8" s="64"/>
      <c r="K8" s="61" t="s">
        <v>105</v>
      </c>
    </row>
    <row r="9" spans="1:13" ht="20.65" customHeight="1">
      <c r="C9" s="65" t="s">
        <v>89</v>
      </c>
      <c r="D9" s="243" t="s">
        <v>49</v>
      </c>
      <c r="E9" s="244"/>
      <c r="F9" s="66" t="s">
        <v>11</v>
      </c>
      <c r="G9" s="66" t="s">
        <v>12</v>
      </c>
      <c r="H9" s="66" t="s">
        <v>53</v>
      </c>
      <c r="I9" s="249" t="s">
        <v>104</v>
      </c>
      <c r="J9" s="244"/>
      <c r="K9" s="72" t="s">
        <v>108</v>
      </c>
      <c r="L9" s="73" t="s">
        <v>138</v>
      </c>
    </row>
    <row r="10" spans="1:13" ht="18" customHeight="1">
      <c r="C10" s="65">
        <v>1</v>
      </c>
      <c r="D10" s="235"/>
      <c r="E10" s="236"/>
      <c r="F10" s="67"/>
      <c r="G10" s="67"/>
      <c r="H10" s="67"/>
      <c r="I10" s="250"/>
      <c r="J10" s="251"/>
      <c r="K10" s="150"/>
      <c r="L10" s="151" t="str">
        <f t="shared" ref="L10:L21" si="0">IFERROR(K10/$K$21,"")</f>
        <v/>
      </c>
    </row>
    <row r="11" spans="1:13" ht="18" customHeight="1">
      <c r="C11" s="65">
        <v>2</v>
      </c>
      <c r="D11" s="235"/>
      <c r="E11" s="236"/>
      <c r="F11" s="67"/>
      <c r="G11" s="67"/>
      <c r="H11" s="67"/>
      <c r="I11" s="250"/>
      <c r="J11" s="251"/>
      <c r="K11" s="150"/>
      <c r="L11" s="151" t="str">
        <f t="shared" si="0"/>
        <v/>
      </c>
      <c r="M11" s="13"/>
    </row>
    <row r="12" spans="1:13" ht="18" customHeight="1">
      <c r="C12" s="65">
        <v>3</v>
      </c>
      <c r="D12" s="235"/>
      <c r="E12" s="236"/>
      <c r="F12" s="67"/>
      <c r="G12" s="67"/>
      <c r="H12" s="67"/>
      <c r="I12" s="250"/>
      <c r="J12" s="251"/>
      <c r="K12" s="150"/>
      <c r="L12" s="151" t="str">
        <f t="shared" si="0"/>
        <v/>
      </c>
    </row>
    <row r="13" spans="1:13" ht="18" customHeight="1">
      <c r="C13" s="65">
        <v>4</v>
      </c>
      <c r="D13" s="235"/>
      <c r="E13" s="236"/>
      <c r="F13" s="67"/>
      <c r="G13" s="67"/>
      <c r="H13" s="67"/>
      <c r="I13" s="250"/>
      <c r="J13" s="251"/>
      <c r="K13" s="150"/>
      <c r="L13" s="151" t="str">
        <f t="shared" si="0"/>
        <v/>
      </c>
    </row>
    <row r="14" spans="1:13" ht="18" customHeight="1">
      <c r="C14" s="65">
        <v>5</v>
      </c>
      <c r="D14" s="235"/>
      <c r="E14" s="236"/>
      <c r="F14" s="67"/>
      <c r="G14" s="67"/>
      <c r="H14" s="67"/>
      <c r="I14" s="250"/>
      <c r="J14" s="251"/>
      <c r="K14" s="150"/>
      <c r="L14" s="151" t="str">
        <f t="shared" si="0"/>
        <v/>
      </c>
    </row>
    <row r="15" spans="1:13" ht="18" customHeight="1">
      <c r="C15" s="65">
        <v>6</v>
      </c>
      <c r="D15" s="235"/>
      <c r="E15" s="236"/>
      <c r="F15" s="67"/>
      <c r="G15" s="67"/>
      <c r="H15" s="67"/>
      <c r="I15" s="250"/>
      <c r="J15" s="251"/>
      <c r="K15" s="150"/>
      <c r="L15" s="151" t="str">
        <f t="shared" si="0"/>
        <v/>
      </c>
    </row>
    <row r="16" spans="1:13" ht="18" customHeight="1">
      <c r="C16" s="65">
        <v>7</v>
      </c>
      <c r="D16" s="235"/>
      <c r="E16" s="236"/>
      <c r="F16" s="67"/>
      <c r="G16" s="67"/>
      <c r="H16" s="67"/>
      <c r="I16" s="235"/>
      <c r="J16" s="236"/>
      <c r="K16" s="150"/>
      <c r="L16" s="151" t="str">
        <f t="shared" si="0"/>
        <v/>
      </c>
    </row>
    <row r="17" spans="1:12" ht="18" customHeight="1">
      <c r="C17" s="65">
        <v>8</v>
      </c>
      <c r="D17" s="235"/>
      <c r="E17" s="236"/>
      <c r="F17" s="67"/>
      <c r="G17" s="67"/>
      <c r="H17" s="67"/>
      <c r="I17" s="235"/>
      <c r="J17" s="236"/>
      <c r="K17" s="150"/>
      <c r="L17" s="151" t="str">
        <f t="shared" si="0"/>
        <v/>
      </c>
    </row>
    <row r="18" spans="1:12" ht="18" customHeight="1">
      <c r="C18" s="65">
        <v>9</v>
      </c>
      <c r="D18" s="235"/>
      <c r="E18" s="236"/>
      <c r="F18" s="67"/>
      <c r="G18" s="67"/>
      <c r="H18" s="67"/>
      <c r="I18" s="235"/>
      <c r="J18" s="236"/>
      <c r="K18" s="150"/>
      <c r="L18" s="151" t="str">
        <f t="shared" si="0"/>
        <v/>
      </c>
    </row>
    <row r="19" spans="1:12" ht="18" customHeight="1">
      <c r="C19" s="65">
        <v>10</v>
      </c>
      <c r="D19" s="235"/>
      <c r="E19" s="236"/>
      <c r="F19" s="67"/>
      <c r="G19" s="67"/>
      <c r="H19" s="67"/>
      <c r="I19" s="235"/>
      <c r="J19" s="236"/>
      <c r="K19" s="150"/>
      <c r="L19" s="151" t="str">
        <f t="shared" si="0"/>
        <v/>
      </c>
    </row>
    <row r="20" spans="1:12" ht="18" customHeight="1">
      <c r="C20" s="68" t="s">
        <v>13</v>
      </c>
      <c r="D20" s="257" t="s">
        <v>9</v>
      </c>
      <c r="E20" s="258"/>
      <c r="F20" s="69"/>
      <c r="G20" s="69"/>
      <c r="H20" s="69"/>
      <c r="I20" s="257"/>
      <c r="J20" s="258"/>
      <c r="K20" s="152"/>
      <c r="L20" s="153" t="str">
        <f t="shared" si="0"/>
        <v/>
      </c>
    </row>
    <row r="21" spans="1:12" ht="20.65" customHeight="1">
      <c r="C21" s="260" t="s">
        <v>10</v>
      </c>
      <c r="D21" s="261"/>
      <c r="E21" s="261"/>
      <c r="F21" s="261"/>
      <c r="G21" s="261"/>
      <c r="H21" s="261"/>
      <c r="I21" s="261"/>
      <c r="J21" s="262"/>
      <c r="K21" s="154">
        <f>SUM(K10:K20)</f>
        <v>0</v>
      </c>
      <c r="L21" s="151" t="str">
        <f t="shared" si="0"/>
        <v/>
      </c>
    </row>
    <row r="22" spans="1:12" ht="4.1500000000000004" customHeight="1">
      <c r="C22" s="14"/>
      <c r="D22" s="14"/>
      <c r="E22" s="14"/>
      <c r="F22" s="14"/>
      <c r="G22" s="14"/>
      <c r="H22" s="14"/>
      <c r="I22" s="14"/>
      <c r="J22" s="14"/>
      <c r="K22" s="15"/>
      <c r="L22" s="16"/>
    </row>
    <row r="23" spans="1:12">
      <c r="A23" s="17" t="s">
        <v>156</v>
      </c>
    </row>
    <row r="24" spans="1:12">
      <c r="A24" s="18" t="s">
        <v>58</v>
      </c>
    </row>
    <row r="25" spans="1:12" ht="28.15" customHeight="1">
      <c r="B25" s="248" t="s">
        <v>68</v>
      </c>
      <c r="C25" s="248"/>
      <c r="D25" s="248"/>
      <c r="E25" s="248"/>
      <c r="F25" s="248"/>
      <c r="G25" s="248"/>
      <c r="H25" s="248"/>
      <c r="I25" s="248"/>
      <c r="J25" s="248"/>
      <c r="K25" s="248"/>
      <c r="L25" s="248"/>
    </row>
    <row r="26" spans="1:12" ht="23.15" customHeight="1">
      <c r="C26" s="71" t="s">
        <v>7</v>
      </c>
      <c r="D26" s="19" t="s">
        <v>56</v>
      </c>
      <c r="E26" s="242" t="s">
        <v>57</v>
      </c>
      <c r="F26" s="242"/>
      <c r="G26" s="242" t="s">
        <v>8</v>
      </c>
      <c r="H26" s="242"/>
      <c r="I26" s="241" t="s">
        <v>63</v>
      </c>
      <c r="J26" s="242"/>
      <c r="K26" s="239" t="s">
        <v>55</v>
      </c>
      <c r="L26" s="240"/>
    </row>
    <row r="27" spans="1:12" ht="18" customHeight="1">
      <c r="B27" s="2"/>
      <c r="C27" s="67" t="s">
        <v>237</v>
      </c>
      <c r="D27" s="70"/>
      <c r="E27" s="233"/>
      <c r="F27" s="234"/>
      <c r="G27" s="233"/>
      <c r="H27" s="234"/>
      <c r="I27" s="245"/>
      <c r="J27" s="246"/>
      <c r="K27" s="259" t="s">
        <v>5</v>
      </c>
      <c r="L27" s="259"/>
    </row>
    <row r="28" spans="1:12" ht="18" customHeight="1">
      <c r="B28" s="2"/>
      <c r="C28" s="171" t="s">
        <v>66</v>
      </c>
      <c r="D28" s="70"/>
      <c r="E28" s="233"/>
      <c r="F28" s="234"/>
      <c r="G28" s="233"/>
      <c r="H28" s="234"/>
      <c r="I28" s="245"/>
      <c r="J28" s="246"/>
      <c r="K28" s="259" t="s">
        <v>5</v>
      </c>
      <c r="L28" s="259"/>
    </row>
    <row r="29" spans="1:12" ht="18" customHeight="1">
      <c r="B29" s="2"/>
      <c r="C29" s="171" t="s">
        <v>66</v>
      </c>
      <c r="D29" s="70"/>
      <c r="E29" s="233"/>
      <c r="F29" s="234"/>
      <c r="G29" s="233"/>
      <c r="H29" s="234"/>
      <c r="I29" s="245"/>
      <c r="J29" s="246"/>
      <c r="K29" s="259" t="s">
        <v>5</v>
      </c>
      <c r="L29" s="259"/>
    </row>
    <row r="30" spans="1:12" ht="18" customHeight="1">
      <c r="B30" s="2"/>
      <c r="C30" s="171" t="s">
        <v>66</v>
      </c>
      <c r="D30" s="70"/>
      <c r="E30" s="233"/>
      <c r="F30" s="234"/>
      <c r="G30" s="233"/>
      <c r="H30" s="234"/>
      <c r="I30" s="245"/>
      <c r="J30" s="246"/>
      <c r="K30" s="259" t="s">
        <v>5</v>
      </c>
      <c r="L30" s="259"/>
    </row>
    <row r="31" spans="1:12" ht="18" customHeight="1">
      <c r="B31" s="2"/>
      <c r="C31" s="171" t="s">
        <v>66</v>
      </c>
      <c r="D31" s="70"/>
      <c r="E31" s="233"/>
      <c r="F31" s="234"/>
      <c r="G31" s="233"/>
      <c r="H31" s="234"/>
      <c r="I31" s="245"/>
      <c r="J31" s="246"/>
      <c r="K31" s="259" t="s">
        <v>5</v>
      </c>
      <c r="L31" s="259"/>
    </row>
    <row r="32" spans="1:12" ht="4.1500000000000004" customHeight="1">
      <c r="C32" s="14"/>
      <c r="D32" s="14"/>
      <c r="E32" s="14"/>
      <c r="F32" s="14"/>
      <c r="G32" s="14"/>
      <c r="H32" s="14"/>
      <c r="I32" s="14"/>
      <c r="J32" s="14"/>
      <c r="K32" s="15"/>
      <c r="L32" s="16"/>
    </row>
    <row r="33" spans="1:12">
      <c r="A33" s="18" t="s">
        <v>59</v>
      </c>
      <c r="B33" s="2"/>
      <c r="C33" s="2"/>
      <c r="D33" s="20"/>
      <c r="E33" s="2"/>
      <c r="F33" s="2"/>
      <c r="G33" s="2"/>
      <c r="H33" s="2"/>
      <c r="I33" s="2"/>
      <c r="J33" s="2"/>
      <c r="K33" s="2"/>
      <c r="L33" s="2"/>
    </row>
    <row r="34" spans="1:12" ht="28.15" customHeight="1">
      <c r="B34" s="248" t="s">
        <v>67</v>
      </c>
      <c r="C34" s="248"/>
      <c r="D34" s="248"/>
      <c r="E34" s="248"/>
      <c r="F34" s="248"/>
      <c r="G34" s="248"/>
      <c r="H34" s="248"/>
      <c r="I34" s="248"/>
      <c r="J34" s="248"/>
      <c r="K34" s="248"/>
      <c r="L34" s="248"/>
    </row>
    <row r="35" spans="1:12" ht="22.5" customHeight="1">
      <c r="B35" s="2"/>
      <c r="C35" s="71" t="s">
        <v>7</v>
      </c>
      <c r="D35" s="19" t="s">
        <v>56</v>
      </c>
      <c r="E35" s="242" t="s">
        <v>57</v>
      </c>
      <c r="F35" s="242"/>
      <c r="G35" s="242" t="s">
        <v>8</v>
      </c>
      <c r="H35" s="242"/>
      <c r="I35" s="241" t="s">
        <v>63</v>
      </c>
      <c r="J35" s="242"/>
      <c r="K35" s="241" t="s">
        <v>55</v>
      </c>
      <c r="L35" s="242"/>
    </row>
    <row r="36" spans="1:12" ht="18" customHeight="1">
      <c r="B36" s="2"/>
      <c r="C36" s="171" t="s">
        <v>66</v>
      </c>
      <c r="D36" s="70"/>
      <c r="E36" s="233"/>
      <c r="F36" s="234"/>
      <c r="G36" s="233"/>
      <c r="H36" s="234"/>
      <c r="I36" s="245"/>
      <c r="J36" s="246"/>
      <c r="K36" s="259" t="s">
        <v>5</v>
      </c>
      <c r="L36" s="259"/>
    </row>
    <row r="37" spans="1:12" ht="18" customHeight="1">
      <c r="B37" s="2"/>
      <c r="C37" s="171" t="s">
        <v>66</v>
      </c>
      <c r="D37" s="70"/>
      <c r="E37" s="233"/>
      <c r="F37" s="234"/>
      <c r="G37" s="233"/>
      <c r="H37" s="234"/>
      <c r="I37" s="245"/>
      <c r="J37" s="246"/>
      <c r="K37" s="259" t="s">
        <v>5</v>
      </c>
      <c r="L37" s="259"/>
    </row>
    <row r="38" spans="1:12" ht="18" customHeight="1">
      <c r="B38" s="2"/>
      <c r="C38" s="171" t="s">
        <v>66</v>
      </c>
      <c r="D38" s="70"/>
      <c r="E38" s="233"/>
      <c r="F38" s="234"/>
      <c r="G38" s="233"/>
      <c r="H38" s="234"/>
      <c r="I38" s="245"/>
      <c r="J38" s="246"/>
      <c r="K38" s="259" t="s">
        <v>5</v>
      </c>
      <c r="L38" s="259"/>
    </row>
    <row r="39" spans="1:12" ht="18" customHeight="1">
      <c r="B39" s="2"/>
      <c r="C39" s="171" t="s">
        <v>238</v>
      </c>
      <c r="D39" s="70"/>
      <c r="E39" s="233"/>
      <c r="F39" s="234"/>
      <c r="G39" s="233"/>
      <c r="H39" s="234"/>
      <c r="I39" s="245"/>
      <c r="J39" s="246"/>
      <c r="K39" s="259" t="s">
        <v>5</v>
      </c>
      <c r="L39" s="259"/>
    </row>
    <row r="40" spans="1:12" ht="18" customHeight="1">
      <c r="B40" s="2"/>
      <c r="C40" s="171" t="s">
        <v>66</v>
      </c>
      <c r="D40" s="70"/>
      <c r="E40" s="233"/>
      <c r="F40" s="234"/>
      <c r="G40" s="233"/>
      <c r="H40" s="234"/>
      <c r="I40" s="245"/>
      <c r="J40" s="246"/>
      <c r="K40" s="259" t="s">
        <v>5</v>
      </c>
      <c r="L40" s="259"/>
    </row>
  </sheetData>
  <sheetProtection sheet="1" formatCells="0" formatColumns="0" formatRows="0" insertColumns="0" insertRows="0" deleteColumns="0" deleteRows="0"/>
  <mergeCells count="83">
    <mergeCell ref="E40:F40"/>
    <mergeCell ref="G40:H40"/>
    <mergeCell ref="K35:L35"/>
    <mergeCell ref="E39:F39"/>
    <mergeCell ref="G39:H39"/>
    <mergeCell ref="I39:J39"/>
    <mergeCell ref="K39:L39"/>
    <mergeCell ref="E38:F38"/>
    <mergeCell ref="G38:H38"/>
    <mergeCell ref="G37:H37"/>
    <mergeCell ref="E37:F37"/>
    <mergeCell ref="E36:F36"/>
    <mergeCell ref="G36:H36"/>
    <mergeCell ref="K31:L31"/>
    <mergeCell ref="H1:L1"/>
    <mergeCell ref="I5:K5"/>
    <mergeCell ref="I40:J40"/>
    <mergeCell ref="K40:L40"/>
    <mergeCell ref="I38:J38"/>
    <mergeCell ref="K38:L38"/>
    <mergeCell ref="I36:J36"/>
    <mergeCell ref="K36:L36"/>
    <mergeCell ref="I37:J37"/>
    <mergeCell ref="K37:L37"/>
    <mergeCell ref="B25:L25"/>
    <mergeCell ref="B34:L34"/>
    <mergeCell ref="E35:F35"/>
    <mergeCell ref="G35:H35"/>
    <mergeCell ref="I35:J35"/>
    <mergeCell ref="I28:J28"/>
    <mergeCell ref="I29:J29"/>
    <mergeCell ref="I30:J30"/>
    <mergeCell ref="K28:L28"/>
    <mergeCell ref="K29:L29"/>
    <mergeCell ref="K30:L30"/>
    <mergeCell ref="E28:F28"/>
    <mergeCell ref="E29:F29"/>
    <mergeCell ref="E30:F30"/>
    <mergeCell ref="G27:H27"/>
    <mergeCell ref="G28:H28"/>
    <mergeCell ref="G29:H29"/>
    <mergeCell ref="G30:H30"/>
    <mergeCell ref="D18:E18"/>
    <mergeCell ref="D19:E19"/>
    <mergeCell ref="D20:E20"/>
    <mergeCell ref="E26:F26"/>
    <mergeCell ref="K27:L27"/>
    <mergeCell ref="E27:F27"/>
    <mergeCell ref="I27:J27"/>
    <mergeCell ref="C21:J21"/>
    <mergeCell ref="I20:J20"/>
    <mergeCell ref="I2:K2"/>
    <mergeCell ref="I4:K4"/>
    <mergeCell ref="I17:J17"/>
    <mergeCell ref="I18:J18"/>
    <mergeCell ref="I19:J19"/>
    <mergeCell ref="B7:L7"/>
    <mergeCell ref="I9:J9"/>
    <mergeCell ref="I10:J10"/>
    <mergeCell ref="I11:J11"/>
    <mergeCell ref="I12:J12"/>
    <mergeCell ref="I13:J13"/>
    <mergeCell ref="I14:J14"/>
    <mergeCell ref="I15:J15"/>
    <mergeCell ref="K3:L3"/>
    <mergeCell ref="A3:J3"/>
    <mergeCell ref="D14:E14"/>
    <mergeCell ref="E31:F31"/>
    <mergeCell ref="G31:H31"/>
    <mergeCell ref="I16:J16"/>
    <mergeCell ref="F8:H8"/>
    <mergeCell ref="K26:L26"/>
    <mergeCell ref="I26:J26"/>
    <mergeCell ref="G26:H26"/>
    <mergeCell ref="D9:E9"/>
    <mergeCell ref="D10:E10"/>
    <mergeCell ref="D11:E11"/>
    <mergeCell ref="D12:E12"/>
    <mergeCell ref="D13:E13"/>
    <mergeCell ref="I31:J31"/>
    <mergeCell ref="D15:E15"/>
    <mergeCell ref="D16:E16"/>
    <mergeCell ref="D17:E17"/>
  </mergeCells>
  <phoneticPr fontId="2"/>
  <conditionalFormatting sqref="C27:C31">
    <cfRule type="expression" dxfId="42" priority="5">
      <formula>AND($C27="選択",$D27&lt;&gt;"")</formula>
    </cfRule>
  </conditionalFormatting>
  <conditionalFormatting sqref="C36:C40">
    <cfRule type="expression" dxfId="41" priority="4">
      <formula>AND($C36="選択",$D36&lt;&gt;"")</formula>
    </cfRule>
  </conditionalFormatting>
  <conditionalFormatting sqref="K27:L31">
    <cfRule type="expression" dxfId="40" priority="3">
      <formula>AND($K27="選択してください",$D27&lt;&gt;"")</formula>
    </cfRule>
    <cfRule type="cellIs" dxfId="39" priority="11" operator="equal">
      <formula>"有り"</formula>
    </cfRule>
  </conditionalFormatting>
  <conditionalFormatting sqref="K36:L40">
    <cfRule type="expression" dxfId="38" priority="1">
      <formula>AND($K36="選択してください",$D36&lt;&gt;"")</formula>
    </cfRule>
    <cfRule type="cellIs" dxfId="37" priority="2" operator="equal">
      <formula>"有り"</formula>
    </cfRule>
  </conditionalFormatting>
  <dataValidations xWindow="609" yWindow="690" count="8">
    <dataValidation type="list" allowBlank="1" showInputMessage="1" showErrorMessage="1" sqref="G10:H19" xr:uid="{00000000-0002-0000-0300-000000000000}">
      <formula1>"　,○"</formula1>
    </dataValidation>
    <dataValidation allowBlank="1" showInputMessage="1" showErrorMessage="1" prompt="入力不要（自動計算されます。）" sqref="K21:L21" xr:uid="{00000000-0002-0000-0300-000001000000}"/>
    <dataValidation type="list" allowBlank="1" showInputMessage="1" showErrorMessage="1" prompt="監査役が設置されている場合は、監査役も役員としてください。" sqref="F10:F19" xr:uid="{00000000-0002-0000-0300-000002000000}">
      <formula1>"　,○"</formula1>
    </dataValidation>
    <dataValidation type="custom" imeMode="halfAlpha" allowBlank="1" showInputMessage="1" showErrorMessage="1" errorTitle="数値を入力ください" error="このセルには数値以外の入力はできません" sqref="K10:K20" xr:uid="{00000000-0002-0000-0300-000003000000}">
      <formula1>ISNUMBER(K10)</formula1>
    </dataValidation>
    <dataValidation allowBlank="1" showInputMessage="1" showErrorMessage="1" prompt="持ち株比率は自動計算されます。" sqref="L10:L20" xr:uid="{00000000-0002-0000-0300-000004000000}"/>
    <dataValidation type="list" allowBlank="1" showInputMessage="1" showErrorMessage="1" prompt="重複 「あり」_x000a_の場合、本助成事業への申請はできません" sqref="K27:L31 K36:L40" xr:uid="{00000000-0002-0000-0300-000006000000}">
      <formula1>"選択してください,有り,無し"</formula1>
    </dataValidation>
    <dataValidation type="list" allowBlank="1" showInputMessage="1" showErrorMessage="1" sqref="C27:C31 C36:C40" xr:uid="{1011469C-5F58-4D2D-815D-6767CC6A1822}">
      <formula1>"選択,R3,R4,R5,R6,R7,R8"</formula1>
    </dataValidation>
    <dataValidation type="list" allowBlank="1" showInputMessage="1" showErrorMessage="1" sqref="K3:L3" xr:uid="{791B2C05-D1DF-43E1-AD1E-78F6064382CF}">
      <formula1>"募集回を選択して下さい,第１回,第２回"</formula1>
    </dataValidation>
  </dataValidations>
  <printOptions horizontalCentered="1"/>
  <pageMargins left="0.7" right="0.7" top="0.75" bottom="0.75" header="0.3" footer="0.3"/>
  <pageSetup paperSize="9" firstPageNumber="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A834-A868-4617-BAEF-1520CDE91D17}">
  <sheetPr>
    <pageSetUpPr fitToPage="1"/>
  </sheetPr>
  <dimension ref="A1:K27"/>
  <sheetViews>
    <sheetView showGridLines="0" view="pageBreakPreview" zoomScaleNormal="100" zoomScaleSheetLayoutView="100" workbookViewId="0">
      <selection activeCell="T25" sqref="T25"/>
    </sheetView>
  </sheetViews>
  <sheetFormatPr defaultRowHeight="18"/>
  <cols>
    <col min="1" max="1" width="8" customWidth="1"/>
    <col min="2" max="2" width="14.33203125" customWidth="1"/>
    <col min="3" max="3" width="25" customWidth="1"/>
    <col min="5" max="5" width="6.58203125" customWidth="1"/>
    <col min="6" max="10" width="4.58203125" customWidth="1"/>
  </cols>
  <sheetData>
    <row r="1" spans="1:11" ht="17.149999999999999" customHeight="1">
      <c r="B1" s="178"/>
      <c r="F1" s="178"/>
      <c r="J1" s="178"/>
      <c r="K1" s="178"/>
    </row>
    <row r="2" spans="1:11" ht="17.149999999999999" customHeight="1">
      <c r="A2" s="267" t="s">
        <v>170</v>
      </c>
      <c r="B2" s="267"/>
      <c r="C2" s="267"/>
      <c r="D2" s="267"/>
      <c r="E2" s="267"/>
      <c r="F2" s="267"/>
      <c r="G2" s="267"/>
      <c r="H2" s="267"/>
      <c r="I2" s="267"/>
      <c r="J2" s="267"/>
    </row>
    <row r="3" spans="1:11" ht="17.149999999999999" customHeight="1">
      <c r="A3" s="268" t="s">
        <v>171</v>
      </c>
      <c r="B3" s="268"/>
      <c r="C3" s="268"/>
      <c r="D3" s="268"/>
      <c r="E3" s="268"/>
      <c r="F3" s="268"/>
      <c r="G3" s="268"/>
      <c r="H3" s="268"/>
      <c r="I3" s="268"/>
      <c r="J3" s="268"/>
    </row>
    <row r="4" spans="1:11" ht="37" customHeight="1">
      <c r="A4" s="269" t="s">
        <v>169</v>
      </c>
      <c r="B4" s="270"/>
      <c r="C4" s="270"/>
      <c r="D4" s="270"/>
      <c r="E4" s="270"/>
      <c r="F4" s="270"/>
      <c r="G4" s="270"/>
      <c r="H4" s="270"/>
      <c r="I4" s="270"/>
      <c r="J4" s="270"/>
    </row>
    <row r="5" spans="1:11" ht="10" customHeight="1">
      <c r="A5" s="271"/>
      <c r="B5" s="271"/>
      <c r="C5" s="271"/>
      <c r="D5" s="271"/>
      <c r="E5" s="271"/>
      <c r="F5" s="271"/>
      <c r="G5" s="271"/>
      <c r="H5" s="271"/>
      <c r="I5" s="271"/>
      <c r="J5" s="271"/>
    </row>
    <row r="6" spans="1:11" ht="333" customHeight="1">
      <c r="A6" s="272" t="s">
        <v>168</v>
      </c>
      <c r="B6" s="272"/>
      <c r="C6" s="272"/>
      <c r="D6" s="272"/>
      <c r="E6" s="272"/>
      <c r="F6" s="272"/>
      <c r="G6" s="272"/>
      <c r="H6" s="272"/>
      <c r="I6" s="272"/>
      <c r="J6" s="272"/>
    </row>
    <row r="7" spans="1:11" ht="34" customHeight="1">
      <c r="A7" s="272"/>
      <c r="B7" s="272"/>
      <c r="C7" s="272"/>
      <c r="D7" s="272"/>
      <c r="E7" s="272"/>
      <c r="F7" s="272"/>
      <c r="G7" s="272"/>
      <c r="H7" s="272"/>
      <c r="I7" s="272"/>
      <c r="J7" s="272"/>
    </row>
    <row r="8" spans="1:11" ht="58.5" customHeight="1">
      <c r="A8" s="272"/>
      <c r="B8" s="272"/>
      <c r="C8" s="272"/>
      <c r="D8" s="272"/>
      <c r="E8" s="272"/>
      <c r="F8" s="272"/>
      <c r="G8" s="272"/>
      <c r="H8" s="272"/>
      <c r="I8" s="272"/>
      <c r="J8" s="272"/>
    </row>
    <row r="9" spans="1:11" ht="31" customHeight="1">
      <c r="A9" s="272" t="s">
        <v>167</v>
      </c>
      <c r="B9" s="272"/>
      <c r="C9" s="272"/>
      <c r="D9" s="272"/>
      <c r="E9" s="272"/>
      <c r="F9" s="272"/>
      <c r="G9" s="272"/>
      <c r="H9" s="272"/>
      <c r="I9" s="272"/>
      <c r="J9" s="272"/>
    </row>
    <row r="10" spans="1:11" ht="7" customHeight="1">
      <c r="A10" s="272"/>
      <c r="B10" s="272"/>
      <c r="C10" s="272"/>
      <c r="D10" s="272"/>
      <c r="E10" s="272"/>
      <c r="F10" s="272"/>
      <c r="G10" s="272"/>
      <c r="H10" s="272"/>
      <c r="I10" s="272"/>
      <c r="J10" s="272"/>
    </row>
    <row r="11" spans="1:11" ht="28.5" customHeight="1">
      <c r="A11" s="272"/>
      <c r="B11" s="272"/>
      <c r="C11" s="272"/>
      <c r="D11" s="272"/>
      <c r="E11" s="272"/>
      <c r="F11" s="272"/>
      <c r="G11" s="272"/>
      <c r="H11" s="272"/>
      <c r="I11" s="272"/>
      <c r="J11" s="272"/>
    </row>
    <row r="12" spans="1:11" ht="14.15" customHeight="1">
      <c r="A12" s="272"/>
      <c r="B12" s="272"/>
      <c r="C12" s="272"/>
      <c r="D12" s="272"/>
      <c r="E12" s="272"/>
      <c r="F12" s="272"/>
      <c r="G12" s="272"/>
      <c r="H12" s="272"/>
      <c r="I12" s="272"/>
      <c r="J12" s="272"/>
    </row>
    <row r="13" spans="1:11" ht="39" customHeight="1">
      <c r="A13" s="273" t="s">
        <v>166</v>
      </c>
      <c r="B13" s="273"/>
      <c r="C13" s="273"/>
      <c r="D13" s="273"/>
      <c r="E13" s="273"/>
      <c r="F13" s="273"/>
      <c r="G13" s="273"/>
      <c r="H13" s="273"/>
      <c r="I13" s="273"/>
      <c r="J13" s="273"/>
    </row>
    <row r="14" spans="1:11" ht="17.149999999999999" customHeight="1">
      <c r="J14" s="177" t="s">
        <v>165</v>
      </c>
    </row>
    <row r="15" spans="1:11" ht="17.149999999999999" customHeight="1">
      <c r="D15" s="175"/>
      <c r="E15" s="176"/>
      <c r="F15" s="170"/>
      <c r="G15" s="80"/>
      <c r="H15" s="170"/>
      <c r="I15" s="80"/>
      <c r="J15" s="170"/>
    </row>
    <row r="16" spans="1:11" ht="17.149999999999999" customHeight="1">
      <c r="D16" s="175"/>
      <c r="E16" s="266"/>
      <c r="F16" s="266"/>
      <c r="G16" s="266"/>
      <c r="H16" s="266"/>
      <c r="I16" s="266"/>
      <c r="J16" s="266"/>
    </row>
    <row r="17" spans="4:10" ht="17.149999999999999" customHeight="1">
      <c r="D17" s="175"/>
      <c r="E17" s="266"/>
      <c r="F17" s="266"/>
      <c r="G17" s="266"/>
      <c r="H17" s="266"/>
      <c r="I17" s="266"/>
      <c r="J17" s="266"/>
    </row>
    <row r="18" spans="4:10" ht="17.149999999999999" customHeight="1"/>
    <row r="19" spans="4:10" ht="17.149999999999999" customHeight="1"/>
    <row r="20" spans="4:10" ht="17.149999999999999" customHeight="1"/>
    <row r="21" spans="4:10" ht="17.149999999999999" customHeight="1"/>
    <row r="22" spans="4:10" ht="17.149999999999999" customHeight="1"/>
    <row r="23" spans="4:10" ht="17.149999999999999" customHeight="1"/>
    <row r="24" spans="4:10" ht="17.149999999999999" customHeight="1"/>
    <row r="25" spans="4:10" ht="17.149999999999999" customHeight="1"/>
    <row r="26" spans="4:10" ht="17.149999999999999" customHeight="1"/>
    <row r="27" spans="4:10" ht="17.149999999999999" customHeight="1"/>
  </sheetData>
  <sheetProtection sheet="1" objects="1" scenarios="1" formatCells="0" formatColumns="0" formatRows="0" insertColumns="0" insertRows="0" deleteColumns="0" deleteRows="0"/>
  <mergeCells count="9">
    <mergeCell ref="E16:J16"/>
    <mergeCell ref="E17:J17"/>
    <mergeCell ref="A2:J2"/>
    <mergeCell ref="A3:J3"/>
    <mergeCell ref="A4:J4"/>
    <mergeCell ref="A5:J5"/>
    <mergeCell ref="A6:J8"/>
    <mergeCell ref="A9:J12"/>
    <mergeCell ref="A13:J13"/>
  </mergeCells>
  <phoneticPr fontId="2"/>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O27"/>
  <sheetViews>
    <sheetView showGridLines="0" zoomScaleNormal="100" workbookViewId="0">
      <selection activeCell="T25" sqref="T25"/>
    </sheetView>
  </sheetViews>
  <sheetFormatPr defaultColWidth="8" defaultRowHeight="13"/>
  <cols>
    <col min="1" max="1" width="2.58203125" style="4" customWidth="1"/>
    <col min="2" max="2" width="3.25" style="4" customWidth="1"/>
    <col min="3" max="3" width="19.75" style="4" customWidth="1"/>
    <col min="4" max="4" width="12.75" style="4" customWidth="1"/>
    <col min="5" max="5" width="5.58203125" style="4" bestFit="1" customWidth="1"/>
    <col min="6" max="6" width="6.08203125" style="4" customWidth="1"/>
    <col min="7" max="7" width="13.58203125" style="4" customWidth="1"/>
    <col min="8" max="8" width="14.5" style="4" customWidth="1"/>
    <col min="9" max="9" width="1.5" style="4" customWidth="1"/>
    <col min="10" max="10" width="3.08203125" style="4" customWidth="1"/>
    <col min="11" max="12" width="8.08203125" style="4" customWidth="1"/>
    <col min="13" max="16384" width="8" style="4"/>
  </cols>
  <sheetData>
    <row r="1" spans="1:15" s="2" customFormat="1" ht="18" customHeight="1">
      <c r="A1" s="2" t="s">
        <v>128</v>
      </c>
      <c r="D1" s="92"/>
      <c r="E1" s="92"/>
      <c r="F1" s="93"/>
      <c r="G1" s="93"/>
    </row>
    <row r="2" spans="1:15" s="2" customFormat="1" ht="18" customHeight="1">
      <c r="A2" s="89" t="s">
        <v>157</v>
      </c>
      <c r="D2" s="92"/>
      <c r="E2" s="92"/>
      <c r="F2" s="93"/>
      <c r="G2" s="93"/>
    </row>
    <row r="3" spans="1:15" s="2" customFormat="1" ht="18" customHeight="1">
      <c r="A3" s="89" t="s">
        <v>130</v>
      </c>
      <c r="D3" s="92"/>
      <c r="E3" s="92"/>
      <c r="F3" s="93"/>
      <c r="G3" s="93"/>
    </row>
    <row r="4" spans="1:15" ht="19.5" customHeight="1">
      <c r="B4" s="292" t="s">
        <v>96</v>
      </c>
      <c r="C4" s="293"/>
      <c r="D4" s="293"/>
      <c r="E4" s="293"/>
      <c r="F4" s="293"/>
      <c r="G4" s="293"/>
      <c r="H4" s="293"/>
      <c r="I4" s="294"/>
      <c r="J4" s="24"/>
      <c r="K4" s="24"/>
      <c r="L4" s="24"/>
      <c r="M4" s="24"/>
      <c r="N4" s="24"/>
      <c r="O4" s="24"/>
    </row>
    <row r="5" spans="1:15" ht="30" customHeight="1">
      <c r="B5" s="295"/>
      <c r="C5" s="296"/>
      <c r="D5" s="296"/>
      <c r="E5" s="296"/>
      <c r="F5" s="296"/>
      <c r="G5" s="296"/>
      <c r="H5" s="296"/>
      <c r="I5" s="297"/>
    </row>
    <row r="6" spans="1:15" ht="30" customHeight="1">
      <c r="B6" s="286"/>
      <c r="C6" s="298"/>
      <c r="D6" s="298"/>
      <c r="E6" s="298"/>
      <c r="F6" s="298"/>
      <c r="G6" s="298"/>
      <c r="H6" s="298"/>
      <c r="I6" s="299"/>
    </row>
    <row r="7" spans="1:15" ht="21.4" customHeight="1">
      <c r="B7" s="286"/>
      <c r="C7" s="298"/>
      <c r="D7" s="298"/>
      <c r="E7" s="298"/>
      <c r="F7" s="298"/>
      <c r="G7" s="298"/>
      <c r="H7" s="298"/>
      <c r="I7" s="299"/>
    </row>
    <row r="8" spans="1:15" ht="19.5" customHeight="1">
      <c r="B8" s="274" t="s">
        <v>95</v>
      </c>
      <c r="C8" s="278"/>
      <c r="D8" s="278"/>
      <c r="E8" s="278"/>
      <c r="F8" s="278"/>
      <c r="G8" s="278"/>
      <c r="H8" s="278"/>
      <c r="I8" s="279"/>
    </row>
    <row r="9" spans="1:15" ht="25.5" customHeight="1">
      <c r="B9" s="286"/>
      <c r="C9" s="287"/>
      <c r="D9" s="287"/>
      <c r="E9" s="287"/>
      <c r="F9" s="287"/>
      <c r="G9" s="287"/>
      <c r="H9" s="287"/>
      <c r="I9" s="288"/>
    </row>
    <row r="10" spans="1:15" ht="25.5" customHeight="1">
      <c r="B10" s="286"/>
      <c r="C10" s="287"/>
      <c r="D10" s="287"/>
      <c r="E10" s="287"/>
      <c r="F10" s="287"/>
      <c r="G10" s="287"/>
      <c r="H10" s="287"/>
      <c r="I10" s="288"/>
    </row>
    <row r="11" spans="1:15" ht="25.5" customHeight="1">
      <c r="B11" s="286"/>
      <c r="C11" s="287"/>
      <c r="D11" s="287"/>
      <c r="E11" s="287"/>
      <c r="F11" s="287"/>
      <c r="G11" s="287"/>
      <c r="H11" s="287"/>
      <c r="I11" s="288"/>
    </row>
    <row r="12" spans="1:15" ht="25.5" customHeight="1">
      <c r="B12" s="289"/>
      <c r="C12" s="290"/>
      <c r="D12" s="290"/>
      <c r="E12" s="290"/>
      <c r="F12" s="290"/>
      <c r="G12" s="290"/>
      <c r="H12" s="290"/>
      <c r="I12" s="291"/>
    </row>
    <row r="13" spans="1:15" s="2" customFormat="1" ht="20.149999999999999" customHeight="1">
      <c r="A13" s="89" t="s">
        <v>129</v>
      </c>
      <c r="D13" s="21"/>
      <c r="E13" s="21"/>
      <c r="F13" s="94"/>
      <c r="G13" s="94"/>
      <c r="K13" s="9"/>
    </row>
    <row r="14" spans="1:15" ht="19.5" customHeight="1">
      <c r="B14" s="292" t="s">
        <v>94</v>
      </c>
      <c r="C14" s="293"/>
      <c r="D14" s="293"/>
      <c r="E14" s="293"/>
      <c r="F14" s="293"/>
      <c r="G14" s="293"/>
      <c r="H14" s="293"/>
      <c r="I14" s="294"/>
      <c r="J14" s="24"/>
      <c r="K14" s="24"/>
      <c r="L14" s="24"/>
      <c r="M14" s="24"/>
      <c r="N14" s="24"/>
      <c r="O14" s="24"/>
    </row>
    <row r="15" spans="1:15" ht="45.65" customHeight="1">
      <c r="B15" s="295"/>
      <c r="C15" s="296"/>
      <c r="D15" s="296"/>
      <c r="E15" s="296"/>
      <c r="F15" s="296"/>
      <c r="G15" s="296"/>
      <c r="H15" s="296"/>
      <c r="I15" s="297"/>
    </row>
    <row r="16" spans="1:15" ht="30" customHeight="1">
      <c r="B16" s="286"/>
      <c r="C16" s="298"/>
      <c r="D16" s="298"/>
      <c r="E16" s="298"/>
      <c r="F16" s="298"/>
      <c r="G16" s="298"/>
      <c r="H16" s="298"/>
      <c r="I16" s="299"/>
    </row>
    <row r="17" spans="2:9" ht="19.5" customHeight="1">
      <c r="B17" s="274" t="s">
        <v>106</v>
      </c>
      <c r="C17" s="275"/>
      <c r="D17" s="275"/>
      <c r="E17" s="275"/>
      <c r="F17" s="275"/>
      <c r="G17" s="275"/>
      <c r="H17" s="275"/>
      <c r="I17" s="276"/>
    </row>
    <row r="18" spans="2:9" ht="8.25" customHeight="1">
      <c r="B18" s="95"/>
      <c r="C18" s="96"/>
      <c r="D18" s="96"/>
      <c r="E18" s="96"/>
      <c r="F18" s="96"/>
      <c r="G18" s="96"/>
      <c r="H18" s="96"/>
      <c r="I18" s="97"/>
    </row>
    <row r="19" spans="2:9" ht="32.15" customHeight="1">
      <c r="B19" s="98"/>
      <c r="C19" s="300" t="s">
        <v>93</v>
      </c>
      <c r="D19" s="300" t="s">
        <v>139</v>
      </c>
      <c r="E19" s="302" t="s">
        <v>92</v>
      </c>
      <c r="F19" s="302" t="s">
        <v>148</v>
      </c>
      <c r="G19" s="304" t="s">
        <v>140</v>
      </c>
      <c r="H19" s="305"/>
      <c r="I19" s="99"/>
    </row>
    <row r="20" spans="2:9" ht="48.65" customHeight="1">
      <c r="B20" s="98"/>
      <c r="C20" s="301"/>
      <c r="D20" s="301"/>
      <c r="E20" s="303"/>
      <c r="F20" s="303"/>
      <c r="G20" s="100" t="s">
        <v>141</v>
      </c>
      <c r="H20" s="100" t="s">
        <v>142</v>
      </c>
      <c r="I20" s="99"/>
    </row>
    <row r="21" spans="2:9" ht="30.65" customHeight="1">
      <c r="B21" s="98"/>
      <c r="C21" s="101" t="s">
        <v>228</v>
      </c>
      <c r="D21" s="102"/>
      <c r="E21" s="103"/>
      <c r="F21" s="204"/>
      <c r="G21" s="229">
        <f>D21*F21</f>
        <v>0</v>
      </c>
      <c r="H21" s="102"/>
      <c r="I21" s="99"/>
    </row>
    <row r="22" spans="2:9" ht="32.65" customHeight="1">
      <c r="B22" s="98"/>
      <c r="C22" s="104" t="s">
        <v>229</v>
      </c>
      <c r="D22" s="102"/>
      <c r="E22" s="103"/>
      <c r="F22" s="204"/>
      <c r="G22" s="229">
        <f>D22*F22</f>
        <v>0</v>
      </c>
      <c r="H22" s="102"/>
      <c r="I22" s="99"/>
    </row>
    <row r="23" spans="2:9" ht="29.65" customHeight="1">
      <c r="B23" s="98"/>
      <c r="C23" s="104" t="s">
        <v>230</v>
      </c>
      <c r="D23" s="102"/>
      <c r="E23" s="103"/>
      <c r="F23" s="204"/>
      <c r="G23" s="229">
        <f>D23*F23</f>
        <v>0</v>
      </c>
      <c r="H23" s="102"/>
      <c r="I23" s="99"/>
    </row>
    <row r="24" spans="2:9" ht="5.25" customHeight="1">
      <c r="B24" s="98"/>
      <c r="C24" s="105"/>
      <c r="D24" s="106"/>
      <c r="E24" s="106"/>
      <c r="F24" s="107"/>
      <c r="G24" s="107"/>
      <c r="H24" s="107"/>
      <c r="I24" s="99"/>
    </row>
    <row r="25" spans="2:9" ht="19.5" customHeight="1">
      <c r="B25" s="277" t="s">
        <v>91</v>
      </c>
      <c r="C25" s="278"/>
      <c r="D25" s="278"/>
      <c r="E25" s="278"/>
      <c r="F25" s="278"/>
      <c r="G25" s="278"/>
      <c r="H25" s="278"/>
      <c r="I25" s="279"/>
    </row>
    <row r="26" spans="2:9" ht="30" customHeight="1">
      <c r="B26" s="280"/>
      <c r="C26" s="281"/>
      <c r="D26" s="281"/>
      <c r="E26" s="281"/>
      <c r="F26" s="281"/>
      <c r="G26" s="281"/>
      <c r="H26" s="281"/>
      <c r="I26" s="282"/>
    </row>
    <row r="27" spans="2:9" ht="46.15" customHeight="1">
      <c r="B27" s="283"/>
      <c r="C27" s="284"/>
      <c r="D27" s="284"/>
      <c r="E27" s="284"/>
      <c r="F27" s="284"/>
      <c r="G27" s="284"/>
      <c r="H27" s="284"/>
      <c r="I27" s="285"/>
    </row>
  </sheetData>
  <sheetProtection sheet="1" formatCells="0" formatColumns="0" insertColumns="0" insertRows="0" deleteColumns="0" deleteRows="0"/>
  <mergeCells count="14">
    <mergeCell ref="B17:I17"/>
    <mergeCell ref="B25:I25"/>
    <mergeCell ref="B26:I27"/>
    <mergeCell ref="B9:I12"/>
    <mergeCell ref="B4:I4"/>
    <mergeCell ref="B5:I7"/>
    <mergeCell ref="B8:I8"/>
    <mergeCell ref="B14:I14"/>
    <mergeCell ref="B15:I16"/>
    <mergeCell ref="C19:C20"/>
    <mergeCell ref="D19:D20"/>
    <mergeCell ref="E19:E20"/>
    <mergeCell ref="G19:H19"/>
    <mergeCell ref="F19:F20"/>
  </mergeCells>
  <phoneticPr fontId="2"/>
  <dataValidations count="1">
    <dataValidation imeMode="halfAlpha" allowBlank="1" showInputMessage="1" showErrorMessage="1" sqref="D21:D23 F21:H23" xr:uid="{00000000-0002-0000-0400-000000000000}"/>
  </dataValidations>
  <printOptions horizontalCentered="1"/>
  <pageMargins left="0.78740157480314965" right="0.59055118110236227" top="0.59055118110236227" bottom="0.59055118110236227" header="0.31496062992125984" footer="0.31496062992125984"/>
  <pageSetup paperSize="9" firstPageNumber="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A1:T49"/>
  <sheetViews>
    <sheetView showGridLines="0" zoomScale="115" zoomScaleNormal="115" workbookViewId="0">
      <selection activeCell="T25" sqref="T25"/>
    </sheetView>
  </sheetViews>
  <sheetFormatPr defaultColWidth="8.58203125" defaultRowHeight="18"/>
  <cols>
    <col min="1" max="2" width="1.75" customWidth="1"/>
    <col min="3" max="3" width="2.75" customWidth="1"/>
    <col min="4" max="5" width="4.75" customWidth="1"/>
    <col min="6" max="6" width="8.25" customWidth="1"/>
    <col min="7" max="7" width="1.58203125" customWidth="1"/>
    <col min="8" max="8" width="8.25" style="57" customWidth="1"/>
    <col min="9" max="9" width="10.08203125" style="57" customWidth="1"/>
    <col min="10" max="10" width="8.25" style="57" customWidth="1"/>
    <col min="11" max="11" width="6.58203125" style="58" customWidth="1"/>
    <col min="12" max="12" width="11.75" style="58" customWidth="1"/>
    <col min="13" max="13" width="11.75" style="57" customWidth="1"/>
    <col min="14" max="14" width="9.25" customWidth="1"/>
    <col min="18" max="18" width="11.83203125" bestFit="1" customWidth="1"/>
    <col min="19" max="19" width="11.25" bestFit="1" customWidth="1"/>
  </cols>
  <sheetData>
    <row r="1" spans="1:20" ht="18" customHeight="1">
      <c r="A1" s="74" t="s">
        <v>107</v>
      </c>
      <c r="B1" s="74"/>
      <c r="C1" s="60"/>
      <c r="D1" s="26"/>
      <c r="E1" s="26"/>
      <c r="F1" s="26"/>
      <c r="G1" s="26"/>
      <c r="H1" s="166"/>
      <c r="I1" s="197" t="s">
        <v>227</v>
      </c>
      <c r="J1" s="385" t="s">
        <v>161</v>
      </c>
      <c r="K1" s="386"/>
      <c r="L1" s="168" t="str">
        <f>IF(別紙１_役員株主名簿!$K$3="第１回", DATE(2026,10,1), IF(別紙１_役員株主名簿!$K$3="第２回", DATE(2027,2,1), ""))</f>
        <v/>
      </c>
      <c r="M1" s="216" t="str">
        <f>IF(別紙１_役員株主名簿!$K$3="第１回", DATE(2027,10,31), IF(別紙１_役員株主名簿!$K$3="第２回", DATE(2028,2,29), ""))</f>
        <v/>
      </c>
      <c r="Q1" s="169"/>
      <c r="R1" s="174"/>
      <c r="S1" s="174"/>
      <c r="T1" s="169"/>
    </row>
    <row r="2" spans="1:20" ht="30" customHeight="1">
      <c r="A2" s="75" t="s">
        <v>158</v>
      </c>
      <c r="B2" s="62"/>
      <c r="C2" s="60"/>
      <c r="D2" s="26"/>
      <c r="E2" s="26"/>
      <c r="F2" s="26"/>
      <c r="G2" s="26"/>
      <c r="H2" s="76"/>
      <c r="I2" s="76"/>
      <c r="J2" s="76"/>
      <c r="K2" s="29"/>
      <c r="L2" s="383" t="s">
        <v>235</v>
      </c>
      <c r="M2" s="384"/>
      <c r="Q2" s="169"/>
      <c r="R2" s="169"/>
      <c r="S2" s="169"/>
      <c r="T2" s="169"/>
    </row>
    <row r="3" spans="1:20" ht="21" customHeight="1">
      <c r="A3" s="387" t="s">
        <v>131</v>
      </c>
      <c r="B3" s="388"/>
      <c r="C3" s="388"/>
      <c r="D3" s="388"/>
      <c r="E3" s="388"/>
      <c r="F3" s="388"/>
      <c r="G3" s="388"/>
      <c r="H3" s="388"/>
      <c r="I3" s="388"/>
      <c r="J3" s="388"/>
      <c r="K3" s="388"/>
      <c r="L3" s="388"/>
      <c r="M3" s="389"/>
    </row>
    <row r="4" spans="1:20" ht="21" customHeight="1">
      <c r="A4" s="119"/>
      <c r="B4" s="114"/>
      <c r="C4" s="390" t="s">
        <v>109</v>
      </c>
      <c r="D4" s="390"/>
      <c r="E4" s="390"/>
      <c r="F4" s="390"/>
      <c r="G4" s="390"/>
      <c r="H4" s="390"/>
      <c r="I4" s="390"/>
      <c r="J4" s="390"/>
      <c r="K4" s="358"/>
      <c r="L4" s="157" t="s">
        <v>110</v>
      </c>
      <c r="M4" s="158" t="s">
        <v>111</v>
      </c>
    </row>
    <row r="5" spans="1:20" ht="13.15" customHeight="1">
      <c r="A5" s="391"/>
      <c r="B5" s="113"/>
      <c r="C5" s="377" t="s">
        <v>112</v>
      </c>
      <c r="D5" s="380" t="s">
        <v>0</v>
      </c>
      <c r="E5" s="380"/>
      <c r="F5" s="381"/>
      <c r="G5" s="381"/>
      <c r="H5" s="381"/>
      <c r="I5" s="133" t="s">
        <v>85</v>
      </c>
      <c r="J5" s="134" t="s">
        <v>5</v>
      </c>
      <c r="K5" s="108" t="s">
        <v>86</v>
      </c>
      <c r="L5" s="205"/>
      <c r="M5" s="206"/>
      <c r="O5" s="78" t="str">
        <f>IF(別紙１_役員株主名簿!$K$3="第1回", DATE(2026,10,1), IF(別紙１_役員株主名簿!$K$3="第2回", DATE(2027,2,1), ""))</f>
        <v/>
      </c>
    </row>
    <row r="6" spans="1:20" ht="13.15" customHeight="1">
      <c r="A6" s="391"/>
      <c r="B6" s="113"/>
      <c r="C6" s="378"/>
      <c r="D6" s="382" t="s">
        <v>113</v>
      </c>
      <c r="E6" s="382"/>
      <c r="F6" s="135"/>
      <c r="G6" s="111" t="s">
        <v>1</v>
      </c>
      <c r="H6" s="135"/>
      <c r="I6" s="136" t="s">
        <v>114</v>
      </c>
      <c r="J6" s="112"/>
      <c r="K6" s="109" t="s">
        <v>90</v>
      </c>
      <c r="L6" s="207"/>
      <c r="M6" s="208"/>
      <c r="O6" s="79"/>
    </row>
    <row r="7" spans="1:20" ht="13.15" customHeight="1">
      <c r="A7" s="391"/>
      <c r="B7" s="113"/>
      <c r="C7" s="378"/>
      <c r="D7" s="382" t="s">
        <v>115</v>
      </c>
      <c r="E7" s="382"/>
      <c r="F7" s="353"/>
      <c r="G7" s="353"/>
      <c r="H7" s="353"/>
      <c r="I7" s="136" t="s">
        <v>116</v>
      </c>
      <c r="J7" s="112"/>
      <c r="K7" s="109" t="s">
        <v>17</v>
      </c>
      <c r="L7" s="207"/>
      <c r="M7" s="208"/>
    </row>
    <row r="8" spans="1:20" ht="13.15" customHeight="1">
      <c r="A8" s="391"/>
      <c r="B8" s="113"/>
      <c r="C8" s="378"/>
      <c r="D8" s="382" t="s">
        <v>117</v>
      </c>
      <c r="E8" s="382"/>
      <c r="F8" s="376"/>
      <c r="G8" s="376"/>
      <c r="H8" s="376"/>
      <c r="I8" s="173" t="s">
        <v>226</v>
      </c>
      <c r="J8" s="137" t="s">
        <v>5</v>
      </c>
      <c r="K8" s="369" t="s">
        <v>88</v>
      </c>
      <c r="L8" s="371" t="str">
        <f>IF(SUM(L5:L7)=0,"",SUM(L5:L7))</f>
        <v/>
      </c>
      <c r="M8" s="373" t="str">
        <f>IF(SUM(M5:M7)=0,"",SUM(M5:M7))</f>
        <v/>
      </c>
    </row>
    <row r="9" spans="1:20" ht="13.15" customHeight="1">
      <c r="A9" s="391"/>
      <c r="B9" s="113"/>
      <c r="C9" s="379"/>
      <c r="D9" s="375" t="s">
        <v>118</v>
      </c>
      <c r="E9" s="375"/>
      <c r="F9" s="376"/>
      <c r="G9" s="376"/>
      <c r="H9" s="376"/>
      <c r="I9" s="138" t="s">
        <v>87</v>
      </c>
      <c r="J9" s="139"/>
      <c r="K9" s="370"/>
      <c r="L9" s="372"/>
      <c r="M9" s="374"/>
    </row>
    <row r="10" spans="1:20" ht="13.15" customHeight="1">
      <c r="A10" s="391"/>
      <c r="B10" s="113"/>
      <c r="C10" s="377" t="s">
        <v>119</v>
      </c>
      <c r="D10" s="380" t="s">
        <v>0</v>
      </c>
      <c r="E10" s="380"/>
      <c r="F10" s="381"/>
      <c r="G10" s="381"/>
      <c r="H10" s="381"/>
      <c r="I10" s="172" t="s">
        <v>85</v>
      </c>
      <c r="J10" s="134" t="s">
        <v>5</v>
      </c>
      <c r="K10" s="108" t="s">
        <v>86</v>
      </c>
      <c r="L10" s="205"/>
      <c r="M10" s="206"/>
      <c r="O10" s="78"/>
    </row>
    <row r="11" spans="1:20" ht="13.15" customHeight="1">
      <c r="A11" s="391"/>
      <c r="B11" s="113"/>
      <c r="C11" s="378"/>
      <c r="D11" s="382" t="s">
        <v>113</v>
      </c>
      <c r="E11" s="382"/>
      <c r="F11" s="135"/>
      <c r="G11" s="111" t="s">
        <v>1</v>
      </c>
      <c r="H11" s="135"/>
      <c r="I11" s="173" t="s">
        <v>114</v>
      </c>
      <c r="J11" s="112"/>
      <c r="K11" s="109" t="s">
        <v>90</v>
      </c>
      <c r="L11" s="207"/>
      <c r="M11" s="208"/>
      <c r="O11" s="79"/>
      <c r="R11" s="57"/>
    </row>
    <row r="12" spans="1:20" ht="13.15" customHeight="1">
      <c r="A12" s="391"/>
      <c r="B12" s="113"/>
      <c r="C12" s="378"/>
      <c r="D12" s="382" t="s">
        <v>115</v>
      </c>
      <c r="E12" s="382"/>
      <c r="F12" s="353"/>
      <c r="G12" s="353"/>
      <c r="H12" s="353"/>
      <c r="I12" s="173" t="s">
        <v>116</v>
      </c>
      <c r="J12" s="112"/>
      <c r="K12" s="109" t="s">
        <v>17</v>
      </c>
      <c r="L12" s="207"/>
      <c r="M12" s="208"/>
    </row>
    <row r="13" spans="1:20" ht="13.15" customHeight="1">
      <c r="A13" s="391"/>
      <c r="B13" s="113"/>
      <c r="C13" s="378"/>
      <c r="D13" s="382" t="s">
        <v>117</v>
      </c>
      <c r="E13" s="382"/>
      <c r="F13" s="376"/>
      <c r="G13" s="376"/>
      <c r="H13" s="376"/>
      <c r="I13" s="173" t="s">
        <v>226</v>
      </c>
      <c r="J13" s="137" t="s">
        <v>5</v>
      </c>
      <c r="K13" s="369" t="s">
        <v>88</v>
      </c>
      <c r="L13" s="371" t="str">
        <f>IF(SUM(L10:L12)=0,"",SUM(L10:L12))</f>
        <v/>
      </c>
      <c r="M13" s="373" t="str">
        <f>IF(SUM(M10:M12)=0,"",SUM(M10:M12))</f>
        <v/>
      </c>
    </row>
    <row r="14" spans="1:20" ht="13.15" customHeight="1">
      <c r="A14" s="391"/>
      <c r="B14" s="113"/>
      <c r="C14" s="379"/>
      <c r="D14" s="375" t="s">
        <v>118</v>
      </c>
      <c r="E14" s="375"/>
      <c r="F14" s="376"/>
      <c r="G14" s="376"/>
      <c r="H14" s="376"/>
      <c r="I14" s="138" t="s">
        <v>87</v>
      </c>
      <c r="J14" s="139"/>
      <c r="K14" s="370"/>
      <c r="L14" s="372"/>
      <c r="M14" s="374"/>
    </row>
    <row r="15" spans="1:20" ht="13.15" customHeight="1">
      <c r="A15" s="391"/>
      <c r="B15" s="113"/>
      <c r="C15" s="377" t="s">
        <v>120</v>
      </c>
      <c r="D15" s="380" t="s">
        <v>0</v>
      </c>
      <c r="E15" s="380"/>
      <c r="F15" s="381"/>
      <c r="G15" s="381"/>
      <c r="H15" s="381"/>
      <c r="I15" s="172" t="s">
        <v>85</v>
      </c>
      <c r="J15" s="134" t="s">
        <v>5</v>
      </c>
      <c r="K15" s="108" t="s">
        <v>86</v>
      </c>
      <c r="L15" s="205"/>
      <c r="M15" s="206"/>
      <c r="O15" s="78"/>
    </row>
    <row r="16" spans="1:20" ht="13.15" customHeight="1">
      <c r="A16" s="391"/>
      <c r="B16" s="113"/>
      <c r="C16" s="378"/>
      <c r="D16" s="382" t="s">
        <v>113</v>
      </c>
      <c r="E16" s="382"/>
      <c r="F16" s="135"/>
      <c r="G16" s="111" t="s">
        <v>1</v>
      </c>
      <c r="H16" s="135"/>
      <c r="I16" s="173" t="s">
        <v>114</v>
      </c>
      <c r="J16" s="112"/>
      <c r="K16" s="109" t="s">
        <v>90</v>
      </c>
      <c r="L16" s="207"/>
      <c r="M16" s="208"/>
      <c r="O16" s="79"/>
    </row>
    <row r="17" spans="1:15" ht="13.15" customHeight="1">
      <c r="A17" s="391"/>
      <c r="B17" s="113"/>
      <c r="C17" s="378"/>
      <c r="D17" s="382" t="s">
        <v>115</v>
      </c>
      <c r="E17" s="382"/>
      <c r="F17" s="353"/>
      <c r="G17" s="353"/>
      <c r="H17" s="353"/>
      <c r="I17" s="173" t="s">
        <v>116</v>
      </c>
      <c r="J17" s="112"/>
      <c r="K17" s="109" t="s">
        <v>17</v>
      </c>
      <c r="L17" s="207"/>
      <c r="M17" s="208"/>
    </row>
    <row r="18" spans="1:15" ht="13.15" customHeight="1">
      <c r="A18" s="391"/>
      <c r="B18" s="113"/>
      <c r="C18" s="378"/>
      <c r="D18" s="382" t="s">
        <v>117</v>
      </c>
      <c r="E18" s="382"/>
      <c r="F18" s="376"/>
      <c r="G18" s="376"/>
      <c r="H18" s="376"/>
      <c r="I18" s="173" t="s">
        <v>226</v>
      </c>
      <c r="J18" s="137" t="s">
        <v>5</v>
      </c>
      <c r="K18" s="369" t="s">
        <v>88</v>
      </c>
      <c r="L18" s="371" t="str">
        <f>IF(SUM(L15:L17)=0,"",SUM(L15:L17))</f>
        <v/>
      </c>
      <c r="M18" s="373" t="str">
        <f>IF(SUM(M15:M17)=0,"",SUM(M15:M17))</f>
        <v/>
      </c>
    </row>
    <row r="19" spans="1:15" ht="13.15" customHeight="1">
      <c r="A19" s="391"/>
      <c r="B19" s="113"/>
      <c r="C19" s="379"/>
      <c r="D19" s="375" t="s">
        <v>118</v>
      </c>
      <c r="E19" s="375"/>
      <c r="F19" s="376"/>
      <c r="G19" s="376"/>
      <c r="H19" s="376"/>
      <c r="I19" s="138" t="s">
        <v>87</v>
      </c>
      <c r="J19" s="139"/>
      <c r="K19" s="370"/>
      <c r="L19" s="372"/>
      <c r="M19" s="374"/>
    </row>
    <row r="20" spans="1:15" ht="13.15" customHeight="1">
      <c r="A20" s="391"/>
      <c r="B20" s="113"/>
      <c r="C20" s="377" t="s">
        <v>121</v>
      </c>
      <c r="D20" s="380" t="s">
        <v>0</v>
      </c>
      <c r="E20" s="380"/>
      <c r="F20" s="381"/>
      <c r="G20" s="381"/>
      <c r="H20" s="381"/>
      <c r="I20" s="172" t="s">
        <v>85</v>
      </c>
      <c r="J20" s="134" t="s">
        <v>5</v>
      </c>
      <c r="K20" s="108" t="s">
        <v>86</v>
      </c>
      <c r="L20" s="205"/>
      <c r="M20" s="206"/>
      <c r="O20" s="78"/>
    </row>
    <row r="21" spans="1:15" ht="13.15" customHeight="1">
      <c r="A21" s="391"/>
      <c r="B21" s="113"/>
      <c r="C21" s="378"/>
      <c r="D21" s="382" t="s">
        <v>113</v>
      </c>
      <c r="E21" s="382"/>
      <c r="F21" s="135"/>
      <c r="G21" s="111" t="s">
        <v>1</v>
      </c>
      <c r="H21" s="135"/>
      <c r="I21" s="173" t="s">
        <v>114</v>
      </c>
      <c r="J21" s="112"/>
      <c r="K21" s="109" t="s">
        <v>90</v>
      </c>
      <c r="L21" s="207"/>
      <c r="M21" s="208"/>
      <c r="O21" s="79"/>
    </row>
    <row r="22" spans="1:15" ht="13.15" customHeight="1">
      <c r="A22" s="391"/>
      <c r="B22" s="113"/>
      <c r="C22" s="378"/>
      <c r="D22" s="382" t="s">
        <v>115</v>
      </c>
      <c r="E22" s="382"/>
      <c r="F22" s="353"/>
      <c r="G22" s="353"/>
      <c r="H22" s="353"/>
      <c r="I22" s="173" t="s">
        <v>116</v>
      </c>
      <c r="J22" s="112"/>
      <c r="K22" s="109" t="s">
        <v>17</v>
      </c>
      <c r="L22" s="207"/>
      <c r="M22" s="208"/>
      <c r="O22" s="80"/>
    </row>
    <row r="23" spans="1:15" ht="13.15" customHeight="1">
      <c r="A23" s="391"/>
      <c r="B23" s="113"/>
      <c r="C23" s="378"/>
      <c r="D23" s="382" t="s">
        <v>117</v>
      </c>
      <c r="E23" s="382"/>
      <c r="F23" s="376"/>
      <c r="G23" s="376"/>
      <c r="H23" s="376"/>
      <c r="I23" s="173" t="s">
        <v>226</v>
      </c>
      <c r="J23" s="137" t="s">
        <v>5</v>
      </c>
      <c r="K23" s="369" t="s">
        <v>88</v>
      </c>
      <c r="L23" s="371" t="str">
        <f>IF(SUM(L20:L22)=0,"",SUM(L20:L22))</f>
        <v/>
      </c>
      <c r="M23" s="373" t="str">
        <f>IF(SUM(M20:M22)=0,"",SUM(M20:M22))</f>
        <v/>
      </c>
    </row>
    <row r="24" spans="1:15" ht="13.15" customHeight="1">
      <c r="A24" s="391"/>
      <c r="B24" s="113"/>
      <c r="C24" s="379"/>
      <c r="D24" s="375" t="s">
        <v>118</v>
      </c>
      <c r="E24" s="375"/>
      <c r="F24" s="376"/>
      <c r="G24" s="376"/>
      <c r="H24" s="376"/>
      <c r="I24" s="138" t="s">
        <v>87</v>
      </c>
      <c r="J24" s="139"/>
      <c r="K24" s="370"/>
      <c r="L24" s="372"/>
      <c r="M24" s="374"/>
    </row>
    <row r="25" spans="1:15" ht="13.15" customHeight="1">
      <c r="A25" s="391"/>
      <c r="B25" s="113"/>
      <c r="C25" s="377" t="s">
        <v>122</v>
      </c>
      <c r="D25" s="380" t="s">
        <v>0</v>
      </c>
      <c r="E25" s="380"/>
      <c r="F25" s="381"/>
      <c r="G25" s="381"/>
      <c r="H25" s="381"/>
      <c r="I25" s="172" t="s">
        <v>85</v>
      </c>
      <c r="J25" s="134" t="s">
        <v>5</v>
      </c>
      <c r="K25" s="108" t="s">
        <v>86</v>
      </c>
      <c r="L25" s="205"/>
      <c r="M25" s="206"/>
      <c r="O25" s="78"/>
    </row>
    <row r="26" spans="1:15" ht="13.15" customHeight="1">
      <c r="A26" s="391"/>
      <c r="B26" s="113"/>
      <c r="C26" s="378"/>
      <c r="D26" s="382" t="s">
        <v>113</v>
      </c>
      <c r="E26" s="382"/>
      <c r="F26" s="135"/>
      <c r="G26" s="111" t="s">
        <v>1</v>
      </c>
      <c r="H26" s="135"/>
      <c r="I26" s="173" t="s">
        <v>114</v>
      </c>
      <c r="J26" s="112"/>
      <c r="K26" s="109" t="s">
        <v>90</v>
      </c>
      <c r="L26" s="207"/>
      <c r="M26" s="208"/>
      <c r="O26" s="79"/>
    </row>
    <row r="27" spans="1:15" ht="13.15" customHeight="1">
      <c r="A27" s="391"/>
      <c r="B27" s="113"/>
      <c r="C27" s="378"/>
      <c r="D27" s="382" t="s">
        <v>115</v>
      </c>
      <c r="E27" s="382"/>
      <c r="F27" s="353"/>
      <c r="G27" s="353"/>
      <c r="H27" s="353"/>
      <c r="I27" s="173" t="s">
        <v>116</v>
      </c>
      <c r="J27" s="112"/>
      <c r="K27" s="109" t="s">
        <v>17</v>
      </c>
      <c r="L27" s="207"/>
      <c r="M27" s="208"/>
    </row>
    <row r="28" spans="1:15" ht="13.15" customHeight="1">
      <c r="A28" s="391"/>
      <c r="B28" s="113"/>
      <c r="C28" s="378"/>
      <c r="D28" s="382" t="s">
        <v>117</v>
      </c>
      <c r="E28" s="382"/>
      <c r="F28" s="376"/>
      <c r="G28" s="376"/>
      <c r="H28" s="376"/>
      <c r="I28" s="173" t="s">
        <v>226</v>
      </c>
      <c r="J28" s="137" t="s">
        <v>5</v>
      </c>
      <c r="K28" s="369" t="s">
        <v>88</v>
      </c>
      <c r="L28" s="371" t="str">
        <f>IF(SUM(L25:L27)=0,"",SUM(L25:L27))</f>
        <v/>
      </c>
      <c r="M28" s="373" t="str">
        <f>IF(SUM(M25:M27)=0,"",SUM(M25:M27))</f>
        <v/>
      </c>
    </row>
    <row r="29" spans="1:15" ht="13.15" customHeight="1">
      <c r="A29" s="391"/>
      <c r="B29" s="113"/>
      <c r="C29" s="379"/>
      <c r="D29" s="375" t="s">
        <v>118</v>
      </c>
      <c r="E29" s="375"/>
      <c r="F29" s="376"/>
      <c r="G29" s="376"/>
      <c r="H29" s="376"/>
      <c r="I29" s="138" t="s">
        <v>87</v>
      </c>
      <c r="J29" s="139"/>
      <c r="K29" s="370"/>
      <c r="L29" s="372"/>
      <c r="M29" s="374"/>
    </row>
    <row r="30" spans="1:15" ht="13.15" customHeight="1">
      <c r="A30" s="120"/>
      <c r="B30" s="77"/>
      <c r="C30" s="356" t="s">
        <v>123</v>
      </c>
      <c r="D30" s="356"/>
      <c r="E30" s="356"/>
      <c r="F30" s="356"/>
      <c r="G30" s="356"/>
      <c r="H30" s="356"/>
      <c r="I30" s="356"/>
      <c r="J30" s="357"/>
      <c r="K30" s="108" t="s">
        <v>86</v>
      </c>
      <c r="L30" s="209" t="str">
        <f>IF(SUM(L5,L10,L15,L20,L25,'別紙３_販路開拓費 (2)'!L30)=0,"",SUM(L5,L10,L15,L20,L25,'別紙３_販路開拓費 (2)'!L30))</f>
        <v/>
      </c>
      <c r="M30" s="210" t="str">
        <f>IF(SUM(M5,M10,M15,M20,M25,'別紙３_販路開拓費 (2)'!M30)=0,"",SUM(M5,M10,M15,M20,M25,'別紙３_販路開拓費 (2)'!M30))</f>
        <v/>
      </c>
    </row>
    <row r="31" spans="1:15" ht="13.15" customHeight="1">
      <c r="A31" s="120"/>
      <c r="B31" s="77"/>
      <c r="C31" s="356"/>
      <c r="D31" s="356"/>
      <c r="E31" s="356"/>
      <c r="F31" s="356"/>
      <c r="G31" s="356"/>
      <c r="H31" s="356"/>
      <c r="I31" s="356"/>
      <c r="J31" s="357"/>
      <c r="K31" s="109" t="s">
        <v>90</v>
      </c>
      <c r="L31" s="211" t="str">
        <f>IF(SUM(L6,L11,L16,L21,L26,'別紙３_販路開拓費 (2)'!L31)=0,"",SUM(L6,L11,L16,L21,L26,'別紙３_販路開拓費 (2)'!L31))</f>
        <v/>
      </c>
      <c r="M31" s="212" t="str">
        <f>IF(SUM(M6,M11,M16,M21,M26,'別紙３_販路開拓費 (2)'!M31)=0,"",SUM(M6,M11,M16,M21,M26,'別紙３_販路開拓費 (2)'!M31))</f>
        <v/>
      </c>
    </row>
    <row r="32" spans="1:15" ht="13.15" customHeight="1">
      <c r="A32" s="120"/>
      <c r="B32" s="77"/>
      <c r="C32" s="356"/>
      <c r="D32" s="356"/>
      <c r="E32" s="356"/>
      <c r="F32" s="356"/>
      <c r="G32" s="356"/>
      <c r="H32" s="356"/>
      <c r="I32" s="356"/>
      <c r="J32" s="357"/>
      <c r="K32" s="109" t="s">
        <v>17</v>
      </c>
      <c r="L32" s="211" t="str">
        <f>IF(SUM(L7,L12,L17,L22,L27,'別紙３_販路開拓費 (2)'!L32)=0,"",SUM(L7,L12,L17,L22,L27,'別紙３_販路開拓費 (2)'!L32))</f>
        <v/>
      </c>
      <c r="M32" s="212" t="str">
        <f>IF(SUM(M7,M12,M17,M22,M27,'別紙３_販路開拓費 (2)'!M32)=0,"",SUM(M7,M12,M17,M22,M27,'別紙３_販路開拓費 (2)'!M32))</f>
        <v/>
      </c>
    </row>
    <row r="33" spans="1:13" ht="13.15" customHeight="1">
      <c r="A33" s="120"/>
      <c r="B33" s="115"/>
      <c r="C33" s="356"/>
      <c r="D33" s="356"/>
      <c r="E33" s="356"/>
      <c r="F33" s="356"/>
      <c r="G33" s="356"/>
      <c r="H33" s="356"/>
      <c r="I33" s="356"/>
      <c r="J33" s="357"/>
      <c r="K33" s="110" t="s">
        <v>88</v>
      </c>
      <c r="L33" s="159" t="str">
        <f>IF(SUM(L30:L32)=0,"",SUM(L30:L32))</f>
        <v/>
      </c>
      <c r="M33" s="160" t="str">
        <f>IF(SUM(M30:M32)=0,"",SUM(M30:M32))</f>
        <v/>
      </c>
    </row>
    <row r="34" spans="1:13" ht="21" customHeight="1">
      <c r="A34" s="119"/>
      <c r="B34" s="114"/>
      <c r="C34" s="358" t="s">
        <v>124</v>
      </c>
      <c r="D34" s="359"/>
      <c r="E34" s="359"/>
      <c r="F34" s="359"/>
      <c r="G34" s="359"/>
      <c r="H34" s="359"/>
      <c r="I34" s="359"/>
      <c r="J34" s="359"/>
      <c r="K34" s="359"/>
      <c r="L34" s="157" t="s">
        <v>110</v>
      </c>
      <c r="M34" s="158" t="s">
        <v>111</v>
      </c>
    </row>
    <row r="35" spans="1:13" s="4" customFormat="1" ht="20.149999999999999" customHeight="1">
      <c r="A35" s="121"/>
      <c r="B35" s="116"/>
      <c r="C35" s="360" t="s">
        <v>6</v>
      </c>
      <c r="D35" s="361"/>
      <c r="E35" s="361"/>
      <c r="F35" s="362"/>
      <c r="G35" s="362"/>
      <c r="H35" s="362"/>
      <c r="I35" s="363"/>
      <c r="J35" s="363"/>
      <c r="K35" s="364"/>
      <c r="L35" s="328"/>
      <c r="M35" s="329"/>
    </row>
    <row r="36" spans="1:13" s="4" customFormat="1" ht="15" customHeight="1">
      <c r="A36" s="121"/>
      <c r="B36" s="116"/>
      <c r="C36" s="365" t="s">
        <v>51</v>
      </c>
      <c r="D36" s="366"/>
      <c r="E36" s="366"/>
      <c r="F36" s="353"/>
      <c r="G36" s="353"/>
      <c r="H36" s="353"/>
      <c r="I36" s="140" t="s">
        <v>48</v>
      </c>
      <c r="J36" s="326"/>
      <c r="K36" s="327"/>
      <c r="L36" s="328"/>
      <c r="M36" s="329"/>
    </row>
    <row r="37" spans="1:13" s="4" customFormat="1" ht="15" customHeight="1">
      <c r="A37" s="121"/>
      <c r="B37" s="117"/>
      <c r="C37" s="367" t="s">
        <v>4</v>
      </c>
      <c r="D37" s="368"/>
      <c r="E37" s="368"/>
      <c r="F37" s="344"/>
      <c r="G37" s="344"/>
      <c r="H37" s="345"/>
      <c r="I37" s="141" t="s">
        <v>40</v>
      </c>
      <c r="J37" s="332"/>
      <c r="K37" s="333"/>
      <c r="L37" s="328"/>
      <c r="M37" s="329"/>
    </row>
    <row r="38" spans="1:13" s="4" customFormat="1" ht="20.149999999999999" customHeight="1">
      <c r="A38" s="122"/>
      <c r="B38" s="118"/>
      <c r="C38" s="346" t="s">
        <v>125</v>
      </c>
      <c r="D38" s="347"/>
      <c r="E38" s="347"/>
      <c r="F38" s="347"/>
      <c r="G38" s="347"/>
      <c r="H38" s="347"/>
      <c r="I38" s="347"/>
      <c r="J38" s="347"/>
      <c r="K38" s="347"/>
      <c r="L38" s="348" t="s">
        <v>110</v>
      </c>
      <c r="M38" s="349" t="s">
        <v>111</v>
      </c>
    </row>
    <row r="39" spans="1:13" s="4" customFormat="1" ht="14.15" customHeight="1">
      <c r="A39" s="121"/>
      <c r="B39" s="116"/>
      <c r="C39" s="350" t="s">
        <v>50</v>
      </c>
      <c r="D39" s="351"/>
      <c r="E39" s="352"/>
      <c r="F39" s="353"/>
      <c r="G39" s="353"/>
      <c r="H39" s="353"/>
      <c r="I39" s="124" t="s">
        <v>3</v>
      </c>
      <c r="J39" s="354" t="s">
        <v>5</v>
      </c>
      <c r="K39" s="355"/>
      <c r="L39" s="348"/>
      <c r="M39" s="349"/>
    </row>
    <row r="40" spans="1:13" s="4" customFormat="1" ht="14.15" customHeight="1">
      <c r="A40" s="121"/>
      <c r="B40" s="116"/>
      <c r="C40" s="312" t="s">
        <v>35</v>
      </c>
      <c r="D40" s="313"/>
      <c r="E40" s="129" t="s">
        <v>38</v>
      </c>
      <c r="F40" s="334"/>
      <c r="G40" s="334"/>
      <c r="H40" s="335"/>
      <c r="I40" s="125" t="s">
        <v>39</v>
      </c>
      <c r="J40" s="326"/>
      <c r="K40" s="327"/>
      <c r="L40" s="328"/>
      <c r="M40" s="340"/>
    </row>
    <row r="41" spans="1:13" s="4" customFormat="1" ht="14.15" customHeight="1">
      <c r="A41" s="121"/>
      <c r="B41" s="116"/>
      <c r="C41" s="314"/>
      <c r="D41" s="315"/>
      <c r="E41" s="130" t="s">
        <v>14</v>
      </c>
      <c r="F41" s="342"/>
      <c r="G41" s="342"/>
      <c r="H41" s="343"/>
      <c r="I41" s="127" t="s">
        <v>40</v>
      </c>
      <c r="J41" s="332"/>
      <c r="K41" s="333"/>
      <c r="L41" s="328"/>
      <c r="M41" s="341"/>
    </row>
    <row r="42" spans="1:13" s="4" customFormat="1" ht="14.15" customHeight="1">
      <c r="A42" s="121"/>
      <c r="B42" s="116"/>
      <c r="C42" s="312" t="s">
        <v>36</v>
      </c>
      <c r="D42" s="313"/>
      <c r="E42" s="129" t="s">
        <v>38</v>
      </c>
      <c r="F42" s="334"/>
      <c r="G42" s="334"/>
      <c r="H42" s="335"/>
      <c r="I42" s="125" t="s">
        <v>39</v>
      </c>
      <c r="J42" s="336"/>
      <c r="K42" s="337"/>
      <c r="L42" s="328"/>
      <c r="M42" s="329"/>
    </row>
    <row r="43" spans="1:13" s="4" customFormat="1" ht="14.15" customHeight="1">
      <c r="A43" s="121"/>
      <c r="B43" s="116"/>
      <c r="C43" s="316"/>
      <c r="D43" s="317"/>
      <c r="E43" s="131" t="s">
        <v>14</v>
      </c>
      <c r="F43" s="330"/>
      <c r="G43" s="330"/>
      <c r="H43" s="331"/>
      <c r="I43" s="126" t="s">
        <v>40</v>
      </c>
      <c r="J43" s="338"/>
      <c r="K43" s="339"/>
      <c r="L43" s="328"/>
      <c r="M43" s="329"/>
    </row>
    <row r="44" spans="1:13" s="4" customFormat="1" ht="14.15" customHeight="1">
      <c r="A44" s="121"/>
      <c r="B44" s="116"/>
      <c r="C44" s="314" t="s">
        <v>37</v>
      </c>
      <c r="D44" s="315"/>
      <c r="E44" s="132" t="s">
        <v>38</v>
      </c>
      <c r="F44" s="324"/>
      <c r="G44" s="324"/>
      <c r="H44" s="325"/>
      <c r="I44" s="128" t="s">
        <v>39</v>
      </c>
      <c r="J44" s="326"/>
      <c r="K44" s="327"/>
      <c r="L44" s="328"/>
      <c r="M44" s="329"/>
    </row>
    <row r="45" spans="1:13" s="4" customFormat="1" ht="14.15" customHeight="1">
      <c r="A45" s="121"/>
      <c r="B45" s="116"/>
      <c r="C45" s="316"/>
      <c r="D45" s="317"/>
      <c r="E45" s="131" t="s">
        <v>14</v>
      </c>
      <c r="F45" s="330"/>
      <c r="G45" s="330"/>
      <c r="H45" s="331"/>
      <c r="I45" s="126" t="s">
        <v>40</v>
      </c>
      <c r="J45" s="332"/>
      <c r="K45" s="333"/>
      <c r="L45" s="328"/>
      <c r="M45" s="329"/>
    </row>
    <row r="46" spans="1:13" s="4" customFormat="1" ht="10.15" customHeight="1">
      <c r="A46" s="121"/>
      <c r="B46" s="82"/>
      <c r="C46" s="318" t="s">
        <v>126</v>
      </c>
      <c r="D46" s="319"/>
      <c r="E46" s="319"/>
      <c r="F46" s="319"/>
      <c r="G46" s="319"/>
      <c r="H46" s="319"/>
      <c r="I46" s="319"/>
      <c r="J46" s="319"/>
      <c r="K46" s="319"/>
      <c r="L46" s="320" t="str">
        <f>IF(SUM(L40:L45)=0,"",SUM(L40:L45))</f>
        <v/>
      </c>
      <c r="M46" s="322" t="str">
        <f>IF(SUM(M40:M45)=0,"",SUM(M40:M45))</f>
        <v/>
      </c>
    </row>
    <row r="47" spans="1:13" s="4" customFormat="1" ht="10.15" customHeight="1">
      <c r="A47" s="123"/>
      <c r="B47" s="83"/>
      <c r="C47" s="318"/>
      <c r="D47" s="319"/>
      <c r="E47" s="319"/>
      <c r="F47" s="319"/>
      <c r="G47" s="319"/>
      <c r="H47" s="319"/>
      <c r="I47" s="319"/>
      <c r="J47" s="319"/>
      <c r="K47" s="319"/>
      <c r="L47" s="321"/>
      <c r="M47" s="323"/>
    </row>
    <row r="48" spans="1:13" ht="22.9" customHeight="1">
      <c r="A48" s="306" t="s">
        <v>143</v>
      </c>
      <c r="B48" s="307"/>
      <c r="C48" s="307"/>
      <c r="D48" s="307"/>
      <c r="E48" s="307"/>
      <c r="F48" s="307"/>
      <c r="G48" s="307"/>
      <c r="H48" s="307"/>
      <c r="I48" s="307"/>
      <c r="J48" s="307"/>
      <c r="K48" s="308"/>
      <c r="L48" s="157" t="s">
        <v>110</v>
      </c>
      <c r="M48" s="158" t="s">
        <v>111</v>
      </c>
    </row>
    <row r="49" spans="1:13">
      <c r="A49" s="309"/>
      <c r="B49" s="310"/>
      <c r="C49" s="310"/>
      <c r="D49" s="310"/>
      <c r="E49" s="310"/>
      <c r="F49" s="310"/>
      <c r="G49" s="310"/>
      <c r="H49" s="310"/>
      <c r="I49" s="310"/>
      <c r="J49" s="310"/>
      <c r="K49" s="311"/>
      <c r="L49" s="159" t="str">
        <f>IF(SUM(L33,L35,L46)=0,"",SUM(L33,L35,L46))</f>
        <v/>
      </c>
      <c r="M49" s="160" t="str">
        <f>IF(SUM(M33,M35,M46,)=0,"",SUM(M33,M35,M46))</f>
        <v/>
      </c>
    </row>
  </sheetData>
  <sheetProtection sheet="1" formatCells="0" formatColumns="0" formatRows="0" insertColumns="0" insertRows="0" deleteColumns="0" deleteRows="0"/>
  <mergeCells count="113">
    <mergeCell ref="L2:M2"/>
    <mergeCell ref="J1:K1"/>
    <mergeCell ref="F7:H7"/>
    <mergeCell ref="D8:E8"/>
    <mergeCell ref="F8:H8"/>
    <mergeCell ref="K8:K9"/>
    <mergeCell ref="L8:L9"/>
    <mergeCell ref="M8:M9"/>
    <mergeCell ref="D9:E9"/>
    <mergeCell ref="F9:H9"/>
    <mergeCell ref="A3:M3"/>
    <mergeCell ref="C4:K4"/>
    <mergeCell ref="A5:A29"/>
    <mergeCell ref="C5:C9"/>
    <mergeCell ref="D5:E5"/>
    <mergeCell ref="F5:H5"/>
    <mergeCell ref="D6:E6"/>
    <mergeCell ref="D7:E7"/>
    <mergeCell ref="C15:C19"/>
    <mergeCell ref="D15:E15"/>
    <mergeCell ref="F15:H15"/>
    <mergeCell ref="D16:E16"/>
    <mergeCell ref="D17:E17"/>
    <mergeCell ref="C10:C14"/>
    <mergeCell ref="D10:E10"/>
    <mergeCell ref="F10:H10"/>
    <mergeCell ref="D11:E11"/>
    <mergeCell ref="D12:E12"/>
    <mergeCell ref="F12:H12"/>
    <mergeCell ref="D13:E13"/>
    <mergeCell ref="F13:H13"/>
    <mergeCell ref="F17:H17"/>
    <mergeCell ref="D18:E18"/>
    <mergeCell ref="F18:H18"/>
    <mergeCell ref="K18:K19"/>
    <mergeCell ref="L18:L19"/>
    <mergeCell ref="M18:M19"/>
    <mergeCell ref="D19:E19"/>
    <mergeCell ref="F19:H19"/>
    <mergeCell ref="K13:K14"/>
    <mergeCell ref="L13:L14"/>
    <mergeCell ref="M13:M14"/>
    <mergeCell ref="D14:E14"/>
    <mergeCell ref="F14:H14"/>
    <mergeCell ref="C25:C29"/>
    <mergeCell ref="D25:E25"/>
    <mergeCell ref="F25:H25"/>
    <mergeCell ref="D26:E26"/>
    <mergeCell ref="D27:E27"/>
    <mergeCell ref="C20:C24"/>
    <mergeCell ref="D20:E20"/>
    <mergeCell ref="F20:H20"/>
    <mergeCell ref="D21:E21"/>
    <mergeCell ref="D22:E22"/>
    <mergeCell ref="F22:H22"/>
    <mergeCell ref="D23:E23"/>
    <mergeCell ref="F23:H23"/>
    <mergeCell ref="F27:H27"/>
    <mergeCell ref="D28:E28"/>
    <mergeCell ref="F28:H28"/>
    <mergeCell ref="K28:K29"/>
    <mergeCell ref="L28:L29"/>
    <mergeCell ref="M28:M29"/>
    <mergeCell ref="D29:E29"/>
    <mergeCell ref="F29:H29"/>
    <mergeCell ref="K23:K24"/>
    <mergeCell ref="L23:L24"/>
    <mergeCell ref="M23:M24"/>
    <mergeCell ref="D24:E24"/>
    <mergeCell ref="F24:H24"/>
    <mergeCell ref="C30:J33"/>
    <mergeCell ref="C34:K34"/>
    <mergeCell ref="C35:E35"/>
    <mergeCell ref="F35:K35"/>
    <mergeCell ref="L35:L37"/>
    <mergeCell ref="M35:M37"/>
    <mergeCell ref="C36:E36"/>
    <mergeCell ref="F36:H36"/>
    <mergeCell ref="J36:K36"/>
    <mergeCell ref="C37:E37"/>
    <mergeCell ref="J41:K41"/>
    <mergeCell ref="F37:H37"/>
    <mergeCell ref="J37:K37"/>
    <mergeCell ref="C38:K38"/>
    <mergeCell ref="L38:L39"/>
    <mergeCell ref="M38:M39"/>
    <mergeCell ref="C39:E39"/>
    <mergeCell ref="F39:H39"/>
    <mergeCell ref="J39:K39"/>
    <mergeCell ref="A48:K49"/>
    <mergeCell ref="C40:D41"/>
    <mergeCell ref="C42:D43"/>
    <mergeCell ref="C44:D45"/>
    <mergeCell ref="C46:K47"/>
    <mergeCell ref="L46:L47"/>
    <mergeCell ref="M46:M47"/>
    <mergeCell ref="F44:H44"/>
    <mergeCell ref="J44:K44"/>
    <mergeCell ref="L44:L45"/>
    <mergeCell ref="M44:M45"/>
    <mergeCell ref="F45:H45"/>
    <mergeCell ref="J45:K45"/>
    <mergeCell ref="F42:H42"/>
    <mergeCell ref="J42:K42"/>
    <mergeCell ref="L42:L43"/>
    <mergeCell ref="M42:M43"/>
    <mergeCell ref="F43:H43"/>
    <mergeCell ref="J43:K43"/>
    <mergeCell ref="F40:H40"/>
    <mergeCell ref="J40:K40"/>
    <mergeCell ref="L40:L41"/>
    <mergeCell ref="M40:M41"/>
    <mergeCell ref="F41:H41"/>
  </mergeCells>
  <phoneticPr fontId="2"/>
  <conditionalFormatting sqref="J5">
    <cfRule type="expression" dxfId="36" priority="11">
      <formula>AND($J5="選択してください",$F5&lt;&gt;"")</formula>
    </cfRule>
  </conditionalFormatting>
  <conditionalFormatting sqref="J8">
    <cfRule type="expression" dxfId="35" priority="12">
      <formula>AND($J8="選択してください",$F5&lt;&gt;"")</formula>
    </cfRule>
  </conditionalFormatting>
  <conditionalFormatting sqref="J10">
    <cfRule type="expression" dxfId="34" priority="10">
      <formula>AND($J10="選択してください",$F10&lt;&gt;"")</formula>
    </cfRule>
  </conditionalFormatting>
  <conditionalFormatting sqref="J13">
    <cfRule type="expression" dxfId="33" priority="5">
      <formula>AND($J13="選択してください",$F10&lt;&gt;"")</formula>
    </cfRule>
  </conditionalFormatting>
  <conditionalFormatting sqref="J15">
    <cfRule type="expression" dxfId="32" priority="9">
      <formula>AND($J15="選択してください",$F15&lt;&gt;"")</formula>
    </cfRule>
  </conditionalFormatting>
  <conditionalFormatting sqref="J18">
    <cfRule type="expression" dxfId="31" priority="6">
      <formula>AND($J18="選択してください",$F15&lt;&gt;"")</formula>
    </cfRule>
  </conditionalFormatting>
  <conditionalFormatting sqref="J20">
    <cfRule type="expression" dxfId="30" priority="8">
      <formula>AND($J20="選択してください",$F20&lt;&gt;"")</formula>
    </cfRule>
  </conditionalFormatting>
  <conditionalFormatting sqref="J23">
    <cfRule type="expression" dxfId="29" priority="4">
      <formula>AND($J23="選択してください",$F20&lt;&gt;"")</formula>
    </cfRule>
  </conditionalFormatting>
  <conditionalFormatting sqref="J25">
    <cfRule type="expression" dxfId="28" priority="7">
      <formula>AND($J25="選択してください",$F25&lt;&gt;"")</formula>
    </cfRule>
  </conditionalFormatting>
  <conditionalFormatting sqref="J28">
    <cfRule type="expression" dxfId="27" priority="3">
      <formula>AND($J28="選択してください",$F25&lt;&gt;"")</formula>
    </cfRule>
  </conditionalFormatting>
  <conditionalFormatting sqref="J39:K39">
    <cfRule type="expression" dxfId="26" priority="1">
      <formula>AND($J39="選択してください",$F40&lt;&gt;"")</formula>
    </cfRule>
  </conditionalFormatting>
  <conditionalFormatting sqref="L6:M7">
    <cfRule type="expression" dxfId="25" priority="32">
      <formula>$J$5="オンラインのみ"</formula>
    </cfRule>
  </conditionalFormatting>
  <conditionalFormatting sqref="L11:M12">
    <cfRule type="expression" dxfId="24" priority="37">
      <formula>$J$10="オンラインのみ"</formula>
    </cfRule>
  </conditionalFormatting>
  <conditionalFormatting sqref="L16:M17">
    <cfRule type="expression" dxfId="23" priority="36">
      <formula>$J$15="オンラインのみ"</formula>
    </cfRule>
  </conditionalFormatting>
  <conditionalFormatting sqref="L21:M22">
    <cfRule type="expression" dxfId="22" priority="35">
      <formula>$J$20="オンラインのみ"</formula>
    </cfRule>
  </conditionalFormatting>
  <conditionalFormatting sqref="L26:M27">
    <cfRule type="expression" dxfId="21" priority="34">
      <formula>$J$25="オンラインのみ"</formula>
    </cfRule>
  </conditionalFormatting>
  <dataValidations xWindow="416" yWindow="292" count="6">
    <dataValidation allowBlank="1" showErrorMessage="1" sqref="L5:M33 I36:I37 F35 F37" xr:uid="{00000000-0002-0000-0500-000002000000}"/>
    <dataValidation type="list" allowBlank="1" showInputMessage="1" showErrorMessage="1" prompt="プルダウンして選択" sqref="J8 J18 J13 J23 J28" xr:uid="{00000000-0002-0000-0500-000005000000}">
      <formula1>"選択してください,自社単独ブース,共同出展,パビリオン,共同出展＋パビリオン"</formula1>
    </dataValidation>
    <dataValidation type="list" allowBlank="1" showInputMessage="1" showErrorMessage="1" sqref="J10 J20 J15 J5 J25" xr:uid="{00000000-0002-0000-0500-000006000000}">
      <formula1>"選択してください,リアルのみ,リアル＋オンライン,オンラインのみ"</formula1>
    </dataValidation>
    <dataValidation type="date" allowBlank="1" showInputMessage="1" showErrorMessage="1" error="入力日（期間）は、右上にある助成対象期間である必要があります。" prompt="助成対象期間かつ_x000a_西暦年/月/日　を半角で入力_x000a_例）2027/3/15" sqref="F6 H6 F11 H11 F16 H16 F21 H21 F26 H26 J12 J7 J17 J22 J27 J36:K37 J40:K45" xr:uid="{2883844E-C6D9-48EC-8C22-C6D2AF0C2660}">
      <formula1>$L$1</formula1>
      <formula2>$M$1</formula2>
    </dataValidation>
    <dataValidation allowBlank="1" showInputMessage="1" showErrorMessage="1" prompt="西暦年/月/日　を半角で入力_x000a_例）2027/3/15" sqref="J6 J11 J16 J21 J26" xr:uid="{D94278A2-5B1A-42DA-A1B4-7781BBAEDFA7}"/>
    <dataValidation type="list" allowBlank="1" showErrorMessage="1" sqref="J39:K39" xr:uid="{D7C27442-F518-4665-9F67-E9C19E75A589}">
      <formula1>"選択してください,新規,既存HPﾘﾆｭｰｱﾙ"</formula1>
    </dataValidation>
  </dataValidations>
  <pageMargins left="0.5118110236220472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0EA9-CCE4-4EC6-8DAE-6F38BFE1D380}">
  <sheetPr>
    <tabColor theme="4" tint="0.39997558519241921"/>
    <pageSetUpPr fitToPage="1"/>
  </sheetPr>
  <dimension ref="A1:R33"/>
  <sheetViews>
    <sheetView showGridLines="0" zoomScale="115" zoomScaleNormal="115" workbookViewId="0">
      <selection activeCell="L18" sqref="L18:L19"/>
    </sheetView>
  </sheetViews>
  <sheetFormatPr defaultColWidth="8.58203125" defaultRowHeight="18"/>
  <cols>
    <col min="1" max="2" width="1.75" customWidth="1"/>
    <col min="3" max="3" width="2.75" customWidth="1"/>
    <col min="4" max="5" width="4.75" customWidth="1"/>
    <col min="6" max="6" width="8.25" customWidth="1"/>
    <col min="7" max="7" width="1.58203125" customWidth="1"/>
    <col min="8" max="8" width="8.25" style="57" customWidth="1"/>
    <col min="9" max="9" width="10.08203125" style="57" customWidth="1"/>
    <col min="10" max="10" width="8.25" style="57" customWidth="1"/>
    <col min="11" max="11" width="6.58203125" style="58" customWidth="1"/>
    <col min="12" max="12" width="12.25" style="58" customWidth="1"/>
    <col min="13" max="13" width="12.25" style="57" customWidth="1"/>
    <col min="14" max="14" width="9.25" customWidth="1"/>
  </cols>
  <sheetData>
    <row r="1" spans="1:18" ht="18" customHeight="1">
      <c r="A1" s="74" t="s">
        <v>107</v>
      </c>
      <c r="B1" s="74"/>
      <c r="C1" s="60"/>
      <c r="D1" s="26"/>
      <c r="E1" s="26"/>
      <c r="F1" s="26"/>
      <c r="G1" s="26"/>
      <c r="H1" s="167"/>
      <c r="I1" s="197" t="s">
        <v>227</v>
      </c>
      <c r="J1" s="385" t="s">
        <v>161</v>
      </c>
      <c r="K1" s="386"/>
      <c r="L1" s="168" t="str">
        <f>IF(別紙１_役員株主名簿!$K$3="第１回", DATE(2026,10,1), IF(別紙１_役員株主名簿!$K$3="第２回", DATE(2027,2,1), ""))</f>
        <v/>
      </c>
      <c r="M1" s="216" t="str">
        <f>IF(別紙１_役員株主名簿!$K$3="第１回", DATE(2027,10,31), IF(別紙１_役員株主名簿!$K$3="第２回", DATE(2028,2,29), ""))</f>
        <v/>
      </c>
    </row>
    <row r="2" spans="1:18" ht="30" customHeight="1">
      <c r="A2" s="75" t="s">
        <v>158</v>
      </c>
      <c r="B2" s="62"/>
      <c r="C2" s="60"/>
      <c r="D2" s="26"/>
      <c r="E2" s="26"/>
      <c r="F2" s="26"/>
      <c r="G2" s="26"/>
      <c r="H2" s="76"/>
      <c r="I2" s="76"/>
      <c r="J2" s="76"/>
      <c r="K2" s="29"/>
      <c r="L2" s="383" t="s">
        <v>235</v>
      </c>
      <c r="M2" s="384"/>
    </row>
    <row r="3" spans="1:18" ht="21" customHeight="1">
      <c r="A3" s="387" t="s">
        <v>131</v>
      </c>
      <c r="B3" s="388"/>
      <c r="C3" s="388"/>
      <c r="D3" s="388"/>
      <c r="E3" s="388"/>
      <c r="F3" s="388"/>
      <c r="G3" s="388"/>
      <c r="H3" s="388"/>
      <c r="I3" s="388"/>
      <c r="J3" s="388"/>
      <c r="K3" s="388"/>
      <c r="L3" s="388"/>
      <c r="M3" s="389"/>
    </row>
    <row r="4" spans="1:18" ht="21" customHeight="1">
      <c r="A4" s="119"/>
      <c r="B4" s="114"/>
      <c r="C4" s="358" t="s">
        <v>109</v>
      </c>
      <c r="D4" s="359"/>
      <c r="E4" s="359"/>
      <c r="F4" s="359"/>
      <c r="G4" s="359"/>
      <c r="H4" s="359"/>
      <c r="I4" s="359"/>
      <c r="J4" s="359"/>
      <c r="K4" s="359"/>
      <c r="L4" s="198" t="s">
        <v>110</v>
      </c>
      <c r="M4" s="199" t="s">
        <v>111</v>
      </c>
    </row>
    <row r="5" spans="1:18" ht="13.15" customHeight="1">
      <c r="A5" s="391"/>
      <c r="B5" s="423"/>
      <c r="C5" s="400" t="s">
        <v>133</v>
      </c>
      <c r="D5" s="401" t="s">
        <v>0</v>
      </c>
      <c r="E5" s="402"/>
      <c r="F5" s="403"/>
      <c r="G5" s="404"/>
      <c r="H5" s="405"/>
      <c r="I5" s="202" t="s">
        <v>85</v>
      </c>
      <c r="J5" s="213" t="s">
        <v>5</v>
      </c>
      <c r="K5" s="108" t="s">
        <v>86</v>
      </c>
      <c r="L5" s="205"/>
      <c r="M5" s="206"/>
      <c r="O5" s="78"/>
    </row>
    <row r="6" spans="1:18" ht="13.15" customHeight="1">
      <c r="A6" s="391"/>
      <c r="B6" s="423"/>
      <c r="C6" s="400"/>
      <c r="D6" s="406" t="s">
        <v>113</v>
      </c>
      <c r="E6" s="407"/>
      <c r="F6" s="135"/>
      <c r="G6" s="111" t="s">
        <v>1</v>
      </c>
      <c r="H6" s="135"/>
      <c r="I6" s="203" t="s">
        <v>114</v>
      </c>
      <c r="J6" s="196"/>
      <c r="K6" s="200" t="s">
        <v>90</v>
      </c>
      <c r="L6" s="207"/>
      <c r="M6" s="208"/>
      <c r="O6" s="79"/>
    </row>
    <row r="7" spans="1:18" ht="13.15" customHeight="1">
      <c r="A7" s="391"/>
      <c r="B7" s="423"/>
      <c r="C7" s="400"/>
      <c r="D7" s="406" t="s">
        <v>115</v>
      </c>
      <c r="E7" s="407"/>
      <c r="F7" s="408"/>
      <c r="G7" s="409"/>
      <c r="H7" s="410"/>
      <c r="I7" s="203" t="s">
        <v>116</v>
      </c>
      <c r="J7" s="196"/>
      <c r="K7" s="200" t="s">
        <v>17</v>
      </c>
      <c r="L7" s="207"/>
      <c r="M7" s="208"/>
    </row>
    <row r="8" spans="1:18" ht="13.15" customHeight="1">
      <c r="A8" s="391"/>
      <c r="B8" s="423"/>
      <c r="C8" s="400"/>
      <c r="D8" s="406" t="s">
        <v>117</v>
      </c>
      <c r="E8" s="407"/>
      <c r="F8" s="376"/>
      <c r="G8" s="376"/>
      <c r="H8" s="376"/>
      <c r="I8" s="203" t="s">
        <v>226</v>
      </c>
      <c r="J8" s="214" t="s">
        <v>5</v>
      </c>
      <c r="K8" s="369" t="s">
        <v>88</v>
      </c>
      <c r="L8" s="394" t="str">
        <f>IF(SUM(L5:L7)=0,"",SUM(L5:L7))</f>
        <v/>
      </c>
      <c r="M8" s="395" t="str">
        <f>IF(SUM(M5:M7)=0,"",SUM(M5:M7))</f>
        <v/>
      </c>
    </row>
    <row r="9" spans="1:18" ht="13.15" customHeight="1">
      <c r="A9" s="391"/>
      <c r="B9" s="423"/>
      <c r="C9" s="400"/>
      <c r="D9" s="396" t="s">
        <v>118</v>
      </c>
      <c r="E9" s="397"/>
      <c r="F9" s="345"/>
      <c r="G9" s="421"/>
      <c r="H9" s="422"/>
      <c r="I9" s="138" t="s">
        <v>87</v>
      </c>
      <c r="J9" s="215"/>
      <c r="K9" s="370"/>
      <c r="L9" s="398"/>
      <c r="M9" s="399"/>
    </row>
    <row r="10" spans="1:18" ht="13.15" customHeight="1">
      <c r="A10" s="391"/>
      <c r="B10" s="423"/>
      <c r="C10" s="400" t="s">
        <v>134</v>
      </c>
      <c r="D10" s="401" t="s">
        <v>0</v>
      </c>
      <c r="E10" s="402"/>
      <c r="F10" s="412"/>
      <c r="G10" s="413"/>
      <c r="H10" s="414"/>
      <c r="I10" s="202" t="s">
        <v>85</v>
      </c>
      <c r="J10" s="213" t="s">
        <v>5</v>
      </c>
      <c r="K10" s="108" t="s">
        <v>86</v>
      </c>
      <c r="L10" s="205"/>
      <c r="M10" s="206"/>
      <c r="O10" s="78"/>
    </row>
    <row r="11" spans="1:18" ht="13.15" customHeight="1">
      <c r="A11" s="391"/>
      <c r="B11" s="423"/>
      <c r="C11" s="400"/>
      <c r="D11" s="406" t="s">
        <v>113</v>
      </c>
      <c r="E11" s="407"/>
      <c r="F11" s="135"/>
      <c r="G11" s="111" t="s">
        <v>1</v>
      </c>
      <c r="H11" s="135"/>
      <c r="I11" s="203" t="s">
        <v>114</v>
      </c>
      <c r="J11" s="196"/>
      <c r="K11" s="200" t="s">
        <v>90</v>
      </c>
      <c r="L11" s="207"/>
      <c r="M11" s="208"/>
      <c r="O11" s="79"/>
      <c r="R11" s="57"/>
    </row>
    <row r="12" spans="1:18" ht="13.15" customHeight="1">
      <c r="A12" s="391"/>
      <c r="B12" s="423"/>
      <c r="C12" s="400"/>
      <c r="D12" s="406" t="s">
        <v>115</v>
      </c>
      <c r="E12" s="407"/>
      <c r="F12" s="415"/>
      <c r="G12" s="416"/>
      <c r="H12" s="417"/>
      <c r="I12" s="203" t="s">
        <v>116</v>
      </c>
      <c r="J12" s="196"/>
      <c r="K12" s="200" t="s">
        <v>17</v>
      </c>
      <c r="L12" s="207"/>
      <c r="M12" s="208"/>
    </row>
    <row r="13" spans="1:18" ht="13.15" customHeight="1">
      <c r="A13" s="391"/>
      <c r="B13" s="423"/>
      <c r="C13" s="400"/>
      <c r="D13" s="406" t="s">
        <v>117</v>
      </c>
      <c r="E13" s="407"/>
      <c r="F13" s="418"/>
      <c r="G13" s="419"/>
      <c r="H13" s="420"/>
      <c r="I13" s="203" t="s">
        <v>226</v>
      </c>
      <c r="J13" s="214" t="s">
        <v>5</v>
      </c>
      <c r="K13" s="369" t="s">
        <v>88</v>
      </c>
      <c r="L13" s="394" t="str">
        <f>IF(SUM(L10:L12)=0,"",SUM(L10:L12))</f>
        <v/>
      </c>
      <c r="M13" s="395" t="str">
        <f>IF(SUM(M10:M12)=0,"",SUM(M10:M12))</f>
        <v/>
      </c>
    </row>
    <row r="14" spans="1:18" ht="13.15" customHeight="1">
      <c r="A14" s="391"/>
      <c r="B14" s="423"/>
      <c r="C14" s="400"/>
      <c r="D14" s="396" t="s">
        <v>118</v>
      </c>
      <c r="E14" s="397"/>
      <c r="F14" s="344"/>
      <c r="G14" s="344"/>
      <c r="H14" s="344"/>
      <c r="I14" s="138" t="s">
        <v>87</v>
      </c>
      <c r="J14" s="215"/>
      <c r="K14" s="370"/>
      <c r="L14" s="398"/>
      <c r="M14" s="399"/>
    </row>
    <row r="15" spans="1:18" ht="13.15" customHeight="1">
      <c r="A15" s="391"/>
      <c r="B15" s="423"/>
      <c r="C15" s="400" t="s">
        <v>135</v>
      </c>
      <c r="D15" s="401" t="s">
        <v>0</v>
      </c>
      <c r="E15" s="402"/>
      <c r="F15" s="403"/>
      <c r="G15" s="404"/>
      <c r="H15" s="405"/>
      <c r="I15" s="202" t="s">
        <v>85</v>
      </c>
      <c r="J15" s="213" t="s">
        <v>5</v>
      </c>
      <c r="K15" s="108" t="s">
        <v>86</v>
      </c>
      <c r="L15" s="205"/>
      <c r="M15" s="206"/>
      <c r="O15" s="78"/>
    </row>
    <row r="16" spans="1:18" ht="13.15" customHeight="1">
      <c r="A16" s="391"/>
      <c r="B16" s="423"/>
      <c r="C16" s="400"/>
      <c r="D16" s="406" t="s">
        <v>113</v>
      </c>
      <c r="E16" s="407"/>
      <c r="F16" s="135"/>
      <c r="G16" s="111" t="s">
        <v>1</v>
      </c>
      <c r="H16" s="135"/>
      <c r="I16" s="203" t="s">
        <v>114</v>
      </c>
      <c r="J16" s="196"/>
      <c r="K16" s="200" t="s">
        <v>90</v>
      </c>
      <c r="L16" s="207"/>
      <c r="M16" s="208"/>
      <c r="O16" s="79"/>
    </row>
    <row r="17" spans="1:15" ht="13.15" customHeight="1">
      <c r="A17" s="391"/>
      <c r="B17" s="423"/>
      <c r="C17" s="400"/>
      <c r="D17" s="406" t="s">
        <v>115</v>
      </c>
      <c r="E17" s="407"/>
      <c r="F17" s="408"/>
      <c r="G17" s="409"/>
      <c r="H17" s="410"/>
      <c r="I17" s="203" t="s">
        <v>116</v>
      </c>
      <c r="J17" s="196"/>
      <c r="K17" s="200" t="s">
        <v>17</v>
      </c>
      <c r="L17" s="207"/>
      <c r="M17" s="208"/>
    </row>
    <row r="18" spans="1:15" ht="13.15" customHeight="1">
      <c r="A18" s="391"/>
      <c r="B18" s="423"/>
      <c r="C18" s="400"/>
      <c r="D18" s="406" t="s">
        <v>117</v>
      </c>
      <c r="E18" s="407"/>
      <c r="F18" s="376"/>
      <c r="G18" s="376"/>
      <c r="H18" s="376"/>
      <c r="I18" s="203" t="s">
        <v>226</v>
      </c>
      <c r="J18" s="214" t="s">
        <v>5</v>
      </c>
      <c r="K18" s="369" t="s">
        <v>88</v>
      </c>
      <c r="L18" s="394" t="str">
        <f>IF(SUM(L15:L17)=0,"",SUM(L15:L17))</f>
        <v/>
      </c>
      <c r="M18" s="395" t="str">
        <f>IF(SUM(M15:M17)=0,"",SUM(M15:M17))</f>
        <v/>
      </c>
    </row>
    <row r="19" spans="1:15" ht="13.15" customHeight="1">
      <c r="A19" s="391"/>
      <c r="B19" s="423"/>
      <c r="C19" s="400"/>
      <c r="D19" s="396" t="s">
        <v>118</v>
      </c>
      <c r="E19" s="397"/>
      <c r="F19" s="344"/>
      <c r="G19" s="344"/>
      <c r="H19" s="344"/>
      <c r="I19" s="138" t="s">
        <v>87</v>
      </c>
      <c r="J19" s="215"/>
      <c r="K19" s="370"/>
      <c r="L19" s="398"/>
      <c r="M19" s="399"/>
    </row>
    <row r="20" spans="1:15" ht="13.15" customHeight="1">
      <c r="A20" s="391"/>
      <c r="B20" s="423"/>
      <c r="C20" s="400" t="s">
        <v>136</v>
      </c>
      <c r="D20" s="401" t="s">
        <v>0</v>
      </c>
      <c r="E20" s="402"/>
      <c r="F20" s="403"/>
      <c r="G20" s="404"/>
      <c r="H20" s="405"/>
      <c r="I20" s="202" t="s">
        <v>85</v>
      </c>
      <c r="J20" s="213" t="s">
        <v>5</v>
      </c>
      <c r="K20" s="218" t="s">
        <v>86</v>
      </c>
      <c r="L20" s="219"/>
      <c r="M20" s="220"/>
      <c r="O20" s="78"/>
    </row>
    <row r="21" spans="1:15" ht="13.15" customHeight="1">
      <c r="A21" s="391"/>
      <c r="B21" s="423"/>
      <c r="C21" s="400"/>
      <c r="D21" s="406" t="s">
        <v>113</v>
      </c>
      <c r="E21" s="407"/>
      <c r="F21" s="135"/>
      <c r="G21" s="111" t="s">
        <v>1</v>
      </c>
      <c r="H21" s="135"/>
      <c r="I21" s="203" t="s">
        <v>114</v>
      </c>
      <c r="J21" s="196"/>
      <c r="K21" s="200" t="s">
        <v>90</v>
      </c>
      <c r="L21" s="207"/>
      <c r="M21" s="208"/>
      <c r="O21" s="79"/>
    </row>
    <row r="22" spans="1:15" ht="13.15" customHeight="1">
      <c r="A22" s="391"/>
      <c r="B22" s="423"/>
      <c r="C22" s="400"/>
      <c r="D22" s="406" t="s">
        <v>115</v>
      </c>
      <c r="E22" s="407"/>
      <c r="F22" s="408"/>
      <c r="G22" s="409"/>
      <c r="H22" s="410"/>
      <c r="I22" s="203" t="s">
        <v>116</v>
      </c>
      <c r="J22" s="196"/>
      <c r="K22" s="200" t="s">
        <v>17</v>
      </c>
      <c r="L22" s="207"/>
      <c r="M22" s="208"/>
      <c r="O22" s="80"/>
    </row>
    <row r="23" spans="1:15" ht="13.15" customHeight="1">
      <c r="A23" s="391"/>
      <c r="B23" s="423"/>
      <c r="C23" s="400"/>
      <c r="D23" s="406" t="s">
        <v>117</v>
      </c>
      <c r="E23" s="407"/>
      <c r="F23" s="376"/>
      <c r="G23" s="376"/>
      <c r="H23" s="376"/>
      <c r="I23" s="203" t="s">
        <v>226</v>
      </c>
      <c r="J23" s="214" t="s">
        <v>5</v>
      </c>
      <c r="K23" s="369" t="s">
        <v>88</v>
      </c>
      <c r="L23" s="394" t="str">
        <f>IF(SUM(L20:L22)=0,"",SUM(L20:L22))</f>
        <v/>
      </c>
      <c r="M23" s="395" t="str">
        <f>IF(SUM(M20:M22)=0,"",SUM(M20:M22))</f>
        <v/>
      </c>
    </row>
    <row r="24" spans="1:15" ht="13.15" customHeight="1">
      <c r="A24" s="391"/>
      <c r="B24" s="423"/>
      <c r="C24" s="400"/>
      <c r="D24" s="396" t="s">
        <v>118</v>
      </c>
      <c r="E24" s="397"/>
      <c r="F24" s="344"/>
      <c r="G24" s="344"/>
      <c r="H24" s="344"/>
      <c r="I24" s="138" t="s">
        <v>87</v>
      </c>
      <c r="J24" s="215"/>
      <c r="K24" s="393"/>
      <c r="L24" s="371"/>
      <c r="M24" s="373"/>
    </row>
    <row r="25" spans="1:15" ht="13.15" customHeight="1">
      <c r="A25" s="391"/>
      <c r="B25" s="423"/>
      <c r="C25" s="400" t="s">
        <v>137</v>
      </c>
      <c r="D25" s="401" t="s">
        <v>0</v>
      </c>
      <c r="E25" s="402"/>
      <c r="F25" s="403"/>
      <c r="G25" s="404"/>
      <c r="H25" s="405"/>
      <c r="I25" s="202" t="s">
        <v>85</v>
      </c>
      <c r="J25" s="213" t="s">
        <v>5</v>
      </c>
      <c r="K25" s="108" t="s">
        <v>86</v>
      </c>
      <c r="L25" s="205"/>
      <c r="M25" s="206"/>
      <c r="O25" s="78"/>
    </row>
    <row r="26" spans="1:15" ht="13.15" customHeight="1">
      <c r="A26" s="391"/>
      <c r="B26" s="423"/>
      <c r="C26" s="400"/>
      <c r="D26" s="406" t="s">
        <v>113</v>
      </c>
      <c r="E26" s="407"/>
      <c r="F26" s="135"/>
      <c r="G26" s="111" t="s">
        <v>1</v>
      </c>
      <c r="H26" s="135"/>
      <c r="I26" s="203" t="s">
        <v>114</v>
      </c>
      <c r="J26" s="196"/>
      <c r="K26" s="200" t="s">
        <v>90</v>
      </c>
      <c r="L26" s="207"/>
      <c r="M26" s="208"/>
      <c r="O26" s="79"/>
    </row>
    <row r="27" spans="1:15" ht="13.15" customHeight="1">
      <c r="A27" s="391"/>
      <c r="B27" s="423"/>
      <c r="C27" s="400"/>
      <c r="D27" s="406" t="s">
        <v>115</v>
      </c>
      <c r="E27" s="407"/>
      <c r="F27" s="408"/>
      <c r="G27" s="409"/>
      <c r="H27" s="410"/>
      <c r="I27" s="203" t="s">
        <v>116</v>
      </c>
      <c r="J27" s="196"/>
      <c r="K27" s="200" t="s">
        <v>17</v>
      </c>
      <c r="L27" s="207"/>
      <c r="M27" s="208"/>
    </row>
    <row r="28" spans="1:15" ht="13.15" customHeight="1">
      <c r="A28" s="391"/>
      <c r="B28" s="423"/>
      <c r="C28" s="411"/>
      <c r="D28" s="406" t="s">
        <v>117</v>
      </c>
      <c r="E28" s="407"/>
      <c r="F28" s="376"/>
      <c r="G28" s="376"/>
      <c r="H28" s="376"/>
      <c r="I28" s="203" t="s">
        <v>226</v>
      </c>
      <c r="J28" s="214" t="s">
        <v>5</v>
      </c>
      <c r="K28" s="369" t="s">
        <v>88</v>
      </c>
      <c r="L28" s="394" t="str">
        <f>IF(SUM(L25:L27)=0,"",SUM(L25:L27))</f>
        <v/>
      </c>
      <c r="M28" s="395" t="str">
        <f>IF(SUM(M25:M27)=0,"",SUM(M25:M27))</f>
        <v/>
      </c>
    </row>
    <row r="29" spans="1:15" ht="13.15" customHeight="1">
      <c r="A29" s="391"/>
      <c r="B29" s="423"/>
      <c r="C29" s="400"/>
      <c r="D29" s="396" t="s">
        <v>118</v>
      </c>
      <c r="E29" s="397"/>
      <c r="F29" s="344"/>
      <c r="G29" s="344"/>
      <c r="H29" s="344"/>
      <c r="I29" s="138" t="s">
        <v>87</v>
      </c>
      <c r="J29" s="215"/>
      <c r="K29" s="370"/>
      <c r="L29" s="398"/>
      <c r="M29" s="399"/>
    </row>
    <row r="30" spans="1:15" ht="13.15" customHeight="1">
      <c r="A30" s="120"/>
      <c r="B30" s="81"/>
      <c r="C30" s="392" t="s">
        <v>153</v>
      </c>
      <c r="D30" s="392"/>
      <c r="E30" s="392"/>
      <c r="F30" s="392"/>
      <c r="G30" s="392"/>
      <c r="H30" s="392"/>
      <c r="I30" s="392"/>
      <c r="J30" s="392"/>
      <c r="K30" s="218" t="s">
        <v>86</v>
      </c>
      <c r="L30" s="221" t="str">
        <f>IF(L5+L10+L15+L20+L25=0,"",L5+L10+L15+L20+L25)</f>
        <v/>
      </c>
      <c r="M30" s="222" t="str">
        <f>IF(M5+M10+M15+M20+M25=0,"",M5+M10+M15+M20+M25)</f>
        <v/>
      </c>
    </row>
    <row r="31" spans="1:15" ht="13.15" customHeight="1">
      <c r="A31" s="120"/>
      <c r="B31" s="81"/>
      <c r="C31" s="392"/>
      <c r="D31" s="392"/>
      <c r="E31" s="392"/>
      <c r="F31" s="392"/>
      <c r="G31" s="392"/>
      <c r="H31" s="392"/>
      <c r="I31" s="392"/>
      <c r="J31" s="392"/>
      <c r="K31" s="200" t="s">
        <v>90</v>
      </c>
      <c r="L31" s="211" t="str">
        <f t="shared" ref="L31:M32" si="0">IF(L6+L11+L16+L21+L26=0,"",L6+L11+L16+L21+L26)</f>
        <v/>
      </c>
      <c r="M31" s="212" t="str">
        <f t="shared" si="0"/>
        <v/>
      </c>
    </row>
    <row r="32" spans="1:15" ht="13.15" customHeight="1">
      <c r="A32" s="120"/>
      <c r="B32" s="81"/>
      <c r="C32" s="392"/>
      <c r="D32" s="392"/>
      <c r="E32" s="392"/>
      <c r="F32" s="392"/>
      <c r="G32" s="392"/>
      <c r="H32" s="392"/>
      <c r="I32" s="392"/>
      <c r="J32" s="392"/>
      <c r="K32" s="200" t="s">
        <v>17</v>
      </c>
      <c r="L32" s="211" t="str">
        <f t="shared" si="0"/>
        <v/>
      </c>
      <c r="M32" s="212" t="str">
        <f t="shared" si="0"/>
        <v/>
      </c>
    </row>
    <row r="33" spans="1:13" ht="13.15" customHeight="1">
      <c r="A33" s="120"/>
      <c r="B33" s="217"/>
      <c r="C33" s="392"/>
      <c r="D33" s="392"/>
      <c r="E33" s="392"/>
      <c r="F33" s="392"/>
      <c r="G33" s="392"/>
      <c r="H33" s="392"/>
      <c r="I33" s="392"/>
      <c r="J33" s="392"/>
      <c r="K33" s="201" t="s">
        <v>88</v>
      </c>
      <c r="L33" s="159" t="str">
        <f>IF(SUM(L30:L32)=0,"",SUM(L30:L32))</f>
        <v/>
      </c>
      <c r="M33" s="160" t="str">
        <f>IF(SUM(M30:M32)=0,"",SUM(M30:M32))</f>
        <v/>
      </c>
    </row>
  </sheetData>
  <sheetProtection sheet="1" formatCells="0" formatColumns="0" formatRows="0" insertColumns="0" insertRows="0" deleteColumns="0" deleteRows="0"/>
  <mergeCells count="72">
    <mergeCell ref="L2:M2"/>
    <mergeCell ref="J1:K1"/>
    <mergeCell ref="F7:H7"/>
    <mergeCell ref="D8:E8"/>
    <mergeCell ref="F8:H8"/>
    <mergeCell ref="K8:K9"/>
    <mergeCell ref="L8:L9"/>
    <mergeCell ref="M8:M9"/>
    <mergeCell ref="D9:E9"/>
    <mergeCell ref="F9:H9"/>
    <mergeCell ref="A3:M3"/>
    <mergeCell ref="C4:K4"/>
    <mergeCell ref="A5:A29"/>
    <mergeCell ref="B5:B29"/>
    <mergeCell ref="C5:C9"/>
    <mergeCell ref="D5:E5"/>
    <mergeCell ref="F5:H5"/>
    <mergeCell ref="D6:E6"/>
    <mergeCell ref="D7:E7"/>
    <mergeCell ref="C15:C19"/>
    <mergeCell ref="D15:E15"/>
    <mergeCell ref="F15:H15"/>
    <mergeCell ref="D16:E16"/>
    <mergeCell ref="D17:E17"/>
    <mergeCell ref="C10:C14"/>
    <mergeCell ref="D10:E10"/>
    <mergeCell ref="F10:H10"/>
    <mergeCell ref="D11:E11"/>
    <mergeCell ref="D12:E12"/>
    <mergeCell ref="F12:H12"/>
    <mergeCell ref="D13:E13"/>
    <mergeCell ref="F13:H13"/>
    <mergeCell ref="M18:M19"/>
    <mergeCell ref="D19:E19"/>
    <mergeCell ref="F19:H19"/>
    <mergeCell ref="K13:K14"/>
    <mergeCell ref="L13:L14"/>
    <mergeCell ref="M13:M14"/>
    <mergeCell ref="D14:E14"/>
    <mergeCell ref="F14:H14"/>
    <mergeCell ref="F17:H17"/>
    <mergeCell ref="D18:E18"/>
    <mergeCell ref="F18:H18"/>
    <mergeCell ref="K18:K19"/>
    <mergeCell ref="L18:L19"/>
    <mergeCell ref="F22:H22"/>
    <mergeCell ref="D23:E23"/>
    <mergeCell ref="F23:H23"/>
    <mergeCell ref="C25:C29"/>
    <mergeCell ref="D25:E25"/>
    <mergeCell ref="F25:H25"/>
    <mergeCell ref="D26:E26"/>
    <mergeCell ref="D27:E27"/>
    <mergeCell ref="F27:H27"/>
    <mergeCell ref="D28:E28"/>
    <mergeCell ref="F28:H28"/>
    <mergeCell ref="C30:J33"/>
    <mergeCell ref="K23:K24"/>
    <mergeCell ref="L23:L24"/>
    <mergeCell ref="M23:M24"/>
    <mergeCell ref="D24:E24"/>
    <mergeCell ref="F24:H24"/>
    <mergeCell ref="K28:K29"/>
    <mergeCell ref="L28:L29"/>
    <mergeCell ref="M28:M29"/>
    <mergeCell ref="D29:E29"/>
    <mergeCell ref="F29:H29"/>
    <mergeCell ref="C20:C24"/>
    <mergeCell ref="D20:E20"/>
    <mergeCell ref="F20:H20"/>
    <mergeCell ref="D21:E21"/>
    <mergeCell ref="D22:E22"/>
  </mergeCells>
  <phoneticPr fontId="2"/>
  <conditionalFormatting sqref="J5">
    <cfRule type="expression" dxfId="20" priority="10">
      <formula>AND($J5="選択してください",$F5&lt;&gt;"")</formula>
    </cfRule>
  </conditionalFormatting>
  <conditionalFormatting sqref="J8">
    <cfRule type="expression" dxfId="19" priority="9">
      <formula>AND($J8="選択してください",$F5&lt;&gt;"")</formula>
    </cfRule>
  </conditionalFormatting>
  <conditionalFormatting sqref="J10">
    <cfRule type="expression" dxfId="18" priority="8">
      <formula>AND($J10="選択してください",$F10&lt;&gt;"")</formula>
    </cfRule>
  </conditionalFormatting>
  <conditionalFormatting sqref="J13">
    <cfRule type="expression" dxfId="17" priority="4">
      <formula>AND($J13="選択してください",$F10&lt;&gt;"")</formula>
    </cfRule>
  </conditionalFormatting>
  <conditionalFormatting sqref="J15">
    <cfRule type="expression" dxfId="16" priority="7">
      <formula>AND($J15="選択してください",$F15&lt;&gt;"")</formula>
    </cfRule>
  </conditionalFormatting>
  <conditionalFormatting sqref="J18">
    <cfRule type="expression" dxfId="15" priority="2">
      <formula>AND($J18="選択してください",$F15&lt;&gt;"")</formula>
    </cfRule>
  </conditionalFormatting>
  <conditionalFormatting sqref="J20">
    <cfRule type="expression" dxfId="14" priority="6">
      <formula>AND($J20="選択してください",$F20&lt;&gt;"")</formula>
    </cfRule>
  </conditionalFormatting>
  <conditionalFormatting sqref="J23">
    <cfRule type="expression" dxfId="13" priority="3">
      <formula>AND($J23="選択してください",$F20&lt;&gt;"")</formula>
    </cfRule>
  </conditionalFormatting>
  <conditionalFormatting sqref="J25">
    <cfRule type="expression" dxfId="12" priority="5">
      <formula>AND($J25="選択してください",$F25&lt;&gt;"")</formula>
    </cfRule>
  </conditionalFormatting>
  <conditionalFormatting sqref="J28">
    <cfRule type="expression" dxfId="11" priority="1">
      <formula>AND($J28="選択してください",$F25&lt;&gt;"")</formula>
    </cfRule>
  </conditionalFormatting>
  <conditionalFormatting sqref="L6:M7">
    <cfRule type="expression" dxfId="10" priority="18">
      <formula>$J$5="オンラインのみ"</formula>
    </cfRule>
  </conditionalFormatting>
  <conditionalFormatting sqref="L11:M12">
    <cfRule type="expression" dxfId="9" priority="17">
      <formula>$J$10="オンラインのみ"</formula>
    </cfRule>
  </conditionalFormatting>
  <conditionalFormatting sqref="L16:M17">
    <cfRule type="expression" dxfId="8" priority="22">
      <formula>$J$15="オンラインのみ"</formula>
    </cfRule>
  </conditionalFormatting>
  <conditionalFormatting sqref="L21:M22">
    <cfRule type="expression" dxfId="7" priority="21">
      <formula>$J$20="オンラインのみ"</formula>
    </cfRule>
  </conditionalFormatting>
  <conditionalFormatting sqref="L26:M27">
    <cfRule type="expression" dxfId="6" priority="20">
      <formula>$J$25="オンラインのみ"</formula>
    </cfRule>
  </conditionalFormatting>
  <dataValidations count="5">
    <dataValidation type="list" allowBlank="1" showInputMessage="1" showErrorMessage="1" sqref="J10 J15 J20 J5 J25" xr:uid="{6D3AFD34-E094-422B-A69E-85A7F7BAA0C0}">
      <formula1>"選択してください,リアルのみ,リアル＋オンライン,オンラインのみ"</formula1>
    </dataValidation>
    <dataValidation type="list" allowBlank="1" showInputMessage="1" showErrorMessage="1" prompt="プルダウンして選択" sqref="J8 J13 J23 J18 J28" xr:uid="{308D6ACC-FC6D-486C-AFFC-F4ABB0B2FC95}">
      <formula1>"選択してください,自社単独ブース,共同出展,パビリオン,共同出展＋パビリオン"</formula1>
    </dataValidation>
    <dataValidation allowBlank="1" showErrorMessage="1" sqref="L5:M33" xr:uid="{22175D73-6201-436F-8F36-501201405AF3}"/>
    <dataValidation type="date" allowBlank="1" showInputMessage="1" showErrorMessage="1" error="入力日（期間）は、右上の助成対象期間である必要があります。" prompt="助成対象期間かつ_x000a_西暦年/月/日で入力ください。_x000a_例）2027/3/15" sqref="F6 H6 F11 H11 F16 H16 F21 H21 F26 H26 J7 J12 J17 J22 J27" xr:uid="{71E6B9B5-07B3-4D3D-A704-D335EC409C30}">
      <formula1>$L$1</formula1>
      <formula2>$M$1</formula2>
    </dataValidation>
    <dataValidation allowBlank="1" showInputMessage="1" showErrorMessage="1" prompt="西暦年/月/日　を半角で入力_x000a_例）2027/3/15" sqref="J26 J21 J16 J11 J6" xr:uid="{2EBEF451-F957-45C2-99DF-BA261F5D0AD5}"/>
  </dataValidations>
  <pageMargins left="0.51181102362204722" right="0.51181102362204722"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79998168889431442"/>
    <pageSetUpPr fitToPage="1"/>
  </sheetPr>
  <dimension ref="A1:W111"/>
  <sheetViews>
    <sheetView showGridLines="0" zoomScaleNormal="100" workbookViewId="0">
      <selection activeCell="Q34" sqref="Q34"/>
    </sheetView>
  </sheetViews>
  <sheetFormatPr defaultColWidth="9" defaultRowHeight="16.149999999999999" customHeight="1"/>
  <cols>
    <col min="1" max="2" width="1.58203125" style="4" customWidth="1"/>
    <col min="3" max="3" width="2.25" style="4" customWidth="1"/>
    <col min="4" max="4" width="3.25" style="4" customWidth="1"/>
    <col min="5" max="5" width="8.08203125" style="4" customWidth="1"/>
    <col min="6" max="6" width="16.08203125" style="22" customWidth="1"/>
    <col min="7" max="7" width="6.5" style="22" customWidth="1"/>
    <col min="8" max="8" width="8.25" style="22" customWidth="1"/>
    <col min="9" max="9" width="9.08203125" style="22" customWidth="1"/>
    <col min="10" max="10" width="11.83203125" style="31" customWidth="1"/>
    <col min="11" max="11" width="11.83203125" style="22" customWidth="1"/>
    <col min="12" max="12" width="2.58203125" style="4" customWidth="1"/>
    <col min="13" max="32" width="9" style="4"/>
    <col min="33" max="33" width="12.75" style="4" customWidth="1"/>
    <col min="34" max="34" width="15.58203125" style="4" customWidth="1"/>
    <col min="35" max="35" width="9" style="4"/>
    <col min="36" max="36" width="19" style="4" customWidth="1"/>
    <col min="37" max="37" width="26.5" style="4" customWidth="1"/>
    <col min="38" max="38" width="17" style="4" customWidth="1"/>
    <col min="39" max="39" width="21.08203125" style="4" customWidth="1"/>
    <col min="40" max="40" width="23.25" style="4" customWidth="1"/>
    <col min="41" max="41" width="22.08203125" style="4" customWidth="1"/>
    <col min="42" max="42" width="9" style="4"/>
    <col min="43" max="43" width="21.08203125" style="4" customWidth="1"/>
    <col min="44" max="44" width="27" style="4" customWidth="1"/>
    <col min="45" max="45" width="34.25" style="4" customWidth="1"/>
    <col min="46" max="16384" width="9" style="4"/>
  </cols>
  <sheetData>
    <row r="1" spans="1:23" ht="16.149999999999999" customHeight="1">
      <c r="A1" s="1" t="s">
        <v>60</v>
      </c>
      <c r="B1" s="1"/>
      <c r="C1" s="21"/>
      <c r="F1" s="4"/>
      <c r="G1" s="197" t="s">
        <v>227</v>
      </c>
      <c r="H1" s="385" t="s">
        <v>161</v>
      </c>
      <c r="I1" s="386"/>
      <c r="J1" s="168" t="str">
        <f>IF(別紙１_役員株主名簿!$K$3="第１回", DATE(2026,10,1), IF(別紙１_役員株主名簿!$K$3="第２回", DATE(2027,2,1), ""))</f>
        <v/>
      </c>
      <c r="K1" s="216" t="str">
        <f>IF(別紙１_役員株主名簿!$K$3="第１回", DATE(2027,10,31), IF(別紙１_役員株主名簿!$K$3="第２回", DATE(2028,2,29), ""))</f>
        <v/>
      </c>
    </row>
    <row r="2" spans="1:23" s="30" customFormat="1" ht="50" customHeight="1">
      <c r="A2" s="25" t="s">
        <v>159</v>
      </c>
      <c r="B2" s="26"/>
      <c r="C2" s="26"/>
      <c r="D2" s="27"/>
      <c r="E2" s="28"/>
      <c r="F2" s="27"/>
      <c r="G2" s="29"/>
      <c r="H2" s="27"/>
      <c r="K2" s="228" t="s">
        <v>236</v>
      </c>
    </row>
    <row r="3" spans="1:23" s="30" customFormat="1" ht="16.149999999999999" customHeight="1">
      <c r="A3" s="25"/>
      <c r="B3" s="442" t="s">
        <v>132</v>
      </c>
      <c r="C3" s="443"/>
      <c r="D3" s="443"/>
      <c r="E3" s="443"/>
      <c r="F3" s="443"/>
      <c r="G3" s="443"/>
      <c r="H3" s="443"/>
      <c r="I3" s="443"/>
      <c r="J3" s="443"/>
      <c r="K3" s="444"/>
    </row>
    <row r="4" spans="1:23" ht="25" customHeight="1">
      <c r="B4" s="56"/>
      <c r="C4" s="445" t="s">
        <v>152</v>
      </c>
      <c r="D4" s="446"/>
      <c r="E4" s="446"/>
      <c r="F4" s="446"/>
      <c r="G4" s="446"/>
      <c r="H4" s="446"/>
      <c r="I4" s="446"/>
      <c r="J4" s="155" t="s">
        <v>110</v>
      </c>
      <c r="K4" s="156" t="s">
        <v>149</v>
      </c>
    </row>
    <row r="5" spans="1:23" ht="16.149999999999999" customHeight="1">
      <c r="B5" s="56"/>
      <c r="C5" s="460"/>
      <c r="D5" s="449" t="s">
        <v>35</v>
      </c>
      <c r="E5" s="23" t="s">
        <v>20</v>
      </c>
      <c r="F5" s="448"/>
      <c r="G5" s="448"/>
      <c r="H5" s="32" t="s">
        <v>18</v>
      </c>
      <c r="I5" s="91"/>
      <c r="J5" s="436"/>
      <c r="K5" s="437"/>
    </row>
    <row r="6" spans="1:23" ht="16.149999999999999" customHeight="1">
      <c r="B6" s="56"/>
      <c r="C6" s="460"/>
      <c r="D6" s="449"/>
      <c r="E6" s="23" t="s">
        <v>21</v>
      </c>
      <c r="F6" s="448"/>
      <c r="G6" s="448"/>
      <c r="H6" s="32" t="s">
        <v>19</v>
      </c>
      <c r="I6" s="91"/>
      <c r="J6" s="436"/>
      <c r="K6" s="437"/>
    </row>
    <row r="7" spans="1:23" ht="16.149999999999999" customHeight="1">
      <c r="B7" s="56"/>
      <c r="C7" s="460"/>
      <c r="D7" s="449" t="s">
        <v>36</v>
      </c>
      <c r="E7" s="23" t="s">
        <v>20</v>
      </c>
      <c r="F7" s="448"/>
      <c r="G7" s="448"/>
      <c r="H7" s="32" t="s">
        <v>18</v>
      </c>
      <c r="I7" s="91"/>
      <c r="J7" s="436"/>
      <c r="K7" s="437"/>
    </row>
    <row r="8" spans="1:23" ht="16.149999999999999" customHeight="1">
      <c r="B8" s="56"/>
      <c r="C8" s="460"/>
      <c r="D8" s="449"/>
      <c r="E8" s="23" t="s">
        <v>14</v>
      </c>
      <c r="F8" s="448"/>
      <c r="G8" s="448"/>
      <c r="H8" s="32" t="s">
        <v>19</v>
      </c>
      <c r="I8" s="91"/>
      <c r="J8" s="436"/>
      <c r="K8" s="437"/>
    </row>
    <row r="9" spans="1:23" ht="16.149999999999999" customHeight="1">
      <c r="B9" s="56"/>
      <c r="C9" s="460"/>
      <c r="D9" s="449" t="s">
        <v>37</v>
      </c>
      <c r="E9" s="23" t="s">
        <v>20</v>
      </c>
      <c r="F9" s="448"/>
      <c r="G9" s="448"/>
      <c r="H9" s="32" t="s">
        <v>18</v>
      </c>
      <c r="I9" s="91"/>
      <c r="J9" s="436"/>
      <c r="K9" s="437"/>
    </row>
    <row r="10" spans="1:23" ht="16.149999999999999" customHeight="1">
      <c r="B10" s="56"/>
      <c r="C10" s="460"/>
      <c r="D10" s="449"/>
      <c r="E10" s="23" t="s">
        <v>14</v>
      </c>
      <c r="F10" s="448"/>
      <c r="G10" s="448"/>
      <c r="H10" s="32" t="s">
        <v>19</v>
      </c>
      <c r="I10" s="91"/>
      <c r="J10" s="436"/>
      <c r="K10" s="437"/>
    </row>
    <row r="11" spans="1:23" ht="16.149999999999999" customHeight="1">
      <c r="B11" s="56"/>
      <c r="C11" s="460"/>
      <c r="D11" s="449" t="s">
        <v>61</v>
      </c>
      <c r="E11" s="23" t="s">
        <v>20</v>
      </c>
      <c r="F11" s="448"/>
      <c r="G11" s="448"/>
      <c r="H11" s="32" t="s">
        <v>18</v>
      </c>
      <c r="I11" s="91"/>
      <c r="J11" s="436"/>
      <c r="K11" s="437"/>
    </row>
    <row r="12" spans="1:23" ht="16.149999999999999" customHeight="1">
      <c r="B12" s="56"/>
      <c r="C12" s="460"/>
      <c r="D12" s="449"/>
      <c r="E12" s="23" t="s">
        <v>14</v>
      </c>
      <c r="F12" s="448"/>
      <c r="G12" s="448"/>
      <c r="H12" s="32" t="s">
        <v>19</v>
      </c>
      <c r="I12" s="91"/>
      <c r="J12" s="436"/>
      <c r="K12" s="437"/>
    </row>
    <row r="13" spans="1:23" ht="16.149999999999999" customHeight="1">
      <c r="B13" s="56"/>
      <c r="C13" s="460"/>
      <c r="D13" s="449" t="s">
        <v>62</v>
      </c>
      <c r="E13" s="23" t="s">
        <v>20</v>
      </c>
      <c r="F13" s="448"/>
      <c r="G13" s="448"/>
      <c r="H13" s="32" t="s">
        <v>18</v>
      </c>
      <c r="I13" s="91"/>
      <c r="J13" s="436"/>
      <c r="K13" s="437"/>
    </row>
    <row r="14" spans="1:23" ht="16.149999999999999" customHeight="1">
      <c r="B14" s="56"/>
      <c r="C14" s="460"/>
      <c r="D14" s="449"/>
      <c r="E14" s="23" t="s">
        <v>14</v>
      </c>
      <c r="F14" s="448"/>
      <c r="G14" s="448"/>
      <c r="H14" s="32" t="s">
        <v>19</v>
      </c>
      <c r="I14" s="91"/>
      <c r="J14" s="436"/>
      <c r="K14" s="437"/>
      <c r="P14"/>
      <c r="Q14"/>
      <c r="R14"/>
      <c r="S14"/>
      <c r="T14"/>
      <c r="U14"/>
      <c r="V14"/>
      <c r="W14"/>
    </row>
    <row r="15" spans="1:23" ht="15" customHeight="1">
      <c r="B15" s="56"/>
      <c r="C15" s="450" t="s">
        <v>47</v>
      </c>
      <c r="D15" s="451"/>
      <c r="E15" s="451"/>
      <c r="F15" s="451"/>
      <c r="G15" s="451"/>
      <c r="H15" s="451"/>
      <c r="I15" s="451"/>
      <c r="J15" s="438" t="str">
        <f>IF(SUM(J5:J14)=0,"",SUM(J5:J14))</f>
        <v/>
      </c>
      <c r="K15" s="440" t="str">
        <f>IF(SUM(K5:K14)=0,"",SUM(K5:K14))</f>
        <v/>
      </c>
      <c r="P15"/>
      <c r="Q15"/>
      <c r="R15"/>
      <c r="S15"/>
      <c r="T15"/>
      <c r="U15"/>
      <c r="V15"/>
      <c r="W15"/>
    </row>
    <row r="16" spans="1:23" ht="15" customHeight="1">
      <c r="B16" s="56"/>
      <c r="C16" s="452"/>
      <c r="D16" s="453"/>
      <c r="E16" s="453"/>
      <c r="F16" s="453"/>
      <c r="G16" s="453"/>
      <c r="H16" s="453"/>
      <c r="I16" s="453"/>
      <c r="J16" s="439"/>
      <c r="K16" s="441"/>
      <c r="P16"/>
      <c r="Q16"/>
      <c r="R16"/>
      <c r="S16"/>
      <c r="T16"/>
      <c r="U16"/>
      <c r="V16"/>
      <c r="W16"/>
    </row>
    <row r="17" spans="2:23" ht="25" customHeight="1">
      <c r="B17" s="56"/>
      <c r="C17" s="445" t="s">
        <v>151</v>
      </c>
      <c r="D17" s="447"/>
      <c r="E17" s="447"/>
      <c r="F17" s="447"/>
      <c r="G17" s="447"/>
      <c r="H17" s="447"/>
      <c r="I17" s="447"/>
      <c r="J17" s="155" t="s">
        <v>147</v>
      </c>
      <c r="K17" s="156" t="s">
        <v>149</v>
      </c>
      <c r="P17"/>
      <c r="Q17"/>
      <c r="R17"/>
      <c r="S17"/>
      <c r="T17"/>
      <c r="U17"/>
      <c r="V17"/>
      <c r="W17"/>
    </row>
    <row r="18" spans="2:23" ht="16.149999999999999" customHeight="1">
      <c r="B18" s="56"/>
      <c r="C18" s="460"/>
      <c r="D18" s="449" t="s">
        <v>35</v>
      </c>
      <c r="E18" s="23" t="s">
        <v>20</v>
      </c>
      <c r="F18" s="448"/>
      <c r="G18" s="448"/>
      <c r="H18" s="32" t="s">
        <v>18</v>
      </c>
      <c r="I18" s="91"/>
      <c r="J18" s="428"/>
      <c r="K18" s="429"/>
      <c r="P18"/>
      <c r="Q18"/>
      <c r="R18"/>
      <c r="S18"/>
      <c r="T18"/>
      <c r="U18"/>
      <c r="V18"/>
      <c r="W18"/>
    </row>
    <row r="19" spans="2:23" ht="16.149999999999999" customHeight="1">
      <c r="B19" s="56"/>
      <c r="C19" s="460"/>
      <c r="D19" s="449"/>
      <c r="E19" s="23" t="s">
        <v>14</v>
      </c>
      <c r="F19" s="448"/>
      <c r="G19" s="448"/>
      <c r="H19" s="32" t="s">
        <v>19</v>
      </c>
      <c r="I19" s="91"/>
      <c r="J19" s="428"/>
      <c r="K19" s="429"/>
      <c r="P19"/>
      <c r="Q19"/>
      <c r="R19"/>
      <c r="S19"/>
      <c r="T19"/>
      <c r="U19"/>
      <c r="V19"/>
      <c r="W19"/>
    </row>
    <row r="20" spans="2:23" ht="16.149999999999999" customHeight="1">
      <c r="B20" s="56"/>
      <c r="C20" s="460"/>
      <c r="D20" s="449" t="s">
        <v>42</v>
      </c>
      <c r="E20" s="23" t="s">
        <v>20</v>
      </c>
      <c r="F20" s="448"/>
      <c r="G20" s="448"/>
      <c r="H20" s="32" t="s">
        <v>18</v>
      </c>
      <c r="I20" s="91"/>
      <c r="J20" s="428"/>
      <c r="K20" s="429"/>
      <c r="P20"/>
      <c r="Q20"/>
      <c r="R20"/>
      <c r="S20"/>
      <c r="T20"/>
      <c r="U20"/>
      <c r="V20"/>
      <c r="W20"/>
    </row>
    <row r="21" spans="2:23" ht="16.149999999999999" customHeight="1">
      <c r="B21" s="56"/>
      <c r="C21" s="460"/>
      <c r="D21" s="449"/>
      <c r="E21" s="23" t="s">
        <v>14</v>
      </c>
      <c r="F21" s="448"/>
      <c r="G21" s="448"/>
      <c r="H21" s="32" t="s">
        <v>19</v>
      </c>
      <c r="I21" s="91"/>
      <c r="J21" s="428"/>
      <c r="K21" s="429"/>
    </row>
    <row r="22" spans="2:23" ht="16.149999999999999" customHeight="1">
      <c r="B22" s="56"/>
      <c r="C22" s="460"/>
      <c r="D22" s="449" t="s">
        <v>43</v>
      </c>
      <c r="E22" s="23" t="s">
        <v>20</v>
      </c>
      <c r="F22" s="448"/>
      <c r="G22" s="448"/>
      <c r="H22" s="32" t="s">
        <v>18</v>
      </c>
      <c r="I22" s="91"/>
      <c r="J22" s="428"/>
      <c r="K22" s="429"/>
    </row>
    <row r="23" spans="2:23" ht="16.149999999999999" customHeight="1">
      <c r="B23" s="56"/>
      <c r="C23" s="460"/>
      <c r="D23" s="449"/>
      <c r="E23" s="23" t="s">
        <v>14</v>
      </c>
      <c r="F23" s="448"/>
      <c r="G23" s="448"/>
      <c r="H23" s="32" t="s">
        <v>19</v>
      </c>
      <c r="I23" s="91"/>
      <c r="J23" s="428"/>
      <c r="K23" s="429"/>
    </row>
    <row r="24" spans="2:23" ht="15" customHeight="1">
      <c r="B24" s="56"/>
      <c r="C24" s="450" t="s">
        <v>102</v>
      </c>
      <c r="D24" s="451"/>
      <c r="E24" s="451"/>
      <c r="F24" s="451"/>
      <c r="G24" s="451"/>
      <c r="H24" s="451"/>
      <c r="I24" s="461"/>
      <c r="J24" s="432" t="str">
        <f>IF(SUM(J18:J23)=0,"",SUM(J18:J23))</f>
        <v/>
      </c>
      <c r="K24" s="434" t="str">
        <f>IF(SUM(K18:K23)=0,"",SUM(K18:K23))</f>
        <v/>
      </c>
    </row>
    <row r="25" spans="2:23" ht="15" customHeight="1">
      <c r="B25" s="56"/>
      <c r="C25" s="452"/>
      <c r="D25" s="453"/>
      <c r="E25" s="453"/>
      <c r="F25" s="453"/>
      <c r="G25" s="453"/>
      <c r="H25" s="453"/>
      <c r="I25" s="462"/>
      <c r="J25" s="433"/>
      <c r="K25" s="435"/>
    </row>
    <row r="26" spans="2:23" ht="25" customHeight="1">
      <c r="B26" s="56"/>
      <c r="C26" s="445" t="s">
        <v>150</v>
      </c>
      <c r="D26" s="447"/>
      <c r="E26" s="447"/>
      <c r="F26" s="447"/>
      <c r="G26" s="447"/>
      <c r="H26" s="447"/>
      <c r="I26" s="447"/>
      <c r="J26" s="161" t="s">
        <v>147</v>
      </c>
      <c r="K26" s="162" t="s">
        <v>149</v>
      </c>
    </row>
    <row r="27" spans="2:23" ht="16.149999999999999" customHeight="1">
      <c r="B27" s="56"/>
      <c r="C27" s="460"/>
      <c r="D27" s="449" t="s">
        <v>41</v>
      </c>
      <c r="E27" s="23" t="s">
        <v>20</v>
      </c>
      <c r="F27" s="448"/>
      <c r="G27" s="448"/>
      <c r="H27" s="32" t="s">
        <v>18</v>
      </c>
      <c r="I27" s="91"/>
      <c r="J27" s="428"/>
      <c r="K27" s="429"/>
    </row>
    <row r="28" spans="2:23" ht="16.149999999999999" customHeight="1">
      <c r="B28" s="56"/>
      <c r="C28" s="460"/>
      <c r="D28" s="449"/>
      <c r="E28" s="23" t="s">
        <v>14</v>
      </c>
      <c r="F28" s="448"/>
      <c r="G28" s="448"/>
      <c r="H28" s="32" t="s">
        <v>19</v>
      </c>
      <c r="I28" s="91"/>
      <c r="J28" s="428"/>
      <c r="K28" s="429"/>
    </row>
    <row r="29" spans="2:23" ht="16.149999999999999" customHeight="1">
      <c r="B29" s="56"/>
      <c r="C29" s="460"/>
      <c r="D29" s="449" t="s">
        <v>42</v>
      </c>
      <c r="E29" s="23" t="s">
        <v>20</v>
      </c>
      <c r="F29" s="448"/>
      <c r="G29" s="448"/>
      <c r="H29" s="32" t="s">
        <v>18</v>
      </c>
      <c r="I29" s="91"/>
      <c r="J29" s="428"/>
      <c r="K29" s="429"/>
    </row>
    <row r="30" spans="2:23" ht="16.149999999999999" customHeight="1">
      <c r="B30" s="56"/>
      <c r="C30" s="460"/>
      <c r="D30" s="449"/>
      <c r="E30" s="23" t="s">
        <v>14</v>
      </c>
      <c r="F30" s="448"/>
      <c r="G30" s="448"/>
      <c r="H30" s="32" t="s">
        <v>19</v>
      </c>
      <c r="I30" s="91"/>
      <c r="J30" s="428"/>
      <c r="K30" s="429"/>
    </row>
    <row r="31" spans="2:23" ht="16.149999999999999" customHeight="1">
      <c r="B31" s="56"/>
      <c r="C31" s="460"/>
      <c r="D31" s="449" t="s">
        <v>43</v>
      </c>
      <c r="E31" s="23" t="s">
        <v>20</v>
      </c>
      <c r="F31" s="448"/>
      <c r="G31" s="448"/>
      <c r="H31" s="32" t="s">
        <v>18</v>
      </c>
      <c r="I31" s="91"/>
      <c r="J31" s="428"/>
      <c r="K31" s="429"/>
    </row>
    <row r="32" spans="2:23" ht="16.149999999999999" customHeight="1">
      <c r="B32" s="56"/>
      <c r="C32" s="460"/>
      <c r="D32" s="449"/>
      <c r="E32" s="23" t="s">
        <v>14</v>
      </c>
      <c r="F32" s="448"/>
      <c r="G32" s="448"/>
      <c r="H32" s="32" t="s">
        <v>19</v>
      </c>
      <c r="I32" s="91"/>
      <c r="J32" s="428"/>
      <c r="K32" s="429"/>
    </row>
    <row r="33" spans="2:11" ht="16.149999999999999" customHeight="1">
      <c r="B33" s="56"/>
      <c r="C33" s="460"/>
      <c r="D33" s="449" t="s">
        <v>45</v>
      </c>
      <c r="E33" s="23" t="s">
        <v>20</v>
      </c>
      <c r="F33" s="448"/>
      <c r="G33" s="448"/>
      <c r="H33" s="32" t="s">
        <v>18</v>
      </c>
      <c r="I33" s="165"/>
      <c r="J33" s="428"/>
      <c r="K33" s="429"/>
    </row>
    <row r="34" spans="2:11" ht="16.149999999999999" customHeight="1">
      <c r="B34" s="56"/>
      <c r="C34" s="460"/>
      <c r="D34" s="449"/>
      <c r="E34" s="23" t="s">
        <v>14</v>
      </c>
      <c r="F34" s="448"/>
      <c r="G34" s="448"/>
      <c r="H34" s="32" t="s">
        <v>19</v>
      </c>
      <c r="I34" s="91"/>
      <c r="J34" s="428"/>
      <c r="K34" s="429"/>
    </row>
    <row r="35" spans="2:11" ht="16.149999999999999" customHeight="1">
      <c r="B35" s="56"/>
      <c r="C35" s="460"/>
      <c r="D35" s="449" t="s">
        <v>46</v>
      </c>
      <c r="E35" s="23" t="s">
        <v>20</v>
      </c>
      <c r="F35" s="448"/>
      <c r="G35" s="448"/>
      <c r="H35" s="32" t="s">
        <v>18</v>
      </c>
      <c r="I35" s="91"/>
      <c r="J35" s="428"/>
      <c r="K35" s="430"/>
    </row>
    <row r="36" spans="2:11" ht="16.149999999999999" customHeight="1">
      <c r="B36" s="56"/>
      <c r="C36" s="460"/>
      <c r="D36" s="449"/>
      <c r="E36" s="23" t="s">
        <v>14</v>
      </c>
      <c r="F36" s="448"/>
      <c r="G36" s="448"/>
      <c r="H36" s="32" t="s">
        <v>19</v>
      </c>
      <c r="I36" s="91"/>
      <c r="J36" s="428"/>
      <c r="K36" s="431"/>
    </row>
    <row r="37" spans="2:11" ht="15" customHeight="1">
      <c r="B37" s="56"/>
      <c r="C37" s="450" t="s">
        <v>103</v>
      </c>
      <c r="D37" s="451"/>
      <c r="E37" s="451"/>
      <c r="F37" s="451"/>
      <c r="G37" s="451"/>
      <c r="H37" s="451"/>
      <c r="I37" s="461"/>
      <c r="J37" s="424">
        <f>J27+J29+J31+J33+J35</f>
        <v>0</v>
      </c>
      <c r="K37" s="426">
        <f>K27+K29+K31+K33+K35</f>
        <v>0</v>
      </c>
    </row>
    <row r="38" spans="2:11" ht="15" customHeight="1">
      <c r="B38" s="56"/>
      <c r="C38" s="452"/>
      <c r="D38" s="453"/>
      <c r="E38" s="453"/>
      <c r="F38" s="453"/>
      <c r="G38" s="453"/>
      <c r="H38" s="453"/>
      <c r="I38" s="462"/>
      <c r="J38" s="425"/>
      <c r="K38" s="427"/>
    </row>
    <row r="39" spans="2:11" ht="18" customHeight="1">
      <c r="B39" s="454" t="s">
        <v>30</v>
      </c>
      <c r="C39" s="455"/>
      <c r="D39" s="455"/>
      <c r="E39" s="455"/>
      <c r="F39" s="455"/>
      <c r="G39" s="455"/>
      <c r="H39" s="455"/>
      <c r="I39" s="456"/>
      <c r="J39" s="149" t="s">
        <v>147</v>
      </c>
      <c r="K39" s="59" t="s">
        <v>44</v>
      </c>
    </row>
    <row r="40" spans="2:11" ht="18" customHeight="1">
      <c r="B40" s="457"/>
      <c r="C40" s="458"/>
      <c r="D40" s="458"/>
      <c r="E40" s="458"/>
      <c r="F40" s="458"/>
      <c r="G40" s="458"/>
      <c r="H40" s="458"/>
      <c r="I40" s="459"/>
      <c r="J40" s="142">
        <f>SUM(J15,J24,J37)</f>
        <v>0</v>
      </c>
      <c r="K40" s="143">
        <f>SUM(K15,K24,K37)</f>
        <v>0</v>
      </c>
    </row>
    <row r="41" spans="2:11" ht="16.149999999999999" customHeight="1">
      <c r="E41" s="22"/>
      <c r="I41" s="31"/>
      <c r="J41" s="22"/>
    </row>
    <row r="42" spans="2:11" ht="16.149999999999999" customHeight="1">
      <c r="J42" s="4"/>
    </row>
    <row r="99" spans="4:4" ht="16.149999999999999" customHeight="1">
      <c r="D99" s="4" t="str">
        <f>IF(別紙４_印刷・動画・広告!F22="","")</f>
        <v/>
      </c>
    </row>
    <row r="111" spans="4:4" ht="16.149999999999999" customHeight="1">
      <c r="D111" s="4" t="str">
        <f>IF(別紙４_印刷・動画・広告!F31="","")</f>
        <v/>
      </c>
    </row>
  </sheetData>
  <sheetProtection sheet="1" formatCells="0" formatColumns="0" formatRows="0" insertColumns="0" insertRows="0" deleteColumns="0" deleteRows="0"/>
  <mergeCells count="83">
    <mergeCell ref="H1:I1"/>
    <mergeCell ref="F9:G9"/>
    <mergeCell ref="D18:D19"/>
    <mergeCell ref="C24:I25"/>
    <mergeCell ref="C37:I38"/>
    <mergeCell ref="C18:C23"/>
    <mergeCell ref="F11:G11"/>
    <mergeCell ref="F20:G20"/>
    <mergeCell ref="F7:G7"/>
    <mergeCell ref="C5:C14"/>
    <mergeCell ref="D5:D6"/>
    <mergeCell ref="F30:G30"/>
    <mergeCell ref="F5:G5"/>
    <mergeCell ref="D7:D8"/>
    <mergeCell ref="F8:G8"/>
    <mergeCell ref="D9:D10"/>
    <mergeCell ref="B39:I40"/>
    <mergeCell ref="C27:C36"/>
    <mergeCell ref="D27:D28"/>
    <mergeCell ref="D29:D30"/>
    <mergeCell ref="D31:D32"/>
    <mergeCell ref="F32:G32"/>
    <mergeCell ref="D33:D34"/>
    <mergeCell ref="F33:G33"/>
    <mergeCell ref="F34:G34"/>
    <mergeCell ref="D35:D36"/>
    <mergeCell ref="F35:G35"/>
    <mergeCell ref="F36:G36"/>
    <mergeCell ref="F27:G27"/>
    <mergeCell ref="F28:G28"/>
    <mergeCell ref="F29:G29"/>
    <mergeCell ref="F31:G31"/>
    <mergeCell ref="C26:I26"/>
    <mergeCell ref="F22:G22"/>
    <mergeCell ref="D20:D21"/>
    <mergeCell ref="F21:G21"/>
    <mergeCell ref="D22:D23"/>
    <mergeCell ref="F23:G23"/>
    <mergeCell ref="J18:J19"/>
    <mergeCell ref="K18:K19"/>
    <mergeCell ref="J20:J21"/>
    <mergeCell ref="B3:K3"/>
    <mergeCell ref="C4:I4"/>
    <mergeCell ref="C17:I17"/>
    <mergeCell ref="F19:G19"/>
    <mergeCell ref="F6:G6"/>
    <mergeCell ref="D13:D14"/>
    <mergeCell ref="F14:G14"/>
    <mergeCell ref="F18:G18"/>
    <mergeCell ref="C15:I16"/>
    <mergeCell ref="F10:G10"/>
    <mergeCell ref="D11:D12"/>
    <mergeCell ref="F12:G12"/>
    <mergeCell ref="F13:G13"/>
    <mergeCell ref="J11:J12"/>
    <mergeCell ref="K11:K12"/>
    <mergeCell ref="J13:J14"/>
    <mergeCell ref="K13:K14"/>
    <mergeCell ref="J15:J16"/>
    <mergeCell ref="K15:K16"/>
    <mergeCell ref="J5:J6"/>
    <mergeCell ref="K5:K6"/>
    <mergeCell ref="J7:J8"/>
    <mergeCell ref="K7:K8"/>
    <mergeCell ref="J9:J10"/>
    <mergeCell ref="K9:K10"/>
    <mergeCell ref="K20:K21"/>
    <mergeCell ref="J22:J23"/>
    <mergeCell ref="K22:K23"/>
    <mergeCell ref="J24:J25"/>
    <mergeCell ref="K24:K25"/>
    <mergeCell ref="K27:K28"/>
    <mergeCell ref="J29:J30"/>
    <mergeCell ref="K29:K30"/>
    <mergeCell ref="J31:J32"/>
    <mergeCell ref="K31:K32"/>
    <mergeCell ref="J27:J28"/>
    <mergeCell ref="J37:J38"/>
    <mergeCell ref="K37:K38"/>
    <mergeCell ref="J33:J34"/>
    <mergeCell ref="K33:K34"/>
    <mergeCell ref="J35:J36"/>
    <mergeCell ref="K35:K36"/>
  </mergeCells>
  <phoneticPr fontId="2"/>
  <dataValidations xWindow="820" yWindow="607" count="4">
    <dataValidation allowBlank="1" showInputMessage="1" showErrorMessage="1" prompt="助成対象期間内の広告である必要があります。" sqref="F35:G35 F33:G33" xr:uid="{00000000-0002-0000-0600-000001000000}"/>
    <dataValidation allowBlank="1" showInputMessage="1" showErrorMessage="1" prompt="助成事業で実施する内容をご記入ください" sqref="F31 F7 F9 F20 F18 F29 F27 F5:G5 F11:G11 F13:G13 F22:G22" xr:uid="{00000000-0002-0000-0600-000002000000}"/>
    <dataValidation imeMode="disabled" allowBlank="1" showInputMessage="1" showErrorMessage="1" prompt="入力不要（自動計算されます）" sqref="J15:K15 K39" xr:uid="{00000000-0002-0000-0600-000003000000}"/>
    <dataValidation type="date" imeMode="halfAlpha" allowBlank="1" showInputMessage="1" showErrorMessage="1" errorTitle="助成対象期間をご確認ください" error="契約・実施・支払は助成対象期間内に完了する必要があります。_x000a_" prompt="助成対象期間かつ_x000a_西暦年/月/日　を半角で入力してください_x000a_例）2027/3/15" sqref="I5:I14 I18:I23 I27:I36" xr:uid="{FB8BE6C3-965B-42BD-8382-7759D59F5874}">
      <formula1>$J$1</formula1>
      <formula2>$K$1</formula2>
    </dataValidation>
  </dataValidations>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E02F-A9A2-47B3-82F6-EE58B06A9BFB}">
  <sheetPr>
    <tabColor theme="5" tint="0.79998168889431442"/>
    <pageSetUpPr fitToPage="1"/>
  </sheetPr>
  <dimension ref="A1:V36"/>
  <sheetViews>
    <sheetView showGridLines="0" topLeftCell="B1" zoomScale="115" zoomScaleNormal="115" workbookViewId="0">
      <selection activeCell="T25" sqref="T25"/>
    </sheetView>
  </sheetViews>
  <sheetFormatPr defaultColWidth="9" defaultRowHeight="13"/>
  <cols>
    <col min="1" max="1" width="0.58203125" style="4" customWidth="1"/>
    <col min="2" max="2" width="0.5" style="4" customWidth="1"/>
    <col min="3" max="3" width="3.75" style="4" customWidth="1"/>
    <col min="4" max="4" width="2.75" style="4" customWidth="1"/>
    <col min="5" max="5" width="5.25" style="4" customWidth="1"/>
    <col min="6" max="6" width="5.58203125" style="4" customWidth="1"/>
    <col min="7" max="7" width="7.75" style="4" customWidth="1"/>
    <col min="8" max="8" width="7.5" style="4" customWidth="1"/>
    <col min="9" max="9" width="7.25" style="4" customWidth="1"/>
    <col min="10" max="10" width="6.75" style="4" customWidth="1"/>
    <col min="11" max="11" width="2.75" style="4" customWidth="1"/>
    <col min="12" max="12" width="6.08203125" style="4" customWidth="1"/>
    <col min="13" max="13" width="5" style="4" customWidth="1"/>
    <col min="14" max="15" width="3.25" style="4" customWidth="1"/>
    <col min="16" max="16" width="10.6640625" style="4" customWidth="1"/>
    <col min="17" max="17" width="5.58203125" style="4" hidden="1" customWidth="1"/>
    <col min="18" max="18" width="1" style="4" customWidth="1"/>
    <col min="19" max="16384" width="9" style="4"/>
  </cols>
  <sheetData>
    <row r="1" spans="1:22">
      <c r="A1" s="55" t="s">
        <v>163</v>
      </c>
      <c r="B1" s="54"/>
      <c r="C1" s="54"/>
      <c r="D1" s="26"/>
      <c r="E1" s="26"/>
      <c r="F1" s="26"/>
      <c r="G1" s="53"/>
      <c r="H1" s="53"/>
      <c r="I1" s="53"/>
      <c r="J1" s="53"/>
      <c r="K1" s="53"/>
      <c r="L1" s="53"/>
      <c r="M1" s="53"/>
      <c r="N1" s="52"/>
      <c r="O1" s="26"/>
      <c r="P1" s="26"/>
      <c r="Q1" s="26"/>
      <c r="R1" s="26"/>
    </row>
    <row r="2" spans="1:22" s="30" customFormat="1" ht="18" customHeight="1">
      <c r="A2" s="25" t="s">
        <v>164</v>
      </c>
      <c r="B2" s="26"/>
      <c r="C2" s="26"/>
      <c r="D2" s="27"/>
      <c r="E2" s="28"/>
      <c r="F2" s="27"/>
      <c r="G2" s="29"/>
      <c r="H2" s="27"/>
    </row>
    <row r="3" spans="1:22" s="17" customFormat="1" ht="23.15" customHeight="1">
      <c r="A3" s="35"/>
      <c r="B3" s="35"/>
      <c r="C3" s="35" t="s">
        <v>33</v>
      </c>
      <c r="D3" s="51"/>
      <c r="E3" s="51"/>
      <c r="F3" s="51"/>
      <c r="G3" s="50" t="s">
        <v>84</v>
      </c>
      <c r="H3" s="49">
        <v>0.66666666666666663</v>
      </c>
      <c r="I3" s="48" t="s">
        <v>83</v>
      </c>
      <c r="J3" s="35"/>
      <c r="K3" s="35"/>
      <c r="L3" s="47"/>
      <c r="M3" s="35"/>
      <c r="N3" s="35"/>
      <c r="O3" s="46"/>
      <c r="P3" s="45" t="s">
        <v>16</v>
      </c>
      <c r="Q3" s="44"/>
      <c r="R3" s="35"/>
    </row>
    <row r="4" spans="1:22" ht="23.15" customHeight="1">
      <c r="A4" s="26"/>
      <c r="B4" s="26"/>
      <c r="C4" s="523" t="s">
        <v>82</v>
      </c>
      <c r="D4" s="524"/>
      <c r="E4" s="524"/>
      <c r="F4" s="524"/>
      <c r="G4" s="525" t="s">
        <v>144</v>
      </c>
      <c r="H4" s="526"/>
      <c r="I4" s="525" t="s">
        <v>81</v>
      </c>
      <c r="J4" s="526"/>
      <c r="K4" s="527" t="s">
        <v>146</v>
      </c>
      <c r="L4" s="527"/>
      <c r="M4" s="527"/>
      <c r="N4" s="528" t="s">
        <v>80</v>
      </c>
      <c r="O4" s="528"/>
      <c r="P4" s="528"/>
      <c r="Q4" s="26"/>
      <c r="R4" s="26"/>
    </row>
    <row r="5" spans="1:22" ht="23.15" customHeight="1">
      <c r="A5" s="26"/>
      <c r="B5" s="26"/>
      <c r="C5" s="90"/>
      <c r="D5" s="524" t="s">
        <v>79</v>
      </c>
      <c r="E5" s="524"/>
      <c r="F5" s="524"/>
      <c r="G5" s="526"/>
      <c r="H5" s="526"/>
      <c r="I5" s="526"/>
      <c r="J5" s="526"/>
      <c r="K5" s="527"/>
      <c r="L5" s="527"/>
      <c r="M5" s="527"/>
      <c r="N5" s="528"/>
      <c r="O5" s="528"/>
      <c r="P5" s="528"/>
      <c r="Q5" s="26"/>
      <c r="R5" s="26"/>
    </row>
    <row r="6" spans="1:22" ht="32.15" customHeight="1">
      <c r="A6" s="26"/>
      <c r="B6" s="26"/>
      <c r="C6" s="520" t="s">
        <v>97</v>
      </c>
      <c r="D6" s="521" t="s">
        <v>34</v>
      </c>
      <c r="E6" s="519" t="s">
        <v>15</v>
      </c>
      <c r="F6" s="519"/>
      <c r="G6" s="484" t="str">
        <f>別紙３_販路開拓費!L30</f>
        <v/>
      </c>
      <c r="H6" s="484"/>
      <c r="I6" s="484" t="str">
        <f>別紙３_販路開拓費!M30</f>
        <v/>
      </c>
      <c r="J6" s="484"/>
      <c r="K6" s="144"/>
      <c r="L6" s="500" t="str">
        <f>IF(I6="","",ROUNDDOWN(I6*$H$3,-3))</f>
        <v/>
      </c>
      <c r="M6" s="501"/>
      <c r="N6" s="517"/>
      <c r="O6" s="517"/>
      <c r="P6" s="518"/>
      <c r="Q6" s="26"/>
      <c r="R6" s="26"/>
    </row>
    <row r="7" spans="1:22" ht="32.15" customHeight="1">
      <c r="A7" s="26"/>
      <c r="B7" s="26"/>
      <c r="C7" s="520"/>
      <c r="D7" s="521"/>
      <c r="E7" s="519" t="s">
        <v>32</v>
      </c>
      <c r="F7" s="519"/>
      <c r="G7" s="484" t="str">
        <f>別紙３_販路開拓費!L31</f>
        <v/>
      </c>
      <c r="H7" s="484"/>
      <c r="I7" s="484" t="str">
        <f>別紙３_販路開拓費!M31</f>
        <v/>
      </c>
      <c r="J7" s="484"/>
      <c r="K7" s="144"/>
      <c r="L7" s="500" t="str">
        <f>IF(I7="","",ROUNDDOWN(I7*$H$3,-3))</f>
        <v/>
      </c>
      <c r="M7" s="501"/>
      <c r="N7" s="517"/>
      <c r="O7" s="517"/>
      <c r="P7" s="518"/>
      <c r="Q7" s="26"/>
      <c r="R7" s="26"/>
      <c r="U7" s="24"/>
    </row>
    <row r="8" spans="1:22" ht="32.15" customHeight="1">
      <c r="A8" s="26"/>
      <c r="B8" s="26"/>
      <c r="C8" s="520"/>
      <c r="D8" s="521"/>
      <c r="E8" s="519" t="s">
        <v>31</v>
      </c>
      <c r="F8" s="519"/>
      <c r="G8" s="484" t="str">
        <f>別紙３_販路開拓費!L32</f>
        <v/>
      </c>
      <c r="H8" s="484"/>
      <c r="I8" s="484" t="str">
        <f>別紙３_販路開拓費!M32</f>
        <v/>
      </c>
      <c r="J8" s="484"/>
      <c r="K8" s="144"/>
      <c r="L8" s="500" t="str">
        <f>IF(I8="","",ROUNDDOWN(I8*$H$3,-3))</f>
        <v/>
      </c>
      <c r="M8" s="501"/>
      <c r="N8" s="517"/>
      <c r="O8" s="517"/>
      <c r="P8" s="518"/>
      <c r="Q8" s="26"/>
      <c r="R8" s="26"/>
    </row>
    <row r="9" spans="1:22" ht="32.15" customHeight="1">
      <c r="A9" s="26"/>
      <c r="B9" s="26"/>
      <c r="C9" s="520"/>
      <c r="D9" s="516" t="s">
        <v>98</v>
      </c>
      <c r="E9" s="516"/>
      <c r="F9" s="516"/>
      <c r="G9" s="484">
        <f>別紙３_販路開拓費!L35</f>
        <v>0</v>
      </c>
      <c r="H9" s="484"/>
      <c r="I9" s="484">
        <f>別紙３_販路開拓費!M35</f>
        <v>0</v>
      </c>
      <c r="J9" s="484"/>
      <c r="K9" s="144"/>
      <c r="L9" s="505">
        <f>IF(I9="","",IF((ROUNDDOWN(I9*$H$3,-3))&gt;200000,200000,ROUNDDOWN(I9*$H$3,-3)))</f>
        <v>0</v>
      </c>
      <c r="M9" s="506"/>
      <c r="N9" s="84"/>
      <c r="O9" s="514"/>
      <c r="P9" s="515"/>
      <c r="Q9" s="26"/>
      <c r="R9" s="26"/>
      <c r="V9" s="24"/>
    </row>
    <row r="10" spans="1:22" ht="32.15" customHeight="1" thickBot="1">
      <c r="A10" s="26"/>
      <c r="B10" s="26"/>
      <c r="C10" s="520"/>
      <c r="D10" s="516" t="s">
        <v>99</v>
      </c>
      <c r="E10" s="516"/>
      <c r="F10" s="516"/>
      <c r="G10" s="484" t="str">
        <f>別紙３_販路開拓費!L46</f>
        <v/>
      </c>
      <c r="H10" s="484"/>
      <c r="I10" s="484" t="str">
        <f>別紙３_販路開拓費!M46</f>
        <v/>
      </c>
      <c r="J10" s="484"/>
      <c r="K10" s="145" t="s">
        <v>127</v>
      </c>
      <c r="L10" s="505" t="str">
        <f>IF(I10="","",IF((ROUNDDOWN(I10*$H$3,-3))&gt;200000,200000,ROUNDDOWN(I10*$H$3,-3)))</f>
        <v/>
      </c>
      <c r="M10" s="506"/>
      <c r="N10" s="85"/>
      <c r="O10" s="232" t="s">
        <v>78</v>
      </c>
      <c r="P10" s="230" t="str">
        <f>IF(K11="","",IF(AND(1500000&gt;$O$16,K11&gt;O11),"増やせます☟",""))</f>
        <v/>
      </c>
      <c r="Q10" s="26"/>
      <c r="R10" s="26"/>
    </row>
    <row r="11" spans="1:22" ht="36" customHeight="1" thickTop="1" thickBot="1">
      <c r="A11" s="26"/>
      <c r="B11" s="26"/>
      <c r="C11" s="520"/>
      <c r="D11" s="522" t="s">
        <v>77</v>
      </c>
      <c r="E11" s="522"/>
      <c r="F11" s="522"/>
      <c r="G11" s="484">
        <f>IF(AND(G6="",G7="",G8="",G9="",G10=""),"",SUM(G6:G10))</f>
        <v>0</v>
      </c>
      <c r="H11" s="484"/>
      <c r="I11" s="484">
        <f>IF(AND(I6="",I7="",I8="",I9="",I10=""),"",SUM(I6:I10))</f>
        <v>0</v>
      </c>
      <c r="J11" s="510"/>
      <c r="K11" s="490">
        <f>IF(AND(L6="",L7="",L8="",L9="",L10=""),"", IF(SUM(L6:L10)&gt;1500000,1500000,SUM(L6:L10)))</f>
        <v>0</v>
      </c>
      <c r="L11" s="491"/>
      <c r="M11" s="492"/>
      <c r="N11" s="43" t="s">
        <v>2</v>
      </c>
      <c r="O11" s="493"/>
      <c r="P11" s="494"/>
      <c r="Q11" s="26"/>
      <c r="R11" s="42"/>
      <c r="V11" s="24"/>
    </row>
    <row r="12" spans="1:22" ht="32.15" customHeight="1" thickTop="1">
      <c r="A12" s="26"/>
      <c r="B12" s="26"/>
      <c r="C12" s="502" t="s">
        <v>76</v>
      </c>
      <c r="D12" s="495" t="s">
        <v>75</v>
      </c>
      <c r="E12" s="496"/>
      <c r="F12" s="497"/>
      <c r="G12" s="498" t="str">
        <f>別紙４_印刷・動画・広告!J15</f>
        <v/>
      </c>
      <c r="H12" s="499"/>
      <c r="I12" s="484" t="str">
        <f>別紙４_印刷・動画・広告!K15</f>
        <v/>
      </c>
      <c r="J12" s="484"/>
      <c r="K12" s="146"/>
      <c r="L12" s="486" t="str">
        <f>IF(I12="","",IF((ROUNDDOWN(I12*$H$3,-3))&gt;500000,500000,ROUNDDOWN(I12*$H$3,-3)))</f>
        <v/>
      </c>
      <c r="M12" s="487"/>
      <c r="N12" s="86"/>
      <c r="O12" s="40"/>
      <c r="P12" s="41"/>
      <c r="Q12" s="26"/>
      <c r="R12" s="26"/>
    </row>
    <row r="13" spans="1:22" ht="32.15" customHeight="1">
      <c r="A13" s="26"/>
      <c r="B13" s="26"/>
      <c r="C13" s="503"/>
      <c r="D13" s="495" t="s">
        <v>100</v>
      </c>
      <c r="E13" s="496"/>
      <c r="F13" s="497"/>
      <c r="G13" s="498" t="str">
        <f>別紙４_印刷・動画・広告!J24</f>
        <v/>
      </c>
      <c r="H13" s="499"/>
      <c r="I13" s="484" t="str">
        <f>別紙４_印刷・動画・広告!K24</f>
        <v/>
      </c>
      <c r="J13" s="484"/>
      <c r="K13" s="147"/>
      <c r="L13" s="500" t="str">
        <f>IF(I13="","",IF((ROUNDDOWN(I13*$H$3,-3))&gt;200000,200000,ROUNDDOWN(I13*$H$3,-3)))</f>
        <v/>
      </c>
      <c r="M13" s="501"/>
      <c r="N13" s="40"/>
      <c r="O13" s="40"/>
      <c r="P13" s="41"/>
      <c r="Q13" s="26"/>
      <c r="R13" s="26"/>
    </row>
    <row r="14" spans="1:22" ht="32.15" customHeight="1" thickBot="1">
      <c r="A14" s="26"/>
      <c r="B14" s="26"/>
      <c r="C14" s="503"/>
      <c r="D14" s="495" t="s">
        <v>101</v>
      </c>
      <c r="E14" s="496"/>
      <c r="F14" s="497"/>
      <c r="G14" s="498">
        <f>別紙４_印刷・動画・広告!J37</f>
        <v>0</v>
      </c>
      <c r="H14" s="499"/>
      <c r="I14" s="484">
        <f>別紙４_印刷・動画・広告!K37</f>
        <v>0</v>
      </c>
      <c r="J14" s="484"/>
      <c r="K14" s="148" t="s">
        <v>74</v>
      </c>
      <c r="L14" s="505">
        <f>IF(I14="","",IF((ROUNDDOWN(I14*$H$3,-3))&gt;200000,200000,ROUNDDOWN(I14*$H$3,-3)))</f>
        <v>0</v>
      </c>
      <c r="M14" s="506"/>
      <c r="N14" s="40"/>
      <c r="O14" s="231" t="s">
        <v>73</v>
      </c>
      <c r="P14" s="230" t="str">
        <f>IF(K15="","",IF(AND(1500000&gt;$O$16,K15&gt;O15),"増やせます☟",""))</f>
        <v/>
      </c>
      <c r="Q14" s="26"/>
      <c r="R14" s="26"/>
    </row>
    <row r="15" spans="1:22" ht="32.15" customHeight="1" thickTop="1" thickBot="1">
      <c r="A15" s="26"/>
      <c r="B15" s="26"/>
      <c r="C15" s="504"/>
      <c r="D15" s="507" t="s">
        <v>72</v>
      </c>
      <c r="E15" s="508"/>
      <c r="F15" s="509"/>
      <c r="G15" s="498">
        <f>IF(AND(G12="",G13="",G14=""),"",SUM(G12:G14))</f>
        <v>0</v>
      </c>
      <c r="H15" s="499"/>
      <c r="I15" s="484">
        <f>IF(AND(I12="",I13="",I14=""),"",SUM(I12:I14))</f>
        <v>0</v>
      </c>
      <c r="J15" s="510"/>
      <c r="K15" s="511">
        <f>IF(AND(L12="",L13="",L14=""),"", IF(SUM(L12:L14)&gt;1500000,1500000,SUM(L12:L14)))</f>
        <v>0</v>
      </c>
      <c r="L15" s="512"/>
      <c r="M15" s="513"/>
      <c r="N15" s="39" t="s">
        <v>2</v>
      </c>
      <c r="O15" s="476"/>
      <c r="P15" s="477"/>
      <c r="Q15" s="26"/>
      <c r="R15" s="26"/>
    </row>
    <row r="16" spans="1:22" ht="32.15" customHeight="1" thickTop="1">
      <c r="A16" s="26"/>
      <c r="B16" s="26"/>
      <c r="C16" s="164"/>
      <c r="D16" s="481" t="s">
        <v>162</v>
      </c>
      <c r="E16" s="482"/>
      <c r="F16" s="483"/>
      <c r="G16" s="484">
        <f>IF(AND(G11="",G15=""),"",SUM(G11,G15))</f>
        <v>0</v>
      </c>
      <c r="H16" s="484"/>
      <c r="I16" s="484">
        <f>IF(AND(I11="",I15=""),"",SUM(I11,I15))</f>
        <v>0</v>
      </c>
      <c r="J16" s="484"/>
      <c r="K16" s="485">
        <f>IF(AND(K11="",K15=""),"",IF(SUM(K11,K15)&gt;1500000,1500000,SUM(K11,K15)))</f>
        <v>0</v>
      </c>
      <c r="L16" s="486"/>
      <c r="M16" s="487"/>
      <c r="N16" s="163"/>
      <c r="O16" s="488">
        <f>SUM(O11,O15)</f>
        <v>0</v>
      </c>
      <c r="P16" s="489"/>
      <c r="Q16" s="26"/>
      <c r="R16" s="26"/>
    </row>
    <row r="17" spans="1:18" ht="23.15" customHeight="1">
      <c r="A17" s="26"/>
      <c r="B17" s="26"/>
      <c r="C17" s="38"/>
      <c r="D17" s="223"/>
      <c r="E17" s="37"/>
      <c r="F17" s="226" t="s">
        <v>231</v>
      </c>
      <c r="G17" s="225"/>
      <c r="H17" s="37"/>
      <c r="I17" s="37"/>
      <c r="J17" s="37"/>
      <c r="K17" s="37"/>
      <c r="L17" s="37"/>
      <c r="M17" s="37"/>
      <c r="N17" s="37"/>
      <c r="O17" s="37"/>
      <c r="P17" s="224" t="str">
        <f>IF(O16&gt;1500000,"！助成限度額150万円を超えています！","")</f>
        <v/>
      </c>
      <c r="Q17" s="26"/>
      <c r="R17" s="26"/>
    </row>
    <row r="18" spans="1:18" s="17" customFormat="1" ht="23.15" customHeight="1">
      <c r="A18" s="35"/>
      <c r="B18" s="35"/>
      <c r="C18" s="35" t="s">
        <v>29</v>
      </c>
      <c r="D18" s="35"/>
      <c r="E18" s="35"/>
      <c r="F18" s="35"/>
      <c r="G18" s="35"/>
      <c r="H18" s="35"/>
      <c r="I18" s="35"/>
      <c r="J18" s="35"/>
      <c r="K18" s="35"/>
      <c r="L18" s="35"/>
      <c r="M18" s="35"/>
      <c r="N18" s="35"/>
      <c r="O18" s="35"/>
      <c r="P18" s="36"/>
      <c r="Q18" s="35"/>
      <c r="R18" s="35"/>
    </row>
    <row r="19" spans="1:18" ht="25.15" customHeight="1">
      <c r="A19" s="26"/>
      <c r="B19" s="26"/>
      <c r="C19" s="26"/>
      <c r="D19" s="34" t="s">
        <v>71</v>
      </c>
      <c r="E19" s="26"/>
      <c r="F19" s="26"/>
      <c r="G19" s="26"/>
      <c r="H19" s="26"/>
      <c r="I19" s="26"/>
      <c r="J19" s="26"/>
      <c r="K19" s="26"/>
      <c r="L19" s="26"/>
      <c r="M19" s="26"/>
      <c r="N19" s="26"/>
      <c r="O19" s="26"/>
      <c r="P19" s="33"/>
      <c r="Q19" s="26"/>
      <c r="R19" s="26"/>
    </row>
    <row r="20" spans="1:18" ht="24.65" customHeight="1">
      <c r="A20" s="26"/>
      <c r="B20" s="26"/>
      <c r="C20" s="26"/>
      <c r="D20" s="478" t="s">
        <v>28</v>
      </c>
      <c r="E20" s="478"/>
      <c r="F20" s="478"/>
      <c r="G20" s="479" t="s">
        <v>145</v>
      </c>
      <c r="H20" s="479"/>
      <c r="I20" s="479" t="s">
        <v>70</v>
      </c>
      <c r="J20" s="479"/>
      <c r="K20" s="479"/>
      <c r="L20" s="479"/>
      <c r="M20" s="480" t="s">
        <v>22</v>
      </c>
      <c r="N20" s="480"/>
      <c r="O20" s="480"/>
      <c r="P20" s="33"/>
      <c r="Q20" s="26"/>
      <c r="R20" s="26"/>
    </row>
    <row r="21" spans="1:18" ht="21.65" customHeight="1">
      <c r="A21" s="26"/>
      <c r="B21" s="26"/>
      <c r="C21" s="26"/>
      <c r="D21" s="469" t="s">
        <v>23</v>
      </c>
      <c r="E21" s="469"/>
      <c r="F21" s="469"/>
      <c r="G21" s="470"/>
      <c r="H21" s="470"/>
      <c r="I21" s="474"/>
      <c r="J21" s="474"/>
      <c r="K21" s="474"/>
      <c r="L21" s="474"/>
      <c r="M21" s="474"/>
      <c r="N21" s="474"/>
      <c r="O21" s="474"/>
      <c r="P21" s="33"/>
      <c r="Q21" s="26"/>
      <c r="R21" s="26"/>
    </row>
    <row r="22" spans="1:18" ht="21.65" customHeight="1">
      <c r="A22" s="26"/>
      <c r="B22" s="26"/>
      <c r="C22" s="26"/>
      <c r="D22" s="469" t="s">
        <v>24</v>
      </c>
      <c r="E22" s="469"/>
      <c r="F22" s="469"/>
      <c r="G22" s="470"/>
      <c r="H22" s="470"/>
      <c r="I22" s="475"/>
      <c r="J22" s="475"/>
      <c r="K22" s="475"/>
      <c r="L22" s="475"/>
      <c r="M22" s="473"/>
      <c r="N22" s="473"/>
      <c r="O22" s="473"/>
      <c r="P22" s="33"/>
      <c r="Q22" s="26"/>
      <c r="R22" s="26"/>
    </row>
    <row r="23" spans="1:18" ht="21.65" customHeight="1">
      <c r="A23" s="26"/>
      <c r="B23" s="26"/>
      <c r="C23" s="26"/>
      <c r="D23" s="469" t="s">
        <v>25</v>
      </c>
      <c r="E23" s="469"/>
      <c r="F23" s="469"/>
      <c r="G23" s="470"/>
      <c r="H23" s="470"/>
      <c r="I23" s="475"/>
      <c r="J23" s="475"/>
      <c r="K23" s="475"/>
      <c r="L23" s="475"/>
      <c r="M23" s="473"/>
      <c r="N23" s="473"/>
      <c r="O23" s="473"/>
      <c r="P23" s="33"/>
      <c r="Q23" s="26"/>
      <c r="R23" s="26"/>
    </row>
    <row r="24" spans="1:18" ht="21.65" customHeight="1">
      <c r="A24" s="26"/>
      <c r="B24" s="26"/>
      <c r="C24" s="88"/>
      <c r="D24" s="468" t="s">
        <v>26</v>
      </c>
      <c r="E24" s="469"/>
      <c r="F24" s="469"/>
      <c r="G24" s="470"/>
      <c r="H24" s="470"/>
      <c r="I24" s="471"/>
      <c r="J24" s="471"/>
      <c r="K24" s="471"/>
      <c r="L24" s="471"/>
      <c r="M24" s="472"/>
      <c r="N24" s="472"/>
      <c r="O24" s="472"/>
      <c r="P24" s="33"/>
      <c r="Q24" s="26"/>
      <c r="R24" s="26"/>
    </row>
    <row r="25" spans="1:18" ht="21.65" customHeight="1">
      <c r="A25" s="26"/>
      <c r="B25" s="26"/>
      <c r="C25" s="88"/>
      <c r="D25" s="468"/>
      <c r="E25" s="469"/>
      <c r="F25" s="469"/>
      <c r="G25" s="470"/>
      <c r="H25" s="470"/>
      <c r="I25" s="471"/>
      <c r="J25" s="471"/>
      <c r="K25" s="471"/>
      <c r="L25" s="471"/>
      <c r="M25" s="472"/>
      <c r="N25" s="472"/>
      <c r="O25" s="472"/>
      <c r="P25" s="33"/>
      <c r="Q25" s="26"/>
      <c r="R25" s="26"/>
    </row>
    <row r="26" spans="1:18" ht="21.65" customHeight="1">
      <c r="A26" s="26"/>
      <c r="B26" s="26"/>
      <c r="C26" s="88"/>
      <c r="D26" s="463" t="s">
        <v>27</v>
      </c>
      <c r="E26" s="464"/>
      <c r="F26" s="464"/>
      <c r="G26" s="465">
        <f>SUM(G21:H25)</f>
        <v>0</v>
      </c>
      <c r="H26" s="465"/>
      <c r="I26" s="466" t="s">
        <v>69</v>
      </c>
      <c r="J26" s="466"/>
      <c r="K26" s="466"/>
      <c r="L26" s="466"/>
      <c r="M26" s="467"/>
      <c r="N26" s="467"/>
      <c r="O26" s="467"/>
      <c r="P26" s="33"/>
      <c r="Q26" s="26"/>
      <c r="R26" s="26"/>
    </row>
    <row r="27" spans="1:18" ht="15.75" customHeight="1">
      <c r="C27" s="24"/>
    </row>
    <row r="28" spans="1:18" ht="15" customHeight="1">
      <c r="C28" s="24"/>
      <c r="D28" s="24"/>
    </row>
    <row r="29" spans="1:18" ht="15" customHeight="1"/>
    <row r="30" spans="1:18" ht="15" customHeight="1"/>
    <row r="31" spans="1:18" ht="15" customHeight="1"/>
    <row r="32" spans="1:18" ht="15" customHeight="1"/>
    <row r="33" ht="15" customHeight="1"/>
    <row r="34" ht="15" customHeight="1"/>
    <row r="35" ht="15" customHeight="1"/>
    <row r="36" ht="15" customHeight="1"/>
  </sheetData>
  <sheetProtection sheet="1" formatCells="0" formatColumns="0" formatRows="0" insertColumns="0" insertRows="0" deleteColumns="0" deleteRows="0"/>
  <mergeCells count="84">
    <mergeCell ref="C4:F4"/>
    <mergeCell ref="G4:H5"/>
    <mergeCell ref="I4:J5"/>
    <mergeCell ref="K4:M5"/>
    <mergeCell ref="N4:P5"/>
    <mergeCell ref="D5:F5"/>
    <mergeCell ref="C6:C11"/>
    <mergeCell ref="D6:D8"/>
    <mergeCell ref="E6:F6"/>
    <mergeCell ref="G6:H6"/>
    <mergeCell ref="I6:J6"/>
    <mergeCell ref="D9:F9"/>
    <mergeCell ref="G9:H9"/>
    <mergeCell ref="I9:J9"/>
    <mergeCell ref="D11:F11"/>
    <mergeCell ref="G11:H11"/>
    <mergeCell ref="I11:J11"/>
    <mergeCell ref="N6:P8"/>
    <mergeCell ref="E7:F7"/>
    <mergeCell ref="G7:H7"/>
    <mergeCell ref="I7:J7"/>
    <mergeCell ref="L7:M7"/>
    <mergeCell ref="E8:F8"/>
    <mergeCell ref="G8:H8"/>
    <mergeCell ref="I8:J8"/>
    <mergeCell ref="L8:M8"/>
    <mergeCell ref="L6:M6"/>
    <mergeCell ref="O9:P9"/>
    <mergeCell ref="D10:F10"/>
    <mergeCell ref="G10:H10"/>
    <mergeCell ref="I10:J10"/>
    <mergeCell ref="L10:M10"/>
    <mergeCell ref="L9:M9"/>
    <mergeCell ref="C12:C15"/>
    <mergeCell ref="D12:F12"/>
    <mergeCell ref="G12:H12"/>
    <mergeCell ref="I12:J12"/>
    <mergeCell ref="L12:M12"/>
    <mergeCell ref="D14:F14"/>
    <mergeCell ref="G14:H14"/>
    <mergeCell ref="I14:J14"/>
    <mergeCell ref="L14:M14"/>
    <mergeCell ref="D15:F15"/>
    <mergeCell ref="G15:H15"/>
    <mergeCell ref="I15:J15"/>
    <mergeCell ref="K15:M15"/>
    <mergeCell ref="K11:M11"/>
    <mergeCell ref="O11:P11"/>
    <mergeCell ref="D13:F13"/>
    <mergeCell ref="G13:H13"/>
    <mergeCell ref="I13:J13"/>
    <mergeCell ref="L13:M13"/>
    <mergeCell ref="O15:P15"/>
    <mergeCell ref="D20:F20"/>
    <mergeCell ref="G20:H20"/>
    <mergeCell ref="I20:L20"/>
    <mergeCell ref="M20:O20"/>
    <mergeCell ref="D16:F16"/>
    <mergeCell ref="G16:H16"/>
    <mergeCell ref="I16:J16"/>
    <mergeCell ref="K16:M16"/>
    <mergeCell ref="O16:P16"/>
    <mergeCell ref="M23:O23"/>
    <mergeCell ref="D21:F21"/>
    <mergeCell ref="G21:H21"/>
    <mergeCell ref="I21:L21"/>
    <mergeCell ref="M21:O21"/>
    <mergeCell ref="M22:O22"/>
    <mergeCell ref="D22:F22"/>
    <mergeCell ref="G22:H22"/>
    <mergeCell ref="I22:L22"/>
    <mergeCell ref="D23:F23"/>
    <mergeCell ref="G23:H23"/>
    <mergeCell ref="I23:L23"/>
    <mergeCell ref="D26:F26"/>
    <mergeCell ref="G26:H26"/>
    <mergeCell ref="I26:O26"/>
    <mergeCell ref="D24:F25"/>
    <mergeCell ref="G24:H24"/>
    <mergeCell ref="I24:L24"/>
    <mergeCell ref="M24:O24"/>
    <mergeCell ref="G25:H25"/>
    <mergeCell ref="I25:L25"/>
    <mergeCell ref="M25:O25"/>
  </mergeCells>
  <phoneticPr fontId="2"/>
  <conditionalFormatting sqref="F17:K17">
    <cfRule type="expression" dxfId="5" priority="1">
      <formula>$G$16&lt;&gt;$G$26</formula>
    </cfRule>
  </conditionalFormatting>
  <conditionalFormatting sqref="I26:L26">
    <cfRule type="expression" dxfId="4" priority="3">
      <formula>$G$16&lt;&gt;$G$26</formula>
    </cfRule>
  </conditionalFormatting>
  <conditionalFormatting sqref="N6">
    <cfRule type="containsText" dxfId="3" priority="6" operator="containsText" text="☟増やせます☟">
      <formula>NOT(ISERROR(SEARCH("☟増やせます☟",N6)))</formula>
    </cfRule>
  </conditionalFormatting>
  <conditionalFormatting sqref="O16">
    <cfRule type="cellIs" dxfId="2" priority="7" operator="greaterThan">
      <formula>1500000</formula>
    </cfRule>
  </conditionalFormatting>
  <conditionalFormatting sqref="O11:P11">
    <cfRule type="cellIs" dxfId="1" priority="5" operator="greaterThan">
      <formula>$K$11</formula>
    </cfRule>
  </conditionalFormatting>
  <conditionalFormatting sqref="O15:P15">
    <cfRule type="cellIs" dxfId="0" priority="4" operator="greaterThan">
      <formula>$K$15</formula>
    </cfRule>
  </conditionalFormatting>
  <dataValidations xWindow="715" yWindow="786" count="8">
    <dataValidation type="custom" imeMode="halfAlpha" operator="lessThanOrEqual" allowBlank="1" showInputMessage="1" showErrorMessage="1" errorTitle="金額オーバー 又は 千円以下切り捨て" error="申請できる助成金交付申請金額をオーバーしている　又は　千円以下は切り捨て（０）で入力下さい。" promptTitle="[経費区分]展示会等参加費" prompt="の助成金交付申請額をご入力ください。_x000a_左記セルの金額を参考にしてください。" sqref="O9:P9" xr:uid="{37003137-2484-46E0-8392-95BF4BF985EE}">
      <formula1>AND(K9&gt;=O9,MOD(O9,1000)=0)</formula1>
    </dataValidation>
    <dataValidation type="list" allowBlank="1" showInputMessage="1" showErrorMessage="1" prompt="プルダウンして選択" sqref="M22:O25" xr:uid="{422BFBE8-E683-4668-B909-E8A4729A8144}">
      <formula1>"調達済み,内諾済み,折衝中,未定"</formula1>
    </dataValidation>
    <dataValidation imeMode="halfAlpha" allowBlank="1" showInputMessage="1" promptTitle="[経費区分]販路開拓費" prompt="の助成金交付申請額になります。_x000a__x000a_左記セル㋐の金額を越えない額を入力してください。_x000a_㋐’＋㋑’＝150万円以内となるよう調整してください。_x000a_＊千円未満切り捨て" sqref="O11:P11" xr:uid="{164B6E57-2F31-4699-91F1-7C1F307149AB}"/>
    <dataValidation allowBlank="1" showInputMessage="1" prompt="入力不用（自動計算されます）" sqref="G6:J8" xr:uid="{F95B5ED3-DC9A-4543-AB29-9CBE7DCF7903}"/>
    <dataValidation imeMode="halfAlpha" operator="lessThanOrEqual" showInputMessage="1" errorTitle="金額オーバー 又は 千円以下切り捨て 又は 販売促進費の単独申請" error="申請できる助成金交付申請金額をオーバーしている　又は　千円以下は切り捨て（０）で入力下さい　又は 展示会等参加費の交付申請額から入力下さい。" promptTitle="[経費区分]販売促進費" prompt="の助成金交付申請額になります。_x000a__x000a_左記セル㋐の金額を越えない額を入力してください。_x000a_㋐’＋㋑’＝150万円以内となるよう調整してください。_x000a_＊千円未満切り捨て" sqref="O15:P15" xr:uid="{A931BDD2-CC84-4F35-A1D4-FB57BF5A207A}"/>
    <dataValidation allowBlank="1" showInputMessage="1" showErrorMessage="1" prompt="入力不用（自動計算されます）" sqref="H9:H10 K16 J9:J10 I9:I11 H12:J16 G9:G16" xr:uid="{9D108419-4A38-4ABD-B734-FDCC4488422A}"/>
    <dataValidation type="custom" imeMode="halfAlpha" allowBlank="1" showInputMessage="1" showErrorMessage="1" errorTitle="数値を入力ください" error="このセルには数値以外は入力できません" sqref="G21:H25" xr:uid="{B6F6BF35-93FC-4D21-83C6-4E4CBD79A44F}">
      <formula1>ISNUMBER(G21)</formula1>
    </dataValidation>
    <dataValidation allowBlank="1" showInputMessage="1" showErrorMessage="1" prompt="入力不要_x000a_(自動計算されます)" sqref="N9:N11 L9:L10 L14 K11:K13 K6:K9 K15" xr:uid="{A5373132-AD3B-4C72-B4BA-1A48978EFCB3}"/>
  </dataValidations>
  <printOptions horizontalCentere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BF91-EB57-46CF-B67D-A5531467B13D}">
  <dimension ref="A1:V66"/>
  <sheetViews>
    <sheetView showGridLines="0" view="pageBreakPreview" zoomScale="115" zoomScaleNormal="100" zoomScaleSheetLayoutView="115" workbookViewId="0">
      <selection activeCell="U13" sqref="U13"/>
    </sheetView>
  </sheetViews>
  <sheetFormatPr defaultColWidth="9" defaultRowHeight="17.5"/>
  <cols>
    <col min="1" max="1" width="1.83203125" style="179" customWidth="1"/>
    <col min="2" max="2" width="3.08203125" style="179" customWidth="1"/>
    <col min="3" max="3" width="4.33203125" style="179" customWidth="1"/>
    <col min="4" max="4" width="5.08203125" style="179" customWidth="1"/>
    <col min="5" max="5" width="3.08203125" style="179" customWidth="1"/>
    <col min="6" max="8" width="3.33203125" style="179" customWidth="1"/>
    <col min="9" max="9" width="7.5" style="179" customWidth="1"/>
    <col min="10" max="10" width="1.75" style="179" customWidth="1"/>
    <col min="11" max="11" width="0.83203125" style="179" customWidth="1"/>
    <col min="12" max="12" width="6.08203125" style="179" customWidth="1"/>
    <col min="13" max="13" width="2.83203125" style="179" customWidth="1"/>
    <col min="14" max="14" width="5.83203125" style="179" customWidth="1"/>
    <col min="15" max="15" width="6" style="179" customWidth="1"/>
    <col min="16" max="16" width="10.08203125" style="179" customWidth="1"/>
    <col min="17" max="17" width="6.5" style="179" customWidth="1"/>
    <col min="18" max="18" width="5" style="179" customWidth="1"/>
    <col min="19" max="19" width="3.08203125" style="179" customWidth="1"/>
    <col min="20" max="16384" width="9" style="179"/>
  </cols>
  <sheetData>
    <row r="1" spans="1:22" ht="10" customHeight="1">
      <c r="A1" s="529"/>
      <c r="B1" s="529"/>
      <c r="C1" s="529"/>
      <c r="D1" s="529"/>
      <c r="E1" s="529"/>
      <c r="F1" s="529"/>
      <c r="G1" s="529"/>
      <c r="H1" s="529"/>
      <c r="I1" s="529"/>
      <c r="J1" s="529"/>
      <c r="K1" s="529"/>
      <c r="L1" s="529"/>
      <c r="M1" s="529"/>
      <c r="N1" s="529"/>
      <c r="O1" s="529"/>
      <c r="P1" s="529"/>
      <c r="Q1" s="529"/>
      <c r="R1" s="529"/>
      <c r="U1" s="183"/>
      <c r="V1" s="195"/>
    </row>
    <row r="2" spans="1:22" ht="19.5" customHeight="1">
      <c r="A2" s="534" t="s">
        <v>232</v>
      </c>
      <c r="B2" s="534"/>
      <c r="C2" s="534"/>
      <c r="D2" s="534"/>
      <c r="E2" s="534"/>
      <c r="F2" s="534"/>
      <c r="G2" s="534"/>
      <c r="H2" s="534"/>
      <c r="I2" s="534"/>
      <c r="J2" s="534"/>
      <c r="K2" s="534"/>
      <c r="L2" s="534"/>
      <c r="M2" s="534"/>
      <c r="N2" s="534"/>
      <c r="O2" s="534"/>
      <c r="P2" s="534"/>
      <c r="Q2" s="534"/>
      <c r="R2" s="534"/>
    </row>
    <row r="3" spans="1:22" ht="19.5" customHeight="1">
      <c r="B3" s="194"/>
      <c r="C3" s="194"/>
      <c r="D3" s="194"/>
      <c r="E3" s="194"/>
      <c r="F3" s="194"/>
      <c r="G3" s="194"/>
      <c r="H3" s="194"/>
      <c r="I3" s="194"/>
      <c r="J3" s="194"/>
      <c r="K3" s="194"/>
      <c r="L3" s="194"/>
      <c r="M3" s="194"/>
      <c r="N3" s="194"/>
      <c r="O3" s="194"/>
      <c r="P3" s="194"/>
      <c r="Q3" s="194"/>
      <c r="R3" s="194"/>
    </row>
    <row r="4" spans="1:22" ht="19.5" customHeight="1">
      <c r="A4" s="227" t="s">
        <v>233</v>
      </c>
      <c r="B4" s="193"/>
      <c r="C4" s="193"/>
      <c r="D4" s="193"/>
      <c r="E4" s="193"/>
      <c r="F4" s="193"/>
      <c r="G4" s="193"/>
      <c r="H4" s="193"/>
      <c r="I4" s="193"/>
      <c r="J4" s="193"/>
      <c r="K4" s="193"/>
      <c r="L4" s="193"/>
      <c r="M4" s="193"/>
      <c r="N4" s="193"/>
      <c r="O4" s="193"/>
      <c r="P4" s="193"/>
      <c r="Q4" s="193"/>
      <c r="R4" s="193"/>
    </row>
    <row r="5" spans="1:22" ht="20.149999999999999" customHeight="1">
      <c r="A5" s="181"/>
      <c r="B5" s="530" t="s">
        <v>224</v>
      </c>
      <c r="C5" s="530"/>
      <c r="D5" s="530"/>
      <c r="E5" s="530"/>
      <c r="F5" s="530"/>
      <c r="G5" s="530"/>
      <c r="H5" s="530"/>
      <c r="I5" s="530"/>
      <c r="J5" s="530"/>
      <c r="K5" s="530"/>
      <c r="L5" s="530"/>
      <c r="M5" s="530"/>
      <c r="N5" s="530"/>
      <c r="O5" s="530"/>
      <c r="P5" s="530"/>
      <c r="Q5" s="530"/>
      <c r="R5" s="181"/>
    </row>
    <row r="6" spans="1:22" ht="20.149999999999999" customHeight="1">
      <c r="B6" s="530" t="s">
        <v>225</v>
      </c>
      <c r="C6" s="530"/>
      <c r="D6" s="530"/>
      <c r="E6" s="530"/>
      <c r="F6" s="530"/>
      <c r="G6" s="530"/>
      <c r="H6" s="530"/>
      <c r="I6" s="530"/>
      <c r="J6" s="530"/>
      <c r="K6" s="530"/>
      <c r="L6" s="530"/>
      <c r="M6" s="530"/>
      <c r="N6" s="530"/>
      <c r="O6" s="530"/>
      <c r="P6" s="530"/>
      <c r="Q6" s="530"/>
    </row>
    <row r="7" spans="1:22" ht="20.149999999999999" customHeight="1">
      <c r="B7" s="192"/>
      <c r="C7" s="186" t="s">
        <v>223</v>
      </c>
      <c r="D7" s="192"/>
      <c r="E7" s="192"/>
      <c r="F7" s="192"/>
      <c r="G7" s="192"/>
      <c r="H7" s="192"/>
      <c r="I7" s="192"/>
      <c r="J7" s="192"/>
      <c r="K7" s="192"/>
      <c r="L7" s="192"/>
      <c r="M7" s="192"/>
      <c r="N7" s="192"/>
      <c r="O7" s="192"/>
      <c r="P7" s="192"/>
      <c r="Q7" s="192"/>
    </row>
    <row r="8" spans="1:22" ht="18" customHeight="1">
      <c r="B8" s="190"/>
      <c r="C8" s="191"/>
      <c r="D8" s="536" t="s">
        <v>234</v>
      </c>
      <c r="E8" s="536"/>
      <c r="F8" s="536"/>
      <c r="G8" s="536"/>
      <c r="H8" s="536"/>
      <c r="I8" s="536"/>
      <c r="J8" s="536"/>
      <c r="K8" s="536"/>
      <c r="L8" s="536"/>
      <c r="M8" s="536"/>
      <c r="N8" s="536"/>
      <c r="O8" s="536"/>
      <c r="P8" s="536"/>
      <c r="Q8" s="536"/>
      <c r="R8" s="536"/>
      <c r="S8" s="189"/>
    </row>
    <row r="9" spans="1:22" ht="10" customHeight="1">
      <c r="B9" s="182"/>
      <c r="C9" s="182"/>
      <c r="D9" s="182"/>
      <c r="E9" s="182"/>
      <c r="F9" s="182"/>
      <c r="G9" s="182"/>
      <c r="H9" s="182"/>
      <c r="I9" s="182"/>
      <c r="J9" s="182"/>
      <c r="K9" s="182"/>
      <c r="L9" s="182"/>
      <c r="M9" s="182"/>
      <c r="N9" s="182"/>
      <c r="O9" s="182"/>
      <c r="P9" s="182"/>
      <c r="Q9" s="182"/>
    </row>
    <row r="10" spans="1:22" ht="20.149999999999999" customHeight="1">
      <c r="B10" s="182"/>
      <c r="C10" s="186" t="s">
        <v>222</v>
      </c>
      <c r="D10" s="182"/>
      <c r="E10" s="182"/>
      <c r="F10" s="182"/>
      <c r="G10" s="182"/>
      <c r="H10" s="182"/>
      <c r="I10" s="182"/>
      <c r="J10" s="182"/>
      <c r="K10" s="182"/>
      <c r="L10" s="182"/>
      <c r="M10" s="182"/>
      <c r="N10" s="182"/>
      <c r="O10" s="182"/>
      <c r="P10" s="182"/>
      <c r="Q10" s="182"/>
    </row>
    <row r="11" spans="1:22" ht="16.5" customHeight="1">
      <c r="B11" s="182"/>
      <c r="C11" s="182"/>
      <c r="D11" s="531" t="s">
        <v>221</v>
      </c>
      <c r="E11" s="531"/>
      <c r="F11" s="531"/>
      <c r="G11" s="531"/>
      <c r="H11" s="532"/>
      <c r="I11" s="532"/>
      <c r="J11" s="533"/>
      <c r="K11" s="533"/>
      <c r="L11" s="533"/>
      <c r="M11" s="533"/>
      <c r="N11" s="533"/>
      <c r="O11" s="183"/>
      <c r="P11" s="183"/>
      <c r="Q11" s="188"/>
    </row>
    <row r="12" spans="1:22" ht="13" customHeight="1">
      <c r="C12" s="539"/>
      <c r="D12" s="539"/>
      <c r="E12" s="539"/>
      <c r="F12" s="539"/>
      <c r="G12" s="539"/>
      <c r="H12" s="187"/>
      <c r="I12" s="540"/>
      <c r="J12" s="540"/>
      <c r="K12" s="540"/>
      <c r="L12" s="540"/>
      <c r="M12" s="540"/>
      <c r="N12" s="540"/>
      <c r="O12" s="540"/>
      <c r="P12" s="540"/>
      <c r="Q12" s="540"/>
      <c r="R12" s="540"/>
    </row>
    <row r="13" spans="1:22" ht="20.149999999999999" customHeight="1">
      <c r="B13" s="182"/>
      <c r="C13" s="186" t="s">
        <v>220</v>
      </c>
      <c r="D13" s="182"/>
      <c r="E13" s="182"/>
      <c r="F13" s="182"/>
      <c r="G13" s="182"/>
      <c r="H13" s="182"/>
      <c r="I13" s="182"/>
      <c r="J13" s="186" t="s">
        <v>219</v>
      </c>
      <c r="K13" s="182"/>
      <c r="L13" s="182"/>
      <c r="M13" s="182"/>
      <c r="N13" s="182"/>
      <c r="O13" s="182"/>
      <c r="P13" s="182"/>
      <c r="Q13" s="182"/>
    </row>
    <row r="14" spans="1:22" ht="16.5" customHeight="1">
      <c r="B14" s="182"/>
      <c r="C14" s="182"/>
      <c r="D14" s="531" t="str">
        <f>IF(別紙１_役員株主名簿!$K$3="第１回", DATE(2026,10,1), IF(別紙１_役員株主名簿!$K$3="第２回", DATE(2027,2,1), ""))</f>
        <v/>
      </c>
      <c r="E14" s="531" t="str">
        <f>IF(別紙１_役員株主名簿!$K$3="第１回", DATE(2026,10,1), IF(別紙１_役員株主名簿!$K$3="第２回", DATE(2027,2,1), ""))</f>
        <v/>
      </c>
      <c r="F14" s="531" t="str">
        <f>IF(別紙１_役員株主名簿!$K$3="第１回", DATE(2026,10,1), IF(別紙１_役員株主名簿!$K$3="第２回", DATE(2027,2,1), ""))</f>
        <v/>
      </c>
      <c r="G14" s="531" t="str">
        <f>IF(別紙１_役員株主名簿!$K$3="第１回", DATE(2026,10,1), IF(別紙１_役員株主名簿!$K$3="第２回", DATE(2027,2,1), ""))</f>
        <v/>
      </c>
      <c r="H14" s="532" t="s">
        <v>218</v>
      </c>
      <c r="I14" s="532"/>
      <c r="J14" s="531" t="str">
        <f>IF(別紙１_役員株主名簿!$K$3="第１回", DATE(2027,10,31), IF(別紙１_役員株主名簿!$K$3="第２回", DATE(2028,2,29), ""))</f>
        <v/>
      </c>
      <c r="K14" s="531" t="str">
        <f>IF(別紙１_役員株主名簿!$K$3="第１回", DATE(2027,10,31), IF(別紙１_役員株主名簿!$K$3="第２回", DATE(2028,2,29), ""))</f>
        <v/>
      </c>
      <c r="L14" s="531" t="str">
        <f>IF(別紙１_役員株主名簿!$K$3="第１回", DATE(2027,10,31), IF(別紙１_役員株主名簿!$K$3="第２回", DATE(2028,2,29), ""))</f>
        <v/>
      </c>
      <c r="M14" s="531" t="str">
        <f>IF(別紙１_役員株主名簿!$K$3="第１回", DATE(2027,10,31), IF(別紙１_役員株主名簿!$K$3="第２回", DATE(2028,2,29), ""))</f>
        <v/>
      </c>
      <c r="N14" s="531" t="str">
        <f>IF(別紙１_役員株主名簿!$K$3="第１回", DATE(2027,10,31), IF(別紙１_役員株主名簿!$K$3="第２回", DATE(2028,2,29), ""))</f>
        <v/>
      </c>
      <c r="O14" s="183" t="s">
        <v>217</v>
      </c>
      <c r="P14" s="183"/>
      <c r="Q14" s="188"/>
    </row>
    <row r="15" spans="1:22" ht="13" customHeight="1">
      <c r="C15" s="539"/>
      <c r="D15" s="539"/>
      <c r="E15" s="539"/>
      <c r="F15" s="539"/>
      <c r="G15" s="539"/>
      <c r="H15" s="187"/>
      <c r="I15" s="540"/>
      <c r="J15" s="540"/>
      <c r="K15" s="540"/>
      <c r="L15" s="540"/>
      <c r="M15" s="540"/>
      <c r="N15" s="540"/>
      <c r="O15" s="540"/>
      <c r="P15" s="540"/>
      <c r="Q15" s="540"/>
      <c r="R15" s="540"/>
    </row>
    <row r="16" spans="1:22" ht="20.149999999999999" customHeight="1">
      <c r="B16" s="182"/>
      <c r="C16" s="186" t="s">
        <v>216</v>
      </c>
      <c r="D16" s="182"/>
      <c r="E16" s="182"/>
      <c r="F16" s="182"/>
      <c r="G16" s="182"/>
      <c r="H16" s="182"/>
      <c r="I16" s="182"/>
      <c r="J16" s="182"/>
      <c r="K16" s="182"/>
      <c r="L16" s="182"/>
      <c r="M16" s="182"/>
      <c r="N16" s="182"/>
      <c r="O16" s="182"/>
      <c r="P16" s="182"/>
      <c r="Q16" s="182"/>
    </row>
    <row r="17" spans="1:19" ht="20.149999999999999" customHeight="1">
      <c r="B17" s="182"/>
      <c r="C17" s="182"/>
      <c r="D17" s="185" t="s">
        <v>215</v>
      </c>
      <c r="E17" s="185"/>
      <c r="F17" s="185"/>
      <c r="G17" s="185"/>
      <c r="H17" s="185"/>
      <c r="I17" s="184"/>
      <c r="J17" s="184"/>
      <c r="K17" s="184"/>
      <c r="L17" s="535">
        <f>別紙５_資金計画!G16</f>
        <v>0</v>
      </c>
      <c r="M17" s="535"/>
      <c r="N17" s="535"/>
      <c r="O17" s="183" t="s">
        <v>212</v>
      </c>
      <c r="P17" s="183"/>
      <c r="Q17" s="182"/>
    </row>
    <row r="18" spans="1:19" ht="20.149999999999999" customHeight="1">
      <c r="B18" s="182"/>
      <c r="C18" s="182"/>
      <c r="D18" s="185" t="s">
        <v>214</v>
      </c>
      <c r="E18" s="185"/>
      <c r="F18" s="185"/>
      <c r="G18" s="185"/>
      <c r="H18" s="185"/>
      <c r="I18" s="184"/>
      <c r="J18" s="184"/>
      <c r="K18" s="184"/>
      <c r="L18" s="535">
        <f>別紙５_資金計画!I16</f>
        <v>0</v>
      </c>
      <c r="M18" s="535"/>
      <c r="N18" s="535"/>
      <c r="O18" s="183" t="s">
        <v>212</v>
      </c>
      <c r="P18" s="183"/>
      <c r="Q18" s="182"/>
    </row>
    <row r="19" spans="1:19" ht="20.149999999999999" customHeight="1">
      <c r="B19" s="182"/>
      <c r="C19" s="182"/>
      <c r="D19" s="185" t="s">
        <v>213</v>
      </c>
      <c r="E19" s="185"/>
      <c r="F19" s="185"/>
      <c r="G19" s="185"/>
      <c r="H19" s="185"/>
      <c r="I19" s="184"/>
      <c r="J19" s="184"/>
      <c r="K19" s="184"/>
      <c r="L19" s="535">
        <f>別紙５_資金計画!O16</f>
        <v>0</v>
      </c>
      <c r="M19" s="535"/>
      <c r="N19" s="535"/>
      <c r="O19" s="183" t="s">
        <v>212</v>
      </c>
      <c r="P19" s="183"/>
      <c r="Q19" s="182"/>
    </row>
    <row r="20" spans="1:19" ht="6.65" customHeight="1">
      <c r="A20" s="537" t="str">
        <f>IF(1500000&gt;=C15,"","助成金交付申請限度額を超えています。資金計画を見直してください。")</f>
        <v/>
      </c>
      <c r="B20" s="537"/>
      <c r="C20" s="537"/>
      <c r="D20" s="537"/>
      <c r="E20" s="537"/>
      <c r="F20" s="537"/>
      <c r="G20" s="537"/>
      <c r="H20" s="537"/>
      <c r="I20" s="537"/>
      <c r="J20" s="537"/>
      <c r="K20" s="537"/>
      <c r="L20" s="537"/>
      <c r="M20" s="537"/>
      <c r="N20" s="537"/>
      <c r="O20" s="537"/>
      <c r="P20" s="537"/>
      <c r="Q20" s="537"/>
      <c r="R20" s="537"/>
    </row>
    <row r="21" spans="1:19" ht="12.65" customHeight="1">
      <c r="A21" s="538"/>
      <c r="B21" s="538"/>
      <c r="C21" s="538"/>
      <c r="D21" s="538"/>
      <c r="E21" s="538"/>
      <c r="F21" s="538"/>
      <c r="G21" s="538"/>
      <c r="H21" s="538"/>
      <c r="I21" s="538"/>
      <c r="J21" s="538"/>
      <c r="K21" s="538"/>
      <c r="L21" s="538"/>
      <c r="M21" s="538"/>
      <c r="N21" s="538"/>
      <c r="O21" s="538"/>
      <c r="P21" s="538"/>
      <c r="Q21" s="538"/>
      <c r="R21" s="538"/>
      <c r="S21" s="181"/>
    </row>
    <row r="23" spans="1:19">
      <c r="B23" s="180"/>
      <c r="C23" s="180" t="s">
        <v>181</v>
      </c>
      <c r="D23" s="180"/>
      <c r="E23" s="180"/>
      <c r="F23" s="180"/>
      <c r="G23" s="180"/>
      <c r="H23" s="180"/>
      <c r="I23" s="180"/>
      <c r="J23" s="180"/>
      <c r="K23" s="180"/>
      <c r="L23" s="180"/>
      <c r="M23" s="180"/>
      <c r="N23" s="180"/>
      <c r="O23" s="180"/>
    </row>
    <row r="24" spans="1:19">
      <c r="B24" s="180"/>
      <c r="C24" s="180" t="s">
        <v>211</v>
      </c>
      <c r="D24" s="180"/>
      <c r="E24" s="180"/>
      <c r="F24" s="180"/>
      <c r="G24" s="180"/>
      <c r="H24" s="180"/>
      <c r="I24" s="180"/>
      <c r="J24" s="180"/>
      <c r="K24" s="180"/>
      <c r="L24" s="180"/>
      <c r="M24" s="180"/>
      <c r="N24" s="180"/>
      <c r="O24" s="180"/>
    </row>
    <row r="25" spans="1:19">
      <c r="B25" s="180"/>
      <c r="C25" s="180" t="s">
        <v>210</v>
      </c>
      <c r="D25" s="180"/>
      <c r="E25" s="180"/>
      <c r="F25" s="180"/>
      <c r="G25" s="180"/>
      <c r="H25" s="180"/>
      <c r="I25" s="180"/>
      <c r="J25" s="180"/>
      <c r="K25" s="180"/>
      <c r="L25" s="180"/>
      <c r="M25" s="180"/>
      <c r="N25" s="180"/>
      <c r="O25" s="180"/>
    </row>
    <row r="26" spans="1:19">
      <c r="B26" s="180"/>
      <c r="C26" s="180" t="s">
        <v>209</v>
      </c>
      <c r="D26" s="180"/>
      <c r="E26" s="180"/>
      <c r="F26" s="180"/>
      <c r="G26" s="180"/>
      <c r="H26" s="180"/>
      <c r="I26" s="180"/>
      <c r="J26" s="180"/>
      <c r="K26" s="180"/>
      <c r="L26" s="180"/>
      <c r="M26" s="180"/>
      <c r="N26" s="180"/>
      <c r="O26" s="180"/>
    </row>
    <row r="27" spans="1:19">
      <c r="B27" s="180"/>
      <c r="C27" s="180"/>
      <c r="D27" s="180"/>
      <c r="E27" s="180"/>
      <c r="F27" s="180"/>
      <c r="G27" s="180"/>
      <c r="H27" s="180"/>
      <c r="I27" s="180"/>
      <c r="J27" s="180"/>
      <c r="K27" s="180"/>
      <c r="L27" s="180"/>
      <c r="M27" s="180"/>
      <c r="N27" s="180"/>
      <c r="O27" s="180"/>
    </row>
    <row r="28" spans="1:19">
      <c r="B28" s="180"/>
      <c r="C28" s="180" t="s">
        <v>181</v>
      </c>
      <c r="D28" s="180"/>
      <c r="E28" s="180"/>
      <c r="F28" s="180"/>
      <c r="G28" s="180"/>
      <c r="H28" s="180"/>
      <c r="I28" s="180"/>
      <c r="J28" s="180"/>
      <c r="K28" s="180"/>
      <c r="L28" s="180"/>
      <c r="M28" s="180"/>
      <c r="N28" s="180"/>
      <c r="O28" s="180"/>
    </row>
    <row r="29" spans="1:19">
      <c r="B29" s="180">
        <v>1</v>
      </c>
      <c r="C29" s="180" t="s">
        <v>208</v>
      </c>
      <c r="D29" s="180"/>
      <c r="E29" s="180"/>
      <c r="F29" s="180"/>
      <c r="G29" s="180"/>
      <c r="H29" s="180"/>
      <c r="I29" s="180"/>
      <c r="J29" s="180"/>
      <c r="K29" s="180"/>
      <c r="L29" s="180"/>
      <c r="M29" s="180"/>
      <c r="N29" s="180"/>
      <c r="O29" s="180"/>
    </row>
    <row r="30" spans="1:19">
      <c r="B30" s="180">
        <v>2</v>
      </c>
      <c r="C30" s="180" t="s">
        <v>207</v>
      </c>
      <c r="D30" s="180"/>
      <c r="E30" s="180"/>
      <c r="F30" s="180"/>
      <c r="G30" s="180"/>
      <c r="H30" s="180"/>
      <c r="I30" s="180"/>
      <c r="J30" s="180"/>
      <c r="K30" s="180"/>
      <c r="L30" s="180"/>
      <c r="M30" s="180"/>
      <c r="N30" s="180"/>
      <c r="O30" s="180"/>
    </row>
    <row r="31" spans="1:19">
      <c r="B31" s="180">
        <v>3</v>
      </c>
      <c r="C31" s="180" t="s">
        <v>206</v>
      </c>
      <c r="D31" s="180"/>
      <c r="E31" s="180"/>
      <c r="F31" s="180"/>
      <c r="G31" s="180"/>
      <c r="H31" s="180"/>
      <c r="I31" s="180"/>
      <c r="J31" s="180"/>
      <c r="K31" s="180"/>
      <c r="L31" s="180"/>
      <c r="M31" s="180"/>
      <c r="N31" s="180"/>
      <c r="O31" s="180"/>
    </row>
    <row r="32" spans="1:19">
      <c r="B32" s="180">
        <v>4</v>
      </c>
      <c r="C32" s="180" t="s">
        <v>205</v>
      </c>
      <c r="D32" s="180"/>
      <c r="E32" s="180"/>
      <c r="F32" s="180"/>
      <c r="G32" s="180"/>
      <c r="H32" s="180"/>
      <c r="I32" s="180"/>
      <c r="J32" s="180"/>
      <c r="K32" s="180"/>
      <c r="L32" s="180"/>
      <c r="M32" s="180"/>
      <c r="N32" s="180"/>
      <c r="O32" s="180"/>
    </row>
    <row r="33" spans="2:15">
      <c r="B33" s="180">
        <v>5</v>
      </c>
      <c r="C33" s="180" t="s">
        <v>204</v>
      </c>
      <c r="D33" s="180"/>
      <c r="E33" s="180"/>
      <c r="F33" s="180"/>
      <c r="G33" s="180"/>
      <c r="H33" s="180"/>
      <c r="I33" s="180"/>
      <c r="J33" s="180"/>
      <c r="K33" s="180"/>
      <c r="L33" s="180"/>
      <c r="M33" s="180"/>
      <c r="N33" s="180"/>
      <c r="O33" s="180"/>
    </row>
    <row r="34" spans="2:15">
      <c r="B34" s="180">
        <v>6</v>
      </c>
      <c r="C34" s="180" t="s">
        <v>203</v>
      </c>
      <c r="D34" s="180"/>
      <c r="E34" s="180"/>
      <c r="F34" s="180"/>
      <c r="G34" s="180"/>
      <c r="H34" s="180"/>
      <c r="I34" s="180"/>
      <c r="J34" s="180"/>
      <c r="K34" s="180"/>
      <c r="L34" s="180"/>
      <c r="M34" s="180"/>
      <c r="N34" s="180"/>
      <c r="O34" s="180"/>
    </row>
    <row r="35" spans="2:15">
      <c r="B35" s="180">
        <v>7</v>
      </c>
      <c r="C35" s="180" t="s">
        <v>202</v>
      </c>
      <c r="D35" s="180"/>
      <c r="E35" s="180"/>
      <c r="F35" s="180"/>
      <c r="G35" s="180"/>
      <c r="H35" s="180"/>
      <c r="I35" s="180"/>
      <c r="J35" s="180"/>
      <c r="K35" s="180"/>
      <c r="L35" s="180"/>
      <c r="M35" s="180"/>
      <c r="N35" s="180"/>
      <c r="O35" s="180"/>
    </row>
    <row r="36" spans="2:15">
      <c r="B36" s="180">
        <v>8</v>
      </c>
      <c r="C36" s="180" t="s">
        <v>201</v>
      </c>
      <c r="D36" s="180"/>
      <c r="E36" s="180"/>
      <c r="F36" s="180"/>
      <c r="G36" s="180"/>
      <c r="H36" s="180"/>
      <c r="I36" s="180"/>
      <c r="J36" s="180"/>
      <c r="K36" s="180"/>
      <c r="L36" s="180"/>
      <c r="M36" s="180"/>
      <c r="N36" s="180"/>
      <c r="O36" s="180"/>
    </row>
    <row r="37" spans="2:15">
      <c r="B37" s="180">
        <v>9</v>
      </c>
      <c r="C37" s="180" t="s">
        <v>200</v>
      </c>
      <c r="D37" s="180"/>
      <c r="E37" s="180"/>
      <c r="F37" s="180"/>
      <c r="G37" s="180"/>
      <c r="H37" s="180"/>
      <c r="I37" s="180"/>
      <c r="J37" s="180"/>
      <c r="K37" s="180"/>
      <c r="L37" s="180"/>
      <c r="M37" s="180"/>
      <c r="N37" s="180"/>
      <c r="O37" s="180"/>
    </row>
    <row r="38" spans="2:15">
      <c r="B38" s="180">
        <v>10</v>
      </c>
      <c r="C38" s="180" t="s">
        <v>199</v>
      </c>
      <c r="D38" s="180"/>
      <c r="E38" s="180"/>
      <c r="F38" s="180"/>
      <c r="G38" s="180"/>
      <c r="H38" s="180"/>
      <c r="I38" s="180"/>
      <c r="J38" s="180"/>
      <c r="K38" s="180"/>
      <c r="L38" s="180"/>
      <c r="M38" s="180"/>
      <c r="N38" s="180"/>
      <c r="O38" s="180"/>
    </row>
    <row r="39" spans="2:15">
      <c r="B39" s="180">
        <v>11</v>
      </c>
      <c r="C39" s="180" t="s">
        <v>198</v>
      </c>
      <c r="D39" s="180"/>
      <c r="E39" s="180"/>
      <c r="F39" s="180"/>
      <c r="G39" s="180"/>
      <c r="H39" s="180"/>
      <c r="I39" s="180"/>
      <c r="J39" s="180"/>
      <c r="K39" s="180"/>
      <c r="L39" s="180"/>
      <c r="M39" s="180"/>
      <c r="N39" s="180"/>
      <c r="O39" s="180"/>
    </row>
    <row r="40" spans="2:15">
      <c r="B40" s="180">
        <v>12</v>
      </c>
      <c r="C40" s="180" t="s">
        <v>197</v>
      </c>
      <c r="D40" s="180"/>
      <c r="E40" s="180"/>
      <c r="F40" s="180"/>
      <c r="G40" s="180"/>
      <c r="H40" s="180"/>
      <c r="I40" s="180"/>
      <c r="J40" s="180"/>
      <c r="K40" s="180"/>
      <c r="L40" s="180"/>
      <c r="M40" s="180"/>
      <c r="N40" s="180"/>
      <c r="O40" s="180"/>
    </row>
    <row r="41" spans="2:15">
      <c r="B41" s="180">
        <v>13</v>
      </c>
      <c r="C41" s="180" t="s">
        <v>196</v>
      </c>
      <c r="D41" s="180"/>
      <c r="E41" s="180"/>
      <c r="F41" s="180"/>
      <c r="G41" s="180"/>
      <c r="H41" s="180"/>
      <c r="I41" s="180"/>
      <c r="J41" s="180"/>
      <c r="K41" s="180"/>
      <c r="L41" s="180"/>
      <c r="M41" s="180"/>
      <c r="N41" s="180"/>
      <c r="O41" s="180"/>
    </row>
    <row r="42" spans="2:15">
      <c r="B42" s="180">
        <v>14</v>
      </c>
      <c r="C42" s="180" t="s">
        <v>195</v>
      </c>
      <c r="D42" s="180"/>
      <c r="E42" s="180"/>
      <c r="F42" s="180"/>
      <c r="G42" s="180"/>
      <c r="H42" s="180"/>
      <c r="I42" s="180"/>
      <c r="J42" s="180"/>
      <c r="K42" s="180"/>
      <c r="L42" s="180"/>
      <c r="M42" s="180"/>
      <c r="N42" s="180"/>
      <c r="O42" s="180"/>
    </row>
    <row r="43" spans="2:15">
      <c r="B43" s="180">
        <v>15</v>
      </c>
      <c r="C43" s="180" t="s">
        <v>194</v>
      </c>
      <c r="D43" s="180"/>
      <c r="E43" s="180"/>
      <c r="F43" s="180"/>
      <c r="G43" s="180"/>
      <c r="H43" s="180"/>
      <c r="I43" s="180"/>
      <c r="J43" s="180"/>
      <c r="K43" s="180"/>
      <c r="L43" s="180"/>
      <c r="M43" s="180"/>
      <c r="N43" s="180"/>
      <c r="O43" s="180"/>
    </row>
    <row r="44" spans="2:15">
      <c r="B44" s="180">
        <v>16</v>
      </c>
      <c r="C44" s="180" t="s">
        <v>193</v>
      </c>
      <c r="D44" s="180"/>
      <c r="E44" s="180"/>
      <c r="F44" s="180"/>
      <c r="G44" s="180"/>
      <c r="H44" s="180"/>
      <c r="I44" s="180"/>
      <c r="J44" s="180"/>
      <c r="K44" s="180"/>
      <c r="L44" s="180"/>
      <c r="M44" s="180"/>
      <c r="N44" s="180"/>
      <c r="O44" s="180"/>
    </row>
    <row r="45" spans="2:15">
      <c r="B45" s="180">
        <v>17</v>
      </c>
      <c r="C45" s="180" t="s">
        <v>192</v>
      </c>
      <c r="D45" s="180"/>
      <c r="E45" s="180"/>
      <c r="F45" s="180"/>
      <c r="G45" s="180"/>
      <c r="H45" s="180"/>
      <c r="I45" s="180"/>
      <c r="J45" s="180"/>
      <c r="K45" s="180"/>
      <c r="L45" s="180"/>
      <c r="M45" s="180"/>
      <c r="N45" s="180"/>
      <c r="O45" s="180"/>
    </row>
    <row r="46" spans="2:15">
      <c r="B46" s="180">
        <v>18</v>
      </c>
      <c r="C46" s="180" t="s">
        <v>191</v>
      </c>
      <c r="D46" s="180"/>
      <c r="E46" s="180"/>
      <c r="F46" s="180"/>
      <c r="G46" s="180"/>
      <c r="H46" s="180"/>
      <c r="I46" s="180"/>
      <c r="J46" s="180"/>
      <c r="K46" s="180"/>
      <c r="L46" s="180"/>
      <c r="M46" s="180"/>
      <c r="N46" s="180"/>
      <c r="O46" s="180"/>
    </row>
    <row r="47" spans="2:15">
      <c r="B47" s="180">
        <v>19</v>
      </c>
      <c r="C47" s="180" t="s">
        <v>190</v>
      </c>
      <c r="D47" s="180"/>
      <c r="E47" s="180"/>
      <c r="F47" s="180"/>
      <c r="G47" s="180"/>
      <c r="H47" s="180"/>
      <c r="I47" s="180"/>
      <c r="J47" s="180"/>
      <c r="K47" s="180"/>
      <c r="L47" s="180"/>
      <c r="M47" s="180"/>
      <c r="N47" s="180"/>
      <c r="O47" s="180"/>
    </row>
    <row r="48" spans="2:15">
      <c r="B48" s="180">
        <v>20</v>
      </c>
      <c r="C48" s="180" t="s">
        <v>189</v>
      </c>
      <c r="D48" s="180"/>
      <c r="E48" s="180"/>
      <c r="F48" s="180"/>
      <c r="G48" s="180"/>
      <c r="H48" s="180"/>
      <c r="I48" s="180"/>
      <c r="J48" s="180"/>
      <c r="K48" s="180"/>
      <c r="L48" s="180"/>
      <c r="M48" s="180"/>
      <c r="N48" s="180"/>
      <c r="O48" s="180"/>
    </row>
    <row r="49" spans="2:15">
      <c r="B49" s="180">
        <v>21</v>
      </c>
      <c r="C49" s="180" t="s">
        <v>188</v>
      </c>
      <c r="D49" s="180"/>
      <c r="E49" s="180"/>
      <c r="F49" s="180"/>
      <c r="G49" s="180"/>
      <c r="H49" s="180"/>
      <c r="I49" s="180"/>
      <c r="J49" s="180"/>
      <c r="K49" s="180"/>
      <c r="L49" s="180"/>
      <c r="M49" s="180"/>
      <c r="N49" s="180"/>
      <c r="O49" s="180"/>
    </row>
    <row r="50" spans="2:15">
      <c r="B50" s="180">
        <v>22</v>
      </c>
      <c r="C50" s="180" t="s">
        <v>187</v>
      </c>
      <c r="D50" s="180"/>
      <c r="E50" s="180"/>
      <c r="F50" s="180"/>
      <c r="G50" s="180"/>
      <c r="H50" s="180"/>
      <c r="I50" s="180"/>
      <c r="J50" s="180"/>
      <c r="K50" s="180"/>
      <c r="L50" s="180"/>
      <c r="M50" s="180"/>
      <c r="N50" s="180"/>
      <c r="O50" s="180"/>
    </row>
    <row r="51" spans="2:15">
      <c r="B51" s="180">
        <v>23</v>
      </c>
      <c r="C51" s="180" t="s">
        <v>186</v>
      </c>
      <c r="D51" s="180"/>
      <c r="E51" s="180"/>
      <c r="F51" s="180"/>
      <c r="G51" s="180"/>
      <c r="H51" s="180"/>
      <c r="I51" s="180"/>
      <c r="J51" s="180"/>
      <c r="K51" s="180"/>
      <c r="L51" s="180"/>
      <c r="M51" s="180"/>
      <c r="N51" s="180"/>
      <c r="O51" s="180"/>
    </row>
    <row r="52" spans="2:15">
      <c r="B52" s="180">
        <v>24</v>
      </c>
      <c r="C52" s="180" t="s">
        <v>185</v>
      </c>
      <c r="D52" s="180"/>
      <c r="E52" s="180"/>
      <c r="F52" s="180"/>
      <c r="G52" s="180"/>
      <c r="H52" s="180"/>
      <c r="I52" s="180"/>
      <c r="J52" s="180"/>
      <c r="K52" s="180"/>
      <c r="L52" s="180"/>
      <c r="M52" s="180"/>
      <c r="N52" s="180"/>
      <c r="O52" s="180"/>
    </row>
    <row r="53" spans="2:15">
      <c r="B53" s="180">
        <v>25</v>
      </c>
      <c r="C53" s="180" t="s">
        <v>184</v>
      </c>
      <c r="D53" s="180"/>
      <c r="E53" s="180"/>
      <c r="F53" s="180"/>
      <c r="G53" s="180"/>
      <c r="H53" s="180"/>
      <c r="I53" s="180"/>
      <c r="J53" s="180"/>
      <c r="K53" s="180"/>
      <c r="L53" s="180"/>
      <c r="M53" s="180"/>
      <c r="N53" s="180"/>
      <c r="O53" s="180"/>
    </row>
    <row r="54" spans="2:15">
      <c r="B54" s="180">
        <v>26</v>
      </c>
      <c r="C54" s="180" t="s">
        <v>183</v>
      </c>
      <c r="D54" s="180"/>
      <c r="E54" s="180"/>
      <c r="F54" s="180"/>
      <c r="G54" s="180"/>
      <c r="H54" s="180"/>
      <c r="I54" s="180"/>
      <c r="J54" s="180"/>
      <c r="K54" s="180"/>
      <c r="L54" s="180"/>
      <c r="M54" s="180"/>
      <c r="N54" s="180"/>
      <c r="O54" s="180"/>
    </row>
    <row r="55" spans="2:15">
      <c r="B55" s="180">
        <v>27</v>
      </c>
      <c r="C55" s="180" t="s">
        <v>182</v>
      </c>
      <c r="D55" s="180"/>
      <c r="E55" s="180"/>
      <c r="F55" s="180"/>
      <c r="G55" s="180"/>
      <c r="H55" s="180"/>
      <c r="I55" s="180"/>
      <c r="J55" s="180"/>
      <c r="K55" s="180"/>
      <c r="L55" s="180"/>
      <c r="M55" s="180"/>
      <c r="N55" s="180"/>
      <c r="O55" s="180"/>
    </row>
    <row r="56" spans="2:15">
      <c r="B56" s="180"/>
      <c r="C56" s="180"/>
      <c r="D56" s="180"/>
      <c r="E56" s="180"/>
      <c r="F56" s="180"/>
      <c r="G56" s="180"/>
      <c r="H56" s="180"/>
      <c r="I56" s="180"/>
      <c r="J56" s="180"/>
      <c r="K56" s="180"/>
      <c r="L56" s="180"/>
      <c r="M56" s="180"/>
      <c r="N56" s="180"/>
      <c r="O56" s="180"/>
    </row>
    <row r="57" spans="2:15">
      <c r="B57" s="180"/>
      <c r="C57" s="180" t="s">
        <v>181</v>
      </c>
      <c r="D57" s="180"/>
      <c r="E57" s="180"/>
      <c r="F57" s="180"/>
      <c r="G57" s="180"/>
      <c r="H57" s="180"/>
      <c r="I57" s="180"/>
      <c r="J57" s="180"/>
      <c r="K57" s="180"/>
      <c r="L57" s="180"/>
      <c r="M57" s="180"/>
      <c r="N57" s="180"/>
      <c r="O57" s="180"/>
    </row>
    <row r="58" spans="2:15">
      <c r="B58" s="180">
        <v>1</v>
      </c>
      <c r="C58" s="180" t="s">
        <v>180</v>
      </c>
      <c r="D58" s="180"/>
      <c r="E58" s="180"/>
      <c r="F58" s="180"/>
      <c r="G58" s="180"/>
      <c r="H58" s="180"/>
      <c r="I58" s="180"/>
      <c r="J58" s="180"/>
      <c r="K58" s="180"/>
      <c r="L58" s="180"/>
      <c r="M58" s="180"/>
      <c r="N58" s="180"/>
      <c r="O58" s="180"/>
    </row>
    <row r="59" spans="2:15">
      <c r="B59" s="180">
        <v>2</v>
      </c>
      <c r="C59" s="180" t="s">
        <v>179</v>
      </c>
      <c r="D59" s="180"/>
      <c r="E59" s="180"/>
      <c r="F59" s="180"/>
      <c r="G59" s="180"/>
      <c r="H59" s="180"/>
      <c r="I59" s="180"/>
      <c r="J59" s="180"/>
      <c r="K59" s="180"/>
      <c r="L59" s="180"/>
      <c r="M59" s="180"/>
      <c r="N59" s="180"/>
      <c r="O59" s="180"/>
    </row>
    <row r="60" spans="2:15">
      <c r="B60" s="180">
        <v>3</v>
      </c>
      <c r="C60" s="180" t="s">
        <v>178</v>
      </c>
      <c r="D60" s="180"/>
      <c r="E60" s="180"/>
      <c r="F60" s="180"/>
      <c r="G60" s="180"/>
      <c r="H60" s="180"/>
      <c r="I60" s="180"/>
      <c r="J60" s="180"/>
      <c r="K60" s="180"/>
      <c r="L60" s="180"/>
      <c r="M60" s="180"/>
      <c r="N60" s="180"/>
      <c r="O60" s="180"/>
    </row>
    <row r="61" spans="2:15">
      <c r="B61" s="180">
        <v>4</v>
      </c>
      <c r="C61" s="180" t="s">
        <v>177</v>
      </c>
      <c r="D61" s="180"/>
      <c r="E61" s="180"/>
      <c r="F61" s="180"/>
      <c r="G61" s="180"/>
      <c r="H61" s="180"/>
      <c r="I61" s="180"/>
      <c r="J61" s="180"/>
      <c r="K61" s="180"/>
      <c r="L61" s="180"/>
      <c r="M61" s="180"/>
      <c r="N61" s="180"/>
      <c r="O61" s="180"/>
    </row>
    <row r="62" spans="2:15">
      <c r="B62" s="180">
        <v>5</v>
      </c>
      <c r="C62" s="180" t="s">
        <v>176</v>
      </c>
      <c r="D62" s="180"/>
      <c r="E62" s="180"/>
      <c r="F62" s="180"/>
      <c r="G62" s="180"/>
      <c r="H62" s="180"/>
      <c r="I62" s="180"/>
      <c r="J62" s="180"/>
      <c r="K62" s="180"/>
      <c r="L62" s="180"/>
      <c r="M62" s="180"/>
      <c r="N62" s="180"/>
      <c r="O62" s="180"/>
    </row>
    <row r="63" spans="2:15">
      <c r="B63" s="180">
        <v>6</v>
      </c>
      <c r="C63" s="180" t="s">
        <v>175</v>
      </c>
      <c r="D63" s="180"/>
      <c r="E63" s="180"/>
      <c r="F63" s="180"/>
      <c r="G63" s="180"/>
      <c r="H63" s="180"/>
      <c r="I63" s="180"/>
      <c r="J63" s="180"/>
      <c r="K63" s="180"/>
      <c r="L63" s="180"/>
      <c r="M63" s="180"/>
      <c r="N63" s="180"/>
      <c r="O63" s="180"/>
    </row>
    <row r="64" spans="2:15">
      <c r="B64" s="180">
        <v>7</v>
      </c>
      <c r="C64" s="180" t="s">
        <v>174</v>
      </c>
      <c r="D64" s="180"/>
      <c r="E64" s="180"/>
      <c r="F64" s="180"/>
      <c r="G64" s="180"/>
      <c r="H64" s="180"/>
      <c r="I64" s="180"/>
      <c r="J64" s="180"/>
      <c r="K64" s="180"/>
      <c r="L64" s="180"/>
      <c r="M64" s="180"/>
      <c r="N64" s="180"/>
      <c r="O64" s="180"/>
    </row>
    <row r="65" spans="2:15">
      <c r="B65" s="180">
        <v>8</v>
      </c>
      <c r="C65" s="180" t="s">
        <v>173</v>
      </c>
      <c r="D65" s="180"/>
      <c r="E65" s="180"/>
      <c r="F65" s="180"/>
      <c r="G65" s="180"/>
      <c r="H65" s="180"/>
      <c r="I65" s="180"/>
      <c r="J65" s="180"/>
      <c r="K65" s="180"/>
      <c r="L65" s="180"/>
      <c r="M65" s="180"/>
      <c r="N65" s="180"/>
      <c r="O65" s="180"/>
    </row>
    <row r="66" spans="2:15">
      <c r="B66" s="180">
        <v>9</v>
      </c>
      <c r="C66" s="180" t="s">
        <v>172</v>
      </c>
      <c r="D66" s="180"/>
      <c r="E66" s="180"/>
      <c r="F66" s="180"/>
      <c r="G66" s="180"/>
      <c r="H66" s="180"/>
      <c r="I66" s="180"/>
      <c r="J66" s="180"/>
      <c r="K66" s="180"/>
      <c r="L66" s="180"/>
      <c r="M66" s="180"/>
      <c r="N66" s="180"/>
      <c r="O66" s="180"/>
    </row>
  </sheetData>
  <sheetProtection sheet="1" objects="1" scenarios="1" formatCells="0" formatColumns="0" formatRows="0" insertColumns="0" insertRows="0" deleteColumns="0" deleteRows="0"/>
  <mergeCells count="20">
    <mergeCell ref="L18:N18"/>
    <mergeCell ref="L19:N19"/>
    <mergeCell ref="D8:R8"/>
    <mergeCell ref="A20:R20"/>
    <mergeCell ref="A21:R21"/>
    <mergeCell ref="C12:G12"/>
    <mergeCell ref="I12:R12"/>
    <mergeCell ref="D14:G14"/>
    <mergeCell ref="H14:I14"/>
    <mergeCell ref="J14:N14"/>
    <mergeCell ref="C15:G15"/>
    <mergeCell ref="I15:R15"/>
    <mergeCell ref="L17:N17"/>
    <mergeCell ref="A1:R1"/>
    <mergeCell ref="B6:Q6"/>
    <mergeCell ref="D11:G11"/>
    <mergeCell ref="H11:I11"/>
    <mergeCell ref="J11:N11"/>
    <mergeCell ref="B5:Q5"/>
    <mergeCell ref="A2:R2"/>
  </mergeCells>
  <phoneticPr fontId="2"/>
  <pageMargins left="0.7" right="0.7"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別紙１_役員株主名簿</vt:lpstr>
      <vt:lpstr>反社排除誓約</vt:lpstr>
      <vt:lpstr>別紙２_助成事業計画</vt:lpstr>
      <vt:lpstr>別紙３_販路開拓費</vt:lpstr>
      <vt:lpstr>別紙３_販路開拓費 (2)</vt:lpstr>
      <vt:lpstr>別紙４_印刷・動画・広告</vt:lpstr>
      <vt:lpstr>別紙５_資金計画</vt:lpstr>
      <vt:lpstr>様式外_Ｊグランツ入力参考</vt:lpstr>
      <vt:lpstr>別紙１_役員株主名簿!Print_Area</vt:lpstr>
      <vt:lpstr>別紙２_助成事業計画!Print_Area</vt:lpstr>
      <vt:lpstr>別紙３_販路開拓費!Print_Area</vt:lpstr>
      <vt:lpstr>'別紙３_販路開拓費 (2)'!Print_Area</vt:lpstr>
      <vt:lpstr>別紙４_印刷・動画・広告!Print_Area</vt:lpstr>
      <vt:lpstr>別紙５_資金計画!Print_Area</vt:lpstr>
      <vt:lpstr>様式外_Ｊグランツ入力参考!Print_Area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2021-04-02T02:17:12Z</dcterms:created>
  <dcterms:modified xsi:type="dcterms:W3CDTF">2026-07-03T00:53:03Z</dcterms:modified>
  <cp:contentStatus/>
</cp:coreProperties>
</file>