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updateLinks="never" codeName="ThisWorkbook" defaultThemeVersion="124226"/>
  <xr:revisionPtr revIDLastSave="0" documentId="13_ncr:1_{48464467-4523-403F-ACC8-48A7F1BD0405}" xr6:coauthVersionLast="47" xr6:coauthVersionMax="47" xr10:uidLastSave="{00000000-0000-0000-0000-000000000000}"/>
  <bookViews>
    <workbookView xWindow="28680" yWindow="-120" windowWidth="29040" windowHeight="15720" tabRatio="928" xr2:uid="{00000000-000D-0000-FFFF-FFFF00000000}"/>
  </bookViews>
  <sheets>
    <sheet name="様式外＿申請書別紙入力用資料" sheetId="1" r:id="rId1"/>
    <sheet name="申請事業・製品改良の計画(別紙１)" sheetId="135" r:id="rId2"/>
    <sheet name="製品改良実施内容(別紙２)" sheetId="125" r:id="rId3"/>
    <sheet name="規格認証の計画(別紙３)" sheetId="137" r:id="rId4"/>
    <sheet name="達成目標&lt;製品改良&gt;(別紙４)" sheetId="136" r:id="rId5"/>
    <sheet name="達成目標&lt;規格認証&gt;(別紙５)" sheetId="138" r:id="rId6"/>
    <sheet name="役員株主名簿(別紙６）" sheetId="147" r:id="rId7"/>
    <sheet name="実施体制(別紙７)" sheetId="102" r:id="rId8"/>
    <sheet name="スケジュール(別紙８)" sheetId="139" r:id="rId9"/>
    <sheet name="市場性(別紙９)" sheetId="119" r:id="rId10"/>
    <sheet name="支出明細＜原材料・改良＞(別紙１０)" sheetId="87" r:id="rId11"/>
    <sheet name="支出明細＜機械工具・改良＞(別紙１１)" sheetId="25" r:id="rId12"/>
    <sheet name="計画書＜機械工具・改良＞(別紙１２)" sheetId="66" r:id="rId13"/>
    <sheet name="支出明細＜委託専門家・改良＞(別紙１３)" sheetId="141" r:id="rId14"/>
    <sheet name="計画書＜委託専門家・改良＞(別紙１４)" sheetId="67" r:id="rId15"/>
    <sheet name="支出明細＜産業財産権・改良＞(別紙１５)" sheetId="46" r:id="rId16"/>
    <sheet name="人件費早見表・改良(別紙１６)" sheetId="78" r:id="rId17"/>
    <sheet name="支出明細＜人件費・改良＞(別紙１７)" sheetId="30" r:id="rId18"/>
    <sheet name="支出明細＜賃借料・改良＞(別紙１８)" sheetId="118" r:id="rId19"/>
    <sheet name="計画書＜賃借料・改良＞(別紙１９)" sheetId="133" r:id="rId20"/>
    <sheet name="支出明細＜原材料・規格認証＞(別紙２０)" sheetId="142" r:id="rId21"/>
    <sheet name="支出明細＜機械工具・規格認証＞(別紙２１)" sheetId="143" r:id="rId22"/>
    <sheet name="計画書＜機械工具・規格認証＞(別紙２２)" sheetId="144" r:id="rId23"/>
    <sheet name="支払明細＜委託専門家・規格認証＞(別紙２３)" sheetId="145" r:id="rId24"/>
    <sheet name="計画書＜委託専門家・規格認証＞(別紙２４)" sheetId="146" r:id="rId25"/>
    <sheet name="資金計画(別紙２５)" sheetId="65" r:id="rId26"/>
    <sheet name="誓約事項①" sheetId="149" r:id="rId27"/>
    <sheet name="誓約事項②" sheetId="150" r:id="rId28"/>
    <sheet name="様式外_Jグランツ入力参考" sheetId="148" r:id="rId29"/>
  </sheets>
  <externalReferences>
    <externalReference r:id="rId30"/>
    <externalReference r:id="rId31"/>
  </externalReferences>
  <definedNames>
    <definedName name="_9．資金支出明細" localSheetId="8">#REF!</definedName>
    <definedName name="_9．資金支出明細" localSheetId="3">#REF!</definedName>
    <definedName name="_9．資金支出明細" localSheetId="24">#REF!</definedName>
    <definedName name="_9．資金支出明細" localSheetId="22">#REF!</definedName>
    <definedName name="_9．資金支出明細" localSheetId="19">#REF!</definedName>
    <definedName name="_9．資金支出明細" localSheetId="9">#REF!</definedName>
    <definedName name="_9．資金支出明細" localSheetId="13">'支出明細＜委託専門家・改良＞(別紙１３)'!$B$6:$H$22</definedName>
    <definedName name="_9．資金支出明細" localSheetId="11">'支出明細＜機械工具・改良＞(別紙１１)'!$B$3:$K$23</definedName>
    <definedName name="_9．資金支出明細" localSheetId="21">'支出明細＜機械工具・規格認証＞(別紙２１)'!$B$3:$K$23</definedName>
    <definedName name="_9．資金支出明細" localSheetId="10">'支出明細＜原材料・改良＞(別紙１０)'!$B$3:$J$22</definedName>
    <definedName name="_9．資金支出明細" localSheetId="20">'支出明細＜原材料・規格認証＞(別紙２０)'!$B$3:$J$21</definedName>
    <definedName name="_9．資金支出明細" localSheetId="15">'支出明細＜産業財産権・改良＞(別紙１５)'!#REF!</definedName>
    <definedName name="_9．資金支出明細" localSheetId="18">'支出明細＜賃借料・改良＞(別紙１８)'!$B$7:$I$18</definedName>
    <definedName name="_9．資金支出明細" localSheetId="23">'支払明細＜委託専門家・規格認証＞(別紙２３)'!$B$7:$H$18</definedName>
    <definedName name="_9．資金支出明細" localSheetId="7">#REF!</definedName>
    <definedName name="_9．資金支出明細" localSheetId="1">#REF!</definedName>
    <definedName name="_9．資金支出明細" localSheetId="2">#REF!</definedName>
    <definedName name="_9．資金支出明細" localSheetId="5">#REF!</definedName>
    <definedName name="_9．資金支出明細" localSheetId="4">#REF!</definedName>
    <definedName name="_9．資金支出明細" localSheetId="6">#REF!</definedName>
    <definedName name="_9．資金支出明細">#REF!</definedName>
    <definedName name="_ftn1" localSheetId="6">'役員株主名簿(別紙６）'!$C$24</definedName>
    <definedName name="_ftnref1" localSheetId="6">'役員株主名簿(別紙６）'!#REF!</definedName>
    <definedName name="a">#REF!</definedName>
    <definedName name="_xlnm.Print_Area" localSheetId="8">'スケジュール(別紙８)'!$A$1:$R$26</definedName>
    <definedName name="_xlnm.Print_Area" localSheetId="3">'規格認証の計画(別紙３)'!$A$1:$T$44</definedName>
    <definedName name="_xlnm.Print_Area" localSheetId="14">'計画書＜委託専門家・改良＞(別紙１４)'!$A$1:$AJ$43</definedName>
    <definedName name="_xlnm.Print_Area" localSheetId="24">'計画書＜委託専門家・規格認証＞(別紙２４)'!$A$1:$AJ$43</definedName>
    <definedName name="_xlnm.Print_Area" localSheetId="12">'計画書＜機械工具・改良＞(別紙１２)'!$A$1:$AS$43</definedName>
    <definedName name="_xlnm.Print_Area" localSheetId="22">'計画書＜機械工具・規格認証＞(別紙２２)'!$A$1:$AS$43</definedName>
    <definedName name="_xlnm.Print_Area" localSheetId="19">'計画書＜賃借料・改良＞(別紙１９)'!$A$1:$AJ$34</definedName>
    <definedName name="_xlnm.Print_Area" localSheetId="9">'市場性(別紙９)'!$A$1:$T$56</definedName>
    <definedName name="_xlnm.Print_Area" localSheetId="13">'支出明細＜委託専門家・改良＞(別紙１３)'!$A$1:$J$23</definedName>
    <definedName name="_xlnm.Print_Area" localSheetId="11">'支出明細＜機械工具・改良＞(別紙１１)'!$A$1:$M$24</definedName>
    <definedName name="_xlnm.Print_Area" localSheetId="21">'支出明細＜機械工具・規格認証＞(別紙２１)'!$A$1:$M$24</definedName>
    <definedName name="_xlnm.Print_Area" localSheetId="10">'支出明細＜原材料・改良＞(別紙１０)'!$A$1:$L$23</definedName>
    <definedName name="_xlnm.Print_Area" localSheetId="20">'支出明細＜原材料・規格認証＞(別紙２０)'!$A$1:$L$22</definedName>
    <definedName name="_xlnm.Print_Area" localSheetId="15">'支出明細＜産業財産権・改良＞(別紙１５)'!$A$1:$J$17</definedName>
    <definedName name="_xlnm.Print_Area" localSheetId="17">'支出明細＜人件費・改良＞(別紙１７)'!$A$1:$J$21</definedName>
    <definedName name="_xlnm.Print_Area" localSheetId="18">'支出明細＜賃借料・改良＞(別紙１８)'!$B$1:$K$27</definedName>
    <definedName name="_xlnm.Print_Area" localSheetId="23">'支払明細＜委託専門家・規格認証＞(別紙２３)'!$A$1:$J$27</definedName>
    <definedName name="_xlnm.Print_Area" localSheetId="25">'資金計画(別紙２５)'!$A$1:$BB$31</definedName>
    <definedName name="_xlnm.Print_Area" localSheetId="7">'実施体制(別紙７)'!$A$1:$T$55</definedName>
    <definedName name="_xlnm.Print_Area" localSheetId="1">'申請事業・製品改良の計画(別紙１)'!$A$1:$U$53</definedName>
    <definedName name="_xlnm.Print_Area" localSheetId="16">'人件費早見表・改良(別紙１６)'!$A$1:$J$21</definedName>
    <definedName name="_xlnm.Print_Area" localSheetId="2">'製品改良実施内容(別紙２)'!$A$1:$T$58</definedName>
    <definedName name="_xlnm.Print_Area" localSheetId="26">誓約事項①!$A$1:$B$25</definedName>
    <definedName name="_xlnm.Print_Area" localSheetId="27">誓約事項②!$A$1:$M$48</definedName>
    <definedName name="_xlnm.Print_Area" localSheetId="5">'達成目標&lt;規格認証&gt;(別紙５)'!$A$1:$T$53</definedName>
    <definedName name="_xlnm.Print_Area" localSheetId="4">'達成目標&lt;製品改良&gt;(別紙４)'!$A$1:$T$55</definedName>
    <definedName name="_xlnm.Print_Area" localSheetId="6">'役員株主名簿(別紙６）'!$A$1:$K$35</definedName>
    <definedName name="_xlnm.Print_Area" localSheetId="0">様式外＿申請書別紙入力用資料!$A$1:$K$42</definedName>
    <definedName name="_xlnm.Print_Titles" localSheetId="8">'スケジュール(別紙８)'!$2:$8</definedName>
    <definedName name="_xlnm.Print_Titles" localSheetId="10">'支出明細＜原材料・改良＞(別紙１０)'!$3:$6</definedName>
    <definedName name="_xlnm.Print_Titles" localSheetId="20">'支出明細＜原材料・規格認証＞(別紙２０)'!$3:$5</definedName>
    <definedName name="ｚ" localSheetId="8">#REF!</definedName>
    <definedName name="ｚ" localSheetId="3">#REF!</definedName>
    <definedName name="ｚ" localSheetId="24">#REF!</definedName>
    <definedName name="ｚ" localSheetId="22">#REF!</definedName>
    <definedName name="ｚ" localSheetId="19">#REF!</definedName>
    <definedName name="ｚ" localSheetId="9">#REF!</definedName>
    <definedName name="ｚ" localSheetId="21">#REF!</definedName>
    <definedName name="ｚ" localSheetId="20">#REF!</definedName>
    <definedName name="ｚ" localSheetId="18">#REF!</definedName>
    <definedName name="ｚ" localSheetId="23">#REF!</definedName>
    <definedName name="ｚ" localSheetId="7">#REF!</definedName>
    <definedName name="ｚ" localSheetId="1">#REF!</definedName>
    <definedName name="ｚ" localSheetId="5">#REF!</definedName>
    <definedName name="ｚ" localSheetId="4">#REF!</definedName>
    <definedName name="ｚ">#REF!</definedName>
    <definedName name="Z_78A06D35_997C_49BE_BF64_1932D8EC4307_.wvu.PrintArea" localSheetId="14" hidden="1">'計画書＜委託専門家・改良＞(別紙１４)'!#REF!</definedName>
    <definedName name="Z_78A06D35_997C_49BE_BF64_1932D8EC4307_.wvu.PrintArea" localSheetId="24" hidden="1">'計画書＜委託専門家・規格認証＞(別紙２４)'!#REF!</definedName>
    <definedName name="Z_78A06D35_997C_49BE_BF64_1932D8EC4307_.wvu.PrintArea" localSheetId="12" hidden="1">'計画書＜機械工具・改良＞(別紙１２)'!$A$3:$AS$3</definedName>
    <definedName name="Z_78A06D35_997C_49BE_BF64_1932D8EC4307_.wvu.PrintArea" localSheetId="22" hidden="1">'計画書＜機械工具・規格認証＞(別紙２２)'!$A$3:$AS$3</definedName>
    <definedName name="Z_78A06D35_997C_49BE_BF64_1932D8EC4307_.wvu.PrintArea" localSheetId="19" hidden="1">'計画書＜賃借料・改良＞(別紙１９)'!#REF!</definedName>
    <definedName name="Z_78A06D35_997C_49BE_BF64_1932D8EC4307_.wvu.PrintArea" localSheetId="13" hidden="1">'支出明細＜委託専門家・改良＞(別紙１３)'!$B$6:$H$11</definedName>
    <definedName name="Z_78A06D35_997C_49BE_BF64_1932D8EC4307_.wvu.PrintArea" localSheetId="11" hidden="1">'支出明細＜機械工具・改良＞(別紙１１)'!$B$3:$K$11</definedName>
    <definedName name="Z_78A06D35_997C_49BE_BF64_1932D8EC4307_.wvu.PrintArea" localSheetId="21" hidden="1">'支出明細＜機械工具・規格認証＞(別紙２１)'!$B$3:$K$11</definedName>
    <definedName name="Z_78A06D35_997C_49BE_BF64_1932D8EC4307_.wvu.PrintArea" localSheetId="10" hidden="1">'支出明細＜原材料・改良＞(別紙１０)'!$B$3:$J$11</definedName>
    <definedName name="Z_78A06D35_997C_49BE_BF64_1932D8EC4307_.wvu.PrintArea" localSheetId="20" hidden="1">'支出明細＜原材料・規格認証＞(別紙２０)'!$B$3:$J$10</definedName>
    <definedName name="Z_78A06D35_997C_49BE_BF64_1932D8EC4307_.wvu.PrintArea" localSheetId="15" hidden="1">'支出明細＜産業財産権・改良＞(別紙１５)'!#REF!</definedName>
    <definedName name="Z_78A06D35_997C_49BE_BF64_1932D8EC4307_.wvu.PrintArea" localSheetId="17" hidden="1">'支出明細＜人件費・改良＞(別紙１７)'!$C$3:$I$20</definedName>
    <definedName name="Z_78A06D35_997C_49BE_BF64_1932D8EC4307_.wvu.PrintArea" localSheetId="18" hidden="1">'支出明細＜賃借料・改良＞(別紙１８)'!$B$7:$I$12</definedName>
    <definedName name="Z_78A06D35_997C_49BE_BF64_1932D8EC4307_.wvu.PrintArea" localSheetId="23" hidden="1">'支払明細＜委託専門家・規格認証＞(別紙２３)'!$B$7:$H$12</definedName>
    <definedName name="Z_78A06D35_997C_49BE_BF64_1932D8EC4307_.wvu.PrintArea" localSheetId="25" hidden="1">'資金計画(別紙２５)'!$A$2:$BA$44</definedName>
    <definedName name="Z_78A06D35_997C_49BE_BF64_1932D8EC4307_.wvu.PrintArea" localSheetId="16" hidden="1">'人件費早見表・改良(別紙１６)'!$C$3:$I$20</definedName>
    <definedName name="Z_78A06D35_997C_49BE_BF64_1932D8EC4307_.wvu.Rows" localSheetId="14" hidden="1">'計画書＜委託専門家・改良＞(別紙１４)'!#REF!</definedName>
    <definedName name="Z_78A06D35_997C_49BE_BF64_1932D8EC4307_.wvu.Rows" localSheetId="24" hidden="1">'計画書＜委託専門家・規格認証＞(別紙２４)'!#REF!</definedName>
    <definedName name="Z_78A06D35_997C_49BE_BF64_1932D8EC4307_.wvu.Rows" localSheetId="19" hidden="1">'計画書＜賃借料・改良＞(別紙１９)'!#REF!</definedName>
    <definedName name="zz">#REF!</definedName>
    <definedName name="サービス業" localSheetId="8">#REF!</definedName>
    <definedName name="サービス業" localSheetId="3">#REF!</definedName>
    <definedName name="サービス業" localSheetId="24">#REF!</definedName>
    <definedName name="サービス業" localSheetId="22">#REF!</definedName>
    <definedName name="サービス業" localSheetId="19">#REF!</definedName>
    <definedName name="サービス業" localSheetId="9">#REF!</definedName>
    <definedName name="サービス業" localSheetId="21">#REF!</definedName>
    <definedName name="サービス業" localSheetId="20">#REF!</definedName>
    <definedName name="サービス業" localSheetId="18">#REF!</definedName>
    <definedName name="サービス業" localSheetId="23">#REF!</definedName>
    <definedName name="サービス業" localSheetId="7">#REF!</definedName>
    <definedName name="サービス業" localSheetId="1">#REF!</definedName>
    <definedName name="サービス業" localSheetId="2">#REF!</definedName>
    <definedName name="サービス業" localSheetId="5">#REF!</definedName>
    <definedName name="サービス業" localSheetId="4">#REF!</definedName>
    <definedName name="サービス業" localSheetId="6">#REF!</definedName>
    <definedName name="サービス業">#REF!</definedName>
    <definedName name="一時支援金_国">#REF!</definedName>
    <definedName name="一覧">#REF!</definedName>
    <definedName name="卸売業" localSheetId="8">#REF!</definedName>
    <definedName name="卸売業" localSheetId="3">#REF!</definedName>
    <definedName name="卸売業" localSheetId="24">#REF!</definedName>
    <definedName name="卸売業" localSheetId="22">#REF!</definedName>
    <definedName name="卸売業" localSheetId="19">#REF!</definedName>
    <definedName name="卸売業" localSheetId="9">#REF!</definedName>
    <definedName name="卸売業" localSheetId="21">#REF!</definedName>
    <definedName name="卸売業" localSheetId="20">#REF!</definedName>
    <definedName name="卸売業" localSheetId="18">#REF!</definedName>
    <definedName name="卸売業" localSheetId="23">#REF!</definedName>
    <definedName name="卸売業" localSheetId="7">#REF!</definedName>
    <definedName name="卸売業" localSheetId="1">#REF!</definedName>
    <definedName name="卸売業" localSheetId="2">#REF!</definedName>
    <definedName name="卸売業" localSheetId="5">#REF!</definedName>
    <definedName name="卸売業" localSheetId="4">#REF!</definedName>
    <definedName name="卸売業" localSheetId="6">#REF!</definedName>
    <definedName name="卸売業">#REF!</definedName>
    <definedName name="月次支援給付金_都">#REF!</definedName>
    <definedName name="月次支援金_国">#REF!</definedName>
    <definedName name="種類">#REF!</definedName>
    <definedName name="助成事業のフロー・スケジュール" localSheetId="8">#REF!</definedName>
    <definedName name="助成事業のフロー・スケジュール" localSheetId="3">#REF!</definedName>
    <definedName name="助成事業のフロー・スケジュール" localSheetId="24">#REF!</definedName>
    <definedName name="助成事業のフロー・スケジュール" localSheetId="22">#REF!</definedName>
    <definedName name="助成事業のフロー・スケジュール" localSheetId="19">#REF!</definedName>
    <definedName name="助成事業のフロー・スケジュール" localSheetId="9">#REF!</definedName>
    <definedName name="助成事業のフロー・スケジュール" localSheetId="21">#REF!</definedName>
    <definedName name="助成事業のフロー・スケジュール" localSheetId="20">#REF!</definedName>
    <definedName name="助成事業のフロー・スケジュール" localSheetId="18">#REF!</definedName>
    <definedName name="助成事業のフロー・スケジュール" localSheetId="23">#REF!</definedName>
    <definedName name="助成事業のフロー・スケジュール" localSheetId="7">#REF!</definedName>
    <definedName name="助成事業のフロー・スケジュール" localSheetId="1">#REF!</definedName>
    <definedName name="助成事業のフロー・スケジュール" localSheetId="2">#REF!</definedName>
    <definedName name="助成事業のフロー・スケジュール" localSheetId="5">#REF!</definedName>
    <definedName name="助成事業のフロー・スケジュール" localSheetId="4">#REF!</definedName>
    <definedName name="助成事業のフロー・スケジュール">#REF!</definedName>
    <definedName name="小売業" localSheetId="8">#REF!</definedName>
    <definedName name="小売業" localSheetId="3">#REF!</definedName>
    <definedName name="小売業" localSheetId="24">#REF!</definedName>
    <definedName name="小売業" localSheetId="22">#REF!</definedName>
    <definedName name="小売業" localSheetId="19">#REF!</definedName>
    <definedName name="小売業" localSheetId="9">#REF!</definedName>
    <definedName name="小売業" localSheetId="21">#REF!</definedName>
    <definedName name="小売業" localSheetId="20">#REF!</definedName>
    <definedName name="小売業" localSheetId="18">#REF!</definedName>
    <definedName name="小売業" localSheetId="23">#REF!</definedName>
    <definedName name="小売業" localSheetId="7">#REF!</definedName>
    <definedName name="小売業" localSheetId="1">#REF!</definedName>
    <definedName name="小売業" localSheetId="2">#REF!</definedName>
    <definedName name="小売業" localSheetId="5">#REF!</definedName>
    <definedName name="小売業" localSheetId="4">#REF!</definedName>
    <definedName name="小売業" localSheetId="6">#REF!</definedName>
    <definedName name="小売業">#REF!</definedName>
    <definedName name="製造業その他" localSheetId="8">#REF!</definedName>
    <definedName name="製造業その他" localSheetId="3">#REF!</definedName>
    <definedName name="製造業その他" localSheetId="24">#REF!</definedName>
    <definedName name="製造業その他" localSheetId="22">#REF!</definedName>
    <definedName name="製造業その他" localSheetId="19">#REF!</definedName>
    <definedName name="製造業その他" localSheetId="9">#REF!</definedName>
    <definedName name="製造業その他" localSheetId="21">#REF!</definedName>
    <definedName name="製造業その他" localSheetId="20">#REF!</definedName>
    <definedName name="製造業その他" localSheetId="18">#REF!</definedName>
    <definedName name="製造業その他" localSheetId="23">#REF!</definedName>
    <definedName name="製造業その他" localSheetId="7">#REF!</definedName>
    <definedName name="製造業その他" localSheetId="1">#REF!</definedName>
    <definedName name="製造業その他" localSheetId="2">#REF!</definedName>
    <definedName name="製造業その他" localSheetId="5">#REF!</definedName>
    <definedName name="製造業その他" localSheetId="4">#REF!</definedName>
    <definedName name="製造業その他" localSheetId="6">#REF!</definedName>
    <definedName name="製造業その他">#REF!</definedName>
    <definedName name="大分類">'[1]１申請者概要２申請状況'!$AG$5:$AG$24</definedName>
    <definedName name="表">#REF!</definedName>
    <definedName name="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9" i="145" l="1"/>
  <c r="H10" i="145"/>
  <c r="H11" i="145"/>
  <c r="H12" i="145"/>
  <c r="H13" i="145"/>
  <c r="H14" i="145"/>
  <c r="H15" i="145"/>
  <c r="H16" i="145"/>
  <c r="H17" i="145"/>
  <c r="J23" i="143"/>
  <c r="K8" i="143"/>
  <c r="K23" i="143" s="1"/>
  <c r="K9" i="143"/>
  <c r="K10" i="143"/>
  <c r="K11" i="143"/>
  <c r="K12" i="143"/>
  <c r="K13" i="143"/>
  <c r="K14" i="143"/>
  <c r="K15" i="143"/>
  <c r="K16" i="143"/>
  <c r="K17" i="143"/>
  <c r="K18" i="143"/>
  <c r="K19" i="143"/>
  <c r="K20" i="143"/>
  <c r="K21" i="143"/>
  <c r="K22" i="143"/>
  <c r="I21" i="142"/>
  <c r="J6" i="142"/>
  <c r="J21" i="142" s="1"/>
  <c r="J7" i="142"/>
  <c r="J8" i="142"/>
  <c r="J9" i="142"/>
  <c r="J10" i="142"/>
  <c r="J11" i="142"/>
  <c r="J12" i="142"/>
  <c r="J13" i="142"/>
  <c r="J14" i="142"/>
  <c r="J15" i="142"/>
  <c r="J16" i="142"/>
  <c r="J17" i="142"/>
  <c r="J18" i="142"/>
  <c r="J19" i="142"/>
  <c r="J20" i="142"/>
  <c r="H16" i="46"/>
  <c r="I6" i="46"/>
  <c r="I16" i="46" s="1"/>
  <c r="I7" i="46"/>
  <c r="I8" i="46"/>
  <c r="I9" i="46"/>
  <c r="I10" i="46"/>
  <c r="I11" i="46"/>
  <c r="I12" i="46"/>
  <c r="I13" i="46"/>
  <c r="I14" i="46"/>
  <c r="I15" i="46"/>
  <c r="G22" i="141"/>
  <c r="H7" i="141"/>
  <c r="H8" i="141"/>
  <c r="H9" i="141"/>
  <c r="H10" i="141"/>
  <c r="H22" i="141" s="1"/>
  <c r="H11" i="141"/>
  <c r="H12" i="141"/>
  <c r="H13" i="141"/>
  <c r="H14" i="141"/>
  <c r="H15" i="141"/>
  <c r="H16" i="141"/>
  <c r="H17" i="141"/>
  <c r="H18" i="141"/>
  <c r="H19" i="141"/>
  <c r="H20" i="141"/>
  <c r="H21" i="141"/>
  <c r="J23" i="25"/>
  <c r="K23" i="25"/>
  <c r="K8" i="25"/>
  <c r="K9" i="25"/>
  <c r="K10" i="25"/>
  <c r="K11" i="25"/>
  <c r="K12" i="25"/>
  <c r="K13" i="25"/>
  <c r="K14" i="25"/>
  <c r="K15" i="25"/>
  <c r="K16" i="25"/>
  <c r="K17" i="25"/>
  <c r="K18" i="25"/>
  <c r="K19" i="25"/>
  <c r="K20" i="25"/>
  <c r="K21" i="25"/>
  <c r="K22" i="25"/>
  <c r="J8" i="87"/>
  <c r="J9" i="87"/>
  <c r="J10" i="87"/>
  <c r="J11" i="87"/>
  <c r="J12" i="87"/>
  <c r="J13" i="87"/>
  <c r="J14" i="87"/>
  <c r="J15" i="87"/>
  <c r="J16" i="87"/>
  <c r="J17" i="87"/>
  <c r="J18" i="87"/>
  <c r="J19" i="87"/>
  <c r="J20" i="87"/>
  <c r="J21" i="87"/>
  <c r="H45" i="1" l="1"/>
  <c r="I46" i="1"/>
  <c r="AY9" i="146"/>
  <c r="AY9" i="133"/>
  <c r="Q8" i="118"/>
  <c r="AY9" i="144"/>
  <c r="AY9" i="67"/>
  <c r="AY9" i="66"/>
  <c r="E8" i="139" l="1"/>
  <c r="H5" i="147"/>
  <c r="AR21" i="65"/>
  <c r="E33" i="1" l="1"/>
  <c r="J9" i="143" l="1"/>
  <c r="J10" i="143"/>
  <c r="J11" i="143"/>
  <c r="J12" i="143"/>
  <c r="J13" i="143"/>
  <c r="J14" i="143"/>
  <c r="J15" i="143"/>
  <c r="J16" i="143"/>
  <c r="J17" i="143"/>
  <c r="J18" i="143"/>
  <c r="J19" i="143"/>
  <c r="J20" i="143"/>
  <c r="J21" i="143"/>
  <c r="J22" i="143"/>
  <c r="J8" i="143"/>
  <c r="J9" i="25"/>
  <c r="J10" i="25"/>
  <c r="J11" i="25"/>
  <c r="J12" i="25"/>
  <c r="J13" i="25"/>
  <c r="J14" i="25"/>
  <c r="J15" i="25"/>
  <c r="J16" i="25"/>
  <c r="J17" i="25"/>
  <c r="J18" i="25"/>
  <c r="J19" i="25"/>
  <c r="J20" i="25"/>
  <c r="J21" i="25"/>
  <c r="J22" i="25"/>
  <c r="J8" i="25"/>
  <c r="B7" i="78" l="1"/>
  <c r="B8" i="78"/>
  <c r="B9" i="78"/>
  <c r="B10" i="78"/>
  <c r="B11" i="78"/>
  <c r="B12" i="78"/>
  <c r="B13" i="78"/>
  <c r="B14" i="78"/>
  <c r="B15" i="78"/>
  <c r="B16" i="78"/>
  <c r="B17" i="78"/>
  <c r="B18" i="78"/>
  <c r="B19" i="78"/>
  <c r="B20" i="78"/>
  <c r="B6" i="78"/>
  <c r="B15" i="46" l="1"/>
  <c r="H15" i="46"/>
  <c r="AN14" i="87"/>
  <c r="C7" i="148" l="1"/>
  <c r="M3" i="139" l="1"/>
  <c r="F38" i="1"/>
  <c r="Q9" i="118" l="1"/>
  <c r="AY10" i="146"/>
  <c r="AY10" i="133"/>
  <c r="AY10" i="67"/>
  <c r="AY10" i="66"/>
  <c r="AY10" i="144"/>
  <c r="I13" i="148"/>
  <c r="J8" i="139" l="1"/>
  <c r="I19" i="147"/>
  <c r="E10" i="139" l="1"/>
  <c r="N8" i="139"/>
  <c r="H8" i="139"/>
  <c r="O8" i="139"/>
  <c r="M10" i="139"/>
  <c r="L10" i="139"/>
  <c r="G8" i="139"/>
  <c r="F10" i="139"/>
  <c r="N10" i="139"/>
  <c r="I8" i="139"/>
  <c r="K10" i="139"/>
  <c r="F8" i="139"/>
  <c r="J10" i="139"/>
  <c r="M8" i="139"/>
  <c r="I10" i="139"/>
  <c r="L8" i="139"/>
  <c r="H10" i="139"/>
  <c r="K8" i="139"/>
  <c r="O10" i="139"/>
  <c r="G10" i="139"/>
  <c r="A43" i="137" l="1"/>
  <c r="Q30" i="65" l="1"/>
  <c r="G4" i="135" l="1"/>
  <c r="G5" i="135"/>
  <c r="G11" i="145" l="1"/>
  <c r="B8" i="143" l="1"/>
  <c r="B9" i="143"/>
  <c r="B10" i="143"/>
  <c r="B11" i="143"/>
  <c r="B12" i="143"/>
  <c r="B13" i="143"/>
  <c r="B14" i="143"/>
  <c r="B15" i="143"/>
  <c r="B16" i="143"/>
  <c r="B17" i="143"/>
  <c r="B18" i="143"/>
  <c r="B19" i="143"/>
  <c r="B20" i="143"/>
  <c r="B21" i="143"/>
  <c r="B22" i="143"/>
  <c r="B8" i="145"/>
  <c r="B9" i="145"/>
  <c r="B10" i="145"/>
  <c r="B11" i="145"/>
  <c r="B12" i="145"/>
  <c r="B13" i="145"/>
  <c r="B14" i="145"/>
  <c r="B15" i="145"/>
  <c r="B16" i="145"/>
  <c r="B17" i="145"/>
  <c r="B6" i="142"/>
  <c r="B7" i="142"/>
  <c r="B8" i="142"/>
  <c r="B9" i="142"/>
  <c r="B10" i="142"/>
  <c r="B11" i="142"/>
  <c r="B12" i="142"/>
  <c r="B13" i="142"/>
  <c r="B14" i="142"/>
  <c r="B15" i="142"/>
  <c r="B16" i="142"/>
  <c r="B17" i="142"/>
  <c r="B18" i="142"/>
  <c r="B19" i="142"/>
  <c r="B20" i="142"/>
  <c r="B7" i="87"/>
  <c r="B8" i="87"/>
  <c r="B9" i="87"/>
  <c r="B10" i="87"/>
  <c r="B11" i="87"/>
  <c r="B12" i="87"/>
  <c r="B13" i="87"/>
  <c r="B14" i="87"/>
  <c r="B15" i="87"/>
  <c r="B16" i="87"/>
  <c r="B17" i="87"/>
  <c r="B18" i="87"/>
  <c r="B19" i="87"/>
  <c r="B20" i="87"/>
  <c r="B21" i="87"/>
  <c r="B8" i="25"/>
  <c r="B9" i="25"/>
  <c r="B10" i="25"/>
  <c r="B11" i="25"/>
  <c r="B12" i="25"/>
  <c r="B13" i="25"/>
  <c r="B14" i="25"/>
  <c r="B15" i="25"/>
  <c r="B16" i="25"/>
  <c r="B17" i="25"/>
  <c r="B18" i="25"/>
  <c r="B19" i="25"/>
  <c r="B20" i="25"/>
  <c r="B21" i="25"/>
  <c r="B22" i="25"/>
  <c r="B6" i="46"/>
  <c r="B7" i="46"/>
  <c r="B8" i="46"/>
  <c r="B9" i="46"/>
  <c r="B10" i="46"/>
  <c r="B11" i="46"/>
  <c r="B12" i="46"/>
  <c r="B13" i="46"/>
  <c r="B14" i="46"/>
  <c r="B5" i="30"/>
  <c r="B6" i="30"/>
  <c r="B7" i="30"/>
  <c r="B8" i="30"/>
  <c r="B9" i="30"/>
  <c r="B10" i="30"/>
  <c r="B11" i="30"/>
  <c r="B12" i="30"/>
  <c r="B13" i="30"/>
  <c r="B14" i="30"/>
  <c r="B15" i="30"/>
  <c r="B16" i="30"/>
  <c r="B17" i="30"/>
  <c r="B18" i="30"/>
  <c r="B19" i="30"/>
  <c r="B8" i="118"/>
  <c r="B9" i="118"/>
  <c r="B10" i="118"/>
  <c r="B11" i="118"/>
  <c r="B12" i="118"/>
  <c r="B13" i="118"/>
  <c r="B14" i="118"/>
  <c r="B15" i="118"/>
  <c r="B16" i="118"/>
  <c r="B17" i="118"/>
  <c r="B7" i="141"/>
  <c r="B8" i="141"/>
  <c r="B9" i="141"/>
  <c r="B10" i="141"/>
  <c r="B11" i="141"/>
  <c r="B12" i="141"/>
  <c r="B13" i="141"/>
  <c r="B14" i="141"/>
  <c r="B15" i="141"/>
  <c r="B16" i="141"/>
  <c r="B17" i="141"/>
  <c r="B18" i="141"/>
  <c r="B19" i="141"/>
  <c r="B20" i="141"/>
  <c r="B21" i="141"/>
  <c r="G22" i="145" l="1"/>
  <c r="H22" i="145" s="1"/>
  <c r="H22" i="118"/>
  <c r="G23" i="145"/>
  <c r="H23" i="145" s="1"/>
  <c r="G24" i="145"/>
  <c r="H24" i="145" s="1"/>
  <c r="G25" i="145"/>
  <c r="H25" i="145" s="1"/>
  <c r="H23" i="118"/>
  <c r="G8" i="145"/>
  <c r="G9" i="145"/>
  <c r="G10" i="145"/>
  <c r="G12" i="145"/>
  <c r="G13" i="145"/>
  <c r="G14" i="145"/>
  <c r="G15" i="145"/>
  <c r="G16" i="145"/>
  <c r="G17" i="145"/>
  <c r="G7" i="141"/>
  <c r="I6" i="142"/>
  <c r="I7" i="142"/>
  <c r="I8" i="142"/>
  <c r="I9" i="142"/>
  <c r="I10" i="142"/>
  <c r="I11" i="142"/>
  <c r="I12" i="142"/>
  <c r="I13" i="142"/>
  <c r="I14" i="142"/>
  <c r="I15" i="142"/>
  <c r="I16" i="142"/>
  <c r="I17" i="142"/>
  <c r="I18" i="142"/>
  <c r="I19" i="142"/>
  <c r="I20" i="142"/>
  <c r="I7" i="87"/>
  <c r="H8" i="118"/>
  <c r="G18" i="145" l="1"/>
  <c r="Z18" i="65" s="1"/>
  <c r="H8" i="145"/>
  <c r="H18" i="145" s="1"/>
  <c r="Q18" i="65" s="1"/>
  <c r="J7" i="87"/>
  <c r="J22" i="87" s="1"/>
  <c r="I22" i="87"/>
  <c r="BB21" i="65"/>
  <c r="C23" i="148"/>
  <c r="I22" i="118"/>
  <c r="Z16" i="65"/>
  <c r="AI16" i="65" s="1"/>
  <c r="H26" i="145"/>
  <c r="Q19" i="65" s="1"/>
  <c r="Q17" i="65"/>
  <c r="Q16" i="65"/>
  <c r="Z17" i="65"/>
  <c r="AI17" i="65" s="1"/>
  <c r="Q20" i="65" l="1"/>
  <c r="AI18" i="65"/>
  <c r="AI20" i="65" s="1"/>
  <c r="Z20" i="65"/>
  <c r="C10" i="30"/>
  <c r="C11" i="30"/>
  <c r="C12" i="30"/>
  <c r="C13" i="30"/>
  <c r="C14" i="30"/>
  <c r="C15" i="30"/>
  <c r="C16" i="30"/>
  <c r="C17" i="30"/>
  <c r="C18" i="30"/>
  <c r="C19" i="30"/>
  <c r="I6" i="78"/>
  <c r="I7" i="78"/>
  <c r="F6" i="30" s="1"/>
  <c r="H6" i="30" s="1"/>
  <c r="I6" i="30" s="1"/>
  <c r="C9" i="30"/>
  <c r="H6" i="46"/>
  <c r="H7" i="46"/>
  <c r="H8" i="46"/>
  <c r="H9" i="46"/>
  <c r="H10" i="46"/>
  <c r="H11" i="46"/>
  <c r="H12" i="46"/>
  <c r="H13" i="46"/>
  <c r="H14" i="46"/>
  <c r="G8" i="141"/>
  <c r="G9" i="141"/>
  <c r="G10" i="141"/>
  <c r="G11" i="141"/>
  <c r="G12" i="141"/>
  <c r="G13" i="141"/>
  <c r="G14" i="141"/>
  <c r="G15" i="141"/>
  <c r="G16" i="141"/>
  <c r="G17" i="141"/>
  <c r="G18" i="141"/>
  <c r="G19" i="141"/>
  <c r="G20" i="141"/>
  <c r="G21" i="141"/>
  <c r="I8" i="87"/>
  <c r="I9" i="87"/>
  <c r="I10" i="87"/>
  <c r="I11" i="87"/>
  <c r="I12" i="87"/>
  <c r="I13" i="87"/>
  <c r="I14" i="87"/>
  <c r="I15" i="87"/>
  <c r="I16" i="87"/>
  <c r="I17" i="87"/>
  <c r="I18" i="87"/>
  <c r="I19" i="87"/>
  <c r="I20" i="87"/>
  <c r="I21" i="87"/>
  <c r="F5" i="30" l="1"/>
  <c r="H5" i="30" s="1"/>
  <c r="I5" i="30" s="1"/>
  <c r="Z8" i="65"/>
  <c r="Q8" i="65"/>
  <c r="Q10" i="65"/>
  <c r="Q7" i="65"/>
  <c r="Q9" i="65"/>
  <c r="Z10" i="65"/>
  <c r="Z7" i="65"/>
  <c r="AI7" i="65" s="1"/>
  <c r="Z9" i="65"/>
  <c r="AI9" i="65" s="1"/>
  <c r="J11" i="147"/>
  <c r="AI8" i="65" l="1"/>
  <c r="J12" i="147"/>
  <c r="J14" i="147"/>
  <c r="AI10" i="65"/>
  <c r="J19" i="147"/>
  <c r="J18" i="147"/>
  <c r="J10" i="147"/>
  <c r="J17" i="147"/>
  <c r="J9" i="147"/>
  <c r="J16" i="147"/>
  <c r="J8" i="147"/>
  <c r="J15" i="147"/>
  <c r="J7" i="147"/>
  <c r="J13" i="147"/>
  <c r="B23" i="145" l="1"/>
  <c r="B24" i="145"/>
  <c r="B25" i="145"/>
  <c r="B22" i="145"/>
  <c r="A11" i="119" l="1"/>
  <c r="C8" i="30" l="1"/>
  <c r="A32" i="137" l="1"/>
  <c r="A18" i="137"/>
  <c r="A52" i="135"/>
  <c r="A46" i="135"/>
  <c r="A32" i="135"/>
  <c r="A14" i="135"/>
  <c r="H9" i="118" l="1"/>
  <c r="I8" i="118"/>
  <c r="H10" i="118"/>
  <c r="H11" i="118"/>
  <c r="H12" i="118"/>
  <c r="H13" i="118"/>
  <c r="H14" i="118"/>
  <c r="H15" i="118"/>
  <c r="H16" i="118"/>
  <c r="H17" i="118"/>
  <c r="H24" i="118"/>
  <c r="H25" i="118"/>
  <c r="H18" i="118" l="1"/>
  <c r="Z12" i="65" s="1"/>
  <c r="A26" i="119" l="1"/>
  <c r="A20" i="119"/>
  <c r="I9" i="118" l="1"/>
  <c r="I10" i="118"/>
  <c r="I11" i="118"/>
  <c r="I12" i="118"/>
  <c r="I13" i="118"/>
  <c r="I14" i="118"/>
  <c r="I15" i="118"/>
  <c r="I16" i="118"/>
  <c r="I17" i="118"/>
  <c r="B22" i="118"/>
  <c r="B23" i="118"/>
  <c r="I23" i="118"/>
  <c r="B24" i="118"/>
  <c r="I24" i="118"/>
  <c r="B25" i="118"/>
  <c r="I25" i="118"/>
  <c r="I26" i="118" l="1"/>
  <c r="Q13" i="65" s="1"/>
  <c r="I18" i="118"/>
  <c r="Q12" i="65" l="1"/>
  <c r="AI12" i="65" l="1"/>
  <c r="I19" i="78" l="1"/>
  <c r="F18" i="30" s="1"/>
  <c r="H18" i="30" s="1"/>
  <c r="I18" i="30" s="1"/>
  <c r="C6" i="30" l="1"/>
  <c r="C7" i="30"/>
  <c r="C5" i="30"/>
  <c r="I8" i="78"/>
  <c r="F7" i="30" s="1"/>
  <c r="H7" i="30" s="1"/>
  <c r="I9" i="78"/>
  <c r="F8" i="30" s="1"/>
  <c r="H8" i="30" s="1"/>
  <c r="I8" i="30" s="1"/>
  <c r="I10" i="78"/>
  <c r="F9" i="30" s="1"/>
  <c r="H9" i="30" s="1"/>
  <c r="I9" i="30" s="1"/>
  <c r="I11" i="78"/>
  <c r="F10" i="30" s="1"/>
  <c r="H10" i="30" s="1"/>
  <c r="I10" i="30" s="1"/>
  <c r="I12" i="78"/>
  <c r="F11" i="30" s="1"/>
  <c r="H11" i="30" s="1"/>
  <c r="I11" i="30" s="1"/>
  <c r="I13" i="78"/>
  <c r="F12" i="30" s="1"/>
  <c r="H12" i="30" s="1"/>
  <c r="I12" i="30" s="1"/>
  <c r="I14" i="78"/>
  <c r="F13" i="30" s="1"/>
  <c r="H13" i="30" s="1"/>
  <c r="I13" i="30" s="1"/>
  <c r="I15" i="78"/>
  <c r="F14" i="30" s="1"/>
  <c r="H14" i="30" s="1"/>
  <c r="I14" i="30" s="1"/>
  <c r="I16" i="78"/>
  <c r="F15" i="30" s="1"/>
  <c r="H15" i="30" s="1"/>
  <c r="I15" i="30" s="1"/>
  <c r="I17" i="78"/>
  <c r="F16" i="30" s="1"/>
  <c r="H16" i="30" s="1"/>
  <c r="I16" i="30" s="1"/>
  <c r="I18" i="78"/>
  <c r="F17" i="30" s="1"/>
  <c r="H17" i="30" s="1"/>
  <c r="I17" i="30" s="1"/>
  <c r="I20" i="78"/>
  <c r="F19" i="30" s="1"/>
  <c r="H19" i="30" s="1"/>
  <c r="I19" i="30" s="1"/>
  <c r="I7" i="30" l="1"/>
  <c r="I20" i="30" s="1"/>
  <c r="Z11" i="65" s="1"/>
  <c r="Z14" i="65" s="1"/>
  <c r="H20" i="30"/>
  <c r="Q11" i="65" s="1"/>
  <c r="Q14" i="65" s="1"/>
  <c r="Z21" i="65" l="1"/>
  <c r="C20" i="148" s="1"/>
  <c r="AI11" i="65"/>
  <c r="AI14" i="65" s="1"/>
  <c r="Q21" i="65"/>
  <c r="B22" i="65" s="1"/>
  <c r="Z30" i="65" l="1"/>
  <c r="C17" i="148"/>
  <c r="AI21" i="65"/>
  <c r="BB20" i="65" l="1"/>
  <c r="BB14" i="65"/>
</calcChain>
</file>

<file path=xl/sharedStrings.xml><?xml version="1.0" encoding="utf-8"?>
<sst xmlns="http://schemas.openxmlformats.org/spreadsheetml/2006/main" count="961" uniqueCount="459">
  <si>
    <t>円</t>
    <rPh sb="0" eb="1">
      <t>エン</t>
    </rPh>
    <phoneticPr fontId="1"/>
  </si>
  <si>
    <t>持ち株数</t>
  </si>
  <si>
    <t xml:space="preserve">（単位：円） </t>
  </si>
  <si>
    <t>経　費　区　分</t>
  </si>
  <si>
    <t>助 成 対 象 経 費　　</t>
    <rPh sb="0" eb="1">
      <t>スケ</t>
    </rPh>
    <rPh sb="2" eb="3">
      <t>セイ</t>
    </rPh>
    <rPh sb="4" eb="5">
      <t>ツイ</t>
    </rPh>
    <rPh sb="6" eb="7">
      <t>ゾウ</t>
    </rPh>
    <rPh sb="8" eb="9">
      <t>キョウ</t>
    </rPh>
    <rPh sb="10" eb="11">
      <t>ヒ</t>
    </rPh>
    <phoneticPr fontId="5"/>
  </si>
  <si>
    <t>助成金交付申請額 　</t>
    <rPh sb="0" eb="3">
      <t>ジョセイキン</t>
    </rPh>
    <rPh sb="3" eb="5">
      <t>コウフ</t>
    </rPh>
    <rPh sb="5" eb="7">
      <t>シンセイ</t>
    </rPh>
    <rPh sb="7" eb="8">
      <t>ガク</t>
    </rPh>
    <phoneticPr fontId="5"/>
  </si>
  <si>
    <t>内　　訳</t>
    <rPh sb="0" eb="1">
      <t>ウチ</t>
    </rPh>
    <rPh sb="3" eb="4">
      <t>ワケ</t>
    </rPh>
    <phoneticPr fontId="5"/>
  </si>
  <si>
    <t>資 金 調 達 金 額</t>
    <rPh sb="2" eb="3">
      <t>キン</t>
    </rPh>
    <rPh sb="4" eb="5">
      <t>チョウ</t>
    </rPh>
    <phoneticPr fontId="5"/>
  </si>
  <si>
    <t>調達先（名称等）</t>
    <rPh sb="0" eb="3">
      <t>チョウタツサキ</t>
    </rPh>
    <rPh sb="4" eb="6">
      <t>メイショウ</t>
    </rPh>
    <rPh sb="6" eb="7">
      <t>ナド</t>
    </rPh>
    <phoneticPr fontId="5"/>
  </si>
  <si>
    <t>内 訳</t>
    <rPh sb="0" eb="1">
      <t>ナイ</t>
    </rPh>
    <rPh sb="2" eb="3">
      <t>ヤク</t>
    </rPh>
    <phoneticPr fontId="5"/>
  </si>
  <si>
    <t>（単位：円）</t>
    <rPh sb="1" eb="3">
      <t>タンイ</t>
    </rPh>
    <rPh sb="4" eb="5">
      <t>エン</t>
    </rPh>
    <phoneticPr fontId="5"/>
  </si>
  <si>
    <t>品　名</t>
    <rPh sb="0" eb="1">
      <t>ヒン</t>
    </rPh>
    <rPh sb="2" eb="3">
      <t>メイ</t>
    </rPh>
    <phoneticPr fontId="5"/>
  </si>
  <si>
    <t>仕　様</t>
    <rPh sb="0" eb="1">
      <t>ツコウ</t>
    </rPh>
    <rPh sb="2" eb="3">
      <t>サマ</t>
    </rPh>
    <phoneticPr fontId="5"/>
  </si>
  <si>
    <t>数量
(A)</t>
    <rPh sb="0" eb="1">
      <t>カズ</t>
    </rPh>
    <rPh sb="1" eb="2">
      <t>リョウ</t>
    </rPh>
    <phoneticPr fontId="5"/>
  </si>
  <si>
    <t>助成事業に
要する経費
（税込）</t>
    <rPh sb="0" eb="2">
      <t>ジョセイ</t>
    </rPh>
    <rPh sb="2" eb="4">
      <t>ジギョウ</t>
    </rPh>
    <rPh sb="6" eb="7">
      <t>ヨウ</t>
    </rPh>
    <phoneticPr fontId="5"/>
  </si>
  <si>
    <t>購入先</t>
    <rPh sb="0" eb="2">
      <t>コウニュウ</t>
    </rPh>
    <rPh sb="2" eb="3">
      <t>サキ</t>
    </rPh>
    <phoneticPr fontId="5"/>
  </si>
  <si>
    <t>代表者名</t>
    <rPh sb="0" eb="3">
      <t>ダイヒョウシャ</t>
    </rPh>
    <rPh sb="3" eb="4">
      <t>メイ</t>
    </rPh>
    <phoneticPr fontId="5"/>
  </si>
  <si>
    <t>契約期間</t>
    <rPh sb="0" eb="2">
      <t>ケイヤク</t>
    </rPh>
    <rPh sb="2" eb="4">
      <t>キカン</t>
    </rPh>
    <phoneticPr fontId="5"/>
  </si>
  <si>
    <t>年</t>
    <rPh sb="0" eb="1">
      <t>ネン</t>
    </rPh>
    <phoneticPr fontId="5"/>
  </si>
  <si>
    <t>月</t>
    <rPh sb="0" eb="1">
      <t>ツキ</t>
    </rPh>
    <phoneticPr fontId="5"/>
  </si>
  <si>
    <t>～</t>
    <phoneticPr fontId="5"/>
  </si>
  <si>
    <t>従事者氏名</t>
    <rPh sb="0" eb="3">
      <t>ジュウジシャ</t>
    </rPh>
    <rPh sb="3" eb="4">
      <t>シ</t>
    </rPh>
    <rPh sb="4" eb="5">
      <t>メイ</t>
    </rPh>
    <phoneticPr fontId="5"/>
  </si>
  <si>
    <t>（単位：時間）</t>
    <rPh sb="1" eb="3">
      <t>タンイ</t>
    </rPh>
    <rPh sb="4" eb="6">
      <t>ジカン</t>
    </rPh>
    <phoneticPr fontId="5"/>
  </si>
  <si>
    <t>助成事業に
要する経費
（税込）</t>
    <rPh sb="0" eb="2">
      <t>ジョセイ</t>
    </rPh>
    <rPh sb="2" eb="4">
      <t>ジギョウ</t>
    </rPh>
    <rPh sb="6" eb="7">
      <t>ヨウ</t>
    </rPh>
    <rPh sb="9" eb="11">
      <t>ケイヒ</t>
    </rPh>
    <rPh sb="13" eb="15">
      <t>ゼイコミ</t>
    </rPh>
    <phoneticPr fontId="1"/>
  </si>
  <si>
    <t>用　途</t>
    <rPh sb="0" eb="1">
      <t>ヨウ</t>
    </rPh>
    <rPh sb="2" eb="3">
      <t>ト</t>
    </rPh>
    <phoneticPr fontId="5"/>
  </si>
  <si>
    <t>品　名</t>
    <rPh sb="0" eb="1">
      <t>ヒン</t>
    </rPh>
    <rPh sb="2" eb="3">
      <t>メイ</t>
    </rPh>
    <phoneticPr fontId="1"/>
  </si>
  <si>
    <t>用　途</t>
    <rPh sb="0" eb="1">
      <t>ヨウ</t>
    </rPh>
    <rPh sb="2" eb="3">
      <t>ト</t>
    </rPh>
    <phoneticPr fontId="1"/>
  </si>
  <si>
    <t>内容</t>
    <rPh sb="0" eb="2">
      <t>ナイヨウ</t>
    </rPh>
    <phoneticPr fontId="1"/>
  </si>
  <si>
    <t>計</t>
    <rPh sb="0" eb="1">
      <t>ケイ</t>
    </rPh>
    <phoneticPr fontId="1"/>
  </si>
  <si>
    <t>(2) 機械装置・工具器具費</t>
    <rPh sb="4" eb="6">
      <t>キカイ</t>
    </rPh>
    <rPh sb="6" eb="8">
      <t>ソウチ</t>
    </rPh>
    <rPh sb="9" eb="11">
      <t>コウグ</t>
    </rPh>
    <rPh sb="11" eb="13">
      <t>キグ</t>
    </rPh>
    <rPh sb="13" eb="14">
      <t>ヒ</t>
    </rPh>
    <phoneticPr fontId="5"/>
  </si>
  <si>
    <t>時間単価
(B)</t>
    <rPh sb="0" eb="2">
      <t>ジカン</t>
    </rPh>
    <rPh sb="2" eb="4">
      <t>タンカ</t>
    </rPh>
    <phoneticPr fontId="1"/>
  </si>
  <si>
    <t>単位</t>
    <rPh sb="0" eb="2">
      <t>タンイ</t>
    </rPh>
    <phoneticPr fontId="5"/>
  </si>
  <si>
    <t>単位</t>
    <rPh sb="0" eb="2">
      <t>タンイ</t>
    </rPh>
    <phoneticPr fontId="1"/>
  </si>
  <si>
    <t>権利名</t>
    <rPh sb="0" eb="2">
      <t>ケンリ</t>
    </rPh>
    <rPh sb="2" eb="3">
      <t>メイ</t>
    </rPh>
    <phoneticPr fontId="1"/>
  </si>
  <si>
    <t>（税抜）</t>
    <phoneticPr fontId="5"/>
  </si>
  <si>
    <t>(千円未満切捨) 　</t>
    <phoneticPr fontId="5"/>
  </si>
  <si>
    <t>購入品名</t>
    <rPh sb="0" eb="2">
      <t>コウニュウ</t>
    </rPh>
    <rPh sb="2" eb="4">
      <t>ヒンメイ</t>
    </rPh>
    <phoneticPr fontId="5"/>
  </si>
  <si>
    <t>備考</t>
  </si>
  <si>
    <t>①</t>
    <phoneticPr fontId="1"/>
  </si>
  <si>
    <t>②</t>
    <phoneticPr fontId="1"/>
  </si>
  <si>
    <t>③</t>
    <phoneticPr fontId="1"/>
  </si>
  <si>
    <t>契約金額</t>
    <rPh sb="0" eb="2">
      <t>ケイヤク</t>
    </rPh>
    <rPh sb="2" eb="4">
      <t>キンガク</t>
    </rPh>
    <phoneticPr fontId="5"/>
  </si>
  <si>
    <t>円（税込）</t>
    <rPh sb="0" eb="1">
      <t>エン</t>
    </rPh>
    <phoneticPr fontId="1"/>
  </si>
  <si>
    <t>No.</t>
    <phoneticPr fontId="1"/>
  </si>
  <si>
    <t>助成事業に要する経費</t>
    <phoneticPr fontId="5"/>
  </si>
  <si>
    <t xml:space="preserve"> 　区　　　　　　　分　</t>
    <phoneticPr fontId="5"/>
  </si>
  <si>
    <t>銀 行 借 入 金</t>
    <phoneticPr fontId="5"/>
  </si>
  <si>
    <t>役 員 借 入 金</t>
    <phoneticPr fontId="5"/>
  </si>
  <si>
    <t>経費
番号</t>
    <rPh sb="0" eb="2">
      <t>ケイヒ</t>
    </rPh>
    <rPh sb="3" eb="5">
      <t>バンゴウ</t>
    </rPh>
    <phoneticPr fontId="1"/>
  </si>
  <si>
    <t>経費
番号</t>
    <rPh sb="0" eb="2">
      <t>ケイヒ</t>
    </rPh>
    <rPh sb="3" eb="4">
      <t>バン</t>
    </rPh>
    <rPh sb="4" eb="5">
      <t>ゴウ</t>
    </rPh>
    <phoneticPr fontId="5"/>
  </si>
  <si>
    <t>経費番号</t>
    <rPh sb="0" eb="2">
      <t>ケイヒ</t>
    </rPh>
    <rPh sb="2" eb="4">
      <t>バンゴウ</t>
    </rPh>
    <phoneticPr fontId="1"/>
  </si>
  <si>
    <t>年</t>
    <rPh sb="0" eb="1">
      <t>ネン</t>
    </rPh>
    <phoneticPr fontId="1"/>
  </si>
  <si>
    <t>自　己　資　金</t>
    <phoneticPr fontId="5"/>
  </si>
  <si>
    <t>業種</t>
    <rPh sb="0" eb="2">
      <t>ギョウシュ</t>
    </rPh>
    <phoneticPr fontId="1"/>
  </si>
  <si>
    <t>製造</t>
    <rPh sb="0" eb="2">
      <t>セイゾウ</t>
    </rPh>
    <phoneticPr fontId="1"/>
  </si>
  <si>
    <t>検査</t>
    <rPh sb="0" eb="2">
      <t>ケンサ</t>
    </rPh>
    <phoneticPr fontId="1"/>
  </si>
  <si>
    <t>月</t>
    <rPh sb="0" eb="1">
      <t>ガツ</t>
    </rPh>
    <phoneticPr fontId="1"/>
  </si>
  <si>
    <t>(1) 原材料・副資材費</t>
    <phoneticPr fontId="5"/>
  </si>
  <si>
    <t>構成（図による解説）</t>
    <rPh sb="0" eb="2">
      <t>コウセイ</t>
    </rPh>
    <rPh sb="3" eb="4">
      <t>ズ</t>
    </rPh>
    <rPh sb="7" eb="9">
      <t>カイセツ</t>
    </rPh>
    <phoneticPr fontId="9"/>
  </si>
  <si>
    <t>（１）　助成事業実施の社内外体制図、担当者の役割分担等</t>
    <rPh sb="4" eb="6">
      <t>ジョセイ</t>
    </rPh>
    <phoneticPr fontId="1"/>
  </si>
  <si>
    <t>氏名</t>
    <rPh sb="0" eb="2">
      <t>シメイ</t>
    </rPh>
    <phoneticPr fontId="1"/>
  </si>
  <si>
    <t>経歴・能力</t>
    <rPh sb="0" eb="2">
      <t>ケイレキ</t>
    </rPh>
    <rPh sb="3" eb="5">
      <t>ノウリョク</t>
    </rPh>
    <phoneticPr fontId="1"/>
  </si>
  <si>
    <t>（２）　助成事業の主担当者</t>
    <rPh sb="4" eb="6">
      <t>ジョセイ</t>
    </rPh>
    <phoneticPr fontId="1"/>
  </si>
  <si>
    <t>具体的な作業項目</t>
    <rPh sb="0" eb="3">
      <t>グタイテキ</t>
    </rPh>
    <rPh sb="4" eb="6">
      <t>サギョウ</t>
    </rPh>
    <rPh sb="6" eb="8">
      <t>コウモク</t>
    </rPh>
    <phoneticPr fontId="1"/>
  </si>
  <si>
    <t>認証・試験機関の名称</t>
    <phoneticPr fontId="1"/>
  </si>
  <si>
    <t>製品等の名称</t>
    <rPh sb="0" eb="2">
      <t>セイヒン</t>
    </rPh>
    <rPh sb="2" eb="3">
      <t>トウ</t>
    </rPh>
    <rPh sb="4" eb="6">
      <t>メイショウ</t>
    </rPh>
    <phoneticPr fontId="9"/>
  </si>
  <si>
    <t>試作品・既存製品</t>
    <rPh sb="0" eb="3">
      <t>シサクヒン</t>
    </rPh>
    <rPh sb="4" eb="6">
      <t>キゾン</t>
    </rPh>
    <rPh sb="6" eb="8">
      <t>セイヒン</t>
    </rPh>
    <phoneticPr fontId="9"/>
  </si>
  <si>
    <t>製品等の完成時期</t>
    <rPh sb="4" eb="6">
      <t>カンセイ</t>
    </rPh>
    <rPh sb="6" eb="8">
      <t>ジキ</t>
    </rPh>
    <phoneticPr fontId="9"/>
  </si>
  <si>
    <t>規格・認証の概要</t>
    <rPh sb="0" eb="2">
      <t>キカク</t>
    </rPh>
    <rPh sb="3" eb="5">
      <t>ニンショウ</t>
    </rPh>
    <rPh sb="6" eb="8">
      <t>ガイヨウ</t>
    </rPh>
    <phoneticPr fontId="9"/>
  </si>
  <si>
    <t>※仕様・仕組・システム・フロー等の改良前後の差異が分かるように記入してください。</t>
    <rPh sb="1" eb="3">
      <t>シヨウ</t>
    </rPh>
    <rPh sb="4" eb="6">
      <t>シク</t>
    </rPh>
    <rPh sb="15" eb="16">
      <t>トウ</t>
    </rPh>
    <rPh sb="17" eb="19">
      <t>カイリョウ</t>
    </rPh>
    <rPh sb="19" eb="21">
      <t>ゼンゴ</t>
    </rPh>
    <rPh sb="22" eb="24">
      <t>サイ</t>
    </rPh>
    <rPh sb="25" eb="26">
      <t>ワ</t>
    </rPh>
    <rPh sb="31" eb="33">
      <t>キニュウ</t>
    </rPh>
    <phoneticPr fontId="1"/>
  </si>
  <si>
    <t>事業内容／
経歴・実績</t>
    <rPh sb="0" eb="2">
      <t>ジギョウ</t>
    </rPh>
    <rPh sb="2" eb="4">
      <t>ナイヨウ</t>
    </rPh>
    <phoneticPr fontId="5"/>
  </si>
  <si>
    <t>委託・外注内容／
指導内容</t>
    <rPh sb="0" eb="2">
      <t>イタク</t>
    </rPh>
    <rPh sb="3" eb="5">
      <t>ガイチュウ</t>
    </rPh>
    <rPh sb="5" eb="7">
      <t>ナイヨウ</t>
    </rPh>
    <phoneticPr fontId="5"/>
  </si>
  <si>
    <t>委託・外注内容／
指導内容</t>
    <rPh sb="0" eb="2">
      <t>イタク</t>
    </rPh>
    <rPh sb="3" eb="5">
      <t>ガイチュウ</t>
    </rPh>
    <rPh sb="5" eb="7">
      <t>ナイヨウ</t>
    </rPh>
    <phoneticPr fontId="1"/>
  </si>
  <si>
    <t>製品等の販売単価</t>
    <rPh sb="4" eb="6">
      <t>ハンバイ</t>
    </rPh>
    <rPh sb="6" eb="8">
      <t>タンカ</t>
    </rPh>
    <phoneticPr fontId="1"/>
  </si>
  <si>
    <t>単価
（税抜）
(B)</t>
    <rPh sb="0" eb="1">
      <t>タン</t>
    </rPh>
    <rPh sb="1" eb="2">
      <t>カ</t>
    </rPh>
    <phoneticPr fontId="5"/>
  </si>
  <si>
    <t>助成対象経費
(A)×(B)</t>
    <phoneticPr fontId="5"/>
  </si>
  <si>
    <t>調達
方法</t>
    <rPh sb="0" eb="2">
      <t>チョウタツ</t>
    </rPh>
    <rPh sb="3" eb="5">
      <t>ホウホウ</t>
    </rPh>
    <phoneticPr fontId="1"/>
  </si>
  <si>
    <t>数量／
指導日数
(A)</t>
    <rPh sb="0" eb="2">
      <t>スウリョウ</t>
    </rPh>
    <rPh sb="4" eb="6">
      <t>シドウ</t>
    </rPh>
    <rPh sb="6" eb="8">
      <t>ニッスウ</t>
    </rPh>
    <phoneticPr fontId="1"/>
  </si>
  <si>
    <t>購入先事業者名</t>
    <rPh sb="0" eb="2">
      <t>コウニュウ</t>
    </rPh>
    <rPh sb="2" eb="3">
      <t>サキ</t>
    </rPh>
    <rPh sb="3" eb="5">
      <t>ジギョウ</t>
    </rPh>
    <rPh sb="5" eb="6">
      <t>シャ</t>
    </rPh>
    <rPh sb="6" eb="7">
      <t>メイ</t>
    </rPh>
    <phoneticPr fontId="5"/>
  </si>
  <si>
    <t>対象製品等</t>
    <rPh sb="0" eb="2">
      <t>タイショウ</t>
    </rPh>
    <rPh sb="2" eb="4">
      <t>セイヒン</t>
    </rPh>
    <rPh sb="4" eb="5">
      <t>トウ</t>
    </rPh>
    <phoneticPr fontId="1"/>
  </si>
  <si>
    <t>弁理士事務所
又は
権利所有事業者名</t>
    <rPh sb="0" eb="3">
      <t>ベンリシジム22</t>
    </rPh>
    <rPh sb="14" eb="16">
      <t>ジギョウ</t>
    </rPh>
    <rPh sb="16" eb="17">
      <t>シャ</t>
    </rPh>
    <phoneticPr fontId="1"/>
  </si>
  <si>
    <t>単価
（税抜）</t>
    <rPh sb="0" eb="1">
      <t>タン</t>
    </rPh>
    <rPh sb="1" eb="2">
      <t>カ</t>
    </rPh>
    <phoneticPr fontId="5"/>
  </si>
  <si>
    <t>所属・役職</t>
    <rPh sb="0" eb="1">
      <t>ショ</t>
    </rPh>
    <rPh sb="1" eb="2">
      <t>ゾク</t>
    </rPh>
    <rPh sb="3" eb="4">
      <t>ヤク</t>
    </rPh>
    <rPh sb="4" eb="5">
      <t>ショク</t>
    </rPh>
    <phoneticPr fontId="5"/>
  </si>
  <si>
    <t>従事時間
(A)</t>
    <rPh sb="0" eb="2">
      <t>ジュウジ</t>
    </rPh>
    <rPh sb="2" eb="4">
      <t>ジカン</t>
    </rPh>
    <phoneticPr fontId="5"/>
  </si>
  <si>
    <t>助成事業に
要する経費</t>
    <rPh sb="0" eb="2">
      <t>ジョセイ</t>
    </rPh>
    <rPh sb="2" eb="4">
      <t>ジギョウ</t>
    </rPh>
    <rPh sb="6" eb="7">
      <t>ヨウ</t>
    </rPh>
    <phoneticPr fontId="5"/>
  </si>
  <si>
    <t>使用目的・用途</t>
    <rPh sb="0" eb="2">
      <t>シヨウ</t>
    </rPh>
    <rPh sb="2" eb="4">
      <t>モクテキ</t>
    </rPh>
    <rPh sb="5" eb="7">
      <t>ヨウト</t>
    </rPh>
    <phoneticPr fontId="5"/>
  </si>
  <si>
    <t>月額賃料
（税抜）
(B)</t>
    <rPh sb="0" eb="2">
      <t>ゲツガク</t>
    </rPh>
    <rPh sb="2" eb="4">
      <t>チンリョウ</t>
    </rPh>
    <phoneticPr fontId="5"/>
  </si>
  <si>
    <t xml:space="preserve">契約予定先
事業者名   </t>
    <rPh sb="0" eb="2">
      <t>ケイヤク</t>
    </rPh>
    <rPh sb="2" eb="4">
      <t>ヨテイ</t>
    </rPh>
    <rPh sb="4" eb="5">
      <t>サキ</t>
    </rPh>
    <phoneticPr fontId="5"/>
  </si>
  <si>
    <t>賃借施設等
（場所・延床面積）</t>
    <rPh sb="0" eb="2">
      <t>チンシャク</t>
    </rPh>
    <rPh sb="2" eb="4">
      <t>シセツ</t>
    </rPh>
    <rPh sb="4" eb="5">
      <t>トウ</t>
    </rPh>
    <rPh sb="7" eb="9">
      <t>バショ</t>
    </rPh>
    <rPh sb="10" eb="12">
      <t>ノベユカ</t>
    </rPh>
    <rPh sb="12" eb="14">
      <t>メンセキ</t>
    </rPh>
    <phoneticPr fontId="5"/>
  </si>
  <si>
    <t>部署・役職</t>
    <phoneticPr fontId="1"/>
  </si>
  <si>
    <t>購入先又は
ﾘｰｽ･ﾚﾝﾀﾙ先
事業者名</t>
    <rPh sb="0" eb="2">
      <t>コウニュウ</t>
    </rPh>
    <rPh sb="2" eb="3">
      <t>サキ</t>
    </rPh>
    <rPh sb="3" eb="4">
      <t>マタ</t>
    </rPh>
    <rPh sb="16" eb="18">
      <t>ジギョウ</t>
    </rPh>
    <rPh sb="18" eb="19">
      <t>シャ</t>
    </rPh>
    <rPh sb="19" eb="20">
      <t>メイ</t>
    </rPh>
    <phoneticPr fontId="5"/>
  </si>
  <si>
    <t>助成事業完了予定日</t>
    <phoneticPr fontId="1"/>
  </si>
  <si>
    <t>助成対象経費
（税抜）
(A)×(B)</t>
    <phoneticPr fontId="5"/>
  </si>
  <si>
    <t>助成対象経費
（税抜）
(A)×(B）</t>
    <phoneticPr fontId="5"/>
  </si>
  <si>
    <t>助成対象経費
（税抜）</t>
    <phoneticPr fontId="5"/>
  </si>
  <si>
    <t>経費内容</t>
    <rPh sb="0" eb="2">
      <t>ケイヒ</t>
    </rPh>
    <rPh sb="2" eb="4">
      <t>ナイヨウ</t>
    </rPh>
    <phoneticPr fontId="5"/>
  </si>
  <si>
    <t>数量
(A)</t>
  </si>
  <si>
    <t>１．申請区分</t>
    <rPh sb="2" eb="4">
      <t>シンセイ</t>
    </rPh>
    <rPh sb="4" eb="6">
      <t>クブン</t>
    </rPh>
    <phoneticPr fontId="9"/>
  </si>
  <si>
    <t>２．申請テーマ</t>
    <rPh sb="2" eb="4">
      <t>シンセイ</t>
    </rPh>
    <phoneticPr fontId="9"/>
  </si>
  <si>
    <t>＜製品改良＞</t>
    <rPh sb="1" eb="3">
      <t>セイヒン</t>
    </rPh>
    <rPh sb="3" eb="5">
      <t>カイリョウ</t>
    </rPh>
    <phoneticPr fontId="1"/>
  </si>
  <si>
    <t>規格・認証の
対象国・地域</t>
    <rPh sb="0" eb="2">
      <t>キカク</t>
    </rPh>
    <rPh sb="3" eb="5">
      <t>ニンショウ</t>
    </rPh>
    <phoneticPr fontId="1"/>
  </si>
  <si>
    <t>(4) 産業財産権出願・導入費</t>
    <phoneticPr fontId="5"/>
  </si>
  <si>
    <t>(3) 委託・外注費／専門家指導費</t>
    <phoneticPr fontId="1"/>
  </si>
  <si>
    <t>(4) 産業財産権出願・導入費</t>
    <rPh sb="4" eb="6">
      <t>サンギョウ</t>
    </rPh>
    <rPh sb="6" eb="9">
      <t>ザイサンケン</t>
    </rPh>
    <rPh sb="9" eb="11">
      <t>シュツガン</t>
    </rPh>
    <rPh sb="12" eb="14">
      <t>ドウニュウ</t>
    </rPh>
    <rPh sb="14" eb="15">
      <t>ヒ</t>
    </rPh>
    <phoneticPr fontId="5"/>
  </si>
  <si>
    <t>(5) 直接人件費　【従事時間見積表】</t>
    <phoneticPr fontId="5"/>
  </si>
  <si>
    <t>(6) 賃借料</t>
    <rPh sb="4" eb="7">
      <t>チンシャクリョウ</t>
    </rPh>
    <phoneticPr fontId="1"/>
  </si>
  <si>
    <t>「はい」と回答した場合</t>
    <phoneticPr fontId="1"/>
  </si>
  <si>
    <t>（４）　本助成事業の成果を産業財産権として出願する予定</t>
    <rPh sb="4" eb="5">
      <t>ホン</t>
    </rPh>
    <rPh sb="5" eb="7">
      <t>ジョセイ</t>
    </rPh>
    <rPh sb="7" eb="9">
      <t>ジギョウ</t>
    </rPh>
    <rPh sb="10" eb="12">
      <t>セイカ</t>
    </rPh>
    <rPh sb="13" eb="15">
      <t>サンギョウ</t>
    </rPh>
    <rPh sb="15" eb="18">
      <t>ザイサンケン</t>
    </rPh>
    <rPh sb="21" eb="23">
      <t>シュツガン</t>
    </rPh>
    <rPh sb="25" eb="27">
      <t>ヨテイ</t>
    </rPh>
    <phoneticPr fontId="1"/>
  </si>
  <si>
    <t>（２） 本助成事業に必要な産業財産権を出願又は保有している</t>
    <rPh sb="4" eb="5">
      <t>ホン</t>
    </rPh>
    <rPh sb="5" eb="7">
      <t>ジョセイ</t>
    </rPh>
    <rPh sb="7" eb="9">
      <t>ジギョウ</t>
    </rPh>
    <rPh sb="10" eb="12">
      <t>ヒツヨウ</t>
    </rPh>
    <rPh sb="13" eb="15">
      <t>サンギョウ</t>
    </rPh>
    <rPh sb="15" eb="18">
      <t>ザイサンケン</t>
    </rPh>
    <rPh sb="19" eb="21">
      <t>シュツガン</t>
    </rPh>
    <rPh sb="21" eb="22">
      <t>マタ</t>
    </rPh>
    <rPh sb="23" eb="25">
      <t>ホユウ</t>
    </rPh>
    <phoneticPr fontId="1"/>
  </si>
  <si>
    <r>
      <t>(2) 機械装置・工具器具費</t>
    </r>
    <r>
      <rPr>
        <sz val="10"/>
        <rFont val="ＭＳ 明朝"/>
        <family val="1"/>
        <charset val="128"/>
      </rPr>
      <t/>
    </r>
    <phoneticPr fontId="5"/>
  </si>
  <si>
    <r>
      <t>(3) 委託・外注費／専門家指導費</t>
    </r>
    <r>
      <rPr>
        <sz val="10"/>
        <rFont val="ＭＳ 明朝"/>
        <family val="1"/>
        <charset val="128"/>
      </rPr>
      <t/>
    </r>
    <rPh sb="4" eb="6">
      <t>イタク</t>
    </rPh>
    <rPh sb="7" eb="10">
      <t>ガイチュウヒ</t>
    </rPh>
    <phoneticPr fontId="5"/>
  </si>
  <si>
    <r>
      <t>(5) 直接人件費</t>
    </r>
    <r>
      <rPr>
        <sz val="10"/>
        <rFont val="ＭＳ 明朝"/>
        <family val="1"/>
        <charset val="128"/>
      </rPr>
      <t/>
    </r>
    <phoneticPr fontId="5"/>
  </si>
  <si>
    <r>
      <t>(6) 賃借料</t>
    </r>
    <r>
      <rPr>
        <sz val="10"/>
        <rFont val="ＭＳ 明朝"/>
        <family val="1"/>
        <charset val="128"/>
      </rPr>
      <t/>
    </r>
    <rPh sb="4" eb="7">
      <t>チンシャクリョウ</t>
    </rPh>
    <phoneticPr fontId="5"/>
  </si>
  <si>
    <r>
      <t>(7) その他助成対象外経費</t>
    </r>
    <r>
      <rPr>
        <sz val="10"/>
        <rFont val="ＭＳ 明朝"/>
        <family val="1"/>
        <charset val="128"/>
      </rPr>
      <t/>
    </r>
    <phoneticPr fontId="5"/>
  </si>
  <si>
    <t>名　称</t>
    <rPh sb="0" eb="1">
      <t>ナ</t>
    </rPh>
    <rPh sb="2" eb="3">
      <t>ショウ</t>
    </rPh>
    <phoneticPr fontId="1"/>
  </si>
  <si>
    <t>事業者名</t>
    <rPh sb="0" eb="2">
      <t>ジギョウ</t>
    </rPh>
    <rPh sb="2" eb="3">
      <t>シャ</t>
    </rPh>
    <rPh sb="3" eb="4">
      <t>メイ</t>
    </rPh>
    <phoneticPr fontId="5"/>
  </si>
  <si>
    <t>設置場所所在地</t>
    <rPh sb="4" eb="7">
      <t>ショザイチ</t>
    </rPh>
    <phoneticPr fontId="5"/>
  </si>
  <si>
    <t>購入が必要な理由
（リース・レンタルしない理由）</t>
    <rPh sb="0" eb="2">
      <t>コウニュウ</t>
    </rPh>
    <rPh sb="3" eb="5">
      <t>ヒツヨウ</t>
    </rPh>
    <rPh sb="6" eb="8">
      <t>リユウ</t>
    </rPh>
    <rPh sb="21" eb="23">
      <t>リユウ</t>
    </rPh>
    <phoneticPr fontId="5"/>
  </si>
  <si>
    <t xml:space="preserve">委託・外注先
事業者名／
専門家所属・氏名   </t>
    <rPh sb="0" eb="2">
      <t>イタク</t>
    </rPh>
    <rPh sb="3" eb="6">
      <t>ガイチュウサキ</t>
    </rPh>
    <rPh sb="7" eb="9">
      <t>ジギョウ</t>
    </rPh>
    <rPh sb="9" eb="10">
      <t>シャ</t>
    </rPh>
    <rPh sb="10" eb="11">
      <t>ギョウシャ</t>
    </rPh>
    <rPh sb="13" eb="16">
      <t>センモンカ</t>
    </rPh>
    <rPh sb="19" eb="21">
      <t>シメイ</t>
    </rPh>
    <phoneticPr fontId="5"/>
  </si>
  <si>
    <t>所在地／住所</t>
    <rPh sb="0" eb="1">
      <t>ショ</t>
    </rPh>
    <rPh sb="1" eb="2">
      <t>ザイ</t>
    </rPh>
    <rPh sb="2" eb="3">
      <t>チ</t>
    </rPh>
    <rPh sb="4" eb="6">
      <t>ジュウショ</t>
    </rPh>
    <phoneticPr fontId="5"/>
  </si>
  <si>
    <t>代表者名／専門家氏名</t>
    <rPh sb="0" eb="3">
      <t>ダイヒョウシャ</t>
    </rPh>
    <rPh sb="3" eb="4">
      <t>メイ</t>
    </rPh>
    <rPh sb="5" eb="8">
      <t>センモンカ</t>
    </rPh>
    <rPh sb="8" eb="10">
      <t>シメイ</t>
    </rPh>
    <phoneticPr fontId="5"/>
  </si>
  <si>
    <t>電話</t>
    <rPh sb="0" eb="1">
      <t>デン</t>
    </rPh>
    <rPh sb="1" eb="2">
      <t>ハナシ</t>
    </rPh>
    <phoneticPr fontId="1"/>
  </si>
  <si>
    <t>事業者名／専門家所属</t>
    <rPh sb="8" eb="10">
      <t>ショゾク</t>
    </rPh>
    <phoneticPr fontId="1"/>
  </si>
  <si>
    <t>選定理由／
専門家指導が必要な理由</t>
    <rPh sb="0" eb="2">
      <t>センテイ</t>
    </rPh>
    <rPh sb="2" eb="4">
      <t>リユウ</t>
    </rPh>
    <rPh sb="6" eb="9">
      <t>センモンカ</t>
    </rPh>
    <rPh sb="9" eb="11">
      <t>シドウ</t>
    </rPh>
    <rPh sb="12" eb="14">
      <t>ヒツヨウ</t>
    </rPh>
    <rPh sb="15" eb="17">
      <t>リユウ</t>
    </rPh>
    <phoneticPr fontId="5"/>
  </si>
  <si>
    <t>月</t>
  </si>
  <si>
    <t>(8) 原材料・副資材費</t>
    <phoneticPr fontId="5"/>
  </si>
  <si>
    <t>(9) 機械装置・工具器具費</t>
    <rPh sb="4" eb="6">
      <t>キカイ</t>
    </rPh>
    <rPh sb="6" eb="8">
      <t>ソウチ</t>
    </rPh>
    <rPh sb="9" eb="11">
      <t>コウグ</t>
    </rPh>
    <rPh sb="11" eb="13">
      <t>キグ</t>
    </rPh>
    <rPh sb="13" eb="14">
      <t>ヒ</t>
    </rPh>
    <phoneticPr fontId="5"/>
  </si>
  <si>
    <t>(10) 委託・外注費／専門家指導費</t>
    <phoneticPr fontId="1"/>
  </si>
  <si>
    <t>(A)×(B）</t>
    <phoneticPr fontId="5"/>
  </si>
  <si>
    <t>進捗状況等</t>
    <rPh sb="0" eb="2">
      <t>シンチョク</t>
    </rPh>
    <rPh sb="2" eb="4">
      <t>ジョウキョウ</t>
    </rPh>
    <rPh sb="4" eb="5">
      <t>ナド</t>
    </rPh>
    <phoneticPr fontId="1"/>
  </si>
  <si>
    <t>達成目標の確認方法</t>
    <rPh sb="0" eb="2">
      <t>タッセイ</t>
    </rPh>
    <rPh sb="2" eb="4">
      <t>モクヒョウ</t>
    </rPh>
    <rPh sb="5" eb="7">
      <t>カクニン</t>
    </rPh>
    <rPh sb="7" eb="9">
      <t>ホウホウ</t>
    </rPh>
    <phoneticPr fontId="9"/>
  </si>
  <si>
    <t>改良の概要</t>
    <phoneticPr fontId="1"/>
  </si>
  <si>
    <t>頃（予定）</t>
    <rPh sb="0" eb="1">
      <t>コロ</t>
    </rPh>
    <rPh sb="2" eb="4">
      <t>ヨテイ</t>
    </rPh>
    <phoneticPr fontId="1"/>
  </si>
  <si>
    <t>数量
単位</t>
    <rPh sb="0" eb="2">
      <t>スウリョウ</t>
    </rPh>
    <rPh sb="3" eb="5">
      <t>タンイ</t>
    </rPh>
    <phoneticPr fontId="1"/>
  </si>
  <si>
    <t>従事内容</t>
    <rPh sb="0" eb="2">
      <t>ジュウジ</t>
    </rPh>
    <rPh sb="2" eb="4">
      <t>ナイヨウ</t>
    </rPh>
    <phoneticPr fontId="5"/>
  </si>
  <si>
    <t>数量
(A)</t>
    <rPh sb="0" eb="2">
      <t>スウリョウマタ2</t>
    </rPh>
    <phoneticPr fontId="1"/>
  </si>
  <si>
    <t>ﾘｰｽ・
ﾚﾝﾀﾙ
月数</t>
    <phoneticPr fontId="1"/>
  </si>
  <si>
    <t>助成対象
経費
（税抜）
(A)×(B）</t>
    <phoneticPr fontId="5"/>
  </si>
  <si>
    <r>
      <t>合　計 　　</t>
    </r>
    <r>
      <rPr>
        <sz val="11"/>
        <rFont val="ＭＳ 明朝"/>
        <family val="1"/>
        <charset val="128"/>
      </rPr>
      <t/>
    </r>
    <phoneticPr fontId="5"/>
  </si>
  <si>
    <t>※表が足りない場合は、枠を追加せず、本ページを複製してください。</t>
    <phoneticPr fontId="1"/>
  </si>
  <si>
    <t>　※リース・レンタルの場合は、（助成対象期間内のリース月数×月額リース料＝）リース・レンタル料合計を計上してください。</t>
    <rPh sb="18" eb="20">
      <t>タイショウ</t>
    </rPh>
    <rPh sb="46" eb="47">
      <t>リョウ</t>
    </rPh>
    <rPh sb="47" eb="49">
      <t>ゴウケイ</t>
    </rPh>
    <phoneticPr fontId="1"/>
  </si>
  <si>
    <t>助成対象
経費（税抜）
(A)×(B）</t>
    <phoneticPr fontId="5"/>
  </si>
  <si>
    <t>賃借施設等</t>
    <phoneticPr fontId="1"/>
  </si>
  <si>
    <t>賃借
月数
(A)</t>
    <rPh sb="0" eb="2">
      <t>チンシャク</t>
    </rPh>
    <rPh sb="3" eb="5">
      <t>ツキスウ2</t>
    </rPh>
    <phoneticPr fontId="1"/>
  </si>
  <si>
    <t>㎡</t>
    <phoneticPr fontId="1"/>
  </si>
  <si>
    <t>選定理由</t>
    <rPh sb="0" eb="2">
      <t>センテイ</t>
    </rPh>
    <rPh sb="2" eb="4">
      <t>リユウ</t>
    </rPh>
    <phoneticPr fontId="5"/>
  </si>
  <si>
    <t>所 在 地</t>
    <phoneticPr fontId="1"/>
  </si>
  <si>
    <t>名　　称</t>
    <phoneticPr fontId="1"/>
  </si>
  <si>
    <t>面　　積</t>
    <rPh sb="0" eb="1">
      <t>メン</t>
    </rPh>
    <rPh sb="3" eb="4">
      <t>セキ</t>
    </rPh>
    <phoneticPr fontId="1"/>
  </si>
  <si>
    <t>契約予定先</t>
    <phoneticPr fontId="1"/>
  </si>
  <si>
    <t>事業者名</t>
    <phoneticPr fontId="1"/>
  </si>
  <si>
    <t>代表者名</t>
    <phoneticPr fontId="1"/>
  </si>
  <si>
    <t>電　　話</t>
    <phoneticPr fontId="1"/>
  </si>
  <si>
    <t>所在地</t>
    <phoneticPr fontId="1"/>
  </si>
  <si>
    <t>使用目的・用途</t>
    <phoneticPr fontId="5"/>
  </si>
  <si>
    <t>うち使用部分</t>
    <rPh sb="2" eb="4">
      <t>シヨウ</t>
    </rPh>
    <rPh sb="4" eb="6">
      <t>ブブン</t>
    </rPh>
    <phoneticPr fontId="1"/>
  </si>
  <si>
    <t>契約部分全体</t>
    <rPh sb="0" eb="2">
      <t>ケイヤク</t>
    </rPh>
    <rPh sb="2" eb="4">
      <t>ブブン</t>
    </rPh>
    <rPh sb="4" eb="6">
      <t>ゼンタイ</t>
    </rPh>
    <phoneticPr fontId="1"/>
  </si>
  <si>
    <t>賃借
期間</t>
    <rPh sb="0" eb="2">
      <t>チンシャク</t>
    </rPh>
    <rPh sb="3" eb="5">
      <t>キカン</t>
    </rPh>
    <phoneticPr fontId="5"/>
  </si>
  <si>
    <t>代 表 者 氏 名</t>
    <rPh sb="0" eb="1">
      <t>ダイ</t>
    </rPh>
    <rPh sb="2" eb="3">
      <t>ヒョウ</t>
    </rPh>
    <rPh sb="4" eb="5">
      <t>シャ</t>
    </rPh>
    <rPh sb="6" eb="7">
      <t>シ</t>
    </rPh>
    <rPh sb="8" eb="9">
      <t>ナ</t>
    </rPh>
    <phoneticPr fontId="1"/>
  </si>
  <si>
    <t>）</t>
    <phoneticPr fontId="1"/>
  </si>
  <si>
    <t>規格認証</t>
    <rPh sb="0" eb="2">
      <t>キカク</t>
    </rPh>
    <rPh sb="2" eb="4">
      <t>ニンショウ</t>
    </rPh>
    <phoneticPr fontId="9"/>
  </si>
  <si>
    <r>
      <rPr>
        <u/>
        <sz val="11"/>
        <rFont val="游ゴシック"/>
        <family val="3"/>
        <charset val="128"/>
      </rPr>
      <t>改良前</t>
    </r>
    <r>
      <rPr>
        <sz val="11"/>
        <rFont val="游ゴシック"/>
        <family val="3"/>
        <charset val="128"/>
      </rPr>
      <t>製品等の仕様</t>
    </r>
    <rPh sb="5" eb="6">
      <t>トウ</t>
    </rPh>
    <rPh sb="7" eb="9">
      <t>シヨウ</t>
    </rPh>
    <phoneticPr fontId="1"/>
  </si>
  <si>
    <r>
      <rPr>
        <u/>
        <sz val="11"/>
        <rFont val="游ゴシック"/>
        <family val="3"/>
        <charset val="128"/>
      </rPr>
      <t>改良前後</t>
    </r>
    <r>
      <rPr>
        <sz val="11"/>
        <rFont val="游ゴシック"/>
        <family val="3"/>
        <charset val="128"/>
      </rPr>
      <t>の仕様は具体的に記入
・</t>
    </r>
    <r>
      <rPr>
        <b/>
        <sz val="11"/>
        <rFont val="游ゴシック"/>
        <family val="3"/>
        <charset val="128"/>
      </rPr>
      <t>機能</t>
    </r>
    <r>
      <rPr>
        <sz val="11"/>
        <rFont val="游ゴシック"/>
        <family val="3"/>
        <charset val="128"/>
      </rPr>
      <t>（備わっている働きや能力等の検証可能な内容）
・</t>
    </r>
    <r>
      <rPr>
        <b/>
        <sz val="11"/>
        <rFont val="游ゴシック"/>
        <family val="3"/>
        <charset val="128"/>
      </rPr>
      <t>性能</t>
    </r>
    <r>
      <rPr>
        <sz val="11"/>
        <rFont val="游ゴシック"/>
        <family val="3"/>
        <charset val="128"/>
      </rPr>
      <t>（基準や指標等の定量的な数値）</t>
    </r>
    <rPh sb="0" eb="2">
      <t>カイリョウ</t>
    </rPh>
    <rPh sb="2" eb="4">
      <t>ゼンゴ</t>
    </rPh>
    <rPh sb="5" eb="7">
      <t>シヨウ</t>
    </rPh>
    <rPh sb="32" eb="34">
      <t>ケンショウ</t>
    </rPh>
    <rPh sb="34" eb="36">
      <t>カノウ</t>
    </rPh>
    <rPh sb="37" eb="39">
      <t>ナイヨウ</t>
    </rPh>
    <rPh sb="56" eb="58">
      <t>スウチ</t>
    </rPh>
    <phoneticPr fontId="1"/>
  </si>
  <si>
    <t>ア　製品改良の達成目標</t>
    <rPh sb="7" eb="9">
      <t>タッセイ</t>
    </rPh>
    <rPh sb="9" eb="11">
      <t>モクヒョウ</t>
    </rPh>
    <phoneticPr fontId="1"/>
  </si>
  <si>
    <t>イ　規格適合・認証取得の達成目標</t>
    <rPh sb="2" eb="4">
      <t>キカク</t>
    </rPh>
    <rPh sb="4" eb="6">
      <t>テキゴウ</t>
    </rPh>
    <rPh sb="7" eb="9">
      <t>ニンショウ</t>
    </rPh>
    <rPh sb="9" eb="11">
      <t>シュトク</t>
    </rPh>
    <rPh sb="12" eb="14">
      <t>タッセイ</t>
    </rPh>
    <rPh sb="14" eb="16">
      <t>モクヒョウ</t>
    </rPh>
    <phoneticPr fontId="1"/>
  </si>
  <si>
    <t>④</t>
    <phoneticPr fontId="1"/>
  </si>
  <si>
    <t>～</t>
  </si>
  <si>
    <t>～</t>
    <phoneticPr fontId="1"/>
  </si>
  <si>
    <r>
      <t>＜製品改良費＞</t>
    </r>
    <r>
      <rPr>
        <sz val="12"/>
        <color theme="1"/>
        <rFont val="ＭＳ Ｐゴシック"/>
        <family val="3"/>
        <charset val="128"/>
      </rPr>
      <t/>
    </r>
    <rPh sb="1" eb="3">
      <t>セイヒン</t>
    </rPh>
    <rPh sb="3" eb="5">
      <t>カイリョウ</t>
    </rPh>
    <rPh sb="5" eb="6">
      <t>ヒ</t>
    </rPh>
    <phoneticPr fontId="9"/>
  </si>
  <si>
    <r>
      <t>　※</t>
    </r>
    <r>
      <rPr>
        <u/>
        <sz val="10"/>
        <rFont val="游ゴシック"/>
        <family val="3"/>
        <charset val="128"/>
      </rPr>
      <t>既存機械装置等の改良や修繕等、生産・量産用の機械装置等に係る経費は助成対象外</t>
    </r>
    <r>
      <rPr>
        <sz val="10"/>
        <rFont val="游ゴシック"/>
        <family val="3"/>
        <charset val="128"/>
      </rPr>
      <t>となります。</t>
    </r>
    <rPh sb="2" eb="4">
      <t>キゾン</t>
    </rPh>
    <rPh sb="4" eb="6">
      <t>キカイ</t>
    </rPh>
    <rPh sb="6" eb="8">
      <t>ソウチ</t>
    </rPh>
    <rPh sb="8" eb="9">
      <t>トウ</t>
    </rPh>
    <rPh sb="10" eb="12">
      <t>カイリョウ</t>
    </rPh>
    <rPh sb="13" eb="15">
      <t>シュウゼン</t>
    </rPh>
    <rPh sb="15" eb="16">
      <t>トウ</t>
    </rPh>
    <rPh sb="30" eb="31">
      <t>カカワ</t>
    </rPh>
    <rPh sb="32" eb="34">
      <t>ケイヒ</t>
    </rPh>
    <rPh sb="35" eb="37">
      <t>ジョセイ</t>
    </rPh>
    <rPh sb="37" eb="40">
      <t>タイショウガイ</t>
    </rPh>
    <phoneticPr fontId="5"/>
  </si>
  <si>
    <t>購入単価 又は
ﾘｰｽ･ﾚﾝﾀﾙ料
合計（税抜）
(B)</t>
    <rPh sb="0" eb="2">
      <t>コウニュウ</t>
    </rPh>
    <rPh sb="2" eb="4">
      <t>タンカ</t>
    </rPh>
    <rPh sb="5" eb="6">
      <t>マタ</t>
    </rPh>
    <rPh sb="16" eb="17">
      <t>リョウ</t>
    </rPh>
    <rPh sb="18" eb="20">
      <t>ゴウケイ</t>
    </rPh>
    <rPh sb="21" eb="23">
      <t>ゼイヌキ</t>
    </rPh>
    <phoneticPr fontId="1"/>
  </si>
  <si>
    <t>経費番号</t>
    <rPh sb="2" eb="4">
      <t>バンゴウ</t>
    </rPh>
    <phoneticPr fontId="5"/>
  </si>
  <si>
    <t>規　格
(ﾒｰｶｰ、型番等)</t>
    <rPh sb="0" eb="1">
      <t>タダシ</t>
    </rPh>
    <rPh sb="2" eb="3">
      <t>カク</t>
    </rPh>
    <rPh sb="10" eb="12">
      <t>カタバン</t>
    </rPh>
    <rPh sb="12" eb="13">
      <t>トウ</t>
    </rPh>
    <phoneticPr fontId="5"/>
  </si>
  <si>
    <r>
      <t>　※特注部品等の製作を外部委託する場合は、「</t>
    </r>
    <r>
      <rPr>
        <b/>
        <sz val="10"/>
        <color theme="1"/>
        <rFont val="游ゴシック"/>
        <family val="3"/>
        <charset val="128"/>
      </rPr>
      <t>(3) 委託・外注費</t>
    </r>
    <r>
      <rPr>
        <sz val="10"/>
        <color theme="1"/>
        <rFont val="游ゴシック"/>
        <family val="3"/>
        <charset val="128"/>
      </rPr>
      <t>」に計上してください。</t>
    </r>
    <rPh sb="2" eb="4">
      <t>トクチュウ</t>
    </rPh>
    <rPh sb="4" eb="6">
      <t>ブヒン</t>
    </rPh>
    <rPh sb="6" eb="7">
      <t>トウ</t>
    </rPh>
    <rPh sb="8" eb="10">
      <t>セイサク</t>
    </rPh>
    <rPh sb="11" eb="13">
      <t>ガイブ</t>
    </rPh>
    <rPh sb="13" eb="15">
      <t>イタク</t>
    </rPh>
    <rPh sb="17" eb="19">
      <t>バアイ</t>
    </rPh>
    <rPh sb="26" eb="28">
      <t>イタク</t>
    </rPh>
    <rPh sb="29" eb="31">
      <t>ガイチュウ</t>
    </rPh>
    <rPh sb="31" eb="32">
      <t>ヒ</t>
    </rPh>
    <rPh sb="34" eb="36">
      <t>ケイジョウ</t>
    </rPh>
    <phoneticPr fontId="5"/>
  </si>
  <si>
    <t>委託・外注費/専門家指導費（製品改良費）　計</t>
    <rPh sb="14" eb="19">
      <t>セイヒンカイリョウヒ</t>
    </rPh>
    <phoneticPr fontId="1"/>
  </si>
  <si>
    <t>機械装置・工具器具費（製品改良費）　計</t>
    <rPh sb="11" eb="16">
      <t>セイヒンカイリョウヒ</t>
    </rPh>
    <rPh sb="18" eb="19">
      <t>ケイ</t>
    </rPh>
    <phoneticPr fontId="1"/>
  </si>
  <si>
    <t xml:space="preserve"> 原材料・副資材費（製品改良費）　計</t>
    <rPh sb="10" eb="15">
      <t>セイヒンカイリョウヒ</t>
    </rPh>
    <rPh sb="17" eb="18">
      <t>ケイ</t>
    </rPh>
    <phoneticPr fontId="1"/>
  </si>
  <si>
    <t>(2)ー１　機械装置・工具器具購入計画書</t>
    <rPh sb="6" eb="8">
      <t>キカイ</t>
    </rPh>
    <rPh sb="8" eb="10">
      <t>ソウチ</t>
    </rPh>
    <rPh sb="11" eb="13">
      <t>コウグ</t>
    </rPh>
    <rPh sb="13" eb="15">
      <t>キグ</t>
    </rPh>
    <rPh sb="15" eb="17">
      <t>コウニュウ</t>
    </rPh>
    <rPh sb="17" eb="20">
      <t>ケイカクショ</t>
    </rPh>
    <phoneticPr fontId="5"/>
  </si>
  <si>
    <r>
      <t>　※</t>
    </r>
    <r>
      <rPr>
        <u/>
        <sz val="10"/>
        <rFont val="游ゴシック"/>
        <family val="3"/>
        <charset val="128"/>
      </rPr>
      <t>出願に関する先行調査、審査請求、登録に係る経費は助成対象外</t>
    </r>
    <r>
      <rPr>
        <sz val="10"/>
        <rFont val="游ゴシック"/>
        <family val="3"/>
        <charset val="128"/>
      </rPr>
      <t>となります。</t>
    </r>
    <rPh sb="2" eb="4">
      <t>シュツガン</t>
    </rPh>
    <rPh sb="5" eb="6">
      <t>カン</t>
    </rPh>
    <rPh sb="8" eb="10">
      <t>センコウ</t>
    </rPh>
    <rPh sb="10" eb="12">
      <t>チョウサ</t>
    </rPh>
    <rPh sb="13" eb="15">
      <t>シンサ</t>
    </rPh>
    <rPh sb="15" eb="17">
      <t>セイキュウ</t>
    </rPh>
    <rPh sb="18" eb="20">
      <t>トウロク</t>
    </rPh>
    <rPh sb="21" eb="22">
      <t>カカワ</t>
    </rPh>
    <rPh sb="23" eb="25">
      <t>ケイヒ</t>
    </rPh>
    <rPh sb="26" eb="28">
      <t>ジョセイ</t>
    </rPh>
    <rPh sb="28" eb="31">
      <t>タイショウガイ</t>
    </rPh>
    <phoneticPr fontId="1"/>
  </si>
  <si>
    <t>電話</t>
    <rPh sb="0" eb="1">
      <t>デン</t>
    </rPh>
    <rPh sb="1" eb="2">
      <t>ハナシ</t>
    </rPh>
    <phoneticPr fontId="5"/>
  </si>
  <si>
    <t>円(税込)</t>
    <rPh sb="0" eb="1">
      <t>エン</t>
    </rPh>
    <rPh sb="2" eb="4">
      <t>ゼイコミ</t>
    </rPh>
    <phoneticPr fontId="5"/>
  </si>
  <si>
    <t>購入予定時期</t>
    <rPh sb="0" eb="2">
      <t>コウニュウ</t>
    </rPh>
    <rPh sb="2" eb="4">
      <t>ヨテイ</t>
    </rPh>
    <rPh sb="4" eb="6">
      <t>ジキ</t>
    </rPh>
    <phoneticPr fontId="1"/>
  </si>
  <si>
    <t>年</t>
    <rPh sb="0" eb="1">
      <t>ネン</t>
    </rPh>
    <phoneticPr fontId="1"/>
  </si>
  <si>
    <t>月</t>
    <rPh sb="0" eb="1">
      <t>ガツ</t>
    </rPh>
    <phoneticPr fontId="1"/>
  </si>
  <si>
    <t>２者入手
困難な理由</t>
    <rPh sb="1" eb="2">
      <t>シャ</t>
    </rPh>
    <rPh sb="2" eb="4">
      <t>ニュウシュ</t>
    </rPh>
    <rPh sb="5" eb="7">
      <t>コンナン</t>
    </rPh>
    <rPh sb="8" eb="10">
      <t>リユウ</t>
    </rPh>
    <phoneticPr fontId="5"/>
  </si>
  <si>
    <t>納品予定物
成果物</t>
    <rPh sb="0" eb="2">
      <t>ノウヒン</t>
    </rPh>
    <rPh sb="2" eb="4">
      <t>ヨテイ</t>
    </rPh>
    <rPh sb="4" eb="5">
      <t>ブツ</t>
    </rPh>
    <rPh sb="6" eb="9">
      <t>セイカブツ</t>
    </rPh>
    <phoneticPr fontId="1"/>
  </si>
  <si>
    <t>見積金額
（2者目）</t>
    <rPh sb="0" eb="2">
      <t>ミツ</t>
    </rPh>
    <rPh sb="2" eb="4">
      <t>キンガク</t>
    </rPh>
    <rPh sb="7" eb="8">
      <t>シャ</t>
    </rPh>
    <rPh sb="8" eb="9">
      <t>メ</t>
    </rPh>
    <phoneticPr fontId="5"/>
  </si>
  <si>
    <t>直接人件費（製品改良費）　計</t>
    <phoneticPr fontId="1"/>
  </si>
  <si>
    <t>賃借料（製品改良費）　計</t>
    <rPh sb="0" eb="3">
      <t>チンシャクリョウ</t>
    </rPh>
    <phoneticPr fontId="1"/>
  </si>
  <si>
    <t>円(税込)</t>
    <phoneticPr fontId="1"/>
  </si>
  <si>
    <r>
      <t>「</t>
    </r>
    <r>
      <rPr>
        <b/>
        <sz val="10"/>
        <rFont val="游ゴシック"/>
        <family val="3"/>
        <charset val="128"/>
      </rPr>
      <t>(6) 賃借料</t>
    </r>
    <r>
      <rPr>
        <sz val="10"/>
        <rFont val="游ゴシック"/>
        <family val="3"/>
        <charset val="128"/>
      </rPr>
      <t>」に計上した</t>
    </r>
    <r>
      <rPr>
        <b/>
        <u/>
        <sz val="10"/>
        <color rgb="FFFF0000"/>
        <rFont val="游ゴシック"/>
        <family val="3"/>
        <charset val="128"/>
      </rPr>
      <t>全ての経費</t>
    </r>
    <r>
      <rPr>
        <u/>
        <sz val="10"/>
        <rFont val="游ゴシック"/>
        <family val="3"/>
        <charset val="128"/>
      </rPr>
      <t>について記入してください。</t>
    </r>
    <rPh sb="17" eb="19">
      <t>ケイヒ</t>
    </rPh>
    <rPh sb="23" eb="25">
      <t>キニュウ</t>
    </rPh>
    <phoneticPr fontId="5"/>
  </si>
  <si>
    <r>
      <t>※試作金型に係る経費は、「</t>
    </r>
    <r>
      <rPr>
        <b/>
        <sz val="10"/>
        <rFont val="游ゴシック"/>
        <family val="3"/>
        <charset val="128"/>
      </rPr>
      <t>(3) 委託・外注費</t>
    </r>
    <r>
      <rPr>
        <sz val="10"/>
        <rFont val="游ゴシック"/>
        <family val="3"/>
        <charset val="128"/>
      </rPr>
      <t>」ではなく「</t>
    </r>
    <r>
      <rPr>
        <b/>
        <sz val="10"/>
        <rFont val="游ゴシック"/>
        <family val="3"/>
        <charset val="128"/>
      </rPr>
      <t>(2) 機械装置・工具器具費</t>
    </r>
    <r>
      <rPr>
        <sz val="10"/>
        <rFont val="游ゴシック"/>
        <family val="3"/>
        <charset val="128"/>
      </rPr>
      <t>」に計上してください。</t>
    </r>
    <rPh sb="1" eb="3">
      <t>シサク</t>
    </rPh>
    <rPh sb="3" eb="5">
      <t>カナガタ</t>
    </rPh>
    <rPh sb="6" eb="7">
      <t>カカワ</t>
    </rPh>
    <rPh sb="8" eb="10">
      <t>ケイヒ</t>
    </rPh>
    <rPh sb="17" eb="19">
      <t>イタク</t>
    </rPh>
    <rPh sb="20" eb="22">
      <t>ガイチュウ</t>
    </rPh>
    <rPh sb="22" eb="23">
      <t>ヒ</t>
    </rPh>
    <rPh sb="33" eb="35">
      <t>キカイ</t>
    </rPh>
    <rPh sb="35" eb="37">
      <t>ソウチ</t>
    </rPh>
    <rPh sb="38" eb="40">
      <t>コウグ</t>
    </rPh>
    <rPh sb="40" eb="42">
      <t>キグ</t>
    </rPh>
    <rPh sb="42" eb="43">
      <t>ヒ</t>
    </rPh>
    <rPh sb="45" eb="47">
      <t>ケイジョウ</t>
    </rPh>
    <phoneticPr fontId="1"/>
  </si>
  <si>
    <r>
      <t>※特注部品等の製作を外部委託する場合は、「</t>
    </r>
    <r>
      <rPr>
        <b/>
        <sz val="10"/>
        <color theme="1"/>
        <rFont val="游ゴシック"/>
        <family val="3"/>
        <charset val="128"/>
      </rPr>
      <t>(3) 委託・外注費</t>
    </r>
    <r>
      <rPr>
        <sz val="10"/>
        <color theme="1"/>
        <rFont val="游ゴシック"/>
        <family val="3"/>
        <charset val="128"/>
      </rPr>
      <t>」に計上してください。</t>
    </r>
    <rPh sb="1" eb="3">
      <t>トクチュウ</t>
    </rPh>
    <rPh sb="3" eb="5">
      <t>ブヒン</t>
    </rPh>
    <rPh sb="5" eb="6">
      <t>トウ</t>
    </rPh>
    <rPh sb="7" eb="9">
      <t>セイサク</t>
    </rPh>
    <rPh sb="10" eb="12">
      <t>ガイブ</t>
    </rPh>
    <rPh sb="12" eb="14">
      <t>イタク</t>
    </rPh>
    <rPh sb="16" eb="18">
      <t>バアイ</t>
    </rPh>
    <rPh sb="25" eb="27">
      <t>イタク</t>
    </rPh>
    <rPh sb="28" eb="30">
      <t>ガイチュウ</t>
    </rPh>
    <rPh sb="30" eb="31">
      <t>ヒ</t>
    </rPh>
    <rPh sb="33" eb="35">
      <t>ケイジョウ</t>
    </rPh>
    <phoneticPr fontId="5"/>
  </si>
  <si>
    <r>
      <t>「</t>
    </r>
    <r>
      <rPr>
        <b/>
        <sz val="10"/>
        <rFont val="游ゴシック"/>
        <family val="3"/>
        <charset val="128"/>
      </rPr>
      <t>(3) 委託・外注費／専門家指導費</t>
    </r>
    <r>
      <rPr>
        <sz val="10"/>
        <rFont val="游ゴシック"/>
        <family val="3"/>
        <charset val="128"/>
      </rPr>
      <t>」に計上した</t>
    </r>
    <r>
      <rPr>
        <b/>
        <u/>
        <sz val="10"/>
        <color rgb="FFFF0000"/>
        <rFont val="游ゴシック"/>
        <family val="3"/>
        <charset val="128"/>
      </rPr>
      <t>全ての経費</t>
    </r>
    <r>
      <rPr>
        <u/>
        <sz val="10"/>
        <rFont val="游ゴシック"/>
        <family val="3"/>
        <charset val="128"/>
      </rPr>
      <t>について記入してください。</t>
    </r>
    <rPh sb="27" eb="29">
      <t>ケイヒ</t>
    </rPh>
    <rPh sb="33" eb="35">
      <t>キニュウ</t>
    </rPh>
    <phoneticPr fontId="5"/>
  </si>
  <si>
    <t>適合・取得を目指す規格・認証</t>
    <phoneticPr fontId="9"/>
  </si>
  <si>
    <t>それはどのような権利か</t>
    <rPh sb="8" eb="10">
      <t>ケンリ</t>
    </rPh>
    <phoneticPr fontId="1"/>
  </si>
  <si>
    <t>類似特許番号</t>
    <rPh sb="0" eb="2">
      <t>ルイジ</t>
    </rPh>
    <rPh sb="2" eb="4">
      <t>トッキョ</t>
    </rPh>
    <rPh sb="4" eb="6">
      <t>バンゴウ</t>
    </rPh>
    <phoneticPr fontId="1"/>
  </si>
  <si>
    <t>見積金額（２者目）</t>
    <rPh sb="0" eb="2">
      <t>ミツモリ</t>
    </rPh>
    <rPh sb="2" eb="4">
      <t>キンガク</t>
    </rPh>
    <rPh sb="6" eb="8">
      <t>シャメ</t>
    </rPh>
    <phoneticPr fontId="5"/>
  </si>
  <si>
    <t>２者入手
困難な理由</t>
    <rPh sb="1" eb="2">
      <t>シャ</t>
    </rPh>
    <rPh sb="2" eb="4">
      <t>ニュウシュ</t>
    </rPh>
    <rPh sb="5" eb="7">
      <t>コンナン</t>
    </rPh>
    <rPh sb="8" eb="10">
      <t>リユウ</t>
    </rPh>
    <phoneticPr fontId="1"/>
  </si>
  <si>
    <t>産業財産権出願・導入費（製品改良費）　計</t>
    <phoneticPr fontId="1"/>
  </si>
  <si>
    <t>※月額賃料は、「契約部分全体の月額賃料×使用部分の面積／契約部分全体の面積」を計上してください。</t>
    <rPh sb="1" eb="3">
      <t>ゲツガク</t>
    </rPh>
    <rPh sb="3" eb="5">
      <t>チンリョウ</t>
    </rPh>
    <phoneticPr fontId="1"/>
  </si>
  <si>
    <r>
      <t>※実証実験の実施に必要な機器・機材・設備等のレンタル・使用料は、「</t>
    </r>
    <r>
      <rPr>
        <b/>
        <sz val="9"/>
        <rFont val="游ゴシック"/>
        <family val="3"/>
        <charset val="128"/>
      </rPr>
      <t>(2) 機械装置・工具器具費</t>
    </r>
    <r>
      <rPr>
        <sz val="9"/>
        <rFont val="游ゴシック"/>
        <family val="3"/>
        <charset val="128"/>
      </rPr>
      <t>」に計上してください。</t>
    </r>
    <rPh sb="1" eb="3">
      <t>ジッショウ</t>
    </rPh>
    <rPh sb="3" eb="5">
      <t>ジッケン</t>
    </rPh>
    <rPh sb="6" eb="8">
      <t>ジッシ</t>
    </rPh>
    <rPh sb="9" eb="11">
      <t>ヒツヨウ</t>
    </rPh>
    <rPh sb="12" eb="14">
      <t>キキ</t>
    </rPh>
    <rPh sb="15" eb="17">
      <t>キザイ</t>
    </rPh>
    <rPh sb="18" eb="20">
      <t>セツビ</t>
    </rPh>
    <rPh sb="20" eb="21">
      <t>トウ</t>
    </rPh>
    <rPh sb="27" eb="30">
      <t>シヨウリョウ</t>
    </rPh>
    <rPh sb="37" eb="39">
      <t>キカイ</t>
    </rPh>
    <rPh sb="39" eb="41">
      <t>ソウチ</t>
    </rPh>
    <rPh sb="42" eb="44">
      <t>コウグ</t>
    </rPh>
    <rPh sb="44" eb="46">
      <t>キグ</t>
    </rPh>
    <rPh sb="46" eb="47">
      <t>ヒ</t>
    </rPh>
    <rPh sb="49" eb="51">
      <t>ケイジョウ</t>
    </rPh>
    <phoneticPr fontId="1"/>
  </si>
  <si>
    <r>
      <t>※</t>
    </r>
    <r>
      <rPr>
        <u/>
        <sz val="9"/>
        <rFont val="游ゴシック"/>
        <family val="3"/>
        <charset val="128"/>
      </rPr>
      <t>敷金・礼金・仲介料・共益費等は助成対象外</t>
    </r>
    <r>
      <rPr>
        <sz val="9"/>
        <rFont val="游ゴシック"/>
        <family val="3"/>
        <charset val="128"/>
      </rPr>
      <t>となります。</t>
    </r>
    <rPh sb="1" eb="3">
      <t>シキキン</t>
    </rPh>
    <rPh sb="4" eb="6">
      <t>レイキン</t>
    </rPh>
    <rPh sb="7" eb="9">
      <t>チュウカイ</t>
    </rPh>
    <rPh sb="9" eb="10">
      <t>リョウ</t>
    </rPh>
    <rPh sb="11" eb="14">
      <t>キョウエキヒ</t>
    </rPh>
    <rPh sb="14" eb="15">
      <t>ナド</t>
    </rPh>
    <rPh sb="16" eb="18">
      <t>ジョセイ</t>
    </rPh>
    <rPh sb="18" eb="20">
      <t>タイショウ</t>
    </rPh>
    <rPh sb="20" eb="21">
      <t>ガイ</t>
    </rPh>
    <phoneticPr fontId="1"/>
  </si>
  <si>
    <t>＜製品改良費＞</t>
    <phoneticPr fontId="9"/>
  </si>
  <si>
    <t>＜規格認証費＞</t>
    <rPh sb="1" eb="3">
      <t>キカク</t>
    </rPh>
    <rPh sb="3" eb="5">
      <t>ニンショウ</t>
    </rPh>
    <rPh sb="5" eb="6">
      <t>ヒ</t>
    </rPh>
    <phoneticPr fontId="9"/>
  </si>
  <si>
    <r>
      <t>　※試作金型に係る経費は、「</t>
    </r>
    <r>
      <rPr>
        <b/>
        <sz val="10"/>
        <rFont val="游ゴシック"/>
        <family val="3"/>
        <charset val="128"/>
      </rPr>
      <t>(10) 委託・外注費</t>
    </r>
    <r>
      <rPr>
        <sz val="10"/>
        <rFont val="游ゴシック"/>
        <family val="3"/>
        <charset val="128"/>
      </rPr>
      <t>」ではなく「</t>
    </r>
    <r>
      <rPr>
        <b/>
        <sz val="10"/>
        <rFont val="游ゴシック"/>
        <family val="3"/>
        <charset val="128"/>
      </rPr>
      <t>(9) 機械装置・工具器具費</t>
    </r>
    <r>
      <rPr>
        <sz val="10"/>
        <rFont val="游ゴシック"/>
        <family val="3"/>
        <charset val="128"/>
      </rPr>
      <t>」に計上してください。</t>
    </r>
    <rPh sb="2" eb="4">
      <t>シサク</t>
    </rPh>
    <rPh sb="4" eb="6">
      <t>カナガタ</t>
    </rPh>
    <rPh sb="7" eb="8">
      <t>カカワ</t>
    </rPh>
    <rPh sb="9" eb="11">
      <t>ケイヒ</t>
    </rPh>
    <rPh sb="19" eb="21">
      <t>イタク</t>
    </rPh>
    <rPh sb="22" eb="24">
      <t>ガイチュウ</t>
    </rPh>
    <rPh sb="24" eb="25">
      <t>ヒ</t>
    </rPh>
    <rPh sb="35" eb="37">
      <t>キカイ</t>
    </rPh>
    <rPh sb="37" eb="39">
      <t>ソウチ</t>
    </rPh>
    <rPh sb="40" eb="42">
      <t>コウグ</t>
    </rPh>
    <rPh sb="42" eb="44">
      <t>キグ</t>
    </rPh>
    <rPh sb="44" eb="45">
      <t>ヒ</t>
    </rPh>
    <rPh sb="47" eb="49">
      <t>ケイジョウ</t>
    </rPh>
    <phoneticPr fontId="1"/>
  </si>
  <si>
    <t>(9)ー１　機械装置・工具器具購入計画書</t>
    <rPh sb="6" eb="8">
      <t>キカイ</t>
    </rPh>
    <rPh sb="8" eb="10">
      <t>ソウチ</t>
    </rPh>
    <rPh sb="11" eb="13">
      <t>コウグ</t>
    </rPh>
    <rPh sb="13" eb="15">
      <t>キグ</t>
    </rPh>
    <rPh sb="15" eb="17">
      <t>コウニュウ</t>
    </rPh>
    <rPh sb="17" eb="20">
      <t>ケイカクショ</t>
    </rPh>
    <phoneticPr fontId="5"/>
  </si>
  <si>
    <r>
      <t>　※特注部品等の製作を外部委託する場合は、「</t>
    </r>
    <r>
      <rPr>
        <b/>
        <sz val="10"/>
        <color theme="1"/>
        <rFont val="游ゴシック"/>
        <family val="3"/>
        <charset val="128"/>
      </rPr>
      <t>(10) 委託・外注費</t>
    </r>
    <r>
      <rPr>
        <sz val="10"/>
        <color theme="1"/>
        <rFont val="游ゴシック"/>
        <family val="3"/>
        <charset val="128"/>
      </rPr>
      <t>」に計上してください。</t>
    </r>
    <rPh sb="2" eb="4">
      <t>トクチュウ</t>
    </rPh>
    <rPh sb="4" eb="6">
      <t>ブヒン</t>
    </rPh>
    <rPh sb="6" eb="7">
      <t>トウ</t>
    </rPh>
    <rPh sb="8" eb="10">
      <t>セイサク</t>
    </rPh>
    <rPh sb="11" eb="13">
      <t>ガイブ</t>
    </rPh>
    <rPh sb="13" eb="15">
      <t>イタク</t>
    </rPh>
    <rPh sb="17" eb="19">
      <t>バアイ</t>
    </rPh>
    <rPh sb="27" eb="29">
      <t>イタク</t>
    </rPh>
    <rPh sb="30" eb="32">
      <t>ガイチュウ</t>
    </rPh>
    <rPh sb="32" eb="33">
      <t>ヒ</t>
    </rPh>
    <rPh sb="35" eb="37">
      <t>ケイジョウ</t>
    </rPh>
    <phoneticPr fontId="5"/>
  </si>
  <si>
    <r>
      <t>　「</t>
    </r>
    <r>
      <rPr>
        <b/>
        <sz val="9"/>
        <rFont val="游ゴシック"/>
        <family val="3"/>
        <charset val="128"/>
      </rPr>
      <t>(10) 委託・外注費／専門家指導費</t>
    </r>
    <r>
      <rPr>
        <sz val="9"/>
        <rFont val="游ゴシック"/>
        <family val="3"/>
        <charset val="128"/>
      </rPr>
      <t>」に計上した</t>
    </r>
    <r>
      <rPr>
        <b/>
        <u/>
        <sz val="9"/>
        <color rgb="FFFF0000"/>
        <rFont val="游ゴシック"/>
        <family val="3"/>
        <charset val="128"/>
      </rPr>
      <t>全ての経費</t>
    </r>
    <r>
      <rPr>
        <u/>
        <sz val="9"/>
        <rFont val="游ゴシック"/>
        <family val="3"/>
        <charset val="128"/>
      </rPr>
      <t>について記入してください。</t>
    </r>
    <rPh sb="29" eb="31">
      <t>ケイヒ</t>
    </rPh>
    <rPh sb="35" eb="37">
      <t>キニュウ</t>
    </rPh>
    <phoneticPr fontId="5"/>
  </si>
  <si>
    <r>
      <t>＜製品改良費＞</t>
    </r>
    <r>
      <rPr>
        <sz val="11"/>
        <color theme="1"/>
        <rFont val="游ゴシック"/>
        <family val="3"/>
        <charset val="128"/>
      </rPr>
      <t/>
    </r>
    <rPh sb="1" eb="3">
      <t>セイヒン</t>
    </rPh>
    <rPh sb="3" eb="5">
      <t>カイリョウ</t>
    </rPh>
    <rPh sb="5" eb="6">
      <t>ヒ</t>
    </rPh>
    <phoneticPr fontId="1"/>
  </si>
  <si>
    <t>＜規格認証費＞</t>
    <rPh sb="1" eb="3">
      <t>キカク</t>
    </rPh>
    <rPh sb="3" eb="6">
      <t>ニンショウヒ</t>
    </rPh>
    <phoneticPr fontId="1"/>
  </si>
  <si>
    <t>(8) 原材料・副資材費</t>
    <phoneticPr fontId="1"/>
  </si>
  <si>
    <r>
      <t>(10) 委託・外注費／専門家指導費</t>
    </r>
    <r>
      <rPr>
        <sz val="10"/>
        <rFont val="ＭＳ 明朝"/>
        <family val="1"/>
        <charset val="128"/>
      </rPr>
      <t/>
    </r>
    <rPh sb="5" eb="7">
      <t>イタク</t>
    </rPh>
    <rPh sb="8" eb="11">
      <t>ガイチュウヒ</t>
    </rPh>
    <phoneticPr fontId="5"/>
  </si>
  <si>
    <r>
      <t xml:space="preserve">(11) その他助成対象外経費　 </t>
    </r>
    <r>
      <rPr>
        <sz val="10"/>
        <rFont val="ＭＳ 明朝"/>
        <family val="1"/>
        <charset val="128"/>
      </rPr>
      <t/>
    </r>
    <phoneticPr fontId="5"/>
  </si>
  <si>
    <t>仕様書</t>
    <rPh sb="0" eb="3">
      <t>シヨウショ</t>
    </rPh>
    <phoneticPr fontId="1"/>
  </si>
  <si>
    <t>設計書</t>
    <rPh sb="0" eb="3">
      <t>セッケイショ</t>
    </rPh>
    <phoneticPr fontId="1"/>
  </si>
  <si>
    <t>その他</t>
    <rPh sb="2" eb="3">
      <t>タ</t>
    </rPh>
    <phoneticPr fontId="1"/>
  </si>
  <si>
    <t>図面</t>
    <rPh sb="0" eb="2">
      <t>ズメン</t>
    </rPh>
    <phoneticPr fontId="1"/>
  </si>
  <si>
    <t>写真</t>
    <rPh sb="0" eb="2">
      <t>シャシン</t>
    </rPh>
    <phoneticPr fontId="1"/>
  </si>
  <si>
    <t>試験結果報告書</t>
    <rPh sb="0" eb="4">
      <t>シケンケッカ</t>
    </rPh>
    <rPh sb="4" eb="7">
      <t>ホウコクショ</t>
    </rPh>
    <phoneticPr fontId="1"/>
  </si>
  <si>
    <t>ソースコード</t>
    <phoneticPr fontId="1"/>
  </si>
  <si>
    <t>備考</t>
    <rPh sb="0" eb="2">
      <t>ビコウ</t>
    </rPh>
    <phoneticPr fontId="1"/>
  </si>
  <si>
    <t>従業員数</t>
    <rPh sb="0" eb="3">
      <t>ジュウギョウイン</t>
    </rPh>
    <rPh sb="3" eb="4">
      <t>スウ</t>
    </rPh>
    <phoneticPr fontId="1"/>
  </si>
  <si>
    <t>資本金額</t>
    <rPh sb="0" eb="3">
      <t>シホンキン</t>
    </rPh>
    <rPh sb="3" eb="4">
      <t>ガク</t>
    </rPh>
    <phoneticPr fontId="1"/>
  </si>
  <si>
    <t>企業名（役員名）</t>
    <rPh sb="0" eb="1">
      <t>キ</t>
    </rPh>
    <rPh sb="1" eb="2">
      <t>ギョウ</t>
    </rPh>
    <rPh sb="2" eb="3">
      <t>メイ</t>
    </rPh>
    <rPh sb="4" eb="7">
      <t>ヤクインメイ</t>
    </rPh>
    <phoneticPr fontId="1"/>
  </si>
  <si>
    <t>同一の内容となっていますか。</t>
    <rPh sb="3" eb="5">
      <t>ナイヨウ</t>
    </rPh>
    <phoneticPr fontId="1"/>
  </si>
  <si>
    <t>合　　　計</t>
    <rPh sb="0" eb="1">
      <t>ア</t>
    </rPh>
    <rPh sb="4" eb="5">
      <t>ケイ</t>
    </rPh>
    <phoneticPr fontId="3"/>
  </si>
  <si>
    <t>その他の株主</t>
    <rPh sb="2" eb="3">
      <t>タ</t>
    </rPh>
    <rPh sb="4" eb="6">
      <t>カブヌシ</t>
    </rPh>
    <phoneticPr fontId="3"/>
  </si>
  <si>
    <t>-</t>
  </si>
  <si>
    <t>持ち株比率</t>
  </si>
  <si>
    <t>役　職　等</t>
  </si>
  <si>
    <t>株　主</t>
  </si>
  <si>
    <t>役　員</t>
  </si>
  <si>
    <t>氏　名(企業名)</t>
    <rPh sb="4" eb="7">
      <t>キギョウメイ</t>
    </rPh>
    <phoneticPr fontId="1"/>
  </si>
  <si>
    <t>No.</t>
  </si>
  <si>
    <t>現在</t>
    <rPh sb="0" eb="2">
      <t>ゲンザイ</t>
    </rPh>
    <phoneticPr fontId="1"/>
  </si>
  <si>
    <t>※履歴事項全部証明書に記載されている全役員及び持株比率が70％を超えるまでの全ての株主を持株比率が多い順に記載してください。
※それぞれの方が該当する欄（役員・株主）に「○」を、役職等の欄に役員は「役職」、それ以外の方は「申請企業との関係又は職業」を記載してください。</t>
    <rPh sb="19" eb="21">
      <t>ヤクイン</t>
    </rPh>
    <rPh sb="21" eb="22">
      <t>オヨ</t>
    </rPh>
    <rPh sb="23" eb="24">
      <t>モ</t>
    </rPh>
    <rPh sb="24" eb="25">
      <t>カブ</t>
    </rPh>
    <rPh sb="25" eb="27">
      <t>ヒリツ</t>
    </rPh>
    <rPh sb="32" eb="33">
      <t>コ</t>
    </rPh>
    <rPh sb="38" eb="39">
      <t>スベ</t>
    </rPh>
    <rPh sb="41" eb="43">
      <t>カブヌシ</t>
    </rPh>
    <rPh sb="44" eb="45">
      <t>モ</t>
    </rPh>
    <rPh sb="45" eb="46">
      <t>カブ</t>
    </rPh>
    <rPh sb="46" eb="48">
      <t>ヒリツ</t>
    </rPh>
    <rPh sb="49" eb="50">
      <t>オオ</t>
    </rPh>
    <rPh sb="51" eb="52">
      <t>ジュン</t>
    </rPh>
    <rPh sb="69" eb="70">
      <t>カタ</t>
    </rPh>
    <rPh sb="75" eb="76">
      <t>ラン</t>
    </rPh>
    <rPh sb="77" eb="79">
      <t>ヤクイン</t>
    </rPh>
    <rPh sb="80" eb="82">
      <t>カブヌシ</t>
    </rPh>
    <rPh sb="89" eb="91">
      <t>ヤクショク</t>
    </rPh>
    <rPh sb="91" eb="92">
      <t>トウ</t>
    </rPh>
    <rPh sb="93" eb="94">
      <t>ラン</t>
    </rPh>
    <rPh sb="95" eb="97">
      <t>ヤクイン</t>
    </rPh>
    <rPh sb="108" eb="109">
      <t>カタ</t>
    </rPh>
    <rPh sb="125" eb="127">
      <t>キサイ</t>
    </rPh>
    <phoneticPr fontId="1"/>
  </si>
  <si>
    <r>
      <t>　　異なっている場合は、下記に</t>
    </r>
    <r>
      <rPr>
        <b/>
        <u/>
        <sz val="10"/>
        <rFont val="游ゴシック"/>
        <family val="3"/>
        <charset val="128"/>
      </rPr>
      <t>理由</t>
    </r>
    <r>
      <rPr>
        <sz val="10"/>
        <rFont val="游ゴシック"/>
        <family val="3"/>
        <charset val="128"/>
      </rPr>
      <t>を記入してください。</t>
    </r>
    <rPh sb="2" eb="3">
      <t>コト</t>
    </rPh>
    <rPh sb="8" eb="10">
      <t>バアイ</t>
    </rPh>
    <rPh sb="12" eb="14">
      <t>カキ</t>
    </rPh>
    <rPh sb="15" eb="17">
      <t>リユウ</t>
    </rPh>
    <rPh sb="18" eb="20">
      <t>キニュウ</t>
    </rPh>
    <phoneticPr fontId="1"/>
  </si>
  <si>
    <r>
      <t>　　</t>
    </r>
    <r>
      <rPr>
        <b/>
        <u/>
        <sz val="10"/>
        <rFont val="游ゴシック"/>
        <family val="3"/>
        <charset val="128"/>
      </rPr>
      <t>該当する株主・役員</t>
    </r>
    <r>
      <rPr>
        <sz val="10"/>
        <rFont val="游ゴシック"/>
        <family val="3"/>
        <charset val="128"/>
      </rPr>
      <t>がいる場合は、下記にその</t>
    </r>
    <r>
      <rPr>
        <b/>
        <u/>
        <sz val="10"/>
        <rFont val="游ゴシック"/>
        <family val="3"/>
        <charset val="128"/>
      </rPr>
      <t>情報</t>
    </r>
    <r>
      <rPr>
        <sz val="10"/>
        <rFont val="游ゴシック"/>
        <family val="3"/>
        <charset val="128"/>
      </rPr>
      <t>を記入してください。</t>
    </r>
    <r>
      <rPr>
        <b/>
        <sz val="11"/>
        <rFont val="ＭＳ Ｐゴシック"/>
        <family val="3"/>
        <charset val="128"/>
        <scheme val="minor"/>
      </rPr>
      <t/>
    </r>
    <rPh sb="2" eb="4">
      <t>ガイトウ</t>
    </rPh>
    <rPh sb="6" eb="8">
      <t>カブヌシ</t>
    </rPh>
    <rPh sb="9" eb="11">
      <t>ヤクイン</t>
    </rPh>
    <rPh sb="14" eb="16">
      <t>バアイ</t>
    </rPh>
    <rPh sb="18" eb="20">
      <t>カキ</t>
    </rPh>
    <rPh sb="23" eb="25">
      <t>ジョウホウ</t>
    </rPh>
    <rPh sb="26" eb="28">
      <t>キニュウ</t>
    </rPh>
    <phoneticPr fontId="1"/>
  </si>
  <si>
    <t>認定書/証明書</t>
    <rPh sb="0" eb="3">
      <t>ニンテイショ</t>
    </rPh>
    <rPh sb="4" eb="7">
      <t>ショウメイショ</t>
    </rPh>
    <phoneticPr fontId="1"/>
  </si>
  <si>
    <t>技術文書</t>
    <rPh sb="0" eb="2">
      <t>ギジュツ</t>
    </rPh>
    <rPh sb="2" eb="4">
      <t>ブンショ</t>
    </rPh>
    <phoneticPr fontId="1"/>
  </si>
  <si>
    <t>適合宣言書</t>
    <rPh sb="0" eb="2">
      <t>テキゴウ</t>
    </rPh>
    <rPh sb="2" eb="5">
      <t>センゲンショ</t>
    </rPh>
    <phoneticPr fontId="1"/>
  </si>
  <si>
    <t>※リース・レンタルの場合は、（助成対象期間内のリース月数×月額リース料＝）リース・レンタル料合計を計上してください。</t>
    <rPh sb="17" eb="19">
      <t>タイショウ</t>
    </rPh>
    <rPh sb="45" eb="46">
      <t>リョウ</t>
    </rPh>
    <rPh sb="46" eb="48">
      <t>ゴウケイ</t>
    </rPh>
    <phoneticPr fontId="1"/>
  </si>
  <si>
    <r>
      <t>※</t>
    </r>
    <r>
      <rPr>
        <u/>
        <sz val="10"/>
        <rFont val="游ゴシック"/>
        <family val="3"/>
        <charset val="128"/>
      </rPr>
      <t>既存機械装置等の改良や修繕等、生産・量産用の機械装置等に係る経費は助成対象外</t>
    </r>
    <r>
      <rPr>
        <sz val="10"/>
        <rFont val="游ゴシック"/>
        <family val="3"/>
        <charset val="128"/>
      </rPr>
      <t>となります。</t>
    </r>
    <rPh sb="1" eb="3">
      <t>キゾン</t>
    </rPh>
    <rPh sb="3" eb="5">
      <t>キカイ</t>
    </rPh>
    <rPh sb="5" eb="7">
      <t>ソウチ</t>
    </rPh>
    <rPh sb="7" eb="8">
      <t>トウ</t>
    </rPh>
    <rPh sb="9" eb="11">
      <t>カイリョウ</t>
    </rPh>
    <rPh sb="12" eb="14">
      <t>シュウゼン</t>
    </rPh>
    <rPh sb="14" eb="15">
      <t>トウ</t>
    </rPh>
    <rPh sb="29" eb="30">
      <t>カカワ</t>
    </rPh>
    <rPh sb="31" eb="33">
      <t>ケイヒ</t>
    </rPh>
    <rPh sb="34" eb="36">
      <t>ジョセイ</t>
    </rPh>
    <rPh sb="36" eb="39">
      <t>タイショウガイ</t>
    </rPh>
    <phoneticPr fontId="5"/>
  </si>
  <si>
    <t>　※試作金型に係る経費は、「(10) 委託・外注費」ではなく「(9) 機械装置・工具器具費」に計上してください。</t>
    <phoneticPr fontId="1"/>
  </si>
  <si>
    <t>（　　　　　　　）</t>
    <phoneticPr fontId="1"/>
  </si>
  <si>
    <t>（５）　（１）～（４）に関する説明</t>
    <rPh sb="12" eb="13">
      <t>カン</t>
    </rPh>
    <rPh sb="15" eb="17">
      <t>セツメイ</t>
    </rPh>
    <phoneticPr fontId="9"/>
  </si>
  <si>
    <t>類似特許との相違点</t>
    <rPh sb="0" eb="4">
      <t>ルイジトッキョ</t>
    </rPh>
    <rPh sb="6" eb="9">
      <t>ソウイテン</t>
    </rPh>
    <phoneticPr fontId="1"/>
  </si>
  <si>
    <t>　</t>
    <phoneticPr fontId="1"/>
  </si>
  <si>
    <t>(3)ー１　 委託・外注計画書／専門家指導計画書</t>
    <rPh sb="7" eb="9">
      <t>イタク</t>
    </rPh>
    <rPh sb="10" eb="12">
      <t>ガイチュウ</t>
    </rPh>
    <rPh sb="12" eb="15">
      <t>ケイカクショ</t>
    </rPh>
    <phoneticPr fontId="5"/>
  </si>
  <si>
    <t>(6)ー１ 賃借計画書</t>
    <rPh sb="8" eb="11">
      <t>ケイカクショ</t>
    </rPh>
    <phoneticPr fontId="5"/>
  </si>
  <si>
    <t xml:space="preserve"> 原材料・副資材費（規格認証費）　計</t>
    <rPh sb="10" eb="12">
      <t>キカク</t>
    </rPh>
    <rPh sb="12" eb="14">
      <t>ニンショウ</t>
    </rPh>
    <rPh sb="14" eb="15">
      <t>ヒ</t>
    </rPh>
    <rPh sb="17" eb="18">
      <t>ケイ</t>
    </rPh>
    <phoneticPr fontId="1"/>
  </si>
  <si>
    <t>機械装置・工具器具費（規格認証費）　計</t>
    <rPh sb="11" eb="13">
      <t>キカク</t>
    </rPh>
    <rPh sb="13" eb="15">
      <t>ニンショウ</t>
    </rPh>
    <rPh sb="15" eb="16">
      <t>ヒ</t>
    </rPh>
    <rPh sb="18" eb="19">
      <t>ケイ</t>
    </rPh>
    <phoneticPr fontId="1"/>
  </si>
  <si>
    <t>委託・外注費/専門家指導費（規格認証費）　計</t>
    <rPh sb="14" eb="16">
      <t>キカク</t>
    </rPh>
    <rPh sb="16" eb="18">
      <t>ニンショウ</t>
    </rPh>
    <rPh sb="18" eb="19">
      <t>ヒ</t>
    </rPh>
    <phoneticPr fontId="1"/>
  </si>
  <si>
    <t>上記購入先は、親会社、子会社、グループ企業等関連企業ではない</t>
    <rPh sb="24" eb="26">
      <t>キギョウ</t>
    </rPh>
    <phoneticPr fontId="1"/>
  </si>
  <si>
    <t>上記委託・外注先は、親会社、子会社、グループ企業等関連企業ではない</t>
    <rPh sb="2" eb="4">
      <t>イタク</t>
    </rPh>
    <rPh sb="5" eb="7">
      <t>ガイチュウ</t>
    </rPh>
    <rPh sb="27" eb="29">
      <t>キギョウ</t>
    </rPh>
    <phoneticPr fontId="1"/>
  </si>
  <si>
    <t>上記委託・外注先は、親会社、子会社、グループ企業等関連企業ではない</t>
    <phoneticPr fontId="1"/>
  </si>
  <si>
    <t>(10)ー１　 委託・外注計画書／専門家指導計画書</t>
    <rPh sb="8" eb="10">
      <t>イタク</t>
    </rPh>
    <rPh sb="11" eb="13">
      <t>ガイチュウ</t>
    </rPh>
    <rPh sb="13" eb="16">
      <t>ケイカクショ</t>
    </rPh>
    <phoneticPr fontId="5"/>
  </si>
  <si>
    <t>(7) その他助成対象外経費（製品改良費）</t>
    <rPh sb="6" eb="7">
      <t>タ</t>
    </rPh>
    <rPh sb="7" eb="9">
      <t>ジョセイ</t>
    </rPh>
    <rPh sb="9" eb="11">
      <t>タイショウ</t>
    </rPh>
    <rPh sb="11" eb="12">
      <t>ガイ</t>
    </rPh>
    <rPh sb="12" eb="14">
      <t>ケイヒ</t>
    </rPh>
    <phoneticPr fontId="5"/>
  </si>
  <si>
    <t>(11) その他助成対象外経費（規格認証費）</t>
    <rPh sb="7" eb="8">
      <t>タ</t>
    </rPh>
    <rPh sb="8" eb="10">
      <t>ジョセイ</t>
    </rPh>
    <rPh sb="10" eb="12">
      <t>タイショウ</t>
    </rPh>
    <rPh sb="12" eb="13">
      <t>ガイ</t>
    </rPh>
    <rPh sb="13" eb="15">
      <t>ケイヒ</t>
    </rPh>
    <phoneticPr fontId="5"/>
  </si>
  <si>
    <t>又は経費別限度額</t>
    <phoneticPr fontId="5"/>
  </si>
  <si>
    <t>助 成 対 象 経 費の1/２</t>
    <rPh sb="0" eb="1">
      <t>スケ</t>
    </rPh>
    <rPh sb="2" eb="3">
      <t>セイ</t>
    </rPh>
    <rPh sb="4" eb="5">
      <t>タイ</t>
    </rPh>
    <rPh sb="6" eb="7">
      <t>ゾウ</t>
    </rPh>
    <rPh sb="8" eb="9">
      <t>ヘ</t>
    </rPh>
    <rPh sb="10" eb="11">
      <t>ヒ</t>
    </rPh>
    <phoneticPr fontId="5"/>
  </si>
  <si>
    <t>（１）経費区分別内訳</t>
    <phoneticPr fontId="5"/>
  </si>
  <si>
    <t>（２）資金調達内訳</t>
    <phoneticPr fontId="5"/>
  </si>
  <si>
    <t>そ　の　他</t>
    <phoneticPr fontId="5"/>
  </si>
  <si>
    <t>≧</t>
    <phoneticPr fontId="1"/>
  </si>
  <si>
    <t>申請区分</t>
    <rPh sb="0" eb="4">
      <t>シンセイクブン</t>
    </rPh>
    <phoneticPr fontId="1"/>
  </si>
  <si>
    <t>選択してください</t>
    <rPh sb="0" eb="2">
      <t>センタク</t>
    </rPh>
    <phoneticPr fontId="1"/>
  </si>
  <si>
    <t>達成目標の確認方法</t>
    <phoneticPr fontId="1"/>
  </si>
  <si>
    <t>※</t>
    <phoneticPr fontId="1"/>
  </si>
  <si>
    <t>（その他）
補足説明</t>
    <rPh sb="3" eb="4">
      <t>ホカ</t>
    </rPh>
    <rPh sb="6" eb="8">
      <t>ホソク</t>
    </rPh>
    <rPh sb="8" eb="10">
      <t>セツメイ</t>
    </rPh>
    <phoneticPr fontId="1"/>
  </si>
  <si>
    <t>（その他）
補足説明</t>
    <rPh sb="3" eb="4">
      <t>タ</t>
    </rPh>
    <rPh sb="6" eb="8">
      <t>ホソク</t>
    </rPh>
    <rPh sb="8" eb="10">
      <t>セツメイ</t>
    </rPh>
    <phoneticPr fontId="1"/>
  </si>
  <si>
    <t>令和</t>
    <rPh sb="0" eb="2">
      <t>レイワ</t>
    </rPh>
    <phoneticPr fontId="1"/>
  </si>
  <si>
    <t>経費区分</t>
    <rPh sb="0" eb="2">
      <t>ケイヒ</t>
    </rPh>
    <rPh sb="2" eb="4">
      <t>クブン</t>
    </rPh>
    <phoneticPr fontId="1"/>
  </si>
  <si>
    <t>令和</t>
    <rPh sb="0" eb="2">
      <t>レイワ</t>
    </rPh>
    <phoneticPr fontId="1"/>
  </si>
  <si>
    <t>申請区分①　A【製品改良プロジェクト】</t>
    <rPh sb="0" eb="4">
      <t>シンセイクブン</t>
    </rPh>
    <rPh sb="8" eb="12">
      <t>セイヒンカイリョウ</t>
    </rPh>
    <phoneticPr fontId="1"/>
  </si>
  <si>
    <t>（税込）</t>
    <rPh sb="2" eb="3">
      <t>コミ</t>
    </rPh>
    <phoneticPr fontId="5"/>
  </si>
  <si>
    <t>円（税込）</t>
    <rPh sb="0" eb="1">
      <t>エン</t>
    </rPh>
    <rPh sb="2" eb="4">
      <t>ゼイコ</t>
    </rPh>
    <phoneticPr fontId="1"/>
  </si>
  <si>
    <t>令和</t>
    <rPh sb="0" eb="2">
      <t>レイワ</t>
    </rPh>
    <phoneticPr fontId="1"/>
  </si>
  <si>
    <t>機キ-</t>
    <rPh sb="0" eb="1">
      <t>キ</t>
    </rPh>
    <phoneticPr fontId="1"/>
  </si>
  <si>
    <t>機カ-</t>
    <rPh sb="0" eb="1">
      <t>キ</t>
    </rPh>
    <phoneticPr fontId="1"/>
  </si>
  <si>
    <t>機カ-</t>
    <phoneticPr fontId="1"/>
  </si>
  <si>
    <t>円
(税込)</t>
    <rPh sb="0" eb="1">
      <t>エン</t>
    </rPh>
    <rPh sb="3" eb="5">
      <t>ゼイコミ</t>
    </rPh>
    <phoneticPr fontId="5"/>
  </si>
  <si>
    <t>選択してください</t>
  </si>
  <si>
    <t>購入先
事業者名</t>
    <rPh sb="0" eb="2">
      <t>コウニュウ</t>
    </rPh>
    <rPh sb="2" eb="3">
      <t>サキ</t>
    </rPh>
    <rPh sb="4" eb="6">
      <t>ジギョウ</t>
    </rPh>
    <rPh sb="6" eb="7">
      <t>シャ</t>
    </rPh>
    <rPh sb="7" eb="8">
      <t>メイ</t>
    </rPh>
    <phoneticPr fontId="5"/>
  </si>
  <si>
    <t>製品改良</t>
    <rPh sb="0" eb="2">
      <t>セイヒン</t>
    </rPh>
    <rPh sb="2" eb="4">
      <t>カイリョウ</t>
    </rPh>
    <phoneticPr fontId="9"/>
  </si>
  <si>
    <t>（１）申請テーマ</t>
    <rPh sb="3" eb="5">
      <t>シンセイ</t>
    </rPh>
    <phoneticPr fontId="9"/>
  </si>
  <si>
    <t>（３）製品改良の計画概要</t>
    <rPh sb="3" eb="5">
      <t>セイヒン</t>
    </rPh>
    <rPh sb="5" eb="7">
      <t>カイリョウ</t>
    </rPh>
    <rPh sb="8" eb="10">
      <t>ケイカク</t>
    </rPh>
    <rPh sb="10" eb="12">
      <t>ガイヨウ</t>
    </rPh>
    <phoneticPr fontId="9"/>
  </si>
  <si>
    <t>以前</t>
    <rPh sb="0" eb="2">
      <t>イゼン</t>
    </rPh>
    <phoneticPr fontId="9"/>
  </si>
  <si>
    <t>（４）製品改良の実施内容</t>
    <rPh sb="3" eb="7">
      <t>セイヒンカイリョウ</t>
    </rPh>
    <phoneticPr fontId="1"/>
  </si>
  <si>
    <t>（６）規格適合・認証取得の計画概要</t>
    <rPh sb="3" eb="5">
      <t>キカク</t>
    </rPh>
    <rPh sb="13" eb="15">
      <t>ケイカク</t>
    </rPh>
    <rPh sb="15" eb="17">
      <t>ガイヨウ</t>
    </rPh>
    <phoneticPr fontId="9"/>
  </si>
  <si>
    <t>（７）達成目標</t>
    <phoneticPr fontId="1"/>
  </si>
  <si>
    <r>
      <rPr>
        <sz val="9"/>
        <color theme="1"/>
        <rFont val="游ゴシック"/>
        <family val="3"/>
        <charset val="128"/>
      </rPr>
      <t>助成対象経費
（税抜）</t>
    </r>
    <r>
      <rPr>
        <sz val="10"/>
        <color theme="1"/>
        <rFont val="游ゴシック"/>
        <family val="3"/>
        <charset val="128"/>
      </rPr>
      <t xml:space="preserve">
(A)×(B）</t>
    </r>
    <phoneticPr fontId="5"/>
  </si>
  <si>
    <t>様式第1-3号（別紙２）</t>
    <rPh sb="0" eb="2">
      <t>ヨウシキ</t>
    </rPh>
    <rPh sb="2" eb="3">
      <t>ダイ</t>
    </rPh>
    <rPh sb="6" eb="7">
      <t>ゴウ</t>
    </rPh>
    <rPh sb="8" eb="10">
      <t>ベッシ</t>
    </rPh>
    <phoneticPr fontId="1"/>
  </si>
  <si>
    <t>様式第1-3号（別紙３）</t>
    <rPh sb="0" eb="2">
      <t>ヨウシキ</t>
    </rPh>
    <rPh sb="2" eb="3">
      <t>ダイ</t>
    </rPh>
    <rPh sb="6" eb="7">
      <t>ゴウ</t>
    </rPh>
    <rPh sb="8" eb="10">
      <t>ベッシ</t>
    </rPh>
    <phoneticPr fontId="1"/>
  </si>
  <si>
    <t>様式第1-3号（別紙４）</t>
    <rPh sb="0" eb="2">
      <t>ヨウシキ</t>
    </rPh>
    <rPh sb="2" eb="3">
      <t>ダイ</t>
    </rPh>
    <rPh sb="6" eb="7">
      <t>ゴウ</t>
    </rPh>
    <rPh sb="8" eb="10">
      <t>ベッシ</t>
    </rPh>
    <phoneticPr fontId="1"/>
  </si>
  <si>
    <t>様式第1-3号（別紙５）</t>
    <rPh sb="0" eb="2">
      <t>ヨウシキ</t>
    </rPh>
    <rPh sb="2" eb="3">
      <t>ダイ</t>
    </rPh>
    <rPh sb="6" eb="7">
      <t>ゴウ</t>
    </rPh>
    <rPh sb="8" eb="10">
      <t>ベッシ</t>
    </rPh>
    <phoneticPr fontId="1"/>
  </si>
  <si>
    <t>様式第1-3号（別紙６）</t>
    <rPh sb="0" eb="2">
      <t>ヨウシキ</t>
    </rPh>
    <rPh sb="2" eb="3">
      <t>ダイ</t>
    </rPh>
    <rPh sb="6" eb="7">
      <t>ゴウ</t>
    </rPh>
    <rPh sb="8" eb="10">
      <t>ベッシ</t>
    </rPh>
    <phoneticPr fontId="1"/>
  </si>
  <si>
    <t>様式第1-3号（別紙７）</t>
    <rPh sb="0" eb="2">
      <t>ヨウシキ</t>
    </rPh>
    <rPh sb="2" eb="3">
      <t>ダイ</t>
    </rPh>
    <rPh sb="6" eb="7">
      <t>ゴウ</t>
    </rPh>
    <rPh sb="8" eb="10">
      <t>ベッシ</t>
    </rPh>
    <phoneticPr fontId="1"/>
  </si>
  <si>
    <t>様式第1-3号（別紙８）</t>
    <rPh sb="0" eb="2">
      <t>ヨウシキ</t>
    </rPh>
    <rPh sb="2" eb="3">
      <t>ダイ</t>
    </rPh>
    <rPh sb="6" eb="7">
      <t>ゴウ</t>
    </rPh>
    <rPh sb="8" eb="10">
      <t>ベッシ</t>
    </rPh>
    <phoneticPr fontId="1"/>
  </si>
  <si>
    <t>様式第1-3号（別紙９）</t>
    <rPh sb="0" eb="2">
      <t>ヨウシキ</t>
    </rPh>
    <rPh sb="2" eb="3">
      <t>ダイ</t>
    </rPh>
    <rPh sb="6" eb="7">
      <t>ゴウ</t>
    </rPh>
    <rPh sb="8" eb="10">
      <t>ベッシ</t>
    </rPh>
    <phoneticPr fontId="1"/>
  </si>
  <si>
    <t>見積金額(２者目)</t>
    <rPh sb="0" eb="2">
      <t>ミツモリ</t>
    </rPh>
    <rPh sb="2" eb="4">
      <t>キンガク</t>
    </rPh>
    <rPh sb="6" eb="8">
      <t>シャメ</t>
    </rPh>
    <phoneticPr fontId="5"/>
  </si>
  <si>
    <t>(5) -１直接人件費【資金支出明細】</t>
    <rPh sb="12" eb="14">
      <t>シキン</t>
    </rPh>
    <rPh sb="14" eb="16">
      <t>シシュツ</t>
    </rPh>
    <rPh sb="16" eb="18">
      <t>メイサイ</t>
    </rPh>
    <phoneticPr fontId="1"/>
  </si>
  <si>
    <t>（３） 本助成事業において、他者が保有する産業財産権の実施許諾を受けている又は受ける予定</t>
    <rPh sb="4" eb="5">
      <t>ホン</t>
    </rPh>
    <rPh sb="5" eb="7">
      <t>ジョセイ</t>
    </rPh>
    <rPh sb="7" eb="9">
      <t>ジギョウ</t>
    </rPh>
    <rPh sb="27" eb="29">
      <t>ジッシ</t>
    </rPh>
    <rPh sb="29" eb="31">
      <t>キョダク</t>
    </rPh>
    <rPh sb="32" eb="33">
      <t>ウ</t>
    </rPh>
    <rPh sb="37" eb="38">
      <t>マタ</t>
    </rPh>
    <rPh sb="39" eb="40">
      <t>ウ</t>
    </rPh>
    <rPh sb="42" eb="44">
      <t>ヨテイ</t>
    </rPh>
    <phoneticPr fontId="1"/>
  </si>
  <si>
    <t>(9) 機械装置・工具器具費</t>
    <phoneticPr fontId="1"/>
  </si>
  <si>
    <r>
      <rPr>
        <sz val="9"/>
        <rFont val="游ゴシック"/>
        <family val="3"/>
        <charset val="128"/>
      </rPr>
      <t>契約予定金額</t>
    </r>
    <r>
      <rPr>
        <sz val="10"/>
        <rFont val="游ゴシック"/>
        <family val="3"/>
        <charset val="128"/>
      </rPr>
      <t xml:space="preserve">
</t>
    </r>
    <r>
      <rPr>
        <sz val="8"/>
        <rFont val="游ゴシック"/>
        <family val="3"/>
        <charset val="128"/>
      </rPr>
      <t>(見積1者目)</t>
    </r>
    <rPh sb="0" eb="2">
      <t>ケイヤク</t>
    </rPh>
    <rPh sb="2" eb="4">
      <t>ヨテイ</t>
    </rPh>
    <rPh sb="4" eb="6">
      <t>キンガク</t>
    </rPh>
    <rPh sb="8" eb="10">
      <t>ミツモリ</t>
    </rPh>
    <rPh sb="11" eb="12">
      <t>シャ</t>
    </rPh>
    <rPh sb="12" eb="13">
      <t>メ</t>
    </rPh>
    <phoneticPr fontId="1"/>
  </si>
  <si>
    <r>
      <rPr>
        <sz val="9"/>
        <rFont val="游ゴシック"/>
        <family val="3"/>
        <charset val="128"/>
      </rPr>
      <t>契約予定金額</t>
    </r>
    <r>
      <rPr>
        <sz val="10"/>
        <rFont val="游ゴシック"/>
        <family val="3"/>
        <charset val="128"/>
      </rPr>
      <t xml:space="preserve">
</t>
    </r>
    <r>
      <rPr>
        <sz val="8"/>
        <rFont val="游ゴシック"/>
        <family val="3"/>
        <charset val="128"/>
      </rPr>
      <t>(見積1者目)</t>
    </r>
    <rPh sb="0" eb="2">
      <t>ケイヤク</t>
    </rPh>
    <rPh sb="2" eb="4">
      <t>ヨテイ</t>
    </rPh>
    <rPh sb="4" eb="6">
      <t>キンガク</t>
    </rPh>
    <rPh sb="11" eb="13">
      <t>シャメ</t>
    </rPh>
    <phoneticPr fontId="5"/>
  </si>
  <si>
    <t>賃カ-</t>
    <rPh sb="0" eb="1">
      <t>チン</t>
    </rPh>
    <phoneticPr fontId="1"/>
  </si>
  <si>
    <r>
      <rPr>
        <b/>
        <sz val="10"/>
        <rFont val="游ゴシック"/>
        <family val="3"/>
        <charset val="128"/>
      </rPr>
      <t>月額</t>
    </r>
    <r>
      <rPr>
        <sz val="10"/>
        <rFont val="游ゴシック"/>
        <family val="3"/>
        <charset val="128"/>
      </rPr>
      <t>賃料</t>
    </r>
    <phoneticPr fontId="1"/>
  </si>
  <si>
    <t>「はい(類似特許有り)」と回答した場合</t>
    <rPh sb="13" eb="15">
      <t>カイトウ</t>
    </rPh>
    <rPh sb="17" eb="19">
      <t>バアイ</t>
    </rPh>
    <phoneticPr fontId="1"/>
  </si>
  <si>
    <t>様式第1-3号（別紙１）</t>
    <rPh sb="0" eb="2">
      <t>ヨウシキ</t>
    </rPh>
    <rPh sb="2" eb="3">
      <t>ダイ</t>
    </rPh>
    <rPh sb="6" eb="7">
      <t>ゴウ</t>
    </rPh>
    <rPh sb="8" eb="10">
      <t>ベッシ</t>
    </rPh>
    <phoneticPr fontId="1"/>
  </si>
  <si>
    <t>様式第1-3号（別紙１０）</t>
    <rPh sb="0" eb="2">
      <t>ヨウシキ</t>
    </rPh>
    <rPh sb="2" eb="3">
      <t>ダイ</t>
    </rPh>
    <rPh sb="6" eb="7">
      <t>ゴウ</t>
    </rPh>
    <rPh sb="8" eb="10">
      <t>ベッシ</t>
    </rPh>
    <phoneticPr fontId="1"/>
  </si>
  <si>
    <t>様式第1-3号（別紙１１）</t>
    <rPh sb="0" eb="2">
      <t>ヨウシキ</t>
    </rPh>
    <rPh sb="2" eb="3">
      <t>ダイ</t>
    </rPh>
    <rPh sb="6" eb="7">
      <t>ゴウ</t>
    </rPh>
    <rPh sb="8" eb="10">
      <t>ベッシ</t>
    </rPh>
    <phoneticPr fontId="1"/>
  </si>
  <si>
    <t>様式第1-3号（別紙１２）</t>
    <rPh sb="0" eb="2">
      <t>ヨウシキ</t>
    </rPh>
    <rPh sb="2" eb="3">
      <t>ダイ</t>
    </rPh>
    <rPh sb="6" eb="7">
      <t>ゴウ</t>
    </rPh>
    <rPh sb="8" eb="10">
      <t>ベッシ</t>
    </rPh>
    <phoneticPr fontId="1"/>
  </si>
  <si>
    <t>様式第1-3号（別紙１３）</t>
    <rPh sb="0" eb="2">
      <t>ヨウシキ</t>
    </rPh>
    <rPh sb="2" eb="3">
      <t>ダイ</t>
    </rPh>
    <rPh sb="6" eb="7">
      <t>ゴウ</t>
    </rPh>
    <rPh sb="8" eb="10">
      <t>ベッシ</t>
    </rPh>
    <phoneticPr fontId="1"/>
  </si>
  <si>
    <t>様式第1-3号（別紙１４）</t>
    <rPh sb="0" eb="2">
      <t>ヨウシキ</t>
    </rPh>
    <rPh sb="2" eb="3">
      <t>ダイ</t>
    </rPh>
    <rPh sb="6" eb="7">
      <t>ゴウ</t>
    </rPh>
    <rPh sb="8" eb="10">
      <t>ベッシ</t>
    </rPh>
    <phoneticPr fontId="1"/>
  </si>
  <si>
    <t>様式第1-3号（別紙１５）</t>
    <rPh sb="0" eb="2">
      <t>ヨウシキ</t>
    </rPh>
    <rPh sb="2" eb="3">
      <t>ダイ</t>
    </rPh>
    <rPh sb="6" eb="7">
      <t>ゴウ</t>
    </rPh>
    <rPh sb="8" eb="10">
      <t>ベッシ</t>
    </rPh>
    <phoneticPr fontId="1"/>
  </si>
  <si>
    <t>様式第1-3号（別紙１６）</t>
    <rPh sb="0" eb="2">
      <t>ヨウシキ</t>
    </rPh>
    <rPh sb="2" eb="3">
      <t>ダイ</t>
    </rPh>
    <rPh sb="6" eb="7">
      <t>ゴウ</t>
    </rPh>
    <rPh sb="8" eb="10">
      <t>ベッシ</t>
    </rPh>
    <phoneticPr fontId="1"/>
  </si>
  <si>
    <t>様式第1-3号（別紙１８）</t>
    <rPh sb="0" eb="2">
      <t>ヨウシキ</t>
    </rPh>
    <rPh sb="2" eb="3">
      <t>ダイ</t>
    </rPh>
    <rPh sb="6" eb="7">
      <t>ゴウ</t>
    </rPh>
    <rPh sb="8" eb="10">
      <t>ベッシ</t>
    </rPh>
    <phoneticPr fontId="1"/>
  </si>
  <si>
    <t>様式第1-3号（別紙１７）</t>
    <rPh sb="0" eb="2">
      <t>ヨウシキ</t>
    </rPh>
    <rPh sb="2" eb="3">
      <t>ダイ</t>
    </rPh>
    <rPh sb="6" eb="7">
      <t>ゴウ</t>
    </rPh>
    <rPh sb="8" eb="10">
      <t>ベッシ</t>
    </rPh>
    <phoneticPr fontId="1"/>
  </si>
  <si>
    <t>様式第1-3号（別紙１９）</t>
    <rPh sb="0" eb="2">
      <t>ヨウシキ</t>
    </rPh>
    <rPh sb="2" eb="3">
      <t>ダイ</t>
    </rPh>
    <rPh sb="6" eb="7">
      <t>ゴウ</t>
    </rPh>
    <rPh sb="8" eb="10">
      <t>ベッシ</t>
    </rPh>
    <phoneticPr fontId="1"/>
  </si>
  <si>
    <t>様式第1-3号（別紙２０）</t>
    <rPh sb="0" eb="2">
      <t>ヨウシキ</t>
    </rPh>
    <rPh sb="2" eb="3">
      <t>ダイ</t>
    </rPh>
    <rPh sb="6" eb="7">
      <t>ゴウ</t>
    </rPh>
    <rPh sb="8" eb="10">
      <t>ベッシ</t>
    </rPh>
    <phoneticPr fontId="1"/>
  </si>
  <si>
    <t>様式第1-3号（別紙２１）</t>
    <rPh sb="0" eb="2">
      <t>ヨウシキ</t>
    </rPh>
    <rPh sb="2" eb="3">
      <t>ダイ</t>
    </rPh>
    <rPh sb="6" eb="7">
      <t>ゴウ</t>
    </rPh>
    <rPh sb="8" eb="10">
      <t>ベッシ</t>
    </rPh>
    <phoneticPr fontId="1"/>
  </si>
  <si>
    <t>様式第1-3号（別紙２２）</t>
    <rPh sb="0" eb="2">
      <t>ヨウシキ</t>
    </rPh>
    <rPh sb="2" eb="3">
      <t>ダイ</t>
    </rPh>
    <rPh sb="6" eb="7">
      <t>ゴウ</t>
    </rPh>
    <rPh sb="8" eb="10">
      <t>ベッシ</t>
    </rPh>
    <phoneticPr fontId="1"/>
  </si>
  <si>
    <t>様式第1-3号（別紙２３）</t>
    <rPh sb="0" eb="2">
      <t>ヨウシキ</t>
    </rPh>
    <rPh sb="2" eb="3">
      <t>ダイ</t>
    </rPh>
    <rPh sb="6" eb="7">
      <t>ゴウ</t>
    </rPh>
    <rPh sb="8" eb="10">
      <t>ベッシ</t>
    </rPh>
    <phoneticPr fontId="1"/>
  </si>
  <si>
    <t>様式第1-3号（別紙２４）</t>
    <rPh sb="0" eb="2">
      <t>ヨウシキ</t>
    </rPh>
    <rPh sb="2" eb="3">
      <t>ダイ</t>
    </rPh>
    <rPh sb="6" eb="7">
      <t>ゴウ</t>
    </rPh>
    <rPh sb="8" eb="10">
      <t>ベッシ</t>
    </rPh>
    <phoneticPr fontId="1"/>
  </si>
  <si>
    <t>様式第1-3号（別紙２５）</t>
    <rPh sb="0" eb="2">
      <t>ヨウシキ</t>
    </rPh>
    <rPh sb="2" eb="3">
      <t>ダイ</t>
    </rPh>
    <rPh sb="6" eb="7">
      <t>ゴウ</t>
    </rPh>
    <rPh sb="8" eb="10">
      <t>ベッシ</t>
    </rPh>
    <phoneticPr fontId="1"/>
  </si>
  <si>
    <t>１．助成事業の計画</t>
    <rPh sb="2" eb="4">
      <t>ジョセイ</t>
    </rPh>
    <rPh sb="4" eb="6">
      <t>ジギョウ</t>
    </rPh>
    <rPh sb="7" eb="9">
      <t>ケイカク</t>
    </rPh>
    <phoneticPr fontId="9"/>
  </si>
  <si>
    <t>２．役員・株主名簿</t>
    <rPh sb="2" eb="4">
      <t>ヤクイン</t>
    </rPh>
    <rPh sb="5" eb="9">
      <t>カブヌシメイボ</t>
    </rPh>
    <phoneticPr fontId="1"/>
  </si>
  <si>
    <t>３．実施体制</t>
    <rPh sb="2" eb="4">
      <t>ジッシ</t>
    </rPh>
    <rPh sb="4" eb="6">
      <t>タイセイ</t>
    </rPh>
    <phoneticPr fontId="9"/>
  </si>
  <si>
    <t>４．フロー・スケジュール</t>
    <phoneticPr fontId="1"/>
  </si>
  <si>
    <t>５．市場性</t>
    <rPh sb="2" eb="4">
      <t>シジョウ</t>
    </rPh>
    <rPh sb="4" eb="5">
      <t>セイ</t>
    </rPh>
    <phoneticPr fontId="9"/>
  </si>
  <si>
    <t>７．資金支出明細</t>
    <rPh sb="2" eb="4">
      <t>シキン</t>
    </rPh>
    <rPh sb="4" eb="6">
      <t>シシュツ</t>
    </rPh>
    <rPh sb="6" eb="8">
      <t>メイサイ</t>
    </rPh>
    <phoneticPr fontId="9"/>
  </si>
  <si>
    <r>
      <t>また、</t>
    </r>
    <r>
      <rPr>
        <b/>
        <u/>
        <sz val="10"/>
        <color theme="1"/>
        <rFont val="游ゴシック"/>
        <family val="3"/>
        <charset val="128"/>
      </rPr>
      <t>１契約あたり税抜100万円以上</t>
    </r>
    <r>
      <rPr>
        <u/>
        <sz val="10"/>
        <color theme="1"/>
        <rFont val="游ゴシック"/>
        <family val="3"/>
        <charset val="128"/>
      </rPr>
      <t>の場合は、</t>
    </r>
    <r>
      <rPr>
        <b/>
        <u/>
        <sz val="10"/>
        <color theme="1"/>
        <rFont val="游ゴシック"/>
        <family val="3"/>
        <charset val="128"/>
      </rPr>
      <t>原則２者以上の見積書</t>
    </r>
    <r>
      <rPr>
        <u/>
        <sz val="10"/>
        <color theme="1"/>
        <rFont val="游ゴシック"/>
        <family val="3"/>
        <charset val="128"/>
      </rPr>
      <t>を提出してください。</t>
    </r>
    <rPh sb="4" eb="6">
      <t>ケイヤク</t>
    </rPh>
    <rPh sb="34" eb="36">
      <t>テイシュツ</t>
    </rPh>
    <phoneticPr fontId="5"/>
  </si>
  <si>
    <r>
      <t>　また、</t>
    </r>
    <r>
      <rPr>
        <b/>
        <u/>
        <sz val="9"/>
        <color theme="1"/>
        <rFont val="游ゴシック"/>
        <family val="3"/>
        <charset val="128"/>
      </rPr>
      <t>１契約あたりが税抜100万円以上</t>
    </r>
    <r>
      <rPr>
        <u/>
        <sz val="9"/>
        <color theme="1"/>
        <rFont val="游ゴシック"/>
        <family val="3"/>
        <charset val="128"/>
      </rPr>
      <t>の場合は、</t>
    </r>
    <r>
      <rPr>
        <b/>
        <u/>
        <sz val="9"/>
        <color theme="1"/>
        <rFont val="游ゴシック"/>
        <family val="3"/>
        <charset val="128"/>
      </rPr>
      <t>原則２者以上の見積書</t>
    </r>
    <r>
      <rPr>
        <u/>
        <sz val="9"/>
        <color theme="1"/>
        <rFont val="游ゴシック"/>
        <family val="3"/>
        <charset val="128"/>
      </rPr>
      <t>を提出してください。</t>
    </r>
    <rPh sb="5" eb="7">
      <t>ケイヤク</t>
    </rPh>
    <rPh sb="36" eb="38">
      <t>テイシュツ</t>
    </rPh>
    <phoneticPr fontId="5"/>
  </si>
  <si>
    <t>＜事業基本情報＞</t>
    <rPh sb="1" eb="7">
      <t>ジギョウキホンジョウホウ</t>
    </rPh>
    <phoneticPr fontId="1"/>
  </si>
  <si>
    <t>〇　事業開始日の決定方法</t>
    <rPh sb="4" eb="7">
      <t>カイシビ</t>
    </rPh>
    <rPh sb="8" eb="10">
      <t>ケッテイ</t>
    </rPh>
    <rPh sb="10" eb="12">
      <t>ホウホウ</t>
    </rPh>
    <phoneticPr fontId="1"/>
  </si>
  <si>
    <t>指定日から開始</t>
    <rPh sb="0" eb="3">
      <t>シテイビ</t>
    </rPh>
    <rPh sb="5" eb="7">
      <t>カイシ</t>
    </rPh>
    <phoneticPr fontId="1"/>
  </si>
  <si>
    <t>〇　事業開始日</t>
    <rPh sb="4" eb="7">
      <t>カイシビ</t>
    </rPh>
    <phoneticPr fontId="1"/>
  </si>
  <si>
    <t>から</t>
    <phoneticPr fontId="1"/>
  </si>
  <si>
    <t>まで</t>
    <phoneticPr fontId="1"/>
  </si>
  <si>
    <t>〇　助成金交付申請額</t>
    <rPh sb="2" eb="10">
      <t>ジョセイキンコウフシンセイガク</t>
    </rPh>
    <phoneticPr fontId="1"/>
  </si>
  <si>
    <t>〇　助成事業完了予定日（Jグランツ上表記：事業終了日）</t>
    <rPh sb="2" eb="8">
      <t>ジョセイジギョウカンリョウ</t>
    </rPh>
    <rPh sb="8" eb="11">
      <t>ヨテイビ</t>
    </rPh>
    <rPh sb="17" eb="18">
      <t>ジョウ</t>
    </rPh>
    <rPh sb="18" eb="20">
      <t>ヒョウキ</t>
    </rPh>
    <rPh sb="23" eb="26">
      <t>シュウリョウビ</t>
    </rPh>
    <phoneticPr fontId="1"/>
  </si>
  <si>
    <t>「助成事業に要する経費（税込）」合計　（Jグランツ上表記：補助事業に要する経費(合計)　）</t>
    <rPh sb="1" eb="5">
      <t>ジョセイジギョウ</t>
    </rPh>
    <rPh sb="6" eb="7">
      <t>ヨウ</t>
    </rPh>
    <rPh sb="9" eb="11">
      <t>ケイヒ</t>
    </rPh>
    <rPh sb="12" eb="14">
      <t>ゼイコミ</t>
    </rPh>
    <rPh sb="16" eb="18">
      <t>ゴウケイ</t>
    </rPh>
    <rPh sb="20" eb="28">
      <t>jグランツジョウヒョウキ</t>
    </rPh>
    <rPh sb="29" eb="31">
      <t>ホジョ</t>
    </rPh>
    <rPh sb="31" eb="33">
      <t>ジギョウ</t>
    </rPh>
    <rPh sb="34" eb="35">
      <t>ヨウ</t>
    </rPh>
    <rPh sb="37" eb="39">
      <t>ケイヒ</t>
    </rPh>
    <rPh sb="40" eb="42">
      <t>ゴウケイ</t>
    </rPh>
    <phoneticPr fontId="1"/>
  </si>
  <si>
    <t>「助成対象経費（税抜）」合計　（Jグランツ上表記：補助対象経費(合計)　）</t>
    <rPh sb="1" eb="7">
      <t>ジョセイタイショウケイヒ</t>
    </rPh>
    <rPh sb="8" eb="10">
      <t>ゼイヌ</t>
    </rPh>
    <rPh sb="12" eb="14">
      <t>ゴウケイ</t>
    </rPh>
    <rPh sb="16" eb="24">
      <t>jグランツジョウヒョウキ</t>
    </rPh>
    <rPh sb="25" eb="27">
      <t>ホジョ</t>
    </rPh>
    <rPh sb="27" eb="29">
      <t>タイショウ</t>
    </rPh>
    <rPh sb="29" eb="31">
      <t>ケイヒ</t>
    </rPh>
    <rPh sb="32" eb="34">
      <t>ゴウケイ</t>
    </rPh>
    <phoneticPr fontId="1"/>
  </si>
  <si>
    <t>「助成金交付申請額」合計　（Jグランツ上表記：補助金交付申請額(合計)　）</t>
    <rPh sb="1" eb="9">
      <t>ジョセイキンコウフシンセイガク</t>
    </rPh>
    <rPh sb="10" eb="12">
      <t>ゴウケイ</t>
    </rPh>
    <rPh sb="14" eb="22">
      <t>jグランツジョウヒョウキ</t>
    </rPh>
    <rPh sb="23" eb="25">
      <t>ホジョ</t>
    </rPh>
    <rPh sb="25" eb="26">
      <t>キン</t>
    </rPh>
    <rPh sb="26" eb="28">
      <t>コウフ</t>
    </rPh>
    <rPh sb="28" eb="31">
      <t>シンセイガク</t>
    </rPh>
    <rPh sb="32" eb="34">
      <t>ゴウケイ</t>
    </rPh>
    <phoneticPr fontId="1"/>
  </si>
  <si>
    <t>・</t>
    <phoneticPr fontId="1"/>
  </si>
  <si>
    <t>円</t>
    <rPh sb="0" eb="1">
      <t>エン</t>
    </rPh>
    <phoneticPr fontId="1"/>
  </si>
  <si>
    <t>１　申請テーマ・助成対象期間・助成金交付申請額</t>
    <rPh sb="2" eb="4">
      <t>シンセイ</t>
    </rPh>
    <phoneticPr fontId="1"/>
  </si>
  <si>
    <t>①②最長→</t>
    <rPh sb="2" eb="4">
      <t>サイチョウ</t>
    </rPh>
    <phoneticPr fontId="1"/>
  </si>
  <si>
    <t>③最長→</t>
    <rPh sb="1" eb="3">
      <t>サイチョウ</t>
    </rPh>
    <phoneticPr fontId="1"/>
  </si>
  <si>
    <t>開始日</t>
    <rPh sb="0" eb="3">
      <t>カイシビ</t>
    </rPh>
    <phoneticPr fontId="1"/>
  </si>
  <si>
    <t>＜規格適合・認証取得＞</t>
    <phoneticPr fontId="1"/>
  </si>
  <si>
    <t>申請書別紙入力用資料</t>
    <rPh sb="0" eb="3">
      <t>シンセイショ</t>
    </rPh>
    <rPh sb="3" eb="5">
      <t>ベッシ</t>
    </rPh>
    <rPh sb="5" eb="7">
      <t>ニュウリョク</t>
    </rPh>
    <rPh sb="7" eb="8">
      <t>ヨウ</t>
    </rPh>
    <rPh sb="8" eb="10">
      <t>シリョウ</t>
    </rPh>
    <phoneticPr fontId="1"/>
  </si>
  <si>
    <t>8．資金計画</t>
    <rPh sb="2" eb="4">
      <t>シキン</t>
    </rPh>
    <phoneticPr fontId="5"/>
  </si>
  <si>
    <t>※１契約あたり税抜100万円以上の場合は原則２者以上</t>
    <phoneticPr fontId="1"/>
  </si>
  <si>
    <t>助成事業計画詳細</t>
    <rPh sb="0" eb="2">
      <t>ジョセイ</t>
    </rPh>
    <rPh sb="2" eb="6">
      <t>ジギョウケイカク</t>
    </rPh>
    <rPh sb="6" eb="8">
      <t>ショウサイ</t>
    </rPh>
    <phoneticPr fontId="9"/>
  </si>
  <si>
    <t>（６）　企業活動における法令遵守への取り組み・本助成事業の成果物等に対する安全性対策</t>
    <phoneticPr fontId="9"/>
  </si>
  <si>
    <t>※１契約あたり税抜100万円以上の場合は原則２者以上</t>
  </si>
  <si>
    <t>〇　申請テーマ（Jグランツ上表記：事業の名称）</t>
    <rPh sb="2" eb="4">
      <t>シンセイ</t>
    </rPh>
    <rPh sb="13" eb="14">
      <t>ジョウ</t>
    </rPh>
    <rPh sb="14" eb="16">
      <t>ヒョウキ</t>
    </rPh>
    <phoneticPr fontId="1"/>
  </si>
  <si>
    <r>
      <t>申請区分②　B【規格適合・認証取得プロジェクト - 製品改良目標</t>
    </r>
    <r>
      <rPr>
        <b/>
        <sz val="14"/>
        <rFont val="游明朝"/>
        <family val="1"/>
        <charset val="128"/>
      </rPr>
      <t>無</t>
    </r>
    <r>
      <rPr>
        <sz val="11"/>
        <rFont val="游明朝"/>
        <family val="1"/>
        <charset val="128"/>
      </rPr>
      <t>】</t>
    </r>
    <rPh sb="8" eb="12">
      <t>キカクテキゴウ</t>
    </rPh>
    <rPh sb="13" eb="15">
      <t>ニンショウ</t>
    </rPh>
    <rPh sb="15" eb="17">
      <t>シュトク</t>
    </rPh>
    <rPh sb="26" eb="28">
      <t>セイヒン</t>
    </rPh>
    <rPh sb="28" eb="30">
      <t>カイリョウ</t>
    </rPh>
    <rPh sb="30" eb="32">
      <t>モクヒョウ</t>
    </rPh>
    <rPh sb="32" eb="33">
      <t>ナ</t>
    </rPh>
    <phoneticPr fontId="1"/>
  </si>
  <si>
    <r>
      <t>申請区分③　B【規格適合・認証取得プロジェクト - 製品改良目標</t>
    </r>
    <r>
      <rPr>
        <b/>
        <sz val="14"/>
        <rFont val="游明朝"/>
        <family val="1"/>
        <charset val="128"/>
      </rPr>
      <t>有</t>
    </r>
    <r>
      <rPr>
        <sz val="11"/>
        <rFont val="游明朝"/>
        <family val="1"/>
        <charset val="128"/>
      </rPr>
      <t>】</t>
    </r>
    <rPh sb="8" eb="12">
      <t>キカクテキゴウ</t>
    </rPh>
    <rPh sb="13" eb="15">
      <t>ニンショウ</t>
    </rPh>
    <rPh sb="15" eb="17">
      <t>シュトク</t>
    </rPh>
    <rPh sb="26" eb="28">
      <t>セイヒン</t>
    </rPh>
    <rPh sb="28" eb="30">
      <t>カイリョウ</t>
    </rPh>
    <rPh sb="30" eb="32">
      <t>モクヒョウ</t>
    </rPh>
    <rPh sb="32" eb="33">
      <t>アリ</t>
    </rPh>
    <phoneticPr fontId="1"/>
  </si>
  <si>
    <r>
      <t>（２）</t>
    </r>
    <r>
      <rPr>
        <b/>
        <u/>
        <sz val="11"/>
        <rFont val="游ゴシック"/>
        <family val="3"/>
        <charset val="128"/>
      </rPr>
      <t>改良前</t>
    </r>
    <r>
      <rPr>
        <b/>
        <sz val="11"/>
        <rFont val="游ゴシック"/>
        <family val="3"/>
        <charset val="128"/>
      </rPr>
      <t>製品等又は規格適合・認証取得前製品等の内容
　※B【規格適合・認証取得プロジェクト」にてマネジメントシステム認証の場合は入力不要</t>
    </r>
    <rPh sb="3" eb="5">
      <t>カイリョウ</t>
    </rPh>
    <rPh sb="5" eb="6">
      <t>マエ</t>
    </rPh>
    <rPh sb="6" eb="8">
      <t>セイヒン</t>
    </rPh>
    <rPh sb="8" eb="9">
      <t>トウ</t>
    </rPh>
    <rPh sb="9" eb="10">
      <t>マタ</t>
    </rPh>
    <rPh sb="25" eb="27">
      <t>ナイヨウ</t>
    </rPh>
    <phoneticPr fontId="9"/>
  </si>
  <si>
    <r>
      <t xml:space="preserve">製品等の概要
</t>
    </r>
    <r>
      <rPr>
        <sz val="10"/>
        <rFont val="游ゴシック"/>
        <family val="3"/>
        <charset val="128"/>
      </rPr>
      <t>（200字以内）</t>
    </r>
    <rPh sb="0" eb="2">
      <t>セイヒン</t>
    </rPh>
    <rPh sb="2" eb="3">
      <t>トウ</t>
    </rPh>
    <rPh sb="4" eb="6">
      <t>ガイヨウ</t>
    </rPh>
    <rPh sb="11" eb="12">
      <t>ジ</t>
    </rPh>
    <rPh sb="12" eb="14">
      <t>イナイ</t>
    </rPh>
    <phoneticPr fontId="9"/>
  </si>
  <si>
    <r>
      <t xml:space="preserve">現状・課題と、
製品改良の
経緯、動機、目的
</t>
    </r>
    <r>
      <rPr>
        <sz val="10"/>
        <rFont val="游ゴシック"/>
        <family val="3"/>
        <charset val="128"/>
      </rPr>
      <t>（500字以内）</t>
    </r>
    <rPh sb="0" eb="2">
      <t>ゲンジョウ</t>
    </rPh>
    <rPh sb="3" eb="5">
      <t>カダイ</t>
    </rPh>
    <rPh sb="8" eb="10">
      <t>セイヒン</t>
    </rPh>
    <rPh sb="10" eb="12">
      <t>カイリョウ</t>
    </rPh>
    <rPh sb="27" eb="28">
      <t>ジ</t>
    </rPh>
    <rPh sb="28" eb="30">
      <t>イナイ</t>
    </rPh>
    <phoneticPr fontId="9"/>
  </si>
  <si>
    <r>
      <t xml:space="preserve">既存製品・技術に
対する優位性
</t>
    </r>
    <r>
      <rPr>
        <sz val="10"/>
        <rFont val="游ゴシック"/>
        <family val="3"/>
        <charset val="128"/>
      </rPr>
      <t>（機能性、利便性、
安全性、品質）</t>
    </r>
    <r>
      <rPr>
        <sz val="11"/>
        <rFont val="游ゴシック"/>
        <family val="3"/>
        <charset val="128"/>
      </rPr>
      <t xml:space="preserve">
</t>
    </r>
    <r>
      <rPr>
        <sz val="10"/>
        <rFont val="游ゴシック"/>
        <family val="3"/>
        <charset val="128"/>
      </rPr>
      <t>（500字以内）</t>
    </r>
    <rPh sb="0" eb="2">
      <t>キゾン</t>
    </rPh>
    <rPh sb="2" eb="4">
      <t>セイヒン</t>
    </rPh>
    <rPh sb="5" eb="7">
      <t>ギジュツ</t>
    </rPh>
    <rPh sb="9" eb="10">
      <t>タイ</t>
    </rPh>
    <rPh sb="12" eb="15">
      <t>ユウイセイ</t>
    </rPh>
    <rPh sb="17" eb="20">
      <t>キノウセイ</t>
    </rPh>
    <rPh sb="21" eb="24">
      <t>リベンセイ</t>
    </rPh>
    <rPh sb="26" eb="29">
      <t>アンゼンセイ</t>
    </rPh>
    <rPh sb="30" eb="32">
      <t>ヒンシツ</t>
    </rPh>
    <rPh sb="38" eb="39">
      <t>ジ</t>
    </rPh>
    <rPh sb="39" eb="41">
      <t>イナイ</t>
    </rPh>
    <phoneticPr fontId="9"/>
  </si>
  <si>
    <r>
      <t xml:space="preserve">上記以外の
特筆すべき
アピールポイント
</t>
    </r>
    <r>
      <rPr>
        <sz val="10"/>
        <rFont val="游ゴシック"/>
        <family val="3"/>
        <charset val="128"/>
      </rPr>
      <t>（200字以内）</t>
    </r>
    <rPh sb="0" eb="2">
      <t>ジョウキ</t>
    </rPh>
    <rPh sb="2" eb="4">
      <t>イガイ</t>
    </rPh>
    <rPh sb="6" eb="8">
      <t>トクヒツ</t>
    </rPh>
    <rPh sb="25" eb="26">
      <t>ジ</t>
    </rPh>
    <rPh sb="26" eb="28">
      <t>イナイ</t>
    </rPh>
    <phoneticPr fontId="9"/>
  </si>
  <si>
    <r>
      <rPr>
        <u/>
        <sz val="11"/>
        <rFont val="游ゴシック"/>
        <family val="3"/>
        <charset val="128"/>
      </rPr>
      <t>改良前</t>
    </r>
    <r>
      <rPr>
        <sz val="11"/>
        <rFont val="游ゴシック"/>
        <family val="3"/>
        <charset val="128"/>
      </rPr>
      <t>製品等の全体像</t>
    </r>
    <rPh sb="0" eb="2">
      <t>カイリョウ</t>
    </rPh>
    <rPh sb="2" eb="3">
      <t>マエ</t>
    </rPh>
    <rPh sb="3" eb="5">
      <t>セイヒン</t>
    </rPh>
    <rPh sb="5" eb="6">
      <t>トウ</t>
    </rPh>
    <rPh sb="7" eb="10">
      <t>ゼンタイゾウ</t>
    </rPh>
    <phoneticPr fontId="1"/>
  </si>
  <si>
    <r>
      <rPr>
        <u/>
        <sz val="11"/>
        <rFont val="游ゴシック"/>
        <family val="3"/>
        <charset val="128"/>
      </rPr>
      <t>改良後</t>
    </r>
    <r>
      <rPr>
        <sz val="11"/>
        <rFont val="游ゴシック"/>
        <family val="3"/>
        <charset val="128"/>
      </rPr>
      <t>製品等の全体像</t>
    </r>
    <rPh sb="0" eb="2">
      <t>カイリョウ</t>
    </rPh>
    <rPh sb="2" eb="3">
      <t>ゴ</t>
    </rPh>
    <rPh sb="3" eb="5">
      <t>セイヒン</t>
    </rPh>
    <rPh sb="5" eb="6">
      <t>トウ</t>
    </rPh>
    <rPh sb="7" eb="9">
      <t>ゼンタイ</t>
    </rPh>
    <rPh sb="9" eb="10">
      <t>ゾウ</t>
    </rPh>
    <phoneticPr fontId="9"/>
  </si>
  <si>
    <r>
      <t xml:space="preserve">複数製作する場合の理由
</t>
    </r>
    <r>
      <rPr>
        <sz val="10"/>
        <rFont val="游ゴシック"/>
        <family val="3"/>
        <charset val="128"/>
      </rPr>
      <t>※数量２以上の場合のみ記入</t>
    </r>
    <phoneticPr fontId="1"/>
  </si>
  <si>
    <r>
      <t xml:space="preserve">現状・課題と、
規格・認証取得の
経緯、動機、目的
</t>
    </r>
    <r>
      <rPr>
        <sz val="10"/>
        <rFont val="游ゴシック"/>
        <family val="3"/>
        <charset val="128"/>
      </rPr>
      <t>（500字以内）</t>
    </r>
    <rPh sb="0" eb="2">
      <t>ゲンジョウ</t>
    </rPh>
    <rPh sb="3" eb="5">
      <t>カダイ</t>
    </rPh>
    <rPh sb="8" eb="10">
      <t>キカク</t>
    </rPh>
    <rPh sb="11" eb="13">
      <t>ニンショウ</t>
    </rPh>
    <rPh sb="13" eb="15">
      <t>シュトク</t>
    </rPh>
    <rPh sb="30" eb="31">
      <t>ジ</t>
    </rPh>
    <rPh sb="31" eb="33">
      <t>イナイ</t>
    </rPh>
    <phoneticPr fontId="9"/>
  </si>
  <si>
    <r>
      <t xml:space="preserve">規格・認証取得
によるメリット
</t>
    </r>
    <r>
      <rPr>
        <sz val="10"/>
        <rFont val="游ゴシック"/>
        <family val="3"/>
        <charset val="128"/>
      </rPr>
      <t>（競合との比較優位性、
信頼度、
社会的貢献度）</t>
    </r>
    <r>
      <rPr>
        <sz val="11"/>
        <rFont val="游ゴシック"/>
        <family val="3"/>
        <charset val="128"/>
      </rPr>
      <t xml:space="preserve">
</t>
    </r>
    <r>
      <rPr>
        <sz val="10"/>
        <rFont val="游ゴシック"/>
        <family val="3"/>
        <charset val="128"/>
      </rPr>
      <t>（500字以内）</t>
    </r>
    <rPh sb="17" eb="19">
      <t>キョウゴウ</t>
    </rPh>
    <rPh sb="21" eb="23">
      <t>ヒカク</t>
    </rPh>
    <rPh sb="23" eb="26">
      <t>ユウイセイ</t>
    </rPh>
    <rPh sb="28" eb="31">
      <t>シンライド</t>
    </rPh>
    <rPh sb="33" eb="36">
      <t>シャカイテキ</t>
    </rPh>
    <rPh sb="36" eb="38">
      <t>コウケン</t>
    </rPh>
    <rPh sb="38" eb="39">
      <t>ド</t>
    </rPh>
    <rPh sb="45" eb="46">
      <t>ジ</t>
    </rPh>
    <rPh sb="46" eb="48">
      <t>イナイ</t>
    </rPh>
    <phoneticPr fontId="9"/>
  </si>
  <si>
    <r>
      <t xml:space="preserve">上記以外の
特筆すべき
アピールポイント
</t>
    </r>
    <r>
      <rPr>
        <sz val="10"/>
        <rFont val="游ゴシック"/>
        <family val="3"/>
        <charset val="128"/>
      </rPr>
      <t>（400字以内）</t>
    </r>
    <rPh sb="0" eb="2">
      <t>ジョウキ</t>
    </rPh>
    <rPh sb="2" eb="4">
      <t>イガイ</t>
    </rPh>
    <rPh sb="6" eb="8">
      <t>トクヒツ</t>
    </rPh>
    <rPh sb="25" eb="26">
      <t>ジ</t>
    </rPh>
    <rPh sb="26" eb="28">
      <t>イナイ</t>
    </rPh>
    <phoneticPr fontId="9"/>
  </si>
  <si>
    <r>
      <t>①</t>
    </r>
    <r>
      <rPr>
        <u/>
        <sz val="11"/>
        <rFont val="游ゴシック"/>
        <family val="3"/>
        <charset val="128"/>
      </rPr>
      <t>申請書に記載した達成目標は助成事業完了まで変更することはできません。</t>
    </r>
    <r>
      <rPr>
        <sz val="11"/>
        <rFont val="游ゴシック"/>
        <family val="3"/>
        <charset val="128"/>
      </rPr>
      <t xml:space="preserve">
②達成目標を全て達成することが助成事業完了の基準となりますので、交付決定されても</t>
    </r>
    <r>
      <rPr>
        <u/>
        <sz val="11"/>
        <rFont val="游ゴシック"/>
        <family val="3"/>
        <charset val="128"/>
      </rPr>
      <t>達成目標が未達成と判断された場合は助成金が交付されません。</t>
    </r>
    <rPh sb="1" eb="3">
      <t>シンセイ</t>
    </rPh>
    <rPh sb="3" eb="4">
      <t>ショ</t>
    </rPh>
    <rPh sb="5" eb="7">
      <t>キサイ</t>
    </rPh>
    <rPh sb="9" eb="11">
      <t>タッセイ</t>
    </rPh>
    <rPh sb="11" eb="13">
      <t>モクヒョウ</t>
    </rPh>
    <rPh sb="14" eb="16">
      <t>ジョセイ</t>
    </rPh>
    <rPh sb="16" eb="18">
      <t>ジギョウ</t>
    </rPh>
    <rPh sb="18" eb="20">
      <t>カンリョウ</t>
    </rPh>
    <rPh sb="37" eb="39">
      <t>タッセイ</t>
    </rPh>
    <rPh sb="39" eb="41">
      <t>モクヒョウ</t>
    </rPh>
    <rPh sb="42" eb="43">
      <t>スベ</t>
    </rPh>
    <rPh sb="44" eb="46">
      <t>タッセイ</t>
    </rPh>
    <rPh sb="51" eb="53">
      <t>ジョセイ</t>
    </rPh>
    <rPh sb="68" eb="70">
      <t>コウフ</t>
    </rPh>
    <rPh sb="70" eb="72">
      <t>ケッテイ</t>
    </rPh>
    <rPh sb="76" eb="78">
      <t>タッセイ</t>
    </rPh>
    <rPh sb="78" eb="80">
      <t>モクヒョウ</t>
    </rPh>
    <phoneticPr fontId="1"/>
  </si>
  <si>
    <r>
      <t>改良後</t>
    </r>
    <r>
      <rPr>
        <sz val="11"/>
        <rFont val="游ゴシック"/>
        <family val="3"/>
        <charset val="128"/>
      </rPr>
      <t>製品等の仕様＝</t>
    </r>
    <r>
      <rPr>
        <b/>
        <u/>
        <sz val="11"/>
        <rFont val="游ゴシック"/>
        <family val="3"/>
        <charset val="128"/>
      </rPr>
      <t>達成目標</t>
    </r>
    <rPh sb="0" eb="2">
      <t>カイリョウ</t>
    </rPh>
    <rPh sb="2" eb="3">
      <t>ゴ</t>
    </rPh>
    <rPh sb="7" eb="9">
      <t>シヨウ</t>
    </rPh>
    <phoneticPr fontId="9"/>
  </si>
  <si>
    <r>
      <t>規格・認証の名称
＝</t>
    </r>
    <r>
      <rPr>
        <b/>
        <u/>
        <sz val="11"/>
        <rFont val="游ゴシック"/>
        <family val="3"/>
        <charset val="128"/>
      </rPr>
      <t>達成目標</t>
    </r>
    <rPh sb="10" eb="12">
      <t>タッセイ</t>
    </rPh>
    <rPh sb="12" eb="14">
      <t>モクヒョウ</t>
    </rPh>
    <phoneticPr fontId="1"/>
  </si>
  <si>
    <r>
      <t>(１）上記「役員・株主名簿」の記載内容は、</t>
    </r>
    <r>
      <rPr>
        <b/>
        <u/>
        <sz val="10"/>
        <rFont val="游ゴシック"/>
        <family val="3"/>
        <charset val="128"/>
      </rPr>
      <t>「履歴事項全部証明書」</t>
    </r>
    <r>
      <rPr>
        <sz val="10"/>
        <rFont val="游ゴシック"/>
        <family val="3"/>
        <charset val="128"/>
      </rPr>
      <t>及び</t>
    </r>
    <r>
      <rPr>
        <b/>
        <u/>
        <sz val="10"/>
        <rFont val="游ゴシック"/>
        <family val="3"/>
        <charset val="128"/>
      </rPr>
      <t>「確定申告書 別表二」</t>
    </r>
    <r>
      <rPr>
        <sz val="10"/>
        <rFont val="游ゴシック"/>
        <family val="3"/>
        <charset val="128"/>
      </rPr>
      <t>と</t>
    </r>
    <rPh sb="3" eb="5">
      <t>ジョウキ</t>
    </rPh>
    <rPh sb="15" eb="19">
      <t>キサイナイヨウ</t>
    </rPh>
    <rPh sb="32" eb="33">
      <t>オヨ</t>
    </rPh>
    <phoneticPr fontId="1"/>
  </si>
  <si>
    <r>
      <t>(２）上記「役員・株主名簿」に、</t>
    </r>
    <r>
      <rPr>
        <b/>
        <u/>
        <sz val="10"/>
        <rFont val="游ゴシック"/>
        <family val="3"/>
        <charset val="128"/>
      </rPr>
      <t>募集要項記載の大企業に該当する株主・役員</t>
    </r>
    <r>
      <rPr>
        <sz val="10"/>
        <rFont val="游ゴシック"/>
        <family val="3"/>
        <charset val="128"/>
      </rPr>
      <t>がいますか。</t>
    </r>
    <rPh sb="3" eb="5">
      <t>ジョウキ</t>
    </rPh>
    <phoneticPr fontId="1"/>
  </si>
  <si>
    <r>
      <t>市場投入時期</t>
    </r>
    <r>
      <rPr>
        <sz val="9"/>
        <rFont val="游ゴシック"/>
        <family val="3"/>
        <charset val="128"/>
      </rPr>
      <t>（※本助成事業完了後）</t>
    </r>
    <phoneticPr fontId="1"/>
  </si>
  <si>
    <r>
      <t>①</t>
    </r>
    <r>
      <rPr>
        <b/>
        <sz val="10"/>
        <rFont val="游ゴシック"/>
        <family val="3"/>
        <charset val="128"/>
      </rPr>
      <t>具体的な作業項目</t>
    </r>
    <r>
      <rPr>
        <sz val="10"/>
        <rFont val="游ゴシック"/>
        <family val="3"/>
        <charset val="128"/>
      </rPr>
      <t>、</t>
    </r>
    <r>
      <rPr>
        <b/>
        <sz val="10"/>
        <rFont val="游ゴシック"/>
        <family val="3"/>
        <charset val="128"/>
      </rPr>
      <t>「7．資金支出明細」の経費番号（原ｶ-1、機ｶ-1、委ｷ-1・・・）</t>
    </r>
    <r>
      <rPr>
        <sz val="10"/>
        <rFont val="游ゴシック"/>
        <family val="3"/>
        <charset val="128"/>
      </rPr>
      <t>を記入してください。
②</t>
    </r>
    <r>
      <rPr>
        <b/>
        <sz val="10"/>
        <rFont val="游ゴシック"/>
        <family val="3"/>
        <charset val="128"/>
      </rPr>
      <t>自社作業は「○」</t>
    </r>
    <r>
      <rPr>
        <sz val="10"/>
        <rFont val="游ゴシック"/>
        <family val="3"/>
        <charset val="128"/>
      </rPr>
      <t>、</t>
    </r>
    <r>
      <rPr>
        <b/>
        <sz val="10"/>
        <rFont val="游ゴシック"/>
        <family val="3"/>
        <charset val="128"/>
      </rPr>
      <t>他社作業は「●」</t>
    </r>
    <r>
      <rPr>
        <sz val="10"/>
        <rFont val="游ゴシック"/>
        <family val="3"/>
        <charset val="128"/>
      </rPr>
      <t>を記入してください。
③本助成事業の全体像が分かるよう、経費が発生しない作業も記入してください。</t>
    </r>
    <rPh sb="21" eb="23">
      <t>ケイヒ</t>
    </rPh>
    <rPh sb="86" eb="88">
      <t>ジョセイ</t>
    </rPh>
    <phoneticPr fontId="1"/>
  </si>
  <si>
    <r>
      <t xml:space="preserve">ターゲットとする
市場・顧客
</t>
    </r>
    <r>
      <rPr>
        <sz val="10"/>
        <rFont val="游ゴシック"/>
        <family val="3"/>
        <charset val="128"/>
      </rPr>
      <t>（300字以内）</t>
    </r>
    <rPh sb="19" eb="20">
      <t>ジ</t>
    </rPh>
    <rPh sb="20" eb="22">
      <t>イナイ</t>
    </rPh>
    <phoneticPr fontId="9"/>
  </si>
  <si>
    <r>
      <t>販路開拓の手法
（</t>
    </r>
    <r>
      <rPr>
        <sz val="9"/>
        <rFont val="游ゴシック"/>
        <family val="3"/>
        <charset val="128"/>
      </rPr>
      <t>新市場参入や製品・サービスの普及策・
価格戦略等</t>
    </r>
    <r>
      <rPr>
        <sz val="11"/>
        <rFont val="游ゴシック"/>
        <family val="3"/>
        <charset val="128"/>
      </rPr>
      <t xml:space="preserve">）
</t>
    </r>
    <r>
      <rPr>
        <sz val="10"/>
        <rFont val="游ゴシック"/>
        <family val="3"/>
        <charset val="128"/>
      </rPr>
      <t>（300字以内）</t>
    </r>
    <rPh sb="9" eb="10">
      <t>アタラ</t>
    </rPh>
    <rPh sb="10" eb="12">
      <t>シジョウ</t>
    </rPh>
    <rPh sb="12" eb="14">
      <t>サンニュウ</t>
    </rPh>
    <rPh sb="39" eb="40">
      <t>ジ</t>
    </rPh>
    <rPh sb="40" eb="42">
      <t>イナイ</t>
    </rPh>
    <phoneticPr fontId="9"/>
  </si>
  <si>
    <r>
      <t xml:space="preserve">都内経済・地域等への波及効果
</t>
    </r>
    <r>
      <rPr>
        <sz val="10"/>
        <rFont val="游ゴシック"/>
        <family val="3"/>
        <charset val="128"/>
      </rPr>
      <t>（200字以内）</t>
    </r>
    <rPh sb="19" eb="20">
      <t>ジ</t>
    </rPh>
    <rPh sb="20" eb="22">
      <t>イナイ</t>
    </rPh>
    <phoneticPr fontId="1"/>
  </si>
  <si>
    <r>
      <t xml:space="preserve">（１） 本助成事業に係る先行技術調査の実施
</t>
    </r>
    <r>
      <rPr>
        <sz val="10"/>
        <rFont val="游ゴシック"/>
        <family val="3"/>
        <charset val="128"/>
      </rPr>
      <t>※特許情報プラットフォームJ-PlatPat等により検索してください。</t>
    </r>
    <rPh sb="19" eb="21">
      <t>ジッシ</t>
    </rPh>
    <phoneticPr fontId="1"/>
  </si>
  <si>
    <r>
      <t>「</t>
    </r>
    <r>
      <rPr>
        <b/>
        <sz val="10"/>
        <rFont val="游ゴシック"/>
        <family val="3"/>
        <charset val="128"/>
      </rPr>
      <t>(2) 機械装置・工具器具費</t>
    </r>
    <r>
      <rPr>
        <sz val="10"/>
        <rFont val="游ゴシック"/>
        <family val="3"/>
        <charset val="128"/>
      </rPr>
      <t>」に計上した</t>
    </r>
    <r>
      <rPr>
        <b/>
        <u/>
        <sz val="10"/>
        <rFont val="游ゴシック"/>
        <family val="3"/>
        <charset val="128"/>
      </rPr>
      <t>１件あたりの単価が税抜100万円以上の購入品</t>
    </r>
    <r>
      <rPr>
        <u/>
        <sz val="10"/>
        <rFont val="游ゴシック"/>
        <family val="3"/>
        <charset val="128"/>
      </rPr>
      <t>について記入してください。</t>
    </r>
    <rPh sb="5" eb="7">
      <t>キカイ</t>
    </rPh>
    <rPh sb="7" eb="9">
      <t>ソウチ</t>
    </rPh>
    <rPh sb="10" eb="12">
      <t>コウグ</t>
    </rPh>
    <rPh sb="12" eb="14">
      <t>キグ</t>
    </rPh>
    <rPh sb="14" eb="15">
      <t>ヒ</t>
    </rPh>
    <rPh sb="17" eb="19">
      <t>ケイジョウ</t>
    </rPh>
    <rPh sb="22" eb="23">
      <t>ケン</t>
    </rPh>
    <rPh sb="27" eb="29">
      <t>タンカ</t>
    </rPh>
    <rPh sb="30" eb="32">
      <t>ゼイヌキ</t>
    </rPh>
    <rPh sb="35" eb="39">
      <t>マンエンイジョウ</t>
    </rPh>
    <rPh sb="40" eb="43">
      <t>コウニュウヒン</t>
    </rPh>
    <rPh sb="47" eb="49">
      <t>キニュウ</t>
    </rPh>
    <phoneticPr fontId="5"/>
  </si>
  <si>
    <r>
      <t>また、</t>
    </r>
    <r>
      <rPr>
        <b/>
        <u/>
        <sz val="10"/>
        <rFont val="游ゴシック"/>
        <family val="3"/>
        <charset val="128"/>
      </rPr>
      <t>１件あたりの単価が税抜100万円以上の購入品</t>
    </r>
    <r>
      <rPr>
        <u/>
        <sz val="10"/>
        <rFont val="游ゴシック"/>
        <family val="3"/>
        <charset val="128"/>
      </rPr>
      <t>の場合は、</t>
    </r>
    <r>
      <rPr>
        <b/>
        <u/>
        <sz val="10"/>
        <rFont val="游ゴシック"/>
        <family val="3"/>
        <charset val="128"/>
      </rPr>
      <t>原則２者以上の見積書</t>
    </r>
    <r>
      <rPr>
        <u/>
        <sz val="10"/>
        <rFont val="游ゴシック"/>
        <family val="3"/>
        <charset val="128"/>
      </rPr>
      <t>を提出してください。</t>
    </r>
    <rPh sb="26" eb="28">
      <t>バアイ</t>
    </rPh>
    <rPh sb="41" eb="43">
      <t>テイシュツ</t>
    </rPh>
    <phoneticPr fontId="5"/>
  </si>
  <si>
    <r>
      <t xml:space="preserve">規　格
</t>
    </r>
    <r>
      <rPr>
        <sz val="8"/>
        <rFont val="游ゴシック"/>
        <family val="3"/>
        <charset val="128"/>
      </rPr>
      <t>(ﾒｰｶｰ、型番等)</t>
    </r>
    <rPh sb="0" eb="1">
      <t>タダシ</t>
    </rPh>
    <rPh sb="2" eb="3">
      <t>カク</t>
    </rPh>
    <rPh sb="10" eb="12">
      <t>カタバン</t>
    </rPh>
    <rPh sb="12" eb="13">
      <t>トウ</t>
    </rPh>
    <phoneticPr fontId="5"/>
  </si>
  <si>
    <t>委カ-</t>
    <rPh sb="0" eb="1">
      <t>イ</t>
    </rPh>
    <phoneticPr fontId="1"/>
  </si>
  <si>
    <r>
      <t>　※特注部品等の製作を外部委託する場合は、「</t>
    </r>
    <r>
      <rPr>
        <b/>
        <sz val="10"/>
        <rFont val="游ゴシック"/>
        <family val="3"/>
        <charset val="128"/>
      </rPr>
      <t>(9) 委託・外注費</t>
    </r>
    <r>
      <rPr>
        <sz val="10"/>
        <rFont val="游ゴシック"/>
        <family val="3"/>
        <charset val="128"/>
      </rPr>
      <t>」に計上してください。</t>
    </r>
    <rPh sb="2" eb="4">
      <t>トクチュウ</t>
    </rPh>
    <rPh sb="4" eb="6">
      <t>ブヒン</t>
    </rPh>
    <rPh sb="6" eb="7">
      <t>トウ</t>
    </rPh>
    <rPh sb="8" eb="10">
      <t>セイサク</t>
    </rPh>
    <rPh sb="11" eb="13">
      <t>ガイブ</t>
    </rPh>
    <rPh sb="13" eb="15">
      <t>イタク</t>
    </rPh>
    <rPh sb="17" eb="19">
      <t>バアイ</t>
    </rPh>
    <rPh sb="26" eb="28">
      <t>イタク</t>
    </rPh>
    <rPh sb="29" eb="31">
      <t>ガイチュウ</t>
    </rPh>
    <rPh sb="31" eb="32">
      <t>ヒ</t>
    </rPh>
    <rPh sb="34" eb="36">
      <t>ケイジョウ</t>
    </rPh>
    <phoneticPr fontId="5"/>
  </si>
  <si>
    <r>
      <t>「</t>
    </r>
    <r>
      <rPr>
        <b/>
        <sz val="10"/>
        <rFont val="游ゴシック"/>
        <family val="3"/>
        <charset val="128"/>
      </rPr>
      <t>(9) 機械装置・工具器具費</t>
    </r>
    <r>
      <rPr>
        <sz val="10"/>
        <rFont val="游ゴシック"/>
        <family val="3"/>
        <charset val="128"/>
      </rPr>
      <t>」に計上した</t>
    </r>
    <r>
      <rPr>
        <b/>
        <u/>
        <sz val="10"/>
        <rFont val="游ゴシック"/>
        <family val="3"/>
        <charset val="128"/>
      </rPr>
      <t>１件あたりの単価が税抜100万円以上の購入品</t>
    </r>
    <r>
      <rPr>
        <u/>
        <sz val="10"/>
        <rFont val="游ゴシック"/>
        <family val="3"/>
        <charset val="128"/>
      </rPr>
      <t>について記入してください。</t>
    </r>
    <rPh sb="5" eb="7">
      <t>キカイ</t>
    </rPh>
    <rPh sb="7" eb="9">
      <t>ソウチ</t>
    </rPh>
    <rPh sb="10" eb="12">
      <t>コウグ</t>
    </rPh>
    <rPh sb="12" eb="14">
      <t>キグ</t>
    </rPh>
    <rPh sb="14" eb="15">
      <t>ヒ</t>
    </rPh>
    <rPh sb="17" eb="19">
      <t>ケイジョウ</t>
    </rPh>
    <rPh sb="22" eb="23">
      <t>ケン</t>
    </rPh>
    <rPh sb="27" eb="29">
      <t>タンカ</t>
    </rPh>
    <rPh sb="30" eb="32">
      <t>ゼイヌキ</t>
    </rPh>
    <rPh sb="35" eb="39">
      <t>マンエンイジョウ</t>
    </rPh>
    <rPh sb="40" eb="43">
      <t>コウニュウヒン</t>
    </rPh>
    <rPh sb="47" eb="49">
      <t>キニュウ</t>
    </rPh>
    <phoneticPr fontId="5"/>
  </si>
  <si>
    <t>委キ-</t>
    <rPh sb="0" eb="1">
      <t>イ</t>
    </rPh>
    <phoneticPr fontId="1"/>
  </si>
  <si>
    <r>
      <t>＜製品改良費＞計</t>
    </r>
    <r>
      <rPr>
        <sz val="11"/>
        <rFont val="游ゴシック"/>
        <family val="3"/>
        <charset val="128"/>
      </rPr>
      <t>　①</t>
    </r>
    <rPh sb="1" eb="3">
      <t>セイヒン</t>
    </rPh>
    <rPh sb="3" eb="5">
      <t>カイリョウ</t>
    </rPh>
    <rPh sb="5" eb="6">
      <t>ヒ</t>
    </rPh>
    <phoneticPr fontId="5"/>
  </si>
  <si>
    <r>
      <t>＜規格認証費＞計</t>
    </r>
    <r>
      <rPr>
        <sz val="11"/>
        <rFont val="游ゴシック"/>
        <family val="3"/>
        <charset val="128"/>
      </rPr>
      <t>　②</t>
    </r>
    <rPh sb="1" eb="3">
      <t>キカク</t>
    </rPh>
    <rPh sb="3" eb="5">
      <t>ニンショウ</t>
    </rPh>
    <rPh sb="5" eb="6">
      <t>ヒ</t>
    </rPh>
    <rPh sb="7" eb="8">
      <t>ケイ</t>
    </rPh>
    <phoneticPr fontId="5"/>
  </si>
  <si>
    <r>
      <t>合　計</t>
    </r>
    <r>
      <rPr>
        <sz val="11"/>
        <rFont val="游ゴシック"/>
        <family val="3"/>
        <charset val="128"/>
      </rPr>
      <t>　①＋②</t>
    </r>
    <rPh sb="0" eb="1">
      <t>ア</t>
    </rPh>
    <rPh sb="2" eb="3">
      <t>ケイ</t>
    </rPh>
    <phoneticPr fontId="1"/>
  </si>
  <si>
    <t>６．産業財産権（特許権、実用新案権、意匠権、商標権）、法令・安全性確保等への配慮</t>
    <rPh sb="2" eb="4">
      <t>サンギョウ</t>
    </rPh>
    <rPh sb="4" eb="7">
      <t>ザイサンケン</t>
    </rPh>
    <rPh sb="8" eb="11">
      <t>トッキョケン</t>
    </rPh>
    <rPh sb="12" eb="14">
      <t>ジツヨウ</t>
    </rPh>
    <rPh sb="14" eb="16">
      <t>シンアン</t>
    </rPh>
    <rPh sb="16" eb="17">
      <t>ケン</t>
    </rPh>
    <rPh sb="18" eb="21">
      <t>イショウケン</t>
    </rPh>
    <rPh sb="22" eb="25">
      <t>ショウヒョウケン</t>
    </rPh>
    <rPh sb="27" eb="29">
      <t>ホウレイ</t>
    </rPh>
    <rPh sb="30" eb="33">
      <t>アンゼンセイ</t>
    </rPh>
    <rPh sb="33" eb="35">
      <t>カクホ</t>
    </rPh>
    <rPh sb="35" eb="36">
      <t>トウ</t>
    </rPh>
    <rPh sb="38" eb="40">
      <t>ハイリョ</t>
    </rPh>
    <phoneticPr fontId="1"/>
  </si>
  <si>
    <t>要件定義・目標仕様</t>
    <rPh sb="5" eb="7">
      <t>モクヒョウ</t>
    </rPh>
    <rPh sb="7" eb="9">
      <t>シヨウ</t>
    </rPh>
    <phoneticPr fontId="5"/>
  </si>
  <si>
    <t>設　計</t>
    <rPh sb="0" eb="1">
      <t>セツ</t>
    </rPh>
    <rPh sb="2" eb="3">
      <t>ケイ</t>
    </rPh>
    <phoneticPr fontId="1"/>
  </si>
  <si>
    <t>設計</t>
    <rPh sb="0" eb="2">
      <t>セッケイ</t>
    </rPh>
    <phoneticPr fontId="1"/>
  </si>
  <si>
    <t>プログラミング・試作</t>
    <rPh sb="8" eb="10">
      <t>シサク</t>
    </rPh>
    <phoneticPr fontId="1"/>
  </si>
  <si>
    <t>単体テスト</t>
    <rPh sb="0" eb="2">
      <t>タンタイ</t>
    </rPh>
    <phoneticPr fontId="1"/>
  </si>
  <si>
    <t>総合テスト</t>
    <rPh sb="0" eb="2">
      <t>ソウゴウ</t>
    </rPh>
    <phoneticPr fontId="1"/>
  </si>
  <si>
    <t>合　計</t>
  </si>
  <si>
    <t>　</t>
  </si>
  <si>
    <t>様式第1-3号(第5条関係)</t>
    <phoneticPr fontId="1"/>
  </si>
  <si>
    <t>公益財団法人　東京都中小企業振興公社</t>
    <phoneticPr fontId="1"/>
  </si>
  <si>
    <t>　　理　　事　　長　　殿</t>
    <phoneticPr fontId="1"/>
  </si>
  <si>
    <t>役職</t>
    <rPh sb="0" eb="2">
      <t>ヤクショク</t>
    </rPh>
    <phoneticPr fontId="1"/>
  </si>
  <si>
    <t>代表者名</t>
    <rPh sb="0" eb="3">
      <t>ダイヒョウシャ</t>
    </rPh>
    <rPh sb="3" eb="4">
      <t>メイ</t>
    </rPh>
    <phoneticPr fontId="1"/>
  </si>
  <si>
    <t>記</t>
    <rPh sb="0" eb="1">
      <t>キ</t>
    </rPh>
    <phoneticPr fontId="1"/>
  </si>
  <si>
    <t>３.　助成金交付申請額</t>
    <rPh sb="3" eb="6">
      <t>ジョセイキン</t>
    </rPh>
    <rPh sb="6" eb="8">
      <t>コウフ</t>
    </rPh>
    <rPh sb="8" eb="11">
      <t>シンセイガク</t>
    </rPh>
    <phoneticPr fontId="1"/>
  </si>
  <si>
    <t>合計</t>
    <rPh sb="0" eb="2">
      <t>ゴウケイ</t>
    </rPh>
    <phoneticPr fontId="1"/>
  </si>
  <si>
    <t>事業者名</t>
    <rPh sb="0" eb="3">
      <t>ジギョウシャ</t>
    </rPh>
    <rPh sb="3" eb="4">
      <t>メイ</t>
    </rPh>
    <phoneticPr fontId="1"/>
  </si>
  <si>
    <t>令和８年度　製品改良／規格適合・認証取得支援事業　申請書別紙</t>
    <rPh sb="0" eb="2">
      <t>レイワ</t>
    </rPh>
    <rPh sb="28" eb="30">
      <t>ベッシ</t>
    </rPh>
    <phoneticPr fontId="1"/>
  </si>
  <si>
    <t>公開番号又は登録番号等</t>
    <phoneticPr fontId="1"/>
  </si>
  <si>
    <t>委託先 企業 URL</t>
    <rPh sb="0" eb="3">
      <t>イタクサキ</t>
    </rPh>
    <rPh sb="4" eb="6">
      <t>キギョウ</t>
    </rPh>
    <phoneticPr fontId="1"/>
  </si>
  <si>
    <t>令和8年度製品改良／規格適合・認証取得支援事業　Ｊグランツ入力用参考資料</t>
    <rPh sb="0" eb="2">
      <t>レイワ</t>
    </rPh>
    <rPh sb="3" eb="4">
      <t>ネン</t>
    </rPh>
    <rPh sb="4" eb="5">
      <t>ド</t>
    </rPh>
    <rPh sb="5" eb="7">
      <t>セイヒン</t>
    </rPh>
    <rPh sb="7" eb="9">
      <t>カイリョウ</t>
    </rPh>
    <rPh sb="10" eb="12">
      <t>キカク</t>
    </rPh>
    <rPh sb="12" eb="14">
      <t>テキゴウ</t>
    </rPh>
    <rPh sb="15" eb="17">
      <t>ニンショウ</t>
    </rPh>
    <rPh sb="17" eb="19">
      <t>シュトク</t>
    </rPh>
    <rPh sb="19" eb="21">
      <t>シエン</t>
    </rPh>
    <rPh sb="21" eb="23">
      <t>ジギョウ</t>
    </rPh>
    <rPh sb="29" eb="31">
      <t>ニュウリョク</t>
    </rPh>
    <rPh sb="31" eb="32">
      <t>ヨウ</t>
    </rPh>
    <rPh sb="32" eb="34">
      <t>サンコウ</t>
    </rPh>
    <rPh sb="34" eb="36">
      <t>シリョウ</t>
    </rPh>
    <phoneticPr fontId="1"/>
  </si>
  <si>
    <t>申請に係る誓約事項</t>
    <rPh sb="0" eb="2">
      <t>シンセイ</t>
    </rPh>
    <rPh sb="3" eb="4">
      <t>カカ</t>
    </rPh>
    <rPh sb="5" eb="9">
      <t>セイヤクジコウ</t>
    </rPh>
    <phoneticPr fontId="1"/>
  </si>
  <si>
    <t>　「製品改良／規格適合・認証取得支援事業」に申請するにあたり、下記について誓約します。</t>
    <phoneticPr fontId="1"/>
  </si>
  <si>
    <t xml:space="preserve">
申請書に虚偽記載がない。
</t>
    <phoneticPr fontId="1"/>
  </si>
  <si>
    <t xml:space="preserve">
次の1～4のいずれかに該当する中小企業者（会社、個人事業者）である。
または創業予定者、中小企業団体等である。
1　製造業、建設業、運輸業、情報通信業（ソフトウエア業、情報処理サービス業を含む）、
    その他の業種
　　　資本金の額又は出資の総額が3億円以下の会社又は
　　　常時使用する従業員の数が300人以下の会社及び個人
　　　※　ゴム製品製造業(自動車又は航空機用タイヤ製造業及びチューブ製造業
　　　　　並びに工業用ベルト製造業を除く)は資本金３億円以下又は従業員900人以下
2　卸売業
　　　資本金の額又は出資の総額が1億円以下の会社又は
　　　常時使用する従業員の数が100人以下の会社及び個人
3　サービス業
　　　資本金の額又は出資の総額が5千万円以下の会社又は
　　　常時使用する従業員の数が100人以下の会社及び個人
　　　※　旅館業は資本金５千万円以下又は従業員200人以下
4　小売業
　　　資本金の額又は出資の総額が5千万円以下の会社又は
　　　常時使用する従業員の数が50人以下の会社及び個人</t>
    <phoneticPr fontId="1"/>
  </si>
  <si>
    <t xml:space="preserve">
次の1～3の要件を全て満たす中小企業者である。
または創業予定者、中小企業団体等である。
1　大企業が単独で発行済株式総数又は出資総額の２分の１以上を所有
　　又は出資していない
2　大企業が複数で発行済株式総数又は出資総額の３分の２以上を所有
　　又は出資していない
3　役員総数の２分の１以上を大企業の役員又は職員が兼務していない
（ただし、当該役員又は職員がいわゆる副業により兼務し、経営の自主性、独立性が損なわれていないことが認められる場合を除く）
４  その他大企業が実質的に経営に参画していない
</t>
    <phoneticPr fontId="1"/>
  </si>
  <si>
    <t xml:space="preserve">
組織形態が以下のいずれかに該当し、基準日現在で、それぞれ1、2の条件を満たすものである。
＜法人の場合＞
1　東京都内に登記簿上の本店または支店がある
2　都内で実質的に１年以上事業を行っている、
　　または都内で創業し、引き続く事業期間が１年に満たない
＜個人事業者の場合＞
1　税務署に提出済みの個人事業の開業・廃業等届出書の写しにより、
　　納税地・主たる事業所等の都内所在等が確認できること。
2　都内で実質的に事業を行っている、
　　または都内で創業し、引き続く事業期間が１年に満たない
＜創業予定者の場合＞
1　東京都内での創業を具体的に計画している
2　交付決定後速やかに開業し、税務署に提出済みの個人事業の開業・廃業等届出書の
　　写しにより、開業する事業の納税地・主たる事業所等の都内所在等が確認できること
</t>
    <rPh sb="88" eb="89">
      <t>ネン</t>
    </rPh>
    <rPh sb="89" eb="91">
      <t>イジョウ</t>
    </rPh>
    <rPh sb="209" eb="212">
      <t>ジッシツテキ</t>
    </rPh>
    <rPh sb="297" eb="299">
      <t>カイギョウ</t>
    </rPh>
    <rPh sb="301" eb="304">
      <t>ゼイムショ</t>
    </rPh>
    <rPh sb="305" eb="307">
      <t>テイシュツ</t>
    </rPh>
    <rPh sb="307" eb="308">
      <t>スミ</t>
    </rPh>
    <rPh sb="310" eb="314">
      <t>コジンジギョウ</t>
    </rPh>
    <rPh sb="315" eb="317">
      <t>カイギョウ</t>
    </rPh>
    <rPh sb="318" eb="320">
      <t>ハイギョウ</t>
    </rPh>
    <rPh sb="320" eb="321">
      <t>トウ</t>
    </rPh>
    <rPh sb="321" eb="324">
      <t>トドケデショ</t>
    </rPh>
    <rPh sb="328" eb="329">
      <t>ウツ</t>
    </rPh>
    <rPh sb="334" eb="336">
      <t>カイギョウ</t>
    </rPh>
    <rPh sb="338" eb="340">
      <t>ジギョウ</t>
    </rPh>
    <rPh sb="341" eb="344">
      <t>ノウゼイチ</t>
    </rPh>
    <rPh sb="345" eb="346">
      <t>シュ</t>
    </rPh>
    <rPh sb="348" eb="351">
      <t>ジギョウショ</t>
    </rPh>
    <rPh sb="351" eb="352">
      <t>トウ</t>
    </rPh>
    <rPh sb="353" eb="355">
      <t>トナイ</t>
    </rPh>
    <rPh sb="355" eb="358">
      <t>ショザイトウ</t>
    </rPh>
    <rPh sb="359" eb="361">
      <t>カクニン</t>
    </rPh>
    <phoneticPr fontId="1"/>
  </si>
  <si>
    <t xml:space="preserve">
次の1～3のすべてに該当する場所を有し、助成事業の実施場所とするものである。
1　自社の事業所、工場等である
2　原則として東京都内である
3　申請書記載の購入予定の物品、開発人員、当該助成事業の成果物等が確認できる
※創業予定者については、上記を有する予定である。
※自社の事業所が都内のバーチャルオフィスのみの場合は、
　上記に代えて次の1，2のすべてに該当する。
1　申請時に、公社が求める検査等を行うことができる場所（原則東京都内）を設定する
2　助成事業の成果物や財産、帳票類を責任持って保管できる場所を確保する
</t>
    <phoneticPr fontId="1"/>
  </si>
  <si>
    <t xml:space="preserve">
本申請と同一テーマ・内容で、公社・国・都道府県・区市町村等から重複して助成等を受けていない。
また、交付決定された後においても受けない。
</t>
    <phoneticPr fontId="1"/>
  </si>
  <si>
    <t xml:space="preserve">
本申請と同一テーマ・内容で公社が実施する助成事業に申請していない。
（過去に採択されたことがない場合を除く）
</t>
    <rPh sb="1" eb="2">
      <t>ホン</t>
    </rPh>
    <rPh sb="2" eb="4">
      <t>シンセイ</t>
    </rPh>
    <phoneticPr fontId="1"/>
  </si>
  <si>
    <t xml:space="preserve">
事業税等を滞納（分納）していない。
</t>
    <phoneticPr fontId="1"/>
  </si>
  <si>
    <t xml:space="preserve">
東京都及び公社に対する賃料・使用料等の債務の支払いが滞っていない。
</t>
    <phoneticPr fontId="1"/>
  </si>
  <si>
    <t xml:space="preserve">
申請日までの過去５年間に、公社・国・都道府県・区市町村等が実施する助成事業等に関して、不正等の事故を起こしていない。
</t>
    <phoneticPr fontId="1"/>
  </si>
  <si>
    <t>過去に公社から助成金の交付を受けている者は、本助成事業への申請時点までの、当該の助成事業で定める報告期間の全てにおける「企業化状況報告書」や「実施結果状況報告書」等を提出している。未提出がある場合は、当該の助成事業で定める報告期間満了の翌年度の３月 31 日まで、本助成事業への申請はできないものとする。</t>
    <phoneticPr fontId="1"/>
  </si>
  <si>
    <t xml:space="preserve">
民事再生法又は会社更生法による申立て等、助成事業の継続性について不確実な状況が存在しない。
</t>
    <phoneticPr fontId="1"/>
  </si>
  <si>
    <t xml:space="preserve">
助成事業の実施に当たって必要な許認可を取得し、関係法令を遵守する。
</t>
    <phoneticPr fontId="1"/>
  </si>
  <si>
    <t xml:space="preserve">
東京都暴力団排除条例（平成23年東京都条例第54号）に規定する暴力団関係者でない。
</t>
    <phoneticPr fontId="1"/>
  </si>
  <si>
    <t>公社所定『反社会的勢力排除に関する誓約事項』の誓約遵守に反していない。</t>
    <phoneticPr fontId="1"/>
  </si>
  <si>
    <t>風俗営業等の規制及び業務の適正化等に関する法律（昭和23年法律第122号）第２条に規定する風俗関連業、ギャンブル業、賭博等、支援の対象として社会通念上適切でないと判断される業態を営んでいない。</t>
    <phoneticPr fontId="1"/>
  </si>
  <si>
    <t xml:space="preserve">
連鎖販売取引、ネガティブ・オプション（送り付け商法）、催眠商法、霊感商法などの業態を営んでいない。
</t>
    <phoneticPr fontId="1"/>
  </si>
  <si>
    <t xml:space="preserve">
助成対象期間が終了するとき（それより前に助成事業が完了する場合はその完了時）まで、必要な要件を引き続き満たす。
</t>
    <phoneticPr fontId="1"/>
  </si>
  <si>
    <t xml:space="preserve">
親会社、子会社、グループ企業等関連会社との取引に係る経費を申請しておらず、交付決定された後においても申請しない。
</t>
    <phoneticPr fontId="1"/>
  </si>
  <si>
    <t xml:space="preserve">
本助成期間中に、本助成事業の購入物・成果物を活用した販売活動は行わない。
</t>
    <phoneticPr fontId="1"/>
  </si>
  <si>
    <t xml:space="preserve">
本事業は、製品等の優位性を公社が保証するものではないことを理解した。
</t>
    <phoneticPr fontId="1"/>
  </si>
  <si>
    <t xml:space="preserve">
募集要項記載の「助成金交付決定の取消しおよび助成金の返還」に基づき、交付決定の取消し又は助成金の返還請求がなされる場合があることを理解した。
</t>
    <rPh sb="5" eb="7">
      <t>キサイ</t>
    </rPh>
    <phoneticPr fontId="1"/>
  </si>
  <si>
    <t>誓約日</t>
    <rPh sb="0" eb="3">
      <t>セイヤクビ</t>
    </rPh>
    <phoneticPr fontId="1"/>
  </si>
  <si>
    <t>日</t>
    <rPh sb="0" eb="1">
      <t>ヒ</t>
    </rPh>
    <phoneticPr fontId="1"/>
  </si>
  <si>
    <t>代表者氏名</t>
    <rPh sb="0" eb="3">
      <t>ダイヒョウシャ</t>
    </rPh>
    <rPh sb="3" eb="5">
      <t>シメイ</t>
    </rPh>
    <phoneticPr fontId="1"/>
  </si>
  <si>
    <t>以上</t>
    <rPh sb="0" eb="2">
      <t>イジョウ</t>
    </rPh>
    <phoneticPr fontId="1"/>
  </si>
  <si>
    <t xml:space="preserve">反社会的勢力排除に関する誓約事項
</t>
    <phoneticPr fontId="1"/>
  </si>
  <si>
    <t>４．助成事業完了予定日</t>
    <phoneticPr fontId="9"/>
  </si>
  <si>
    <t>下記のとおり助成事業を実施したいので、助成金の交付を申請します。</t>
    <phoneticPr fontId="1"/>
  </si>
  <si>
    <t>（助成対象期間開始日：</t>
    <phoneticPr fontId="1"/>
  </si>
  <si>
    <r>
      <t>表が足りない場合は、枠を追加せず、本ページを</t>
    </r>
    <r>
      <rPr>
        <sz val="10"/>
        <color rgb="FFFF0000"/>
        <rFont val="游ゴシック"/>
        <family val="3"/>
        <charset val="128"/>
      </rPr>
      <t>複製</t>
    </r>
    <r>
      <rPr>
        <sz val="10"/>
        <rFont val="游ゴシック"/>
        <family val="3"/>
        <charset val="128"/>
      </rPr>
      <t>してください。</t>
    </r>
    <rPh sb="0" eb="1">
      <t>ヒョウ</t>
    </rPh>
    <rPh sb="2" eb="3">
      <t>タ</t>
    </rPh>
    <rPh sb="6" eb="8">
      <t>バアイ</t>
    </rPh>
    <rPh sb="10" eb="11">
      <t>ワク</t>
    </rPh>
    <rPh sb="12" eb="14">
      <t>ツイカ</t>
    </rPh>
    <rPh sb="17" eb="18">
      <t>ホン</t>
    </rPh>
    <rPh sb="22" eb="24">
      <t>フクセイ</t>
    </rPh>
    <phoneticPr fontId="5"/>
  </si>
  <si>
    <r>
      <t>　表が足りない場合は、枠を追加せず、本ページを</t>
    </r>
    <r>
      <rPr>
        <sz val="9"/>
        <color rgb="FFFF0000"/>
        <rFont val="游ゴシック"/>
        <family val="3"/>
        <charset val="128"/>
      </rPr>
      <t>複製</t>
    </r>
    <r>
      <rPr>
        <sz val="9"/>
        <rFont val="游ゴシック"/>
        <family val="3"/>
        <charset val="128"/>
      </rPr>
      <t>してください。</t>
    </r>
    <rPh sb="1" eb="2">
      <t>ヒョウ</t>
    </rPh>
    <rPh sb="3" eb="4">
      <t>タ</t>
    </rPh>
    <rPh sb="7" eb="9">
      <t>バアイ</t>
    </rPh>
    <rPh sb="11" eb="12">
      <t>ワク</t>
    </rPh>
    <rPh sb="13" eb="15">
      <t>ツイカ</t>
    </rPh>
    <rPh sb="18" eb="19">
      <t>ホン</t>
    </rPh>
    <rPh sb="23" eb="25">
      <t>フクセイ</t>
    </rPh>
    <phoneticPr fontId="5"/>
  </si>
  <si>
    <t>２　私は、自らまたは第三者を利用して次の各号の一にでも該当する行為を行わないことを誓約いたします。</t>
    <phoneticPr fontId="1"/>
  </si>
  <si>
    <t>１　私（法人の場合、当該法人及びその代表者以下各役員をいう。以下同じ。）は、助成金の交付の申請をするにあたって、また、助成事業の実施期間内および完了後においては、次のいずれにも該当しないことを誓約いたします。</t>
    <phoneticPr fontId="1"/>
  </si>
  <si>
    <t>　（１）　暴力的な要求行為 
　（２）　助成金事業において募集要項・交付決定通知書・事務の手引きに定めるところを超えた
        不当な要求行為 
　（３）　公社に関して、脅迫的な言動をし、または暴力を用いる行為 
　（４）　風説を流布し、偽計を用いまたは威力を用いて公社の信用を毀損し、
        または公社の業務を妨害する行為</t>
    <phoneticPr fontId="1"/>
  </si>
  <si>
    <r>
      <t>（５）助成事業完了時の試作品の数量　</t>
    </r>
    <r>
      <rPr>
        <sz val="11"/>
        <color rgb="FFFF0000"/>
        <rFont val="游ゴシック"/>
        <family val="3"/>
        <charset val="128"/>
      </rPr>
      <t>※必要最小限の数量を記入してください。</t>
    </r>
    <rPh sb="3" eb="5">
      <t>ジョセイ</t>
    </rPh>
    <rPh sb="5" eb="7">
      <t>ジギョウ</t>
    </rPh>
    <rPh sb="7" eb="9">
      <t>カンリョウ</t>
    </rPh>
    <rPh sb="9" eb="10">
      <t>ジ</t>
    </rPh>
    <rPh sb="11" eb="13">
      <t>シサク</t>
    </rPh>
    <rPh sb="13" eb="14">
      <t>ヒン</t>
    </rPh>
    <rPh sb="15" eb="17">
      <t>スウリョウ</t>
    </rPh>
    <rPh sb="21" eb="24">
      <t>サイショウゲン</t>
    </rPh>
    <phoneticPr fontId="1"/>
  </si>
  <si>
    <r>
      <t>（３）　共同申請者（</t>
    </r>
    <r>
      <rPr>
        <b/>
        <sz val="11"/>
        <color rgb="FFFF0000"/>
        <rFont val="游ゴシック"/>
        <family val="3"/>
        <charset val="128"/>
      </rPr>
      <t>該当者のみ</t>
    </r>
    <r>
      <rPr>
        <b/>
        <sz val="11"/>
        <rFont val="游ゴシック"/>
        <family val="3"/>
        <charset val="128"/>
      </rPr>
      <t>）</t>
    </r>
    <rPh sb="4" eb="6">
      <t>キョウドウ</t>
    </rPh>
    <rPh sb="6" eb="9">
      <t>シンセイシャ</t>
    </rPh>
    <rPh sb="10" eb="13">
      <t>ガイトウシャ</t>
    </rPh>
    <phoneticPr fontId="1"/>
  </si>
  <si>
    <t>３　私が第１項及び第２項の誓約に反したとき、公社の実施する一切の事業等から排除され、これによって不利益を被ることとなっても一切異議を申し立てず、公社になんらの請求もしません。</t>
  </si>
  <si>
    <t>募集要項の記載内容を熟読のうえ、助成事業に関わることは本要項に従い遂行する</t>
    <phoneticPr fontId="1"/>
  </si>
  <si>
    <t>　（１）　暴力団（暴力団員による不当な行為の防止等に関する法律（平成３年法律第77号。以下「暴力団対策法」という。）第２条第２号に規定する暴力団をいう。以下同じ。）
　（２）　暴力団員（暴力団対策法第２条第６号に規定する暴力団員をいう。以下同じ。）
　（３）　暴力団準構成員（暴力団員以外の暴力団と関係を有する者であって、暴力団の威力を背景に暴力的不法行為等を行うおそれがあるもの、または暴力団もしくは暴力団員に対し資金、武器等の供給を行うなど暴力団の維持もしくは運営に協力し、もしくは関与するものをいう。以下同じ。）
　（４）　暴力団関係企業（暴力団員が実質的にその経営に関与している企業、暴力団準構成員もしくは元暴力団員が経営する企業で暴力団に資金提供を行う等暴力団の維持もしくは運営に積極的に協力しもしくは関与するもの、または業務の遂行等において積極的に暴力団を利用し、暴力団の維持もしくは運営に協力している企業をいう。） 
　（５）　総会屋等（総会屋その他企業を対象に不正な利益を求めて暴力的不法行為等を行うおそれがあり、市民生活の安全に脅威を与える者をいう。）
　（６）　社会運動等標ぼうゴロ（社会運動もしくは政治活動を仮装し、または標ぼうして、不正な利益を求めて暴力的不法行為等を行うおそれがあり、市民生活の安全に脅威を与える者をいう。）
　（７）　特殊知能暴力集団等（暴力団との関係を背景に、その威力を用い、または暴力団と資金的な繋がりを有し、構造的な不正の中核となっている集団または個人をいう。）
　（８）　準暴力団等（暴力団と同程度の明確な組織性は有しないものの、暴力団等の犯罪組織との密接な関係がうかがわれる者）
　（９）　匿名・流動型犯罪グループ（SNSや求人サイト等を利用して実行犯を募集する手口により特殊詐欺等を広域的に敢行するなどの集団）
　（10）　前各号に掲げる者と次のいずれかに該当する関係にある者（共生者）
　　　　イ 　前各号に掲げる者が自己の事業または自社の経営を支配していると認められること 
　　　　ロ 　前各号に掲げる者が自己の事業または自社の経営に実質的に関与していると認められること 
　　　　ハ 　自己、自社もしくは第三者の不正の利益を図る目的または第三者に損害を加える目的をもって前各号に掲げる者を利用したと認められること 
　　　　ニ 　前各号に掲げる者に資金等を提供し、または便宜を供与するなどの関与をしていると認められること 
　　　　ホ 　前各号に掲げる者と役員または経営に実質的に関与している者が、 社会的に非難されるべき関係にあると認められること
　（11）　その他前各号に準ずる者</t>
    <phoneticPr fontId="1"/>
  </si>
  <si>
    <t>対象となる規格・認証を選択してください</t>
    <rPh sb="0" eb="2">
      <t>タイショウ</t>
    </rPh>
    <rPh sb="5" eb="7">
      <t>キカク</t>
    </rPh>
    <rPh sb="8" eb="10">
      <t>ニンショウ</t>
    </rPh>
    <rPh sb="11" eb="13">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</si>
</sst>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176" formatCode="#,###"/>
    <numFmt numFmtId="177" formatCode="#,##0_ "/>
    <numFmt numFmtId="178" formatCode="[&lt;=99999999]####\-####;\(00\)\ ####\-####"/>
    <numFmt numFmtId="179" formatCode="[$-411]ggge&quot;年&quot;m&quot;月&quot;;@"/>
    <numFmt numFmtId="180" formatCode="#,##0&quot; 円&quot;;\-#,##0&quot; 円&quot;"/>
    <numFmt numFmtId="181" formatCode="0;;;@"/>
    <numFmt numFmtId="182" formatCode="[$-F800]dddd\,\ mmmm\ dd\,\ yyyy"/>
    <numFmt numFmtId="183" formatCode="[$-411]ggge&quot;年&quot;m&quot;月&quot;d&quot;日&quot;;@"/>
    <numFmt numFmtId="184" formatCode="[$-411]ge\.m;@"/>
    <numFmt numFmtId="185" formatCode="General&quot;名&quot;"/>
    <numFmt numFmtId="186" formatCode="#,##0_);[Red]\(#,##0\)"/>
    <numFmt numFmtId="187" formatCode="&quot;原カ&quot;\-General"/>
    <numFmt numFmtId="188" formatCode="&quot;機カ&quot;\-General"/>
    <numFmt numFmtId="189" formatCode="&quot;委カ&quot;\-General"/>
    <numFmt numFmtId="190" formatCode="&quot;産カ&quot;\-General"/>
    <numFmt numFmtId="191" formatCode="&quot;人カ&quot;\-General"/>
    <numFmt numFmtId="192" formatCode="&quot;賃カ&quot;\-General"/>
    <numFmt numFmtId="193" formatCode="&quot;他カ&quot;\-General"/>
    <numFmt numFmtId="194" formatCode="&quot;委キ&quot;\-General"/>
    <numFmt numFmtId="195" formatCode="&quot;他キ&quot;\-General"/>
    <numFmt numFmtId="196" formatCode="&quot;機キ&quot;\-General"/>
    <numFmt numFmtId="197" formatCode="&quot;原キ&quot;\-General"/>
    <numFmt numFmtId="198" formatCode="0_);[Red]\(0\)"/>
    <numFmt numFmtId="199" formatCode="yyyy&quot;年&quot;m&quot;月&quot;d&quot;日&quot;;@"/>
    <numFmt numFmtId="200" formatCode="&quot;(&quot;[$-411]ggge&quot;年&quot;m&quot;月&quot;d&quot;日)&quot;"/>
  </numFmts>
  <fonts count="7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theme="1"/>
      <name val="ＭＳ Ｐゴシック"/>
      <family val="2"/>
      <charset val="128"/>
      <scheme val="minor"/>
    </font>
    <font>
      <sz val="11"/>
      <name val="ＭＳ 明朝"/>
      <family val="1"/>
      <charset val="128"/>
    </font>
    <font>
      <sz val="6"/>
      <name val="ＭＳ Ｐゴシック"/>
      <family val="3"/>
      <charset val="128"/>
    </font>
    <font>
      <sz val="10"/>
      <name val="ＭＳ 明朝"/>
      <family val="1"/>
      <charset val="128"/>
    </font>
    <font>
      <sz val="11"/>
      <color indexed="8"/>
      <name val="ＭＳ Ｐゴシック"/>
      <family val="3"/>
      <charset val="128"/>
    </font>
    <font>
      <sz val="11"/>
      <color theme="1"/>
      <name val="ＭＳ Ｐゴシック"/>
      <family val="2"/>
      <scheme val="minor"/>
    </font>
    <font>
      <sz val="6"/>
      <name val="ＭＳ Ｐゴシック"/>
      <family val="3"/>
      <charset val="128"/>
      <scheme val="minor"/>
    </font>
    <font>
      <sz val="12"/>
      <color theme="1"/>
      <name val="ＭＳ Ｐゴシック"/>
      <family val="3"/>
      <charset val="128"/>
    </font>
    <font>
      <sz val="11"/>
      <color theme="1"/>
      <name val="游明朝"/>
      <family val="1"/>
      <charset val="128"/>
    </font>
    <font>
      <b/>
      <sz val="12"/>
      <color theme="1"/>
      <name val="游ゴシック"/>
      <family val="3"/>
      <charset val="128"/>
    </font>
    <font>
      <sz val="10"/>
      <name val="游明朝"/>
      <family val="1"/>
      <charset val="128"/>
    </font>
    <font>
      <b/>
      <sz val="10"/>
      <color theme="1"/>
      <name val="游ゴシック"/>
      <family val="3"/>
      <charset val="128"/>
    </font>
    <font>
      <sz val="10"/>
      <color theme="1"/>
      <name val="游ゴシック"/>
      <family val="3"/>
      <charset val="128"/>
    </font>
    <font>
      <b/>
      <sz val="11"/>
      <color theme="1"/>
      <name val="游ゴシック"/>
      <family val="3"/>
      <charset val="128"/>
    </font>
    <font>
      <sz val="10.5"/>
      <color theme="1"/>
      <name val="游ゴシック"/>
      <family val="3"/>
      <charset val="128"/>
    </font>
    <font>
      <sz val="11"/>
      <color theme="1"/>
      <name val="游ゴシック"/>
      <family val="3"/>
      <charset val="128"/>
    </font>
    <font>
      <sz val="10"/>
      <name val="游ゴシック"/>
      <family val="3"/>
      <charset val="128"/>
    </font>
    <font>
      <b/>
      <u/>
      <sz val="10"/>
      <name val="游ゴシック"/>
      <family val="3"/>
      <charset val="128"/>
    </font>
    <font>
      <b/>
      <sz val="10"/>
      <name val="游ゴシック"/>
      <family val="3"/>
      <charset val="128"/>
    </font>
    <font>
      <u/>
      <sz val="10"/>
      <name val="游ゴシック"/>
      <family val="3"/>
      <charset val="128"/>
    </font>
    <font>
      <sz val="8"/>
      <name val="游ゴシック"/>
      <family val="3"/>
      <charset val="128"/>
    </font>
    <font>
      <sz val="11"/>
      <name val="游ゴシック"/>
      <family val="3"/>
      <charset val="128"/>
    </font>
    <font>
      <b/>
      <sz val="11"/>
      <name val="游ゴシック"/>
      <family val="3"/>
      <charset val="128"/>
    </font>
    <font>
      <u/>
      <sz val="11"/>
      <name val="游ゴシック"/>
      <family val="3"/>
      <charset val="128"/>
    </font>
    <font>
      <sz val="11"/>
      <color rgb="FF0070C0"/>
      <name val="游ゴシック"/>
      <family val="3"/>
      <charset val="128"/>
    </font>
    <font>
      <sz val="12"/>
      <color theme="2" tint="-0.89999084444715716"/>
      <name val="游ゴシック"/>
      <family val="3"/>
      <charset val="128"/>
    </font>
    <font>
      <sz val="10"/>
      <color rgb="FFFF0000"/>
      <name val="游ゴシック"/>
      <family val="3"/>
      <charset val="128"/>
    </font>
    <font>
      <sz val="11"/>
      <color theme="2" tint="-0.89999084444715716"/>
      <name val="游ゴシック"/>
      <family val="3"/>
      <charset val="128"/>
    </font>
    <font>
      <sz val="9"/>
      <color theme="1"/>
      <name val="游ゴシック"/>
      <family val="3"/>
      <charset val="128"/>
    </font>
    <font>
      <u/>
      <sz val="11"/>
      <color rgb="FFFF0000"/>
      <name val="游ゴシック"/>
      <family val="3"/>
      <charset val="128"/>
    </font>
    <font>
      <b/>
      <sz val="11"/>
      <color rgb="FFFF0000"/>
      <name val="游ゴシック"/>
      <family val="3"/>
      <charset val="128"/>
    </font>
    <font>
      <b/>
      <u/>
      <sz val="9"/>
      <color rgb="FFFF0000"/>
      <name val="游ゴシック"/>
      <family val="3"/>
      <charset val="128"/>
    </font>
    <font>
      <sz val="11"/>
      <color rgb="FFFF0000"/>
      <name val="游ゴシック"/>
      <family val="3"/>
      <charset val="128"/>
    </font>
    <font>
      <b/>
      <u/>
      <sz val="10"/>
      <color theme="1"/>
      <name val="游ゴシック"/>
      <family val="3"/>
      <charset val="128"/>
    </font>
    <font>
      <u/>
      <sz val="10"/>
      <color theme="1"/>
      <name val="游ゴシック"/>
      <family val="3"/>
      <charset val="128"/>
    </font>
    <font>
      <sz val="9"/>
      <name val="游ゴシック"/>
      <family val="3"/>
      <charset val="128"/>
    </font>
    <font>
      <b/>
      <sz val="12"/>
      <name val="游ゴシック"/>
      <family val="3"/>
      <charset val="128"/>
    </font>
    <font>
      <b/>
      <sz val="14"/>
      <color theme="1"/>
      <name val="游ゴシック"/>
      <family val="3"/>
      <charset val="128"/>
    </font>
    <font>
      <sz val="10"/>
      <color theme="2" tint="-0.89999084444715716"/>
      <name val="游ゴシック"/>
      <family val="3"/>
      <charset val="128"/>
    </font>
    <font>
      <b/>
      <u/>
      <sz val="10"/>
      <color rgb="FFFF0000"/>
      <name val="游ゴシック"/>
      <family val="3"/>
      <charset val="128"/>
    </font>
    <font>
      <sz val="9"/>
      <name val="游明朝"/>
      <family val="1"/>
      <charset val="128"/>
    </font>
    <font>
      <sz val="11"/>
      <name val="游明朝"/>
      <family val="1"/>
      <charset val="128"/>
    </font>
    <font>
      <b/>
      <sz val="11"/>
      <name val="游明朝"/>
      <family val="1"/>
      <charset val="128"/>
    </font>
    <font>
      <b/>
      <sz val="9"/>
      <name val="游ゴシック"/>
      <family val="3"/>
      <charset val="128"/>
    </font>
    <font>
      <u/>
      <sz val="9"/>
      <name val="游ゴシック"/>
      <family val="3"/>
      <charset val="128"/>
    </font>
    <font>
      <b/>
      <u/>
      <sz val="9"/>
      <color theme="1"/>
      <name val="游ゴシック"/>
      <family val="3"/>
      <charset val="128"/>
    </font>
    <font>
      <u/>
      <sz val="9"/>
      <color theme="1"/>
      <name val="游ゴシック"/>
      <family val="3"/>
      <charset val="128"/>
    </font>
    <font>
      <b/>
      <sz val="11"/>
      <name val="ＭＳ Ｐゴシック"/>
      <family val="3"/>
      <charset val="128"/>
      <scheme val="minor"/>
    </font>
    <font>
      <sz val="10.5"/>
      <name val="游ゴシック"/>
      <family val="3"/>
      <charset val="128"/>
    </font>
    <font>
      <sz val="10.5"/>
      <name val="ＭＳ ゴシック"/>
      <family val="3"/>
      <charset val="128"/>
    </font>
    <font>
      <b/>
      <sz val="10.5"/>
      <color rgb="FF0070C0"/>
      <name val="游ゴシック"/>
      <family val="3"/>
      <charset val="128"/>
    </font>
    <font>
      <sz val="10.5"/>
      <color rgb="FF0070C0"/>
      <name val="游ゴシック"/>
      <family val="3"/>
      <charset val="128"/>
    </font>
    <font>
      <b/>
      <sz val="10.5"/>
      <color theme="1"/>
      <name val="游ゴシック"/>
      <family val="3"/>
      <charset val="128"/>
    </font>
    <font>
      <b/>
      <sz val="11"/>
      <color rgb="FF0070C0"/>
      <name val="游ゴシック"/>
      <family val="3"/>
      <charset val="128"/>
    </font>
    <font>
      <b/>
      <sz val="18"/>
      <name val="BIZ UDゴシック"/>
      <family val="3"/>
      <charset val="128"/>
    </font>
    <font>
      <b/>
      <sz val="12"/>
      <name val="游明朝"/>
      <family val="1"/>
      <charset val="128"/>
    </font>
    <font>
      <sz val="12"/>
      <name val="游明朝"/>
      <family val="1"/>
      <charset val="128"/>
    </font>
    <font>
      <b/>
      <sz val="14"/>
      <name val="游明朝"/>
      <family val="1"/>
      <charset val="128"/>
    </font>
    <font>
      <b/>
      <sz val="18"/>
      <name val="游ゴシック"/>
      <family val="3"/>
      <charset val="128"/>
    </font>
    <font>
      <b/>
      <u/>
      <sz val="11"/>
      <name val="游ゴシック"/>
      <family val="3"/>
      <charset val="128"/>
    </font>
    <font>
      <b/>
      <sz val="10.5"/>
      <name val="游ゴシック"/>
      <family val="3"/>
      <charset val="128"/>
    </font>
    <font>
      <sz val="10"/>
      <color theme="1"/>
      <name val="游明朝"/>
      <family val="1"/>
      <charset val="128"/>
    </font>
    <font>
      <sz val="10"/>
      <color theme="1" tint="0.249977111117893"/>
      <name val="游ゴシック"/>
      <family val="3"/>
      <charset val="128"/>
    </font>
    <font>
      <b/>
      <sz val="11"/>
      <color theme="1"/>
      <name val="ＭＳ Ｐゴシック"/>
      <family val="3"/>
      <charset val="128"/>
      <scheme val="minor"/>
    </font>
    <font>
      <sz val="12"/>
      <color theme="1"/>
      <name val="游明朝"/>
      <family val="1"/>
      <charset val="128"/>
    </font>
    <font>
      <sz val="11"/>
      <color rgb="FFFF0000"/>
      <name val="游明朝"/>
      <family val="1"/>
      <charset val="128"/>
    </font>
    <font>
      <sz val="9"/>
      <color rgb="FFFF0000"/>
      <name val="游ゴシック"/>
      <family val="3"/>
      <charset val="128"/>
    </font>
    <font>
      <sz val="11"/>
      <name val="ＭＳ Ｐゴシック"/>
      <family val="2"/>
      <charset val="128"/>
      <scheme val="minor"/>
    </font>
    <font>
      <b/>
      <sz val="9"/>
      <color rgb="FFFF0000"/>
      <name val="游ゴシック"/>
      <family val="3"/>
      <charset val="128"/>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E7"/>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EBFFFF"/>
        <bgColor indexed="64"/>
      </patternFill>
    </fill>
  </fills>
  <borders count="19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thin">
        <color indexed="64"/>
      </right>
      <top/>
      <bottom/>
      <diagonal/>
    </border>
    <border>
      <left/>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style="hair">
        <color theme="1" tint="0.34998626667073579"/>
      </left>
      <right/>
      <top/>
      <bottom/>
      <diagonal/>
    </border>
    <border>
      <left/>
      <right style="hair">
        <color theme="1" tint="0.34998626667073579"/>
      </right>
      <top/>
      <bottom/>
      <diagonal/>
    </border>
    <border>
      <left/>
      <right style="hair">
        <color theme="1" tint="0.34998626667073579"/>
      </right>
      <top/>
      <bottom style="thin">
        <color indexed="64"/>
      </bottom>
      <diagonal/>
    </border>
    <border>
      <left/>
      <right/>
      <top style="hair">
        <color theme="1" tint="0.34998626667073579"/>
      </top>
      <bottom/>
      <diagonal/>
    </border>
    <border>
      <left/>
      <right style="hair">
        <color theme="1" tint="0.34998626667073579"/>
      </right>
      <top style="hair">
        <color theme="1" tint="0.34998626667073579"/>
      </top>
      <bottom/>
      <diagonal/>
    </border>
    <border>
      <left style="hair">
        <color theme="1" tint="0.34998626667073579"/>
      </left>
      <right/>
      <top style="hair">
        <color theme="1" tint="0.34998626667073579"/>
      </top>
      <bottom/>
      <diagonal/>
    </border>
    <border>
      <left/>
      <right style="thin">
        <color indexed="64"/>
      </right>
      <top style="hair">
        <color theme="1" tint="0.34998626667073579"/>
      </top>
      <bottom/>
      <diagonal/>
    </border>
    <border>
      <left style="thin">
        <color indexed="64"/>
      </left>
      <right/>
      <top style="hair">
        <color theme="1" tint="0.34998626667073579"/>
      </top>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top style="thin">
        <color indexed="64"/>
      </top>
      <bottom/>
      <diagonal/>
    </border>
    <border>
      <left style="hair">
        <color theme="1" tint="0.34998626667073579"/>
      </left>
      <right/>
      <top/>
      <bottom style="thin">
        <color indexed="64"/>
      </bottom>
      <diagonal/>
    </border>
    <border>
      <left style="hair">
        <color indexed="64"/>
      </left>
      <right/>
      <top style="hair">
        <color indexed="64"/>
      </top>
      <bottom style="hair">
        <color indexed="64"/>
      </bottom>
      <diagonal/>
    </border>
    <border>
      <left/>
      <right style="hair">
        <color auto="1"/>
      </right>
      <top style="hair">
        <color auto="1"/>
      </top>
      <bottom style="hair">
        <color auto="1"/>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right style="hair">
        <color theme="1" tint="0.34998626667073579"/>
      </right>
      <top style="hair">
        <color indexed="64"/>
      </top>
      <bottom/>
      <diagonal/>
    </border>
    <border>
      <left style="hair">
        <color theme="1" tint="0.34998626667073579"/>
      </left>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theme="1" tint="0.34998626667073579"/>
      </right>
      <top style="hair">
        <color indexed="64"/>
      </top>
      <bottom style="hair">
        <color indexed="64"/>
      </bottom>
      <diagonal/>
    </border>
    <border>
      <left style="hair">
        <color theme="1" tint="0.34998626667073579"/>
      </left>
      <right/>
      <top style="hair">
        <color indexed="64"/>
      </top>
      <bottom style="hair">
        <color indexed="64"/>
      </bottom>
      <diagonal/>
    </border>
    <border>
      <left style="hair">
        <color indexed="64"/>
      </left>
      <right/>
      <top style="hair">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right style="hair">
        <color theme="1" tint="0.34998626667073579"/>
      </right>
      <top style="hair">
        <color indexed="64"/>
      </top>
      <bottom style="thin">
        <color indexed="64"/>
      </bottom>
      <diagonal/>
    </border>
    <border>
      <left style="thin">
        <color indexed="64"/>
      </left>
      <right/>
      <top style="hair">
        <color theme="1" tint="0.34998626667073579"/>
      </top>
      <bottom style="thin">
        <color indexed="64"/>
      </bottom>
      <diagonal/>
    </border>
    <border>
      <left/>
      <right/>
      <top style="hair">
        <color theme="1" tint="0.34998626667073579"/>
      </top>
      <bottom style="thin">
        <color indexed="64"/>
      </bottom>
      <diagonal/>
    </border>
    <border>
      <left/>
      <right style="hair">
        <color theme="1" tint="0.34998626667073579"/>
      </right>
      <top style="hair">
        <color theme="1" tint="0.34998626667073579"/>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Up="1">
      <left style="thin">
        <color indexed="64"/>
      </left>
      <right style="thin">
        <color indexed="64"/>
      </right>
      <top style="hair">
        <color indexed="64"/>
      </top>
      <bottom/>
      <diagonal style="thin">
        <color indexed="64"/>
      </diagonal>
    </border>
    <border>
      <left style="thin">
        <color indexed="64"/>
      </left>
      <right/>
      <top style="thin">
        <color auto="1"/>
      </top>
      <bottom style="thin">
        <color auto="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right/>
      <top/>
      <bottom style="thin">
        <color theme="1"/>
      </bottom>
      <diagonal/>
    </border>
    <border>
      <left/>
      <right style="thin">
        <color theme="1"/>
      </right>
      <top/>
      <bottom style="thin">
        <color theme="1"/>
      </bottom>
      <diagonal/>
    </border>
    <border>
      <left style="thin">
        <color theme="1"/>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auto="1"/>
      </bottom>
      <diagonal/>
    </border>
    <border>
      <left/>
      <right/>
      <top style="thin">
        <color theme="1"/>
      </top>
      <bottom style="thin">
        <color auto="1"/>
      </bottom>
      <diagonal/>
    </border>
    <border>
      <left/>
      <right style="thin">
        <color theme="1"/>
      </right>
      <top style="thin">
        <color theme="1"/>
      </top>
      <bottom style="thin">
        <color auto="1"/>
      </bottom>
      <diagonal/>
    </border>
    <border>
      <left/>
      <right style="thin">
        <color indexed="64"/>
      </right>
      <top style="thin">
        <color theme="1"/>
      </top>
      <bottom style="thin">
        <color indexed="64"/>
      </bottom>
      <diagonal/>
    </border>
    <border>
      <left style="thin">
        <color theme="1"/>
      </left>
      <right/>
      <top/>
      <bottom style="thin">
        <color indexed="64"/>
      </bottom>
      <diagonal/>
    </border>
    <border>
      <left/>
      <right style="thin">
        <color theme="1"/>
      </right>
      <top/>
      <bottom style="thin">
        <color indexed="64"/>
      </bottom>
      <diagonal/>
    </border>
    <border>
      <left style="hair">
        <color indexed="64"/>
      </left>
      <right/>
      <top style="thin">
        <color indexed="64"/>
      </top>
      <bottom style="thin">
        <color auto="1"/>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diagonalUp="1">
      <left style="thin">
        <color indexed="64"/>
      </left>
      <right/>
      <top style="hair">
        <color indexed="64"/>
      </top>
      <bottom/>
      <diagonal style="thin">
        <color indexed="64"/>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auto="1"/>
      </right>
      <top style="hair">
        <color auto="1"/>
      </top>
      <bottom style="thin">
        <color indexed="64"/>
      </bottom>
      <diagonal/>
    </border>
    <border>
      <left/>
      <right style="thin">
        <color indexed="64"/>
      </right>
      <top style="thin">
        <color theme="1"/>
      </top>
      <bottom/>
      <diagonal/>
    </border>
    <border>
      <left style="hair">
        <color indexed="64"/>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style="thin">
        <color indexed="64"/>
      </right>
      <top style="hair">
        <color indexed="64"/>
      </top>
      <bottom/>
      <diagonal/>
    </border>
    <border>
      <left/>
      <right style="thin">
        <color indexed="64"/>
      </right>
      <top/>
      <bottom style="thin">
        <color theme="1"/>
      </bottom>
      <diagonal/>
    </border>
    <border>
      <left style="hair">
        <color theme="1"/>
      </left>
      <right/>
      <top style="thin">
        <color theme="1"/>
      </top>
      <bottom style="thin">
        <color auto="1"/>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right style="hair">
        <color theme="1"/>
      </right>
      <top/>
      <bottom style="thin">
        <color theme="1"/>
      </bottom>
      <diagonal/>
    </border>
    <border>
      <left style="hair">
        <color theme="1"/>
      </left>
      <right style="hair">
        <color theme="1"/>
      </right>
      <top/>
      <bottom style="thin">
        <color theme="1"/>
      </bottom>
      <diagonal/>
    </border>
    <border>
      <left style="hair">
        <color theme="1"/>
      </left>
      <right style="thin">
        <color theme="1"/>
      </right>
      <top/>
      <bottom style="thin">
        <color theme="1"/>
      </bottom>
      <diagonal/>
    </border>
    <border>
      <left style="thin">
        <color theme="1"/>
      </left>
      <right style="hair">
        <color theme="1"/>
      </right>
      <top style="thin">
        <color theme="1"/>
      </top>
      <bottom style="hair">
        <color theme="1"/>
      </bottom>
      <diagonal/>
    </border>
    <border>
      <left style="hair">
        <color theme="1"/>
      </left>
      <right style="hair">
        <color theme="1"/>
      </right>
      <top style="thin">
        <color theme="1"/>
      </top>
      <bottom style="hair">
        <color theme="1"/>
      </bottom>
      <diagonal/>
    </border>
    <border>
      <left style="thin">
        <color theme="1"/>
      </left>
      <right style="hair">
        <color theme="1"/>
      </right>
      <top style="hair">
        <color theme="1"/>
      </top>
      <bottom style="hair">
        <color theme="1"/>
      </bottom>
      <diagonal/>
    </border>
    <border>
      <left style="thin">
        <color theme="1"/>
      </left>
      <right style="hair">
        <color theme="1"/>
      </right>
      <top style="hair">
        <color theme="1"/>
      </top>
      <bottom style="thin">
        <color theme="1"/>
      </bottom>
      <diagonal/>
    </border>
    <border>
      <left style="hair">
        <color theme="1"/>
      </left>
      <right style="hair">
        <color theme="1"/>
      </right>
      <top style="hair">
        <color theme="1"/>
      </top>
      <bottom style="thin">
        <color theme="1"/>
      </bottom>
      <diagonal/>
    </border>
    <border>
      <left style="thin">
        <color theme="1"/>
      </left>
      <right style="hair">
        <color theme="1"/>
      </right>
      <top/>
      <bottom style="hair">
        <color theme="1"/>
      </bottom>
      <diagonal/>
    </border>
    <border>
      <left style="hair">
        <color theme="1"/>
      </left>
      <right style="hair">
        <color theme="1"/>
      </right>
      <top/>
      <bottom style="hair">
        <color theme="1"/>
      </bottom>
      <diagonal/>
    </border>
    <border>
      <left style="thin">
        <color theme="1"/>
      </left>
      <right style="hair">
        <color theme="1"/>
      </right>
      <top style="hair">
        <color theme="1"/>
      </top>
      <bottom/>
      <diagonal/>
    </border>
    <border>
      <left style="hair">
        <color theme="1"/>
      </left>
      <right/>
      <top/>
      <bottom style="thin">
        <color theme="1"/>
      </bottom>
      <diagonal/>
    </border>
    <border>
      <left style="hair">
        <color theme="1"/>
      </left>
      <right/>
      <top style="thin">
        <color theme="1"/>
      </top>
      <bottom style="hair">
        <color theme="1"/>
      </bottom>
      <diagonal/>
    </border>
    <border>
      <left style="thin">
        <color theme="1"/>
      </left>
      <right style="hair">
        <color theme="1"/>
      </right>
      <top style="thin">
        <color theme="1"/>
      </top>
      <bottom style="thin">
        <color theme="1"/>
      </bottom>
      <diagonal/>
    </border>
    <border>
      <left style="hair">
        <color theme="1"/>
      </left>
      <right style="hair">
        <color theme="1"/>
      </right>
      <top style="thin">
        <color theme="1"/>
      </top>
      <bottom style="thin">
        <color theme="1"/>
      </bottom>
      <diagonal/>
    </border>
    <border>
      <left style="hair">
        <color theme="1"/>
      </left>
      <right style="thin">
        <color theme="1"/>
      </right>
      <top style="thin">
        <color theme="1"/>
      </top>
      <bottom style="thin">
        <color theme="1"/>
      </bottom>
      <diagonal/>
    </border>
    <border>
      <left/>
      <right style="hair">
        <color theme="1"/>
      </right>
      <top style="thin">
        <color theme="1"/>
      </top>
      <bottom style="hair">
        <color theme="1"/>
      </bottom>
      <diagonal/>
    </border>
    <border>
      <left style="hair">
        <color theme="1"/>
      </left>
      <right/>
      <top/>
      <bottom/>
      <diagonal/>
    </border>
    <border>
      <left style="hair">
        <color theme="1"/>
      </left>
      <right style="thin">
        <color indexed="64"/>
      </right>
      <top/>
      <bottom style="hair">
        <color theme="1"/>
      </bottom>
      <diagonal/>
    </border>
    <border>
      <left style="hair">
        <color theme="1"/>
      </left>
      <right style="thin">
        <color indexed="64"/>
      </right>
      <top style="hair">
        <color theme="1"/>
      </top>
      <bottom/>
      <diagonal/>
    </border>
    <border>
      <left/>
      <right style="thin">
        <color auto="1"/>
      </right>
      <top style="thin">
        <color theme="1"/>
      </top>
      <bottom style="thin">
        <color theme="1"/>
      </bottom>
      <diagonal/>
    </border>
    <border>
      <left style="thin">
        <color theme="0" tint="-0.14996795556505021"/>
      </left>
      <right style="thin">
        <color theme="0" tint="-0.14996795556505021"/>
      </right>
      <top style="thin">
        <color theme="1"/>
      </top>
      <bottom style="thin">
        <color auto="1"/>
      </bottom>
      <diagonal/>
    </border>
    <border>
      <left style="thin">
        <color theme="1"/>
      </left>
      <right style="hair">
        <color theme="1"/>
      </right>
      <top style="thin">
        <color theme="1"/>
      </top>
      <bottom style="thin">
        <color auto="1"/>
      </bottom>
      <diagonal/>
    </border>
    <border>
      <left style="hair">
        <color theme="1"/>
      </left>
      <right style="thin">
        <color auto="1"/>
      </right>
      <top style="thin">
        <color theme="1"/>
      </top>
      <bottom style="thin">
        <color auto="1"/>
      </bottom>
      <diagonal/>
    </border>
    <border>
      <left/>
      <right style="hair">
        <color theme="1"/>
      </right>
      <top style="thin">
        <color theme="1"/>
      </top>
      <bottom style="thin">
        <color theme="1"/>
      </bottom>
      <diagonal/>
    </border>
    <border>
      <left/>
      <right/>
      <top style="thin">
        <color theme="1"/>
      </top>
      <bottom style="hair">
        <color theme="1"/>
      </bottom>
      <diagonal/>
    </border>
    <border>
      <left/>
      <right style="thin">
        <color theme="1"/>
      </right>
      <top style="thin">
        <color theme="1"/>
      </top>
      <bottom style="hair">
        <color theme="1"/>
      </bottom>
      <diagonal/>
    </border>
    <border>
      <left/>
      <right style="hair">
        <color theme="1"/>
      </right>
      <top style="thin">
        <color theme="1"/>
      </top>
      <bottom/>
      <diagonal/>
    </border>
    <border>
      <left style="hair">
        <color theme="1"/>
      </left>
      <right/>
      <top style="thin">
        <color theme="1"/>
      </top>
      <bottom/>
      <diagonal/>
    </border>
    <border>
      <left style="hair">
        <color theme="1"/>
      </left>
      <right/>
      <top style="thin">
        <color theme="1"/>
      </top>
      <bottom style="thin">
        <color theme="1"/>
      </bottom>
      <diagonal/>
    </border>
    <border>
      <left/>
      <right style="hair">
        <color theme="1"/>
      </right>
      <top style="hair">
        <color theme="1"/>
      </top>
      <bottom style="thin">
        <color theme="1"/>
      </bottom>
      <diagonal/>
    </border>
    <border>
      <left/>
      <right/>
      <top style="hair">
        <color theme="1"/>
      </top>
      <bottom style="thin">
        <color theme="1"/>
      </bottom>
      <diagonal/>
    </border>
    <border>
      <left style="hair">
        <color theme="1"/>
      </left>
      <right/>
      <top style="thin">
        <color auto="1"/>
      </top>
      <bottom style="thin">
        <color indexed="64"/>
      </bottom>
      <diagonal/>
    </border>
    <border>
      <left style="hair">
        <color theme="1"/>
      </left>
      <right/>
      <top style="thin">
        <color indexed="64"/>
      </top>
      <bottom/>
      <diagonal/>
    </border>
    <border diagonalUp="1">
      <left style="thin">
        <color indexed="64"/>
      </left>
      <right style="thin">
        <color indexed="64"/>
      </right>
      <top/>
      <bottom style="thin">
        <color indexed="64"/>
      </bottom>
      <diagonal style="thin">
        <color indexed="64"/>
      </diagonal>
    </border>
    <border>
      <left/>
      <right style="thin">
        <color theme="0" tint="-0.14996795556505021"/>
      </right>
      <top style="thin">
        <color theme="1"/>
      </top>
      <bottom style="thin">
        <color indexed="64"/>
      </bottom>
      <diagonal/>
    </border>
    <border>
      <left style="thin">
        <color theme="0" tint="-0.14996795556505021"/>
      </left>
      <right/>
      <top style="thin">
        <color theme="1"/>
      </top>
      <bottom style="thin">
        <color indexed="64"/>
      </bottom>
      <diagonal/>
    </border>
    <border>
      <left style="thin">
        <color theme="0" tint="-0.14996795556505021"/>
      </left>
      <right style="thin">
        <color theme="1"/>
      </right>
      <top style="thin">
        <color theme="1"/>
      </top>
      <bottom style="thin">
        <color indexed="64"/>
      </bottom>
      <diagonal/>
    </border>
    <border>
      <left/>
      <right style="hair">
        <color theme="1"/>
      </right>
      <top/>
      <bottom style="thin">
        <color indexed="64"/>
      </bottom>
      <diagonal/>
    </border>
    <border>
      <left/>
      <right/>
      <top style="thin">
        <color indexed="64"/>
      </top>
      <bottom style="thin">
        <color theme="1"/>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left/>
      <right/>
      <top/>
      <bottom style="double">
        <color indexed="64"/>
      </bottom>
      <diagonal/>
    </border>
    <border>
      <left/>
      <right style="thin">
        <color indexed="64"/>
      </right>
      <top/>
      <bottom style="double">
        <color indexed="64"/>
      </bottom>
      <diagonal/>
    </border>
    <border diagonalUp="1">
      <left/>
      <right style="thin">
        <color indexed="64"/>
      </right>
      <top style="thin">
        <color indexed="64"/>
      </top>
      <bottom style="hair">
        <color indexed="64"/>
      </bottom>
      <diagonal style="thin">
        <color indexed="64"/>
      </diagonal>
    </border>
    <border>
      <left style="thin">
        <color indexed="64"/>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top style="double">
        <color indexed="64"/>
      </top>
      <bottom/>
      <diagonal/>
    </border>
    <border>
      <left/>
      <right style="hair">
        <color theme="1"/>
      </right>
      <top/>
      <bottom/>
      <diagonal/>
    </border>
    <border>
      <left style="medium">
        <color indexed="64"/>
      </left>
      <right/>
      <top style="medium">
        <color indexed="64"/>
      </top>
      <bottom style="hair">
        <color theme="1"/>
      </bottom>
      <diagonal/>
    </border>
    <border>
      <left/>
      <right/>
      <top style="medium">
        <color indexed="64"/>
      </top>
      <bottom style="hair">
        <color theme="1"/>
      </bottom>
      <diagonal/>
    </border>
    <border>
      <left/>
      <right style="medium">
        <color indexed="64"/>
      </right>
      <top style="medium">
        <color indexed="64"/>
      </top>
      <bottom style="hair">
        <color theme="1"/>
      </bottom>
      <diagonal/>
    </border>
    <border>
      <left style="medium">
        <color indexed="64"/>
      </left>
      <right style="hair">
        <color theme="1"/>
      </right>
      <top style="hair">
        <color theme="1"/>
      </top>
      <bottom style="medium">
        <color indexed="64"/>
      </bottom>
      <diagonal/>
    </border>
    <border>
      <left style="hair">
        <color theme="1"/>
      </left>
      <right style="hair">
        <color theme="1"/>
      </right>
      <top style="hair">
        <color theme="1"/>
      </top>
      <bottom style="medium">
        <color indexed="64"/>
      </bottom>
      <diagonal/>
    </border>
    <border>
      <left style="hair">
        <color theme="1"/>
      </left>
      <right style="medium">
        <color indexed="64"/>
      </right>
      <top style="hair">
        <color theme="1"/>
      </top>
      <bottom style="medium">
        <color indexed="64"/>
      </bottom>
      <diagonal/>
    </border>
    <border>
      <left/>
      <right style="hair">
        <color theme="1"/>
      </right>
      <top style="medium">
        <color indexed="64"/>
      </top>
      <bottom style="medium">
        <color indexed="64"/>
      </bottom>
      <diagonal/>
    </border>
    <border>
      <left style="hair">
        <color theme="1"/>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theme="1"/>
      </left>
      <right style="thin">
        <color indexed="64"/>
      </right>
      <top style="thin">
        <color theme="1"/>
      </top>
      <bottom style="hair">
        <color theme="1"/>
      </bottom>
      <diagonal/>
    </border>
    <border>
      <left style="hair">
        <color theme="1"/>
      </left>
      <right style="thin">
        <color indexed="64"/>
      </right>
      <top style="hair">
        <color theme="1"/>
      </top>
      <bottom style="hair">
        <color theme="1"/>
      </bottom>
      <diagonal/>
    </border>
    <border>
      <left style="hair">
        <color theme="1"/>
      </left>
      <right style="thin">
        <color indexed="64"/>
      </right>
      <top style="hair">
        <color theme="1"/>
      </top>
      <bottom style="thin">
        <color theme="1"/>
      </bottom>
      <diagonal/>
    </border>
    <border>
      <left style="hair">
        <color theme="1"/>
      </left>
      <right style="thin">
        <color indexed="64"/>
      </right>
      <top/>
      <bottom/>
      <diagonal/>
    </border>
    <border>
      <left style="hair">
        <color theme="1"/>
      </left>
      <right style="thin">
        <color indexed="64"/>
      </right>
      <top style="hair">
        <color theme="1"/>
      </top>
      <bottom style="thin">
        <color indexed="64"/>
      </bottom>
      <diagonal/>
    </border>
    <border diagonalUp="1">
      <left style="thin">
        <color auto="1"/>
      </left>
      <right style="thin">
        <color indexed="64"/>
      </right>
      <top style="hair">
        <color theme="1"/>
      </top>
      <bottom style="thin">
        <color indexed="64"/>
      </bottom>
      <diagonal style="thin">
        <color indexed="64"/>
      </diagonal>
    </border>
  </borders>
  <cellStyleXfs count="12">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2" fillId="0" borderId="0">
      <alignment vertical="center"/>
    </xf>
    <xf numFmtId="38" fontId="7" fillId="0" borderId="0" applyFont="0" applyFill="0" applyBorder="0" applyAlignment="0" applyProtection="0">
      <alignment vertical="center"/>
    </xf>
    <xf numFmtId="0" fontId="8" fillId="0" borderId="0"/>
    <xf numFmtId="182" fontId="3" fillId="0" borderId="0">
      <alignment vertical="center"/>
    </xf>
    <xf numFmtId="182" fontId="3" fillId="0" borderId="0">
      <alignment vertical="center"/>
    </xf>
    <xf numFmtId="182" fontId="3" fillId="0" borderId="0">
      <alignment vertical="center"/>
    </xf>
    <xf numFmtId="182" fontId="2" fillId="0" borderId="0">
      <alignment vertical="center"/>
    </xf>
    <xf numFmtId="0" fontId="2" fillId="0" borderId="0">
      <alignment vertical="center"/>
    </xf>
    <xf numFmtId="0" fontId="3" fillId="0" borderId="0">
      <alignment vertical="center"/>
    </xf>
  </cellStyleXfs>
  <cellXfs count="1556">
    <xf numFmtId="0" fontId="0" fillId="0" borderId="0" xfId="0">
      <alignment vertical="center"/>
    </xf>
    <xf numFmtId="0" fontId="15" fillId="0" borderId="0" xfId="0" applyFont="1" applyProtection="1">
      <alignment vertical="center"/>
    </xf>
    <xf numFmtId="0" fontId="18" fillId="0" borderId="0" xfId="0" applyFont="1" applyFill="1" applyProtection="1">
      <alignment vertical="center"/>
    </xf>
    <xf numFmtId="0" fontId="18" fillId="0" borderId="0" xfId="0" applyFont="1" applyFill="1" applyBorder="1" applyAlignment="1" applyProtection="1">
      <alignment horizontal="right" vertical="center"/>
    </xf>
    <xf numFmtId="0" fontId="12" fillId="0" borderId="0" xfId="10" applyFont="1" applyBorder="1" applyAlignment="1" applyProtection="1">
      <alignment vertical="top"/>
    </xf>
    <xf numFmtId="0" fontId="28" fillId="0" borderId="0" xfId="0" applyFont="1" applyFill="1" applyProtection="1">
      <alignment vertical="center"/>
    </xf>
    <xf numFmtId="0" fontId="18" fillId="0" borderId="0" xfId="0" applyFont="1" applyProtection="1">
      <alignment vertical="center"/>
    </xf>
    <xf numFmtId="0" fontId="16" fillId="0" borderId="0" xfId="10" applyFont="1" applyProtection="1">
      <alignment vertical="center"/>
    </xf>
    <xf numFmtId="0" fontId="16" fillId="0" borderId="0" xfId="10" applyFont="1" applyFill="1" applyProtection="1">
      <alignment vertical="center"/>
    </xf>
    <xf numFmtId="0" fontId="30" fillId="0" borderId="0" xfId="0" applyFont="1" applyFill="1" applyProtection="1">
      <alignment vertical="center"/>
    </xf>
    <xf numFmtId="0" fontId="18" fillId="0" borderId="0" xfId="0" applyFont="1" applyBorder="1" applyProtection="1">
      <alignment vertical="center"/>
    </xf>
    <xf numFmtId="0" fontId="16" fillId="0" borderId="0" xfId="0" applyFont="1" applyBorder="1" applyAlignment="1" applyProtection="1">
      <alignment vertical="top"/>
    </xf>
    <xf numFmtId="0" fontId="16" fillId="0" borderId="0" xfId="10" applyFont="1" applyAlignment="1" applyProtection="1">
      <alignment vertical="center"/>
    </xf>
    <xf numFmtId="0" fontId="12" fillId="0" borderId="0" xfId="10" applyFont="1" applyFill="1" applyBorder="1" applyAlignment="1" applyProtection="1">
      <alignment vertical="top"/>
    </xf>
    <xf numFmtId="0" fontId="15" fillId="0" borderId="0" xfId="10" applyFont="1" applyProtection="1">
      <alignment vertical="center"/>
    </xf>
    <xf numFmtId="0" fontId="18" fillId="0" borderId="0" xfId="0" applyFont="1" applyAlignment="1" applyProtection="1">
      <alignment horizontal="center" vertical="center"/>
    </xf>
    <xf numFmtId="0" fontId="18" fillId="0" borderId="0" xfId="0" applyFont="1" applyFill="1" applyAlignment="1" applyProtection="1">
      <alignment vertical="center"/>
    </xf>
    <xf numFmtId="0" fontId="18" fillId="0" borderId="0" xfId="0" applyFont="1" applyAlignment="1" applyProtection="1">
      <alignment vertical="center"/>
    </xf>
    <xf numFmtId="0" fontId="14" fillId="0" borderId="0" xfId="10" applyFont="1" applyBorder="1" applyAlignment="1" applyProtection="1">
      <alignment vertical="top"/>
    </xf>
    <xf numFmtId="0" fontId="14" fillId="0" borderId="0" xfId="10" applyFont="1" applyProtection="1">
      <alignment vertical="center"/>
    </xf>
    <xf numFmtId="0" fontId="19" fillId="0" borderId="0" xfId="3" applyFont="1" applyProtection="1">
      <alignment vertical="center"/>
    </xf>
    <xf numFmtId="0" fontId="19" fillId="0" borderId="0" xfId="3" applyFont="1" applyAlignment="1" applyProtection="1">
      <alignment vertical="center"/>
    </xf>
    <xf numFmtId="0" fontId="19" fillId="0" borderId="0" xfId="3" applyFont="1" applyBorder="1" applyProtection="1">
      <alignment vertical="center"/>
    </xf>
    <xf numFmtId="0" fontId="19" fillId="0" borderId="0" xfId="3" applyFont="1" applyAlignment="1" applyProtection="1">
      <alignment vertical="center" wrapText="1"/>
    </xf>
    <xf numFmtId="0" fontId="15" fillId="0" borderId="0" xfId="3" applyFont="1" applyBorder="1" applyAlignment="1" applyProtection="1">
      <alignment vertical="center"/>
    </xf>
    <xf numFmtId="0" fontId="19" fillId="0" borderId="0" xfId="3" applyFont="1" applyBorder="1" applyAlignment="1" applyProtection="1">
      <alignment vertical="center"/>
    </xf>
    <xf numFmtId="0" fontId="14" fillId="0" borderId="0" xfId="10" applyFont="1" applyBorder="1" applyAlignment="1" applyProtection="1">
      <alignment vertical="top" wrapText="1"/>
    </xf>
    <xf numFmtId="0" fontId="15" fillId="0" borderId="0" xfId="0" applyFont="1" applyFill="1" applyProtection="1">
      <alignment vertical="center"/>
    </xf>
    <xf numFmtId="0" fontId="19" fillId="0" borderId="0" xfId="3" applyFont="1" applyFill="1" applyAlignment="1" applyProtection="1">
      <alignment vertical="center"/>
    </xf>
    <xf numFmtId="0" fontId="15" fillId="0" borderId="0" xfId="3" applyFont="1" applyAlignment="1" applyProtection="1">
      <alignment horizontal="left" vertical="center" wrapText="1"/>
    </xf>
    <xf numFmtId="38" fontId="19" fillId="0" borderId="0" xfId="4" applyFont="1" applyAlignment="1" applyProtection="1">
      <alignment vertical="center"/>
    </xf>
    <xf numFmtId="0" fontId="21" fillId="0" borderId="0" xfId="3" applyFont="1" applyBorder="1" applyAlignment="1" applyProtection="1">
      <alignment vertical="center" wrapText="1"/>
    </xf>
    <xf numFmtId="0" fontId="21" fillId="0" borderId="0" xfId="3" applyFont="1" applyBorder="1" applyAlignment="1" applyProtection="1">
      <alignment horizontal="center" vertical="center" wrapText="1"/>
    </xf>
    <xf numFmtId="0" fontId="19" fillId="0" borderId="2" xfId="3" applyFont="1" applyBorder="1" applyAlignment="1" applyProtection="1">
      <alignment vertical="center"/>
    </xf>
    <xf numFmtId="0" fontId="19" fillId="0" borderId="5" xfId="3" applyFont="1" applyBorder="1" applyAlignment="1" applyProtection="1">
      <alignment vertical="center"/>
    </xf>
    <xf numFmtId="0" fontId="19" fillId="4" borderId="9" xfId="3" applyFont="1" applyFill="1" applyBorder="1" applyProtection="1">
      <alignment vertical="center"/>
    </xf>
    <xf numFmtId="0" fontId="16" fillId="4" borderId="1" xfId="3" applyFont="1" applyFill="1" applyBorder="1" applyAlignment="1" applyProtection="1">
      <alignment vertical="center"/>
    </xf>
    <xf numFmtId="0" fontId="19" fillId="0" borderId="90" xfId="3" applyFont="1" applyBorder="1" applyAlignment="1" applyProtection="1">
      <alignment vertical="center"/>
    </xf>
    <xf numFmtId="0" fontId="19" fillId="0" borderId="92" xfId="3" applyFont="1" applyBorder="1" applyAlignment="1" applyProtection="1">
      <alignment vertical="center"/>
    </xf>
    <xf numFmtId="0" fontId="19" fillId="0" borderId="96" xfId="3" applyFont="1" applyBorder="1" applyAlignment="1" applyProtection="1">
      <alignment vertical="center"/>
    </xf>
    <xf numFmtId="0" fontId="19" fillId="0" borderId="94" xfId="3" applyFont="1" applyBorder="1" applyAlignment="1" applyProtection="1">
      <alignment vertical="center"/>
    </xf>
    <xf numFmtId="0" fontId="19" fillId="0" borderId="94" xfId="3" applyFont="1" applyBorder="1" applyAlignment="1" applyProtection="1">
      <alignment horizontal="left" vertical="center"/>
    </xf>
    <xf numFmtId="0" fontId="14" fillId="4" borderId="2" xfId="3" applyFont="1" applyFill="1" applyBorder="1" applyAlignment="1" applyProtection="1">
      <alignment vertical="center"/>
    </xf>
    <xf numFmtId="0" fontId="19" fillId="4" borderId="2" xfId="3" applyFont="1" applyFill="1" applyBorder="1" applyAlignment="1" applyProtection="1">
      <alignment vertical="center" wrapText="1"/>
    </xf>
    <xf numFmtId="0" fontId="40" fillId="0" borderId="0" xfId="10" applyFont="1" applyBorder="1" applyAlignment="1" applyProtection="1">
      <alignment vertical="center"/>
    </xf>
    <xf numFmtId="0" fontId="14" fillId="0" borderId="0" xfId="10" applyFont="1" applyFill="1" applyBorder="1" applyAlignment="1" applyProtection="1">
      <alignment vertical="top"/>
    </xf>
    <xf numFmtId="0" fontId="41" fillId="0" borderId="0" xfId="0" applyFont="1" applyFill="1" applyProtection="1">
      <alignment vertical="center"/>
    </xf>
    <xf numFmtId="0" fontId="19" fillId="0" borderId="0" xfId="3" applyFont="1" applyFill="1" applyProtection="1">
      <alignment vertical="center"/>
    </xf>
    <xf numFmtId="0" fontId="19" fillId="0" borderId="11" xfId="3" applyFont="1" applyBorder="1" applyAlignment="1" applyProtection="1">
      <alignment horizontal="left" vertical="center"/>
    </xf>
    <xf numFmtId="0" fontId="15" fillId="4" borderId="11" xfId="0" applyNumberFormat="1" applyFont="1" applyFill="1" applyBorder="1" applyAlignment="1" applyProtection="1">
      <alignment horizontal="left" vertical="center" wrapText="1"/>
    </xf>
    <xf numFmtId="0" fontId="15" fillId="4" borderId="11" xfId="0" applyNumberFormat="1" applyFont="1" applyFill="1" applyBorder="1" applyAlignment="1" applyProtection="1">
      <alignment horizontal="right" vertical="center" wrapText="1"/>
    </xf>
    <xf numFmtId="0" fontId="15" fillId="4" borderId="11" xfId="0" applyNumberFormat="1" applyFont="1" applyFill="1" applyBorder="1" applyAlignment="1" applyProtection="1">
      <alignment vertical="center" wrapText="1"/>
    </xf>
    <xf numFmtId="38" fontId="15" fillId="4" borderId="12" xfId="0" applyNumberFormat="1" applyFont="1" applyFill="1" applyBorder="1" applyAlignment="1" applyProtection="1">
      <alignment horizontal="right" vertical="center" wrapText="1"/>
    </xf>
    <xf numFmtId="0" fontId="19" fillId="0" borderId="0" xfId="3" applyFont="1" applyAlignment="1" applyProtection="1">
      <alignment horizontal="right" vertical="center" wrapText="1"/>
    </xf>
    <xf numFmtId="0" fontId="15" fillId="0" borderId="14" xfId="0" applyNumberFormat="1" applyFont="1" applyFill="1" applyBorder="1" applyAlignment="1" applyProtection="1">
      <alignment horizontal="left" vertical="center" wrapText="1"/>
    </xf>
    <xf numFmtId="0" fontId="15" fillId="0" borderId="89" xfId="3" applyFont="1" applyBorder="1" applyAlignment="1" applyProtection="1">
      <alignment horizontal="left" vertical="center"/>
    </xf>
    <xf numFmtId="0" fontId="19" fillId="4" borderId="4" xfId="3" applyFont="1" applyFill="1" applyBorder="1" applyProtection="1">
      <alignment vertical="center"/>
    </xf>
    <xf numFmtId="0" fontId="12" fillId="0" borderId="0" xfId="10" applyFont="1" applyProtection="1">
      <alignment vertical="center"/>
    </xf>
    <xf numFmtId="0" fontId="19" fillId="4" borderId="2" xfId="3" applyFont="1" applyFill="1" applyBorder="1" applyAlignment="1" applyProtection="1">
      <alignment vertical="center"/>
    </xf>
    <xf numFmtId="0" fontId="15" fillId="4" borderId="2" xfId="3" applyFont="1" applyFill="1" applyBorder="1" applyAlignment="1" applyProtection="1">
      <alignment vertical="center"/>
    </xf>
    <xf numFmtId="0" fontId="19" fillId="4" borderId="3" xfId="3" applyFont="1" applyFill="1" applyBorder="1" applyAlignment="1" applyProtection="1">
      <alignment vertical="center"/>
    </xf>
    <xf numFmtId="0" fontId="19" fillId="4" borderId="9" xfId="3" applyFont="1" applyFill="1" applyBorder="1" applyAlignment="1" applyProtection="1">
      <alignment vertical="center"/>
    </xf>
    <xf numFmtId="0" fontId="19" fillId="4" borderId="4" xfId="3" applyFont="1" applyFill="1" applyBorder="1" applyAlignment="1" applyProtection="1">
      <alignment vertical="center"/>
    </xf>
    <xf numFmtId="0" fontId="15" fillId="0" borderId="0" xfId="3" applyFont="1" applyProtection="1">
      <alignment vertical="center"/>
    </xf>
    <xf numFmtId="0" fontId="19" fillId="0" borderId="97" xfId="3" applyFont="1" applyBorder="1" applyAlignment="1" applyProtection="1">
      <alignment vertical="center"/>
    </xf>
    <xf numFmtId="0" fontId="19" fillId="0" borderId="98" xfId="3" applyFont="1" applyBorder="1" applyAlignment="1" applyProtection="1">
      <alignment vertical="center"/>
    </xf>
    <xf numFmtId="0" fontId="19" fillId="4" borderId="2" xfId="3" applyFont="1" applyFill="1" applyBorder="1" applyProtection="1">
      <alignment vertical="center"/>
    </xf>
    <xf numFmtId="0" fontId="19" fillId="0" borderId="12" xfId="3" applyFont="1" applyFill="1" applyBorder="1" applyAlignment="1" applyProtection="1">
      <alignment vertical="center"/>
    </xf>
    <xf numFmtId="0" fontId="19" fillId="0" borderId="19" xfId="3" applyFont="1" applyFill="1" applyBorder="1" applyAlignment="1" applyProtection="1">
      <alignment vertical="center"/>
    </xf>
    <xf numFmtId="0" fontId="19" fillId="0" borderId="1" xfId="3" applyFont="1" applyFill="1" applyBorder="1" applyAlignment="1" applyProtection="1">
      <alignment vertical="center"/>
    </xf>
    <xf numFmtId="0" fontId="19" fillId="0" borderId="2" xfId="3" applyFont="1" applyFill="1" applyBorder="1" applyAlignment="1" applyProtection="1">
      <alignment vertical="center"/>
    </xf>
    <xf numFmtId="0" fontId="19" fillId="0" borderId="2" xfId="3" applyFont="1" applyBorder="1" applyProtection="1">
      <alignment vertical="center"/>
    </xf>
    <xf numFmtId="0" fontId="15" fillId="0" borderId="3" xfId="3" applyFont="1" applyBorder="1" applyAlignment="1" applyProtection="1">
      <alignment vertical="center"/>
    </xf>
    <xf numFmtId="0" fontId="15" fillId="0" borderId="9" xfId="3" applyFont="1" applyBorder="1" applyAlignment="1" applyProtection="1">
      <alignment vertical="center"/>
    </xf>
    <xf numFmtId="0" fontId="15" fillId="0" borderId="10" xfId="3" applyFont="1" applyBorder="1" applyAlignment="1" applyProtection="1">
      <alignment vertical="center"/>
    </xf>
    <xf numFmtId="0" fontId="15" fillId="0" borderId="6" xfId="3" applyFont="1" applyBorder="1" applyAlignment="1" applyProtection="1">
      <alignment vertical="center"/>
    </xf>
    <xf numFmtId="0" fontId="19" fillId="4" borderId="3" xfId="3" applyFont="1" applyFill="1" applyBorder="1" applyProtection="1">
      <alignment vertical="center"/>
    </xf>
    <xf numFmtId="0" fontId="19" fillId="4" borderId="5" xfId="3" applyFont="1" applyFill="1" applyBorder="1" applyProtection="1">
      <alignment vertical="center"/>
    </xf>
    <xf numFmtId="0" fontId="19" fillId="4" borderId="6" xfId="3" applyFont="1" applyFill="1" applyBorder="1" applyProtection="1">
      <alignment vertical="center"/>
    </xf>
    <xf numFmtId="0" fontId="39" fillId="4" borderId="5" xfId="0" applyNumberFormat="1" applyFont="1" applyFill="1" applyBorder="1" applyAlignment="1" applyProtection="1">
      <alignment vertical="center"/>
    </xf>
    <xf numFmtId="0" fontId="19" fillId="0" borderId="0" xfId="3" applyFont="1" applyBorder="1" applyAlignment="1" applyProtection="1">
      <alignment vertical="center" wrapText="1"/>
    </xf>
    <xf numFmtId="38" fontId="19" fillId="0" borderId="0" xfId="4" applyFont="1" applyBorder="1" applyAlignment="1" applyProtection="1">
      <alignment vertical="center"/>
    </xf>
    <xf numFmtId="0" fontId="19" fillId="0" borderId="9" xfId="3" applyFont="1" applyFill="1" applyBorder="1" applyAlignment="1" applyProtection="1">
      <alignment vertical="center"/>
    </xf>
    <xf numFmtId="0" fontId="19" fillId="0" borderId="5" xfId="3" applyFont="1" applyFill="1" applyBorder="1" applyAlignment="1" applyProtection="1">
      <alignment vertical="center"/>
    </xf>
    <xf numFmtId="38" fontId="13" fillId="0" borderId="45" xfId="1" applyNumberFormat="1" applyFont="1" applyFill="1" applyBorder="1" applyAlignment="1" applyProtection="1">
      <alignment horizontal="right" vertical="center" wrapText="1"/>
    </xf>
    <xf numFmtId="38" fontId="13" fillId="0" borderId="115" xfId="1" applyNumberFormat="1" applyFont="1" applyFill="1" applyBorder="1" applyAlignment="1" applyProtection="1">
      <alignment horizontal="right" vertical="center" wrapText="1"/>
    </xf>
    <xf numFmtId="38" fontId="13" fillId="0" borderId="45" xfId="1" applyNumberFormat="1" applyFont="1" applyFill="1" applyBorder="1" applyAlignment="1" applyProtection="1">
      <alignment horizontal="right" vertical="center"/>
    </xf>
    <xf numFmtId="38" fontId="13" fillId="0" borderId="58" xfId="1" applyNumberFormat="1" applyFont="1" applyFill="1" applyBorder="1" applyAlignment="1" applyProtection="1">
      <alignment horizontal="right" vertical="center"/>
    </xf>
    <xf numFmtId="0" fontId="15" fillId="0" borderId="0" xfId="3" applyFont="1" applyFill="1" applyAlignment="1" applyProtection="1">
      <alignment vertical="center"/>
    </xf>
    <xf numFmtId="0" fontId="19" fillId="0" borderId="0" xfId="3" applyFont="1" applyFill="1" applyBorder="1" applyAlignment="1" applyProtection="1">
      <alignment vertical="center"/>
    </xf>
    <xf numFmtId="0" fontId="19" fillId="0" borderId="2" xfId="3" applyFont="1" applyFill="1" applyBorder="1" applyProtection="1">
      <alignment vertical="center"/>
    </xf>
    <xf numFmtId="0" fontId="19" fillId="0" borderId="0" xfId="3" applyFont="1" applyFill="1" applyBorder="1" applyProtection="1">
      <alignment vertical="center"/>
    </xf>
    <xf numFmtId="0" fontId="15" fillId="0" borderId="10" xfId="3" applyFont="1" applyFill="1" applyBorder="1" applyAlignment="1" applyProtection="1">
      <alignment vertical="center"/>
    </xf>
    <xf numFmtId="0" fontId="15" fillId="0" borderId="3" xfId="3" applyFont="1" applyFill="1" applyBorder="1" applyAlignment="1" applyProtection="1">
      <alignment vertical="center"/>
    </xf>
    <xf numFmtId="182" fontId="27" fillId="4" borderId="3" xfId="6" applyFont="1" applyFill="1" applyBorder="1" applyAlignment="1" applyProtection="1">
      <alignment horizontal="right" vertical="center"/>
    </xf>
    <xf numFmtId="0" fontId="16" fillId="5" borderId="1" xfId="3" applyFont="1" applyFill="1" applyBorder="1" applyAlignment="1" applyProtection="1">
      <alignment vertical="center"/>
    </xf>
    <xf numFmtId="0" fontId="19" fillId="5" borderId="2" xfId="3" applyFont="1" applyFill="1" applyBorder="1" applyAlignment="1" applyProtection="1">
      <alignment vertical="center" wrapText="1"/>
    </xf>
    <xf numFmtId="0" fontId="14" fillId="5" borderId="2" xfId="3" applyFont="1" applyFill="1" applyBorder="1" applyAlignment="1" applyProtection="1">
      <alignment vertical="center"/>
    </xf>
    <xf numFmtId="0" fontId="19" fillId="5" borderId="9" xfId="3" applyFont="1" applyFill="1" applyBorder="1" applyProtection="1">
      <alignment vertical="center"/>
    </xf>
    <xf numFmtId="0" fontId="19" fillId="5" borderId="21" xfId="3" applyFont="1" applyFill="1" applyBorder="1" applyProtection="1">
      <alignment vertical="center"/>
    </xf>
    <xf numFmtId="0" fontId="19" fillId="5" borderId="2" xfId="3" applyFont="1" applyFill="1" applyBorder="1" applyAlignment="1" applyProtection="1">
      <alignment vertical="center"/>
    </xf>
    <xf numFmtId="0" fontId="15" fillId="5" borderId="2" xfId="3" applyFont="1" applyFill="1" applyBorder="1" applyAlignment="1" applyProtection="1">
      <alignment vertical="center"/>
    </xf>
    <xf numFmtId="0" fontId="19" fillId="5" borderId="9" xfId="3" applyFont="1" applyFill="1" applyBorder="1" applyAlignment="1" applyProtection="1">
      <alignment vertical="center"/>
    </xf>
    <xf numFmtId="0" fontId="19" fillId="5" borderId="4" xfId="3" applyFont="1" applyFill="1" applyBorder="1" applyAlignment="1" applyProtection="1">
      <alignment vertical="center"/>
    </xf>
    <xf numFmtId="0" fontId="19" fillId="5" borderId="4" xfId="3" applyFont="1" applyFill="1" applyBorder="1" applyProtection="1">
      <alignment vertical="center"/>
    </xf>
    <xf numFmtId="0" fontId="19" fillId="5" borderId="2" xfId="3" applyFont="1" applyFill="1" applyBorder="1" applyProtection="1">
      <alignment vertical="center"/>
    </xf>
    <xf numFmtId="0" fontId="19" fillId="5" borderId="3" xfId="3" applyFont="1" applyFill="1" applyBorder="1" applyProtection="1">
      <alignment vertical="center"/>
    </xf>
    <xf numFmtId="0" fontId="19" fillId="5" borderId="5" xfId="3" applyFont="1" applyFill="1" applyBorder="1" applyProtection="1">
      <alignment vertical="center"/>
    </xf>
    <xf numFmtId="0" fontId="19" fillId="5" borderId="6" xfId="3" applyFont="1" applyFill="1" applyBorder="1" applyProtection="1">
      <alignment vertical="center"/>
    </xf>
    <xf numFmtId="0" fontId="18" fillId="0" borderId="0" xfId="3" applyFont="1" applyFill="1" applyProtection="1">
      <alignment vertical="center"/>
    </xf>
    <xf numFmtId="38" fontId="24" fillId="0" borderId="0" xfId="1" applyFont="1" applyFill="1" applyBorder="1" applyAlignment="1" applyProtection="1">
      <alignment vertical="center"/>
    </xf>
    <xf numFmtId="0" fontId="18" fillId="0" borderId="0" xfId="3" applyFont="1" applyFill="1" applyBorder="1" applyProtection="1">
      <alignment vertical="center"/>
    </xf>
    <xf numFmtId="176" fontId="33" fillId="0" borderId="0" xfId="3" applyNumberFormat="1" applyFont="1" applyFill="1" applyBorder="1" applyAlignment="1" applyProtection="1">
      <alignment vertical="top" wrapText="1"/>
    </xf>
    <xf numFmtId="0" fontId="18" fillId="0" borderId="0" xfId="3" applyFont="1" applyFill="1" applyAlignment="1" applyProtection="1">
      <alignment vertical="center"/>
    </xf>
    <xf numFmtId="0" fontId="33" fillId="0" borderId="0" xfId="3" applyFont="1" applyFill="1" applyAlignment="1" applyProtection="1">
      <alignment vertical="center" wrapText="1"/>
    </xf>
    <xf numFmtId="0" fontId="18" fillId="0" borderId="0" xfId="3" applyFont="1" applyFill="1" applyBorder="1" applyAlignment="1" applyProtection="1">
      <alignment vertical="center" wrapText="1"/>
    </xf>
    <xf numFmtId="0" fontId="18" fillId="0" borderId="0" xfId="3" applyFont="1" applyFill="1" applyAlignment="1" applyProtection="1">
      <alignment vertical="top"/>
    </xf>
    <xf numFmtId="0" fontId="18" fillId="0" borderId="0" xfId="3" applyFont="1" applyFill="1" applyBorder="1" applyAlignment="1" applyProtection="1">
      <alignment vertical="top" wrapText="1" shrinkToFit="1"/>
    </xf>
    <xf numFmtId="0" fontId="18" fillId="0" borderId="0" xfId="3" applyFont="1" applyFill="1" applyAlignment="1" applyProtection="1">
      <alignment horizontal="left" vertical="top"/>
    </xf>
    <xf numFmtId="0" fontId="33" fillId="0" borderId="0" xfId="3" applyFont="1" applyFill="1" applyAlignment="1" applyProtection="1">
      <alignment vertical="center"/>
    </xf>
    <xf numFmtId="0" fontId="33" fillId="0" borderId="0" xfId="3" applyFont="1" applyFill="1" applyBorder="1" applyAlignment="1" applyProtection="1">
      <alignment vertical="top" wrapText="1"/>
    </xf>
    <xf numFmtId="0" fontId="16" fillId="0" borderId="0" xfId="3" applyFont="1" applyFill="1" applyAlignment="1" applyProtection="1">
      <alignment vertical="top" wrapText="1"/>
    </xf>
    <xf numFmtId="176" fontId="18" fillId="0" borderId="0" xfId="3" applyNumberFormat="1" applyFont="1" applyFill="1" applyBorder="1" applyAlignment="1" applyProtection="1">
      <alignment vertical="center"/>
    </xf>
    <xf numFmtId="0" fontId="33" fillId="0" borderId="0" xfId="3" applyFont="1" applyFill="1" applyAlignment="1" applyProtection="1">
      <alignment vertical="top" wrapText="1"/>
    </xf>
    <xf numFmtId="0" fontId="18" fillId="0" borderId="0" xfId="3" applyFont="1" applyFill="1" applyAlignment="1" applyProtection="1">
      <alignment vertical="center" wrapText="1"/>
    </xf>
    <xf numFmtId="176" fontId="33" fillId="0" borderId="0" xfId="3" applyNumberFormat="1" applyFont="1" applyFill="1" applyBorder="1" applyAlignment="1" applyProtection="1">
      <alignment vertical="top"/>
    </xf>
    <xf numFmtId="0" fontId="19" fillId="5" borderId="3" xfId="3" applyFont="1" applyFill="1" applyBorder="1" applyAlignment="1" applyProtection="1">
      <alignment vertical="center"/>
    </xf>
    <xf numFmtId="0" fontId="15" fillId="3" borderId="88" xfId="3" applyFont="1" applyFill="1" applyBorder="1" applyAlignment="1" applyProtection="1">
      <alignment horizontal="left" vertical="center"/>
    </xf>
    <xf numFmtId="0" fontId="19" fillId="3" borderId="11" xfId="3" applyFont="1" applyFill="1" applyBorder="1" applyAlignment="1" applyProtection="1">
      <alignment horizontal="left" vertical="center"/>
    </xf>
    <xf numFmtId="0" fontId="14" fillId="3" borderId="11" xfId="3" applyFont="1" applyFill="1" applyBorder="1" applyAlignment="1" applyProtection="1">
      <alignment horizontal="left" vertical="center"/>
    </xf>
    <xf numFmtId="0" fontId="14" fillId="3" borderId="11" xfId="3" applyFont="1" applyFill="1" applyBorder="1" applyAlignment="1" applyProtection="1">
      <alignment horizontal="right" vertical="center"/>
    </xf>
    <xf numFmtId="0" fontId="15" fillId="3" borderId="65" xfId="0" applyFont="1" applyFill="1" applyBorder="1" applyAlignment="1" applyProtection="1">
      <alignment horizontal="center" vertical="center" wrapText="1"/>
    </xf>
    <xf numFmtId="0" fontId="15" fillId="3" borderId="54" xfId="0" applyFont="1" applyFill="1" applyBorder="1" applyAlignment="1" applyProtection="1">
      <alignment horizontal="center" vertical="center" wrapText="1"/>
    </xf>
    <xf numFmtId="0" fontId="15" fillId="3" borderId="129" xfId="0" applyFont="1" applyFill="1" applyBorder="1" applyAlignment="1" applyProtection="1">
      <alignment horizontal="center" vertical="center" wrapText="1"/>
    </xf>
    <xf numFmtId="0" fontId="15" fillId="3" borderId="130" xfId="3" applyFont="1" applyFill="1" applyBorder="1" applyAlignment="1" applyProtection="1">
      <alignment horizontal="center" vertical="center" wrapText="1"/>
    </xf>
    <xf numFmtId="0" fontId="19" fillId="3" borderId="0" xfId="3" applyFont="1" applyFill="1" applyAlignment="1" applyProtection="1">
      <alignment vertical="center"/>
    </xf>
    <xf numFmtId="0" fontId="15" fillId="3" borderId="130" xfId="0" applyFont="1" applyFill="1" applyBorder="1" applyAlignment="1" applyProtection="1">
      <alignment horizontal="center" vertical="center" wrapText="1"/>
    </xf>
    <xf numFmtId="0" fontId="19" fillId="3" borderId="65" xfId="3" applyFont="1" applyFill="1" applyBorder="1" applyAlignment="1" applyProtection="1">
      <alignment horizontal="center" vertical="center" wrapText="1"/>
    </xf>
    <xf numFmtId="177" fontId="15" fillId="3" borderId="54" xfId="3" applyNumberFormat="1" applyFont="1" applyFill="1" applyBorder="1" applyAlignment="1" applyProtection="1">
      <alignment horizontal="center" vertical="center" wrapText="1"/>
    </xf>
    <xf numFmtId="0" fontId="38" fillId="0" borderId="1" xfId="3" applyFont="1" applyFill="1" applyBorder="1" applyAlignment="1" applyProtection="1">
      <alignment vertical="center"/>
    </xf>
    <xf numFmtId="0" fontId="38" fillId="0" borderId="2" xfId="3" applyFont="1" applyFill="1" applyBorder="1" applyAlignment="1" applyProtection="1">
      <alignment vertical="center"/>
    </xf>
    <xf numFmtId="0" fontId="38" fillId="0" borderId="9" xfId="3" applyFont="1" applyFill="1" applyBorder="1" applyAlignment="1" applyProtection="1">
      <alignment vertical="center"/>
    </xf>
    <xf numFmtId="0" fontId="38" fillId="0" borderId="4" xfId="3" applyFont="1" applyFill="1" applyBorder="1" applyProtection="1">
      <alignment vertical="center"/>
    </xf>
    <xf numFmtId="0" fontId="38" fillId="0" borderId="5" xfId="3" applyFont="1" applyFill="1" applyBorder="1" applyAlignment="1" applyProtection="1">
      <alignment vertical="center"/>
    </xf>
    <xf numFmtId="0" fontId="19" fillId="3" borderId="55" xfId="0" applyFont="1" applyFill="1" applyBorder="1" applyAlignment="1" applyProtection="1">
      <alignment horizontal="center" vertical="center" wrapText="1"/>
    </xf>
    <xf numFmtId="0" fontId="19" fillId="3" borderId="46" xfId="0" applyFont="1" applyFill="1" applyBorder="1" applyAlignment="1" applyProtection="1">
      <alignment horizontal="center" vertical="center" wrapText="1"/>
    </xf>
    <xf numFmtId="0" fontId="19" fillId="3" borderId="69" xfId="0" applyFont="1" applyFill="1" applyBorder="1" applyAlignment="1" applyProtection="1">
      <alignment horizontal="center" vertical="center" wrapText="1"/>
    </xf>
    <xf numFmtId="0" fontId="38" fillId="0" borderId="2" xfId="3" applyFont="1" applyBorder="1" applyProtection="1">
      <alignment vertical="center"/>
    </xf>
    <xf numFmtId="0" fontId="38" fillId="0" borderId="2" xfId="3" applyFont="1" applyBorder="1" applyAlignment="1" applyProtection="1">
      <alignment vertical="center"/>
    </xf>
    <xf numFmtId="0" fontId="31" fillId="0" borderId="9" xfId="3" applyFont="1" applyBorder="1" applyAlignment="1" applyProtection="1">
      <alignment vertical="center"/>
    </xf>
    <xf numFmtId="0" fontId="38" fillId="0" borderId="0" xfId="3" applyFont="1" applyBorder="1" applyProtection="1">
      <alignment vertical="center"/>
    </xf>
    <xf numFmtId="0" fontId="38" fillId="0" borderId="0" xfId="3" applyFont="1" applyBorder="1" applyAlignment="1" applyProtection="1">
      <alignment vertical="center"/>
    </xf>
    <xf numFmtId="0" fontId="19" fillId="3" borderId="54" xfId="0" applyFont="1" applyFill="1" applyBorder="1" applyAlignment="1" applyProtection="1">
      <alignment vertical="center" wrapText="1"/>
    </xf>
    <xf numFmtId="0" fontId="25" fillId="0" borderId="0" xfId="0" applyFont="1" applyAlignment="1" applyProtection="1">
      <alignment vertical="center"/>
    </xf>
    <xf numFmtId="0" fontId="39" fillId="0" borderId="0" xfId="0" applyFont="1" applyAlignment="1" applyProtection="1">
      <alignment vertical="center"/>
    </xf>
    <xf numFmtId="0" fontId="51" fillId="0" borderId="0" xfId="0" applyFont="1" applyAlignment="1" applyProtection="1">
      <alignment vertical="center"/>
    </xf>
    <xf numFmtId="0" fontId="24" fillId="2" borderId="0" xfId="0" applyFont="1" applyFill="1" applyBorder="1" applyAlignment="1" applyProtection="1">
      <alignment vertical="center"/>
    </xf>
    <xf numFmtId="0" fontId="24" fillId="3" borderId="45" xfId="0" applyFont="1" applyFill="1" applyBorder="1" applyAlignment="1" applyProtection="1">
      <alignment horizontal="right" vertical="center"/>
    </xf>
    <xf numFmtId="0" fontId="24" fillId="3" borderId="115" xfId="0" applyFont="1" applyFill="1" applyBorder="1" applyAlignment="1" applyProtection="1">
      <alignment horizontal="center" vertical="center"/>
    </xf>
    <xf numFmtId="0" fontId="19" fillId="0" borderId="115" xfId="0" applyFont="1" applyFill="1" applyBorder="1" applyAlignment="1" applyProtection="1">
      <alignment horizontal="center" vertical="center"/>
    </xf>
    <xf numFmtId="0" fontId="19" fillId="0" borderId="115" xfId="0" applyFont="1" applyFill="1" applyBorder="1" applyAlignment="1" applyProtection="1">
      <alignment vertical="center"/>
    </xf>
    <xf numFmtId="0" fontId="24" fillId="2" borderId="0" xfId="0" applyFont="1" applyFill="1" applyBorder="1" applyAlignment="1" applyProtection="1">
      <alignment horizontal="center" vertical="center"/>
    </xf>
    <xf numFmtId="0" fontId="24" fillId="2" borderId="0" xfId="0" applyFont="1" applyFill="1" applyBorder="1" applyAlignment="1" applyProtection="1">
      <alignment horizontal="right" vertical="center"/>
    </xf>
    <xf numFmtId="9" fontId="24" fillId="2" borderId="0" xfId="2" applyFont="1" applyFill="1" applyBorder="1" applyAlignment="1" applyProtection="1">
      <alignment horizontal="right" vertical="center"/>
    </xf>
    <xf numFmtId="0" fontId="19" fillId="2" borderId="0" xfId="0" applyFont="1" applyFill="1" applyBorder="1" applyAlignment="1" applyProtection="1">
      <alignment horizontal="center" vertical="center"/>
    </xf>
    <xf numFmtId="0" fontId="19" fillId="2" borderId="0" xfId="0" applyFont="1" applyFill="1" applyBorder="1" applyAlignment="1" applyProtection="1">
      <alignment horizontal="left" vertical="center"/>
    </xf>
    <xf numFmtId="0" fontId="19" fillId="2" borderId="0" xfId="0" applyFont="1" applyFill="1" applyBorder="1" applyAlignment="1" applyProtection="1">
      <alignment horizontal="left" vertical="top"/>
    </xf>
    <xf numFmtId="0" fontId="19" fillId="0" borderId="0" xfId="0" applyFont="1" applyBorder="1" applyAlignment="1" applyProtection="1"/>
    <xf numFmtId="0" fontId="19" fillId="0" borderId="0" xfId="0" applyFont="1" applyBorder="1" applyAlignment="1" applyProtection="1">
      <alignment wrapText="1"/>
    </xf>
    <xf numFmtId="0" fontId="24" fillId="0" borderId="0" xfId="0" applyFont="1" applyBorder="1" applyAlignment="1" applyProtection="1">
      <alignment wrapText="1"/>
    </xf>
    <xf numFmtId="38" fontId="13" fillId="6" borderId="124" xfId="1" applyFont="1" applyFill="1" applyBorder="1" applyAlignment="1" applyProtection="1">
      <alignment horizontal="center" vertical="center"/>
      <protection locked="0"/>
    </xf>
    <xf numFmtId="38" fontId="13" fillId="6" borderId="133" xfId="1" applyFont="1" applyFill="1" applyBorder="1" applyAlignment="1" applyProtection="1">
      <alignment horizontal="center" vertical="center"/>
      <protection locked="0"/>
    </xf>
    <xf numFmtId="38" fontId="13" fillId="6" borderId="45" xfId="1" applyNumberFormat="1" applyFont="1" applyFill="1" applyBorder="1" applyAlignment="1" applyProtection="1">
      <alignment horizontal="left" vertical="center" wrapText="1"/>
      <protection locked="0"/>
    </xf>
    <xf numFmtId="38" fontId="13" fillId="6" borderId="45" xfId="1" applyNumberFormat="1" applyFont="1" applyFill="1" applyBorder="1" applyAlignment="1" applyProtection="1">
      <alignment vertical="center" wrapText="1"/>
      <protection locked="0"/>
    </xf>
    <xf numFmtId="0" fontId="13" fillId="6" borderId="45" xfId="0" applyFont="1" applyFill="1" applyBorder="1" applyAlignment="1" applyProtection="1">
      <alignment horizontal="left" vertical="center" wrapText="1"/>
      <protection locked="0"/>
    </xf>
    <xf numFmtId="0" fontId="13" fillId="6" borderId="115" xfId="0" applyFont="1" applyFill="1" applyBorder="1" applyAlignment="1" applyProtection="1">
      <alignment horizontal="left" vertical="center" wrapText="1"/>
      <protection locked="0"/>
    </xf>
    <xf numFmtId="38" fontId="13" fillId="6" borderId="115" xfId="1" applyNumberFormat="1" applyFont="1" applyFill="1" applyBorder="1" applyAlignment="1" applyProtection="1">
      <alignment horizontal="left" vertical="center" wrapText="1"/>
      <protection locked="0"/>
    </xf>
    <xf numFmtId="38" fontId="13" fillId="6" borderId="115" xfId="1" applyNumberFormat="1" applyFont="1" applyFill="1" applyBorder="1" applyAlignment="1" applyProtection="1">
      <alignment vertical="center" wrapText="1"/>
      <protection locked="0"/>
    </xf>
    <xf numFmtId="0" fontId="15" fillId="0" borderId="92" xfId="3" applyFont="1" applyBorder="1" applyAlignment="1" applyProtection="1">
      <alignment horizontal="left" vertical="center"/>
    </xf>
    <xf numFmtId="0" fontId="31" fillId="3" borderId="54" xfId="0" applyFont="1" applyFill="1" applyBorder="1" applyAlignment="1" applyProtection="1">
      <alignment horizontal="center" vertical="center" wrapText="1"/>
    </xf>
    <xf numFmtId="0" fontId="39" fillId="4" borderId="5" xfId="0" applyNumberFormat="1" applyFont="1" applyFill="1" applyBorder="1" applyAlignment="1" applyProtection="1">
      <alignment horizontal="left" vertical="center"/>
    </xf>
    <xf numFmtId="0" fontId="19" fillId="4" borderId="5" xfId="0" applyNumberFormat="1" applyFont="1" applyFill="1" applyBorder="1" applyAlignment="1" applyProtection="1">
      <alignment vertical="center" wrapText="1"/>
    </xf>
    <xf numFmtId="38" fontId="39" fillId="4" borderId="164" xfId="0" applyNumberFormat="1" applyFont="1" applyFill="1" applyBorder="1" applyAlignment="1" applyProtection="1">
      <alignment horizontal="right" vertical="center"/>
    </xf>
    <xf numFmtId="0" fontId="19" fillId="0" borderId="160" xfId="0" applyNumberFormat="1" applyFont="1" applyFill="1" applyBorder="1" applyAlignment="1" applyProtection="1">
      <alignment vertical="center"/>
    </xf>
    <xf numFmtId="0" fontId="19" fillId="5" borderId="165" xfId="3" applyFont="1" applyFill="1" applyBorder="1" applyProtection="1">
      <alignment vertical="center"/>
    </xf>
    <xf numFmtId="0" fontId="39" fillId="5" borderId="5" xfId="0" applyNumberFormat="1" applyFont="1" applyFill="1" applyBorder="1" applyAlignment="1" applyProtection="1">
      <alignment horizontal="left" vertical="center"/>
    </xf>
    <xf numFmtId="0" fontId="19" fillId="5" borderId="5" xfId="0" applyNumberFormat="1" applyFont="1" applyFill="1" applyBorder="1" applyAlignment="1" applyProtection="1">
      <alignment vertical="center" wrapText="1"/>
    </xf>
    <xf numFmtId="38" fontId="39" fillId="5" borderId="164" xfId="0" applyNumberFormat="1" applyFont="1" applyFill="1" applyBorder="1" applyAlignment="1" applyProtection="1">
      <alignment horizontal="right" vertical="center"/>
    </xf>
    <xf numFmtId="182" fontId="19" fillId="0" borderId="0" xfId="3" applyNumberFormat="1" applyFont="1" applyProtection="1">
      <alignment vertical="center"/>
    </xf>
    <xf numFmtId="38" fontId="13" fillId="6" borderId="124" xfId="1" applyFont="1" applyFill="1" applyBorder="1" applyAlignment="1" applyProtection="1">
      <alignment horizontal="right" vertical="center"/>
      <protection locked="0"/>
    </xf>
    <xf numFmtId="38" fontId="13" fillId="6" borderId="133" xfId="1" applyFont="1" applyFill="1" applyBorder="1" applyAlignment="1" applyProtection="1">
      <alignment horizontal="right" vertical="center"/>
      <protection locked="0"/>
    </xf>
    <xf numFmtId="0" fontId="19" fillId="3" borderId="129" xfId="0" applyFont="1" applyFill="1" applyBorder="1" applyAlignment="1" applyProtection="1">
      <alignment horizontal="center" vertical="center" wrapText="1"/>
    </xf>
    <xf numFmtId="0" fontId="19" fillId="3" borderId="130" xfId="3" applyFont="1" applyFill="1" applyBorder="1" applyAlignment="1" applyProtection="1">
      <alignment horizontal="center" vertical="center" wrapText="1"/>
    </xf>
    <xf numFmtId="0" fontId="19" fillId="3" borderId="130" xfId="0" applyFont="1" applyFill="1" applyBorder="1" applyAlignment="1" applyProtection="1">
      <alignment horizontal="center" vertical="center" wrapText="1"/>
    </xf>
    <xf numFmtId="0" fontId="38" fillId="3" borderId="130" xfId="3" applyFont="1" applyFill="1" applyBorder="1" applyAlignment="1" applyProtection="1">
      <alignment horizontal="center" vertical="center" wrapText="1"/>
    </xf>
    <xf numFmtId="38" fontId="13" fillId="0" borderId="124" xfId="1" applyFont="1" applyFill="1" applyBorder="1" applyProtection="1">
      <alignment vertical="center"/>
    </xf>
    <xf numFmtId="38" fontId="13" fillId="0" borderId="133" xfId="1" applyFont="1" applyFill="1" applyBorder="1" applyProtection="1">
      <alignment vertical="center"/>
    </xf>
    <xf numFmtId="0" fontId="43" fillId="6" borderId="124" xfId="0" applyFont="1" applyFill="1" applyBorder="1" applyAlignment="1" applyProtection="1">
      <alignment horizontal="left" vertical="center" wrapText="1"/>
      <protection locked="0"/>
    </xf>
    <xf numFmtId="0" fontId="43" fillId="6" borderId="133" xfId="0" applyFont="1" applyFill="1" applyBorder="1" applyAlignment="1" applyProtection="1">
      <alignment horizontal="left" vertical="center" wrapText="1"/>
      <protection locked="0"/>
    </xf>
    <xf numFmtId="0" fontId="25" fillId="0" borderId="0" xfId="0" applyFont="1" applyAlignment="1" applyProtection="1">
      <alignment horizontal="left" vertical="center"/>
    </xf>
    <xf numFmtId="0" fontId="51" fillId="0" borderId="31" xfId="0" applyFont="1" applyFill="1" applyBorder="1" applyAlignment="1" applyProtection="1">
      <alignment vertical="center"/>
    </xf>
    <xf numFmtId="0" fontId="11" fillId="0" borderId="0" xfId="10" applyFont="1" applyFill="1" applyBorder="1" applyAlignment="1" applyProtection="1">
      <alignment vertical="top" wrapText="1"/>
    </xf>
    <xf numFmtId="0" fontId="29" fillId="0" borderId="0" xfId="3" applyFont="1" applyProtection="1">
      <alignment vertical="center"/>
    </xf>
    <xf numFmtId="0" fontId="19" fillId="0" borderId="0" xfId="0" applyFont="1" applyProtection="1">
      <alignment vertical="center"/>
    </xf>
    <xf numFmtId="0" fontId="21" fillId="0" borderId="0" xfId="10" applyFont="1" applyAlignment="1" applyProtection="1">
      <alignment vertical="center"/>
    </xf>
    <xf numFmtId="182" fontId="19" fillId="0" borderId="0" xfId="6" applyFont="1" applyAlignment="1" applyProtection="1">
      <alignment vertical="center"/>
    </xf>
    <xf numFmtId="0" fontId="21" fillId="0" borderId="0" xfId="10" applyFont="1" applyProtection="1">
      <alignment vertical="center"/>
    </xf>
    <xf numFmtId="0" fontId="19" fillId="0" borderId="0" xfId="10" applyFont="1" applyAlignment="1" applyProtection="1">
      <alignment vertical="center"/>
    </xf>
    <xf numFmtId="191" fontId="19" fillId="3" borderId="1" xfId="3" applyNumberFormat="1" applyFont="1" applyFill="1" applyBorder="1" applyAlignment="1" applyProtection="1">
      <alignment horizontal="center" vertical="center" shrinkToFit="1"/>
    </xf>
    <xf numFmtId="191" fontId="19" fillId="3" borderId="56" xfId="3" applyNumberFormat="1" applyFont="1" applyFill="1" applyBorder="1" applyAlignment="1" applyProtection="1">
      <alignment horizontal="center" vertical="center" shrinkToFit="1"/>
    </xf>
    <xf numFmtId="191" fontId="19" fillId="3" borderId="57" xfId="3" applyNumberFormat="1" applyFont="1" applyFill="1" applyBorder="1" applyAlignment="1" applyProtection="1">
      <alignment horizontal="center" vertical="center" shrinkToFit="1"/>
    </xf>
    <xf numFmtId="192" fontId="38" fillId="3" borderId="64" xfId="0" applyNumberFormat="1" applyFont="1" applyFill="1" applyBorder="1" applyAlignment="1" applyProtection="1">
      <alignment horizontal="center" vertical="center" shrinkToFit="1"/>
    </xf>
    <xf numFmtId="192" fontId="38" fillId="3" borderId="41" xfId="0" applyNumberFormat="1" applyFont="1" applyFill="1" applyBorder="1" applyAlignment="1" applyProtection="1">
      <alignment horizontal="center" vertical="center" shrinkToFit="1"/>
    </xf>
    <xf numFmtId="194" fontId="19" fillId="3" borderId="131" xfId="0" applyNumberFormat="1" applyFont="1" applyFill="1" applyBorder="1" applyAlignment="1" applyProtection="1">
      <alignment horizontal="center" vertical="center" shrinkToFit="1"/>
    </xf>
    <xf numFmtId="194" fontId="19" fillId="3" borderId="132" xfId="0" applyNumberFormat="1" applyFont="1" applyFill="1" applyBorder="1" applyAlignment="1" applyProtection="1">
      <alignment horizontal="center" vertical="center" shrinkToFit="1"/>
    </xf>
    <xf numFmtId="0" fontId="38" fillId="3" borderId="69" xfId="0" applyFont="1" applyFill="1" applyBorder="1" applyAlignment="1" applyProtection="1">
      <alignment horizontal="center" vertical="center" wrapText="1"/>
    </xf>
    <xf numFmtId="182" fontId="27" fillId="0" borderId="0" xfId="6" applyFont="1" applyFill="1" applyBorder="1" applyAlignment="1" applyProtection="1">
      <alignment horizontal="right" vertical="center"/>
    </xf>
    <xf numFmtId="0" fontId="19" fillId="0" borderId="0" xfId="3" applyFont="1" applyAlignment="1" applyProtection="1">
      <alignment horizontal="left" vertical="center" wrapText="1"/>
    </xf>
    <xf numFmtId="9" fontId="24" fillId="2" borderId="45" xfId="2" applyFont="1" applyFill="1" applyBorder="1" applyAlignment="1" applyProtection="1">
      <alignment horizontal="right" vertical="center"/>
    </xf>
    <xf numFmtId="9" fontId="24" fillId="2" borderId="115" xfId="2" applyFont="1" applyFill="1" applyBorder="1" applyAlignment="1" applyProtection="1">
      <alignment horizontal="right" vertical="center"/>
    </xf>
    <xf numFmtId="177" fontId="24" fillId="2" borderId="45" xfId="0" applyNumberFormat="1" applyFont="1" applyFill="1" applyBorder="1" applyAlignment="1" applyProtection="1">
      <alignment horizontal="right" vertical="center" shrinkToFit="1"/>
    </xf>
    <xf numFmtId="0" fontId="24" fillId="6" borderId="45" xfId="0" applyFont="1" applyFill="1" applyBorder="1" applyAlignment="1" applyProtection="1">
      <alignment horizontal="left" vertical="center" shrinkToFit="1"/>
      <protection locked="0"/>
    </xf>
    <xf numFmtId="185" fontId="24" fillId="6" borderId="45" xfId="0" applyNumberFormat="1" applyFont="1" applyFill="1" applyBorder="1" applyAlignment="1" applyProtection="1">
      <alignment horizontal="center" vertical="center" shrinkToFit="1"/>
      <protection locked="0"/>
    </xf>
    <xf numFmtId="186" fontId="24" fillId="6" borderId="45" xfId="0" applyNumberFormat="1" applyFont="1" applyFill="1" applyBorder="1" applyAlignment="1" applyProtection="1">
      <alignment horizontal="right" vertical="center" shrinkToFit="1"/>
      <protection locked="0"/>
    </xf>
    <xf numFmtId="0" fontId="24" fillId="0" borderId="27" xfId="10" applyFont="1" applyBorder="1" applyAlignment="1" applyProtection="1">
      <alignment horizontal="center" vertical="center" wrapText="1"/>
    </xf>
    <xf numFmtId="49" fontId="52" fillId="6" borderId="63" xfId="3" applyNumberFormat="1" applyFont="1" applyFill="1" applyBorder="1" applyAlignment="1" applyProtection="1">
      <alignment horizontal="center" vertical="center"/>
      <protection locked="0"/>
    </xf>
    <xf numFmtId="49" fontId="52" fillId="6" borderId="44" xfId="3" applyNumberFormat="1" applyFont="1" applyFill="1" applyBorder="1" applyAlignment="1" applyProtection="1">
      <alignment horizontal="center" vertical="center"/>
      <protection locked="0"/>
    </xf>
    <xf numFmtId="182" fontId="24" fillId="6" borderId="110" xfId="6" applyFont="1" applyFill="1" applyBorder="1" applyAlignment="1" applyProtection="1">
      <alignment horizontal="center" vertical="center" wrapText="1"/>
      <protection locked="0"/>
    </xf>
    <xf numFmtId="182" fontId="24" fillId="6" borderId="111" xfId="6" applyFont="1" applyFill="1" applyBorder="1" applyAlignment="1" applyProtection="1">
      <alignment horizontal="center" vertical="center"/>
      <protection locked="0"/>
    </xf>
    <xf numFmtId="182" fontId="24" fillId="6" borderId="111" xfId="6" applyFont="1" applyFill="1" applyBorder="1" applyAlignment="1" applyProtection="1">
      <alignment horizontal="center" vertical="center" wrapText="1"/>
      <protection locked="0"/>
    </xf>
    <xf numFmtId="182" fontId="24" fillId="6" borderId="112" xfId="6" applyFont="1" applyFill="1" applyBorder="1" applyAlignment="1" applyProtection="1">
      <alignment horizontal="center" vertical="center"/>
      <protection locked="0"/>
    </xf>
    <xf numFmtId="0" fontId="24" fillId="6" borderId="56" xfId="6" applyNumberFormat="1" applyFont="1" applyFill="1" applyBorder="1" applyAlignment="1" applyProtection="1">
      <alignment horizontal="center" vertical="center" wrapText="1"/>
      <protection locked="0"/>
    </xf>
    <xf numFmtId="0" fontId="24" fillId="6" borderId="45" xfId="6" applyNumberFormat="1" applyFont="1" applyFill="1" applyBorder="1" applyAlignment="1" applyProtection="1">
      <alignment horizontal="center" vertical="center"/>
      <protection locked="0"/>
    </xf>
    <xf numFmtId="182" fontId="24" fillId="6" borderId="45" xfId="6" applyFont="1" applyFill="1" applyBorder="1" applyAlignment="1" applyProtection="1">
      <alignment horizontal="center" vertical="center"/>
      <protection locked="0"/>
    </xf>
    <xf numFmtId="0" fontId="24" fillId="6" borderId="45" xfId="6" applyNumberFormat="1" applyFont="1" applyFill="1" applyBorder="1" applyAlignment="1" applyProtection="1">
      <alignment horizontal="center" vertical="center" wrapText="1"/>
      <protection locked="0"/>
    </xf>
    <xf numFmtId="0" fontId="24" fillId="6" borderId="44" xfId="6" applyNumberFormat="1" applyFont="1" applyFill="1" applyBorder="1" applyAlignment="1" applyProtection="1">
      <alignment horizontal="center" vertical="center"/>
      <protection locked="0"/>
    </xf>
    <xf numFmtId="182" fontId="24" fillId="6" borderId="56" xfId="6" applyFont="1" applyFill="1" applyBorder="1" applyAlignment="1" applyProtection="1">
      <alignment horizontal="center" vertical="center"/>
      <protection locked="0"/>
    </xf>
    <xf numFmtId="182" fontId="24" fillId="6" borderId="47" xfId="6" applyFont="1" applyFill="1" applyBorder="1" applyAlignment="1" applyProtection="1">
      <alignment horizontal="center" vertical="center"/>
      <protection locked="0"/>
    </xf>
    <xf numFmtId="182" fontId="24" fillId="6" borderId="115" xfId="6" applyFont="1" applyFill="1" applyBorder="1" applyAlignment="1" applyProtection="1">
      <alignment horizontal="center" vertical="center"/>
      <protection locked="0"/>
    </xf>
    <xf numFmtId="182" fontId="24" fillId="6" borderId="115" xfId="6" applyFont="1" applyFill="1" applyBorder="1" applyAlignment="1" applyProtection="1">
      <alignment horizontal="center" vertical="center" wrapText="1"/>
      <protection locked="0"/>
    </xf>
    <xf numFmtId="182" fontId="24" fillId="6" borderId="117" xfId="6" applyFont="1" applyFill="1" applyBorder="1" applyAlignment="1" applyProtection="1">
      <alignment horizontal="center" vertical="center"/>
      <protection locked="0"/>
    </xf>
    <xf numFmtId="182" fontId="38" fillId="6" borderId="24" xfId="6" applyFont="1" applyFill="1" applyBorder="1" applyAlignment="1" applyProtection="1">
      <alignment horizontal="right" vertical="center" wrapText="1"/>
      <protection locked="0"/>
    </xf>
    <xf numFmtId="182" fontId="38" fillId="6" borderId="25" xfId="6" applyFont="1" applyFill="1" applyBorder="1" applyAlignment="1" applyProtection="1">
      <alignment horizontal="right" vertical="center" wrapText="1"/>
      <protection locked="0"/>
    </xf>
    <xf numFmtId="182" fontId="24" fillId="6" borderId="78" xfId="6" applyFont="1" applyFill="1" applyBorder="1" applyAlignment="1" applyProtection="1">
      <alignment horizontal="center" vertical="center" shrinkToFit="1"/>
      <protection locked="0"/>
    </xf>
    <xf numFmtId="182" fontId="24" fillId="6" borderId="29" xfId="6" applyFont="1" applyFill="1" applyBorder="1" applyAlignment="1" applyProtection="1">
      <alignment horizontal="center" vertical="center" shrinkToFit="1"/>
      <protection locked="0"/>
    </xf>
    <xf numFmtId="182" fontId="24" fillId="6" borderId="57" xfId="6" applyFont="1" applyFill="1" applyBorder="1" applyAlignment="1" applyProtection="1">
      <alignment horizontal="center" vertical="center"/>
      <protection locked="0"/>
    </xf>
    <xf numFmtId="182" fontId="24" fillId="6" borderId="58" xfId="6" applyFont="1" applyFill="1" applyBorder="1" applyAlignment="1" applyProtection="1">
      <alignment horizontal="center" vertical="center"/>
      <protection locked="0"/>
    </xf>
    <xf numFmtId="182" fontId="24" fillId="6" borderId="59" xfId="6" applyFont="1" applyFill="1" applyBorder="1" applyAlignment="1" applyProtection="1">
      <alignment horizontal="center" vertical="center"/>
      <protection locked="0"/>
    </xf>
    <xf numFmtId="38" fontId="13" fillId="6" borderId="45" xfId="1" applyFont="1" applyFill="1" applyBorder="1" applyProtection="1">
      <alignment vertical="center"/>
      <protection locked="0"/>
    </xf>
    <xf numFmtId="38" fontId="13" fillId="6" borderId="45" xfId="1" applyFont="1" applyFill="1" applyBorder="1" applyAlignment="1" applyProtection="1">
      <alignment horizontal="center" vertical="center" wrapText="1"/>
      <protection locked="0"/>
    </xf>
    <xf numFmtId="38" fontId="13" fillId="6" borderId="45" xfId="1" applyFont="1" applyFill="1" applyBorder="1" applyAlignment="1" applyProtection="1">
      <alignment vertical="center" wrapText="1"/>
      <protection locked="0"/>
    </xf>
    <xf numFmtId="38" fontId="13" fillId="0" borderId="45" xfId="1" applyFont="1" applyFill="1" applyBorder="1" applyAlignment="1" applyProtection="1">
      <alignment vertical="center" wrapText="1"/>
    </xf>
    <xf numFmtId="0" fontId="13" fillId="6" borderId="42" xfId="3" applyFont="1" applyFill="1" applyBorder="1" applyAlignment="1" applyProtection="1">
      <alignment horizontal="left" vertical="center" wrapText="1"/>
      <protection locked="0"/>
    </xf>
    <xf numFmtId="38" fontId="13" fillId="6" borderId="45" xfId="1" applyFont="1" applyFill="1" applyBorder="1" applyAlignment="1" applyProtection="1">
      <alignment horizontal="right" vertical="center" wrapText="1"/>
      <protection locked="0"/>
    </xf>
    <xf numFmtId="0" fontId="13" fillId="6" borderId="58" xfId="0" applyFont="1" applyFill="1" applyBorder="1" applyAlignment="1" applyProtection="1">
      <alignment horizontal="left" vertical="center" wrapText="1"/>
      <protection locked="0"/>
    </xf>
    <xf numFmtId="38" fontId="13" fillId="6" borderId="58" xfId="1" applyFont="1" applyFill="1" applyBorder="1" applyProtection="1">
      <alignment vertical="center"/>
      <protection locked="0"/>
    </xf>
    <xf numFmtId="38" fontId="13" fillId="6" borderId="58" xfId="1" applyFont="1" applyFill="1" applyBorder="1" applyAlignment="1" applyProtection="1">
      <alignment horizontal="center" vertical="center" wrapText="1"/>
      <protection locked="0"/>
    </xf>
    <xf numFmtId="38" fontId="13" fillId="6" borderId="58" xfId="1" applyFont="1" applyFill="1" applyBorder="1" applyAlignment="1" applyProtection="1">
      <alignment vertical="center" wrapText="1"/>
      <protection locked="0"/>
    </xf>
    <xf numFmtId="38" fontId="13" fillId="0" borderId="58" xfId="1" applyFont="1" applyFill="1" applyBorder="1" applyAlignment="1" applyProtection="1">
      <alignment vertical="center" wrapText="1"/>
    </xf>
    <xf numFmtId="38" fontId="13" fillId="0" borderId="19" xfId="0" applyNumberFormat="1" applyFont="1" applyFill="1" applyBorder="1" applyAlignment="1" applyProtection="1">
      <alignment vertical="center" wrapText="1"/>
    </xf>
    <xf numFmtId="38" fontId="13" fillId="0" borderId="106" xfId="0" applyNumberFormat="1" applyFont="1" applyFill="1" applyBorder="1" applyAlignment="1" applyProtection="1">
      <alignment vertical="center" wrapText="1"/>
    </xf>
    <xf numFmtId="0" fontId="38" fillId="3" borderId="130" xfId="3" applyFont="1" applyFill="1" applyBorder="1" applyAlignment="1" applyProtection="1">
      <alignment horizontal="center" vertical="center" wrapText="1" shrinkToFit="1"/>
    </xf>
    <xf numFmtId="0" fontId="19" fillId="3" borderId="130" xfId="3" applyFont="1" applyFill="1" applyBorder="1" applyAlignment="1" applyProtection="1">
      <alignment horizontal="center" vertical="center" wrapText="1" shrinkToFit="1"/>
    </xf>
    <xf numFmtId="0" fontId="23" fillId="3" borderId="130" xfId="3" applyFont="1" applyFill="1" applyBorder="1" applyAlignment="1" applyProtection="1">
      <alignment horizontal="center" vertical="center" wrapText="1"/>
    </xf>
    <xf numFmtId="188" fontId="19" fillId="3" borderId="131" xfId="0" applyNumberFormat="1" applyFont="1" applyFill="1" applyBorder="1" applyAlignment="1" applyProtection="1">
      <alignment horizontal="center" vertical="center" shrinkToFit="1"/>
    </xf>
    <xf numFmtId="0" fontId="19" fillId="6" borderId="124" xfId="0" applyFont="1" applyFill="1" applyBorder="1" applyAlignment="1" applyProtection="1">
      <alignment horizontal="left" vertical="center" wrapText="1"/>
      <protection locked="0"/>
    </xf>
    <xf numFmtId="0" fontId="19" fillId="6" borderId="124" xfId="0" applyFont="1" applyFill="1" applyBorder="1" applyAlignment="1" applyProtection="1">
      <alignment horizontal="center" vertical="center" wrapText="1" shrinkToFit="1"/>
      <protection locked="0"/>
    </xf>
    <xf numFmtId="0" fontId="19" fillId="6" borderId="124" xfId="0" applyFont="1" applyFill="1" applyBorder="1" applyAlignment="1" applyProtection="1">
      <alignment horizontal="right" vertical="center" wrapText="1"/>
      <protection locked="0"/>
    </xf>
    <xf numFmtId="38" fontId="19" fillId="6" borderId="124" xfId="1" applyFont="1" applyFill="1" applyBorder="1" applyAlignment="1" applyProtection="1">
      <alignment horizontal="right" vertical="center" wrapText="1"/>
      <protection locked="0"/>
    </xf>
    <xf numFmtId="38" fontId="19" fillId="6" borderId="124" xfId="1" applyFont="1" applyFill="1" applyBorder="1" applyAlignment="1" applyProtection="1">
      <alignment horizontal="center" vertical="center" wrapText="1"/>
      <protection locked="0"/>
    </xf>
    <xf numFmtId="38" fontId="19" fillId="0" borderId="124" xfId="1" applyFont="1" applyFill="1" applyBorder="1" applyAlignment="1" applyProtection="1">
      <alignment vertical="center" wrapText="1"/>
    </xf>
    <xf numFmtId="188" fontId="19" fillId="3" borderId="131" xfId="3" applyNumberFormat="1" applyFont="1" applyFill="1" applyBorder="1" applyAlignment="1" applyProtection="1">
      <alignment horizontal="center" vertical="center" shrinkToFit="1"/>
    </xf>
    <xf numFmtId="0" fontId="19" fillId="6" borderId="124" xfId="3" applyFont="1" applyFill="1" applyBorder="1" applyAlignment="1" applyProtection="1">
      <alignment horizontal="left" vertical="center" wrapText="1"/>
      <protection locked="0"/>
    </xf>
    <xf numFmtId="0" fontId="19" fillId="6" borderId="124" xfId="3" applyFont="1" applyFill="1" applyBorder="1" applyAlignment="1" applyProtection="1">
      <alignment horizontal="center" vertical="center" wrapText="1" shrinkToFit="1"/>
      <protection locked="0"/>
    </xf>
    <xf numFmtId="0" fontId="19" fillId="6" borderId="124" xfId="0" applyFont="1" applyFill="1" applyBorder="1" applyAlignment="1" applyProtection="1">
      <alignment horizontal="center" vertical="center" wrapText="1"/>
      <protection locked="0"/>
    </xf>
    <xf numFmtId="188" fontId="19" fillId="3" borderId="132" xfId="0" applyNumberFormat="1" applyFont="1" applyFill="1" applyBorder="1" applyAlignment="1" applyProtection="1">
      <alignment horizontal="center" vertical="center" shrinkToFit="1"/>
    </xf>
    <xf numFmtId="0" fontId="19" fillId="6" borderId="133" xfId="0" applyFont="1" applyFill="1" applyBorder="1" applyAlignment="1" applyProtection="1">
      <alignment horizontal="left" vertical="center" wrapText="1"/>
      <protection locked="0"/>
    </xf>
    <xf numFmtId="0" fontId="19" fillId="6" borderId="133" xfId="0" applyFont="1" applyFill="1" applyBorder="1" applyAlignment="1" applyProtection="1">
      <alignment horizontal="center" vertical="center" wrapText="1" shrinkToFit="1"/>
      <protection locked="0"/>
    </xf>
    <xf numFmtId="0" fontId="19" fillId="6" borderId="133" xfId="0" applyFont="1" applyFill="1" applyBorder="1" applyAlignment="1" applyProtection="1">
      <alignment horizontal="right" vertical="center" wrapText="1"/>
      <protection locked="0"/>
    </xf>
    <xf numFmtId="38" fontId="19" fillId="6" borderId="133" xfId="1" applyFont="1" applyFill="1" applyBorder="1" applyAlignment="1" applyProtection="1">
      <alignment horizontal="right" vertical="center" wrapText="1"/>
      <protection locked="0"/>
    </xf>
    <xf numFmtId="38" fontId="19" fillId="6" borderId="133" xfId="1" applyFont="1" applyFill="1" applyBorder="1" applyAlignment="1" applyProtection="1">
      <alignment horizontal="center" vertical="center" wrapText="1"/>
      <protection locked="0"/>
    </xf>
    <xf numFmtId="38" fontId="19" fillId="0" borderId="133" xfId="1" applyFont="1" applyFill="1" applyBorder="1" applyAlignment="1" applyProtection="1">
      <alignment vertical="center" wrapText="1"/>
    </xf>
    <xf numFmtId="0" fontId="39" fillId="4" borderId="161" xfId="0" applyNumberFormat="1" applyFont="1" applyFill="1" applyBorder="1" applyAlignment="1" applyProtection="1">
      <alignment horizontal="left" vertical="center"/>
    </xf>
    <xf numFmtId="0" fontId="19" fillId="4" borderId="147" xfId="0" applyNumberFormat="1" applyFont="1" applyFill="1" applyBorder="1" applyAlignment="1" applyProtection="1">
      <alignment vertical="center"/>
    </xf>
    <xf numFmtId="0" fontId="19" fillId="4" borderId="147" xfId="0" applyNumberFormat="1" applyFont="1" applyFill="1" applyBorder="1" applyAlignment="1" applyProtection="1">
      <alignment vertical="center" wrapText="1"/>
    </xf>
    <xf numFmtId="0" fontId="19" fillId="4" borderId="162" xfId="0" applyNumberFormat="1" applyFont="1" applyFill="1" applyBorder="1" applyAlignment="1" applyProtection="1">
      <alignment vertical="center" wrapText="1"/>
    </xf>
    <xf numFmtId="38" fontId="19" fillId="4" borderId="163" xfId="0" applyNumberFormat="1" applyFont="1" applyFill="1" applyBorder="1" applyAlignment="1" applyProtection="1">
      <alignment horizontal="right" vertical="center" wrapText="1"/>
    </xf>
    <xf numFmtId="38" fontId="19" fillId="0" borderId="5" xfId="0" applyNumberFormat="1" applyFont="1" applyFill="1" applyBorder="1" applyAlignment="1" applyProtection="1">
      <alignment vertical="center" wrapText="1"/>
    </xf>
    <xf numFmtId="38" fontId="19" fillId="0" borderId="149" xfId="0" applyNumberFormat="1" applyFont="1" applyFill="1" applyBorder="1" applyAlignment="1" applyProtection="1">
      <alignment vertical="center" wrapText="1"/>
    </xf>
    <xf numFmtId="0" fontId="19" fillId="0" borderId="160" xfId="0" applyNumberFormat="1" applyFont="1" applyFill="1" applyBorder="1" applyAlignment="1" applyProtection="1">
      <alignment vertical="center" wrapText="1"/>
    </xf>
    <xf numFmtId="0" fontId="13" fillId="6" borderId="124" xfId="0" applyFont="1" applyFill="1" applyBorder="1" applyAlignment="1" applyProtection="1">
      <alignment horizontal="left" vertical="center" wrapText="1"/>
      <protection locked="0"/>
    </xf>
    <xf numFmtId="0" fontId="13" fillId="6" borderId="133" xfId="0" applyFont="1" applyFill="1" applyBorder="1" applyAlignment="1" applyProtection="1">
      <alignment horizontal="left" vertical="center" wrapText="1"/>
      <protection locked="0"/>
    </xf>
    <xf numFmtId="38" fontId="13" fillId="0" borderId="4" xfId="0" applyNumberFormat="1" applyFont="1" applyFill="1" applyBorder="1" applyAlignment="1" applyProtection="1">
      <alignment vertical="center"/>
    </xf>
    <xf numFmtId="38" fontId="13" fillId="0" borderId="149" xfId="0" applyNumberFormat="1" applyFont="1" applyFill="1" applyBorder="1" applyAlignment="1" applyProtection="1">
      <alignment vertical="center"/>
    </xf>
    <xf numFmtId="0" fontId="19" fillId="0" borderId="0" xfId="3" applyFont="1" applyProtection="1">
      <alignment vertical="center"/>
      <protection locked="0"/>
    </xf>
    <xf numFmtId="0" fontId="39" fillId="0" borderId="0" xfId="10" applyFont="1" applyProtection="1">
      <alignment vertical="center"/>
    </xf>
    <xf numFmtId="0" fontId="39" fillId="0" borderId="0" xfId="10" applyFont="1" applyBorder="1" applyAlignment="1" applyProtection="1">
      <alignment vertical="top"/>
    </xf>
    <xf numFmtId="0" fontId="21" fillId="0" borderId="0" xfId="10" applyFont="1" applyBorder="1" applyAlignment="1" applyProtection="1">
      <alignment vertical="top"/>
    </xf>
    <xf numFmtId="0" fontId="25" fillId="4" borderId="1" xfId="3" applyFont="1" applyFill="1" applyBorder="1" applyAlignment="1" applyProtection="1">
      <alignment vertical="center"/>
    </xf>
    <xf numFmtId="0" fontId="21" fillId="4" borderId="2" xfId="3" applyFont="1" applyFill="1" applyBorder="1" applyAlignment="1" applyProtection="1">
      <alignment vertical="center"/>
    </xf>
    <xf numFmtId="0" fontId="19" fillId="0" borderId="98" xfId="3" applyFont="1" applyFill="1" applyBorder="1" applyAlignment="1" applyProtection="1">
      <alignment horizontal="right" vertical="center"/>
    </xf>
    <xf numFmtId="0" fontId="38" fillId="3" borderId="130" xfId="0" applyFont="1" applyFill="1" applyBorder="1" applyAlignment="1" applyProtection="1">
      <alignment horizontal="center" vertical="center" wrapText="1"/>
    </xf>
    <xf numFmtId="190" fontId="38" fillId="3" borderId="131" xfId="0" applyNumberFormat="1" applyFont="1" applyFill="1" applyBorder="1" applyAlignment="1" applyProtection="1">
      <alignment horizontal="center" vertical="center" shrinkToFit="1"/>
    </xf>
    <xf numFmtId="0" fontId="13" fillId="6" borderId="124" xfId="0" applyFont="1" applyFill="1" applyBorder="1" applyAlignment="1" applyProtection="1">
      <alignment horizontal="left" vertical="center"/>
      <protection locked="0"/>
    </xf>
    <xf numFmtId="0" fontId="13" fillId="6" borderId="124" xfId="3" applyFont="1" applyFill="1" applyBorder="1" applyAlignment="1" applyProtection="1">
      <alignment horizontal="left" vertical="center" wrapText="1"/>
      <protection locked="0"/>
    </xf>
    <xf numFmtId="0" fontId="13" fillId="6" borderId="124" xfId="3" applyFont="1" applyFill="1" applyBorder="1" applyAlignment="1" applyProtection="1">
      <alignment horizontal="left" vertical="center"/>
      <protection locked="0"/>
    </xf>
    <xf numFmtId="190" fontId="38" fillId="3" borderId="132" xfId="3" applyNumberFormat="1" applyFont="1" applyFill="1" applyBorder="1" applyAlignment="1" applyProtection="1">
      <alignment horizontal="center" vertical="center" shrinkToFit="1"/>
    </xf>
    <xf numFmtId="0" fontId="13" fillId="6" borderId="133" xfId="3" applyFont="1" applyFill="1" applyBorder="1" applyAlignment="1" applyProtection="1">
      <alignment horizontal="left" vertical="center" wrapText="1"/>
      <protection locked="0"/>
    </xf>
    <xf numFmtId="0" fontId="13" fillId="6" borderId="133" xfId="3" applyFont="1" applyFill="1" applyBorder="1" applyAlignment="1" applyProtection="1">
      <alignment horizontal="left" vertical="center"/>
      <protection locked="0"/>
    </xf>
    <xf numFmtId="38" fontId="13" fillId="6" borderId="133" xfId="1" applyFont="1" applyFill="1" applyBorder="1" applyAlignment="1" applyProtection="1">
      <alignment horizontal="left" vertical="center"/>
      <protection locked="0"/>
    </xf>
    <xf numFmtId="0" fontId="39" fillId="4" borderId="101" xfId="0" applyNumberFormat="1" applyFont="1" applyFill="1" applyBorder="1" applyAlignment="1" applyProtection="1">
      <alignment horizontal="left" vertical="center"/>
    </xf>
    <xf numFmtId="38" fontId="19" fillId="4" borderId="101" xfId="1" applyFont="1" applyFill="1" applyBorder="1" applyAlignment="1" applyProtection="1">
      <alignment horizontal="right" vertical="center"/>
    </xf>
    <xf numFmtId="38" fontId="13" fillId="0" borderId="148" xfId="1" applyNumberFormat="1" applyFont="1" applyFill="1" applyBorder="1" applyAlignment="1" applyProtection="1">
      <alignment vertical="center"/>
    </xf>
    <xf numFmtId="38" fontId="13" fillId="0" borderId="149" xfId="1" applyNumberFormat="1" applyFont="1" applyFill="1" applyBorder="1" applyProtection="1">
      <alignment vertical="center"/>
    </xf>
    <xf numFmtId="177" fontId="13" fillId="6" borderId="13" xfId="3" applyNumberFormat="1" applyFont="1" applyFill="1" applyBorder="1" applyAlignment="1" applyProtection="1">
      <alignment horizontal="right" vertical="center" wrapText="1"/>
      <protection locked="0"/>
    </xf>
    <xf numFmtId="177" fontId="13" fillId="6" borderId="2" xfId="3" applyNumberFormat="1" applyFont="1" applyFill="1" applyBorder="1" applyAlignment="1" applyProtection="1">
      <alignment horizontal="right" vertical="center" wrapText="1"/>
      <protection locked="0"/>
    </xf>
    <xf numFmtId="177" fontId="13" fillId="6" borderId="61" xfId="3" applyNumberFormat="1" applyFont="1" applyFill="1" applyBorder="1" applyAlignment="1" applyProtection="1">
      <alignment horizontal="right" vertical="center" wrapText="1"/>
      <protection locked="0"/>
    </xf>
    <xf numFmtId="177" fontId="13" fillId="6" borderId="7" xfId="3" applyNumberFormat="1" applyFont="1" applyFill="1" applyBorder="1" applyAlignment="1" applyProtection="1">
      <alignment horizontal="right" vertical="center" wrapText="1"/>
      <protection locked="0"/>
    </xf>
    <xf numFmtId="177" fontId="13" fillId="6" borderId="11" xfId="3" applyNumberFormat="1" applyFont="1" applyFill="1" applyBorder="1" applyAlignment="1" applyProtection="1">
      <alignment horizontal="right" vertical="center" wrapText="1"/>
      <protection locked="0"/>
    </xf>
    <xf numFmtId="177" fontId="13" fillId="6" borderId="106" xfId="3" applyNumberFormat="1" applyFont="1" applyFill="1" applyBorder="1" applyAlignment="1" applyProtection="1">
      <alignment horizontal="right" vertical="center" wrapText="1"/>
      <protection locked="0"/>
    </xf>
    <xf numFmtId="177" fontId="13" fillId="0" borderId="45" xfId="3" applyNumberFormat="1" applyFont="1" applyFill="1" applyBorder="1" applyAlignment="1" applyProtection="1">
      <alignment horizontal="center" vertical="center" wrapText="1"/>
    </xf>
    <xf numFmtId="177" fontId="13" fillId="6" borderId="45" xfId="3" applyNumberFormat="1" applyFont="1" applyFill="1" applyBorder="1" applyAlignment="1" applyProtection="1">
      <alignment horizontal="left" vertical="center" wrapText="1"/>
      <protection locked="0"/>
    </xf>
    <xf numFmtId="38" fontId="13" fillId="6" borderId="45" xfId="1" applyFont="1" applyFill="1" applyBorder="1" applyAlignment="1" applyProtection="1">
      <alignment horizontal="left" vertical="center" wrapText="1"/>
      <protection locked="0"/>
    </xf>
    <xf numFmtId="38" fontId="13" fillId="0" borderId="45" xfId="1" applyFont="1" applyFill="1" applyBorder="1" applyAlignment="1" applyProtection="1">
      <alignment horizontal="right" vertical="center" wrapText="1"/>
    </xf>
    <xf numFmtId="177" fontId="13" fillId="0" borderId="58" xfId="3" applyNumberFormat="1" applyFont="1" applyFill="1" applyBorder="1" applyAlignment="1" applyProtection="1">
      <alignment horizontal="center" vertical="center" wrapText="1"/>
    </xf>
    <xf numFmtId="177" fontId="13" fillId="6" borderId="58" xfId="3" applyNumberFormat="1" applyFont="1" applyFill="1" applyBorder="1" applyAlignment="1" applyProtection="1">
      <alignment horizontal="left" vertical="center" wrapText="1"/>
      <protection locked="0"/>
    </xf>
    <xf numFmtId="38" fontId="13" fillId="6" borderId="58" xfId="1" applyFont="1" applyFill="1" applyBorder="1" applyAlignment="1" applyProtection="1">
      <alignment horizontal="left" vertical="center" wrapText="1"/>
      <protection locked="0"/>
    </xf>
    <xf numFmtId="38" fontId="13" fillId="0" borderId="58" xfId="1" applyFont="1" applyFill="1" applyBorder="1" applyAlignment="1" applyProtection="1">
      <alignment horizontal="right" vertical="center" wrapText="1"/>
    </xf>
    <xf numFmtId="0" fontId="19" fillId="4" borderId="5" xfId="0" applyNumberFormat="1" applyFont="1" applyFill="1" applyBorder="1" applyAlignment="1" applyProtection="1">
      <alignment horizontal="left" vertical="center" wrapText="1"/>
    </xf>
    <xf numFmtId="38" fontId="19" fillId="4" borderId="5" xfId="0" applyNumberFormat="1" applyFont="1" applyFill="1" applyBorder="1" applyAlignment="1" applyProtection="1">
      <alignment horizontal="left" vertical="center" wrapText="1"/>
    </xf>
    <xf numFmtId="38" fontId="19" fillId="4" borderId="5" xfId="0" applyNumberFormat="1" applyFont="1" applyFill="1" applyBorder="1" applyAlignment="1" applyProtection="1">
      <alignment horizontal="right" vertical="center" wrapText="1"/>
    </xf>
    <xf numFmtId="38" fontId="13" fillId="0" borderId="23" xfId="0" applyNumberFormat="1" applyFont="1" applyFill="1" applyBorder="1" applyAlignment="1" applyProtection="1">
      <alignment horizontal="right" vertical="center" wrapText="1"/>
    </xf>
    <xf numFmtId="38" fontId="13" fillId="0" borderId="123" xfId="0" applyNumberFormat="1" applyFont="1" applyFill="1" applyBorder="1" applyAlignment="1" applyProtection="1">
      <alignment horizontal="right" vertical="center" wrapText="1"/>
    </xf>
    <xf numFmtId="38" fontId="13" fillId="0" borderId="66" xfId="1" applyNumberFormat="1" applyFont="1" applyFill="1" applyBorder="1" applyAlignment="1" applyProtection="1">
      <alignment horizontal="right" vertical="center" wrapText="1"/>
    </xf>
    <xf numFmtId="38" fontId="13" fillId="0" borderId="86" xfId="1" applyNumberFormat="1" applyFont="1" applyFill="1" applyBorder="1" applyAlignment="1" applyProtection="1">
      <alignment horizontal="right" vertical="center" wrapText="1"/>
    </xf>
    <xf numFmtId="0" fontId="21" fillId="0" borderId="0" xfId="3" applyFont="1" applyProtection="1">
      <alignment vertical="center"/>
    </xf>
    <xf numFmtId="0" fontId="19" fillId="3" borderId="65" xfId="0" applyFont="1" applyFill="1" applyBorder="1" applyAlignment="1" applyProtection="1">
      <alignment horizontal="center" vertical="center" wrapText="1"/>
    </xf>
    <xf numFmtId="0" fontId="38" fillId="3" borderId="54" xfId="0" applyFont="1" applyFill="1" applyBorder="1" applyAlignment="1" applyProtection="1">
      <alignment horizontal="center" vertical="center" wrapText="1"/>
    </xf>
    <xf numFmtId="0" fontId="38" fillId="3" borderId="54" xfId="3" applyNumberFormat="1" applyFont="1" applyFill="1" applyBorder="1" applyAlignment="1" applyProtection="1">
      <alignment horizontal="center" vertical="center" wrapText="1"/>
    </xf>
    <xf numFmtId="193" fontId="19" fillId="3" borderId="56" xfId="3" applyNumberFormat="1" applyFont="1" applyFill="1" applyBorder="1" applyAlignment="1" applyProtection="1">
      <alignment horizontal="center" vertical="center" shrinkToFit="1"/>
    </xf>
    <xf numFmtId="38" fontId="13" fillId="6" borderId="45" xfId="1" applyNumberFormat="1" applyFont="1" applyFill="1" applyBorder="1" applyAlignment="1" applyProtection="1">
      <alignment vertical="center"/>
      <protection locked="0"/>
    </xf>
    <xf numFmtId="38" fontId="13" fillId="6" borderId="45" xfId="1" applyNumberFormat="1" applyFont="1" applyFill="1" applyBorder="1" applyAlignment="1" applyProtection="1">
      <alignment horizontal="center" vertical="center"/>
      <protection locked="0"/>
    </xf>
    <xf numFmtId="38" fontId="13" fillId="6" borderId="45" xfId="1" applyNumberFormat="1" applyFont="1" applyFill="1" applyBorder="1" applyAlignment="1" applyProtection="1">
      <alignment horizontal="right" vertical="center"/>
      <protection locked="0"/>
    </xf>
    <xf numFmtId="38" fontId="13" fillId="0" borderId="45" xfId="1" applyNumberFormat="1" applyFont="1" applyFill="1" applyBorder="1" applyProtection="1">
      <alignment vertical="center"/>
    </xf>
    <xf numFmtId="193" fontId="19" fillId="3" borderId="57" xfId="3" applyNumberFormat="1" applyFont="1" applyFill="1" applyBorder="1" applyAlignment="1" applyProtection="1">
      <alignment horizontal="center" vertical="center" shrinkToFit="1"/>
    </xf>
    <xf numFmtId="38" fontId="13" fillId="6" borderId="58" xfId="1" applyNumberFormat="1" applyFont="1" applyFill="1" applyBorder="1" applyAlignment="1" applyProtection="1">
      <alignment vertical="center"/>
      <protection locked="0"/>
    </xf>
    <xf numFmtId="38" fontId="13" fillId="6" borderId="58" xfId="1" applyNumberFormat="1" applyFont="1" applyFill="1" applyBorder="1" applyAlignment="1" applyProtection="1">
      <alignment horizontal="center" vertical="center"/>
      <protection locked="0"/>
    </xf>
    <xf numFmtId="38" fontId="13" fillId="6" borderId="58" xfId="1" applyNumberFormat="1" applyFont="1" applyFill="1" applyBorder="1" applyAlignment="1" applyProtection="1">
      <alignment horizontal="right" vertical="center"/>
      <protection locked="0"/>
    </xf>
    <xf numFmtId="38" fontId="13" fillId="0" borderId="58" xfId="1" applyNumberFormat="1" applyFont="1" applyFill="1" applyBorder="1" applyProtection="1">
      <alignment vertical="center"/>
    </xf>
    <xf numFmtId="38" fontId="13" fillId="0" borderId="7" xfId="1" applyFont="1" applyFill="1" applyBorder="1" applyAlignment="1" applyProtection="1">
      <alignment horizontal="right" vertical="center"/>
    </xf>
    <xf numFmtId="0" fontId="19" fillId="0" borderId="14" xfId="3" applyFont="1" applyFill="1" applyBorder="1" applyAlignment="1" applyProtection="1">
      <alignment horizontal="center" vertical="center"/>
    </xf>
    <xf numFmtId="0" fontId="19" fillId="0" borderId="3" xfId="3" applyFont="1" applyFill="1" applyBorder="1" applyAlignment="1" applyProtection="1">
      <alignment vertical="center" wrapText="1"/>
    </xf>
    <xf numFmtId="0" fontId="19" fillId="0" borderId="12" xfId="3" applyFont="1" applyFill="1" applyBorder="1" applyAlignment="1" applyProtection="1">
      <alignment vertical="center" wrapText="1"/>
    </xf>
    <xf numFmtId="197" fontId="19" fillId="0" borderId="56" xfId="0" applyNumberFormat="1" applyFont="1" applyFill="1" applyBorder="1" applyAlignment="1" applyProtection="1">
      <alignment horizontal="center" vertical="center" shrinkToFit="1"/>
    </xf>
    <xf numFmtId="197" fontId="19" fillId="0" borderId="48" xfId="3" applyNumberFormat="1" applyFont="1" applyFill="1" applyBorder="1" applyAlignment="1" applyProtection="1">
      <alignment horizontal="center" vertical="center" shrinkToFit="1"/>
    </xf>
    <xf numFmtId="197" fontId="19" fillId="0" borderId="56" xfId="3" applyNumberFormat="1" applyFont="1" applyFill="1" applyBorder="1" applyAlignment="1" applyProtection="1">
      <alignment horizontal="center" vertical="center" shrinkToFit="1"/>
    </xf>
    <xf numFmtId="197" fontId="19" fillId="0" borderId="57" xfId="3" applyNumberFormat="1" applyFont="1" applyFill="1" applyBorder="1" applyAlignment="1" applyProtection="1">
      <alignment horizontal="center" vertical="center" shrinkToFit="1"/>
    </xf>
    <xf numFmtId="0" fontId="39" fillId="5" borderId="11" xfId="0" applyNumberFormat="1" applyFont="1" applyFill="1" applyBorder="1" applyAlignment="1" applyProtection="1">
      <alignment horizontal="left" vertical="center"/>
    </xf>
    <xf numFmtId="0" fontId="19" fillId="5" borderId="11" xfId="0" applyNumberFormat="1" applyFont="1" applyFill="1" applyBorder="1" applyAlignment="1" applyProtection="1">
      <alignment horizontal="left" vertical="center" wrapText="1"/>
    </xf>
    <xf numFmtId="0" fontId="19" fillId="5" borderId="11" xfId="0" applyNumberFormat="1" applyFont="1" applyFill="1" applyBorder="1" applyAlignment="1" applyProtection="1">
      <alignment horizontal="right" vertical="center" wrapText="1"/>
    </xf>
    <xf numFmtId="0" fontId="19" fillId="5" borderId="11" xfId="0" applyNumberFormat="1" applyFont="1" applyFill="1" applyBorder="1" applyAlignment="1" applyProtection="1">
      <alignment vertical="center" wrapText="1"/>
    </xf>
    <xf numFmtId="38" fontId="19" fillId="5" borderId="12" xfId="0" applyNumberFormat="1" applyFont="1" applyFill="1" applyBorder="1" applyAlignment="1" applyProtection="1">
      <alignment horizontal="right" vertical="center" wrapText="1"/>
    </xf>
    <xf numFmtId="196" fontId="38" fillId="3" borderId="131" xfId="0" applyNumberFormat="1" applyFont="1" applyFill="1" applyBorder="1" applyAlignment="1" applyProtection="1">
      <alignment horizontal="center" vertical="center" shrinkToFit="1"/>
    </xf>
    <xf numFmtId="196" fontId="38" fillId="3" borderId="131" xfId="3" applyNumberFormat="1" applyFont="1" applyFill="1" applyBorder="1" applyAlignment="1" applyProtection="1">
      <alignment horizontal="center" vertical="center" shrinkToFit="1"/>
    </xf>
    <xf numFmtId="196" fontId="38" fillId="3" borderId="132" xfId="0" applyNumberFormat="1" applyFont="1" applyFill="1" applyBorder="1" applyAlignment="1" applyProtection="1">
      <alignment horizontal="center" vertical="center" shrinkToFit="1"/>
    </xf>
    <xf numFmtId="0" fontId="25" fillId="5" borderId="1" xfId="3" applyFont="1" applyFill="1" applyBorder="1" applyProtection="1">
      <alignment vertical="center"/>
    </xf>
    <xf numFmtId="0" fontId="19" fillId="3" borderId="54" xfId="3" applyNumberFormat="1" applyFont="1" applyFill="1" applyBorder="1" applyAlignment="1" applyProtection="1">
      <alignment horizontal="center" vertical="center" wrapText="1"/>
    </xf>
    <xf numFmtId="195" fontId="19" fillId="3" borderId="56" xfId="3" applyNumberFormat="1" applyFont="1" applyFill="1" applyBorder="1" applyAlignment="1" applyProtection="1">
      <alignment horizontal="center" vertical="center" shrinkToFit="1"/>
    </xf>
    <xf numFmtId="0" fontId="13" fillId="6" borderId="45" xfId="3" applyNumberFormat="1" applyFont="1" applyFill="1" applyBorder="1" applyAlignment="1" applyProtection="1">
      <alignment vertical="center" wrapText="1"/>
      <protection locked="0"/>
    </xf>
    <xf numFmtId="195" fontId="19" fillId="3" borderId="57" xfId="3" applyNumberFormat="1" applyFont="1" applyFill="1" applyBorder="1" applyAlignment="1" applyProtection="1">
      <alignment horizontal="center" vertical="center" shrinkToFit="1"/>
    </xf>
    <xf numFmtId="0" fontId="13" fillId="6" borderId="58" xfId="3" applyNumberFormat="1" applyFont="1" applyFill="1" applyBorder="1" applyAlignment="1" applyProtection="1">
      <alignment vertical="center" wrapText="1"/>
      <protection locked="0"/>
    </xf>
    <xf numFmtId="38" fontId="13" fillId="0" borderId="8" xfId="1" applyFont="1" applyFill="1" applyBorder="1" applyAlignment="1" applyProtection="1">
      <alignment horizontal="right" vertical="center"/>
    </xf>
    <xf numFmtId="0" fontId="19" fillId="0" borderId="160" xfId="3" applyFont="1" applyFill="1" applyBorder="1" applyAlignment="1" applyProtection="1">
      <alignment horizontal="center" vertical="center"/>
    </xf>
    <xf numFmtId="49" fontId="52" fillId="6" borderId="55" xfId="3" applyNumberFormat="1" applyFont="1" applyFill="1" applyBorder="1" applyAlignment="1" applyProtection="1">
      <alignment horizontal="center" vertical="center"/>
      <protection locked="0"/>
    </xf>
    <xf numFmtId="49" fontId="52" fillId="6" borderId="45" xfId="3" applyNumberFormat="1" applyFont="1" applyFill="1" applyBorder="1" applyAlignment="1" applyProtection="1">
      <alignment horizontal="center" vertical="center"/>
      <protection locked="0"/>
    </xf>
    <xf numFmtId="0" fontId="12" fillId="0" borderId="0" xfId="0" applyFont="1" applyFill="1" applyAlignment="1" applyProtection="1">
      <alignment horizontal="center" vertical="center"/>
    </xf>
    <xf numFmtId="0" fontId="12" fillId="0" borderId="0" xfId="0" applyFont="1" applyFill="1" applyAlignment="1" applyProtection="1">
      <alignment vertical="center"/>
    </xf>
    <xf numFmtId="0" fontId="16" fillId="0" borderId="0" xfId="0" applyFont="1" applyAlignment="1" applyProtection="1">
      <alignment horizontal="left" vertical="center"/>
    </xf>
    <xf numFmtId="0" fontId="18" fillId="0" borderId="0" xfId="0" applyFont="1">
      <alignment vertical="center"/>
    </xf>
    <xf numFmtId="0" fontId="18" fillId="0" borderId="0" xfId="0" applyFont="1" applyFill="1" applyBorder="1" applyAlignment="1" applyProtection="1">
      <alignment horizontal="left" vertical="center"/>
    </xf>
    <xf numFmtId="0" fontId="18" fillId="0" borderId="0" xfId="0" applyFont="1" applyAlignment="1" applyProtection="1">
      <alignment horizontal="left" vertical="center"/>
    </xf>
    <xf numFmtId="58" fontId="25" fillId="0" borderId="0" xfId="0" applyNumberFormat="1" applyFont="1" applyBorder="1" applyAlignment="1" applyProtection="1">
      <alignment vertical="center"/>
    </xf>
    <xf numFmtId="0" fontId="17" fillId="0" borderId="0" xfId="0" applyFont="1" applyAlignment="1" applyProtection="1">
      <alignment horizontal="left" vertical="center"/>
    </xf>
    <xf numFmtId="0" fontId="17" fillId="0" borderId="0" xfId="0" applyFont="1" applyBorder="1" applyAlignment="1" applyProtection="1">
      <alignment horizontal="center" vertical="center" wrapText="1"/>
    </xf>
    <xf numFmtId="58" fontId="18" fillId="0" borderId="0" xfId="0" applyNumberFormat="1" applyFont="1" applyAlignment="1" applyProtection="1">
      <alignment vertical="center"/>
    </xf>
    <xf numFmtId="0" fontId="55" fillId="0" borderId="0" xfId="0" applyFont="1" applyBorder="1" applyAlignment="1" applyProtection="1">
      <alignment horizontal="right" vertical="center"/>
    </xf>
    <xf numFmtId="0" fontId="55" fillId="0" borderId="0" xfId="0" applyFont="1" applyBorder="1" applyAlignment="1" applyProtection="1">
      <alignment vertical="center"/>
    </xf>
    <xf numFmtId="0" fontId="17" fillId="0" borderId="0" xfId="0" applyFont="1" applyBorder="1" applyAlignment="1" applyProtection="1">
      <alignment vertical="center"/>
    </xf>
    <xf numFmtId="0" fontId="17" fillId="0" borderId="0" xfId="0" applyFont="1" applyAlignment="1" applyProtection="1">
      <alignment vertical="center"/>
    </xf>
    <xf numFmtId="184" fontId="38" fillId="3" borderId="111" xfId="6" applyNumberFormat="1" applyFont="1" applyFill="1" applyBorder="1" applyAlignment="1" applyProtection="1">
      <alignment horizontal="center" vertical="center" wrapText="1"/>
    </xf>
    <xf numFmtId="184" fontId="38" fillId="3" borderId="112" xfId="6" applyNumberFormat="1" applyFont="1" applyFill="1" applyBorder="1" applyAlignment="1" applyProtection="1">
      <alignment horizontal="center" vertical="center" wrapText="1"/>
    </xf>
    <xf numFmtId="182" fontId="38" fillId="3" borderId="48" xfId="6" applyFont="1" applyFill="1" applyBorder="1" applyAlignment="1" applyProtection="1">
      <alignment horizontal="center" vertical="center" wrapText="1"/>
    </xf>
    <xf numFmtId="182" fontId="38" fillId="3" borderId="120" xfId="6" applyFont="1" applyFill="1" applyBorder="1" applyAlignment="1" applyProtection="1">
      <alignment horizontal="center" vertical="center" wrapText="1"/>
    </xf>
    <xf numFmtId="1" fontId="38" fillId="3" borderId="120" xfId="6" applyNumberFormat="1" applyFont="1" applyFill="1" applyBorder="1" applyAlignment="1" applyProtection="1">
      <alignment horizontal="center" vertical="center" wrapText="1"/>
    </xf>
    <xf numFmtId="1" fontId="38" fillId="3" borderId="121" xfId="6" applyNumberFormat="1" applyFont="1" applyFill="1" applyBorder="1" applyAlignment="1" applyProtection="1">
      <alignment horizontal="center" vertical="center" wrapText="1"/>
    </xf>
    <xf numFmtId="184" fontId="38" fillId="3" borderId="23" xfId="6" applyNumberFormat="1" applyFont="1" applyFill="1" applyBorder="1" applyAlignment="1" applyProtection="1">
      <alignment horizontal="center" vertical="center" wrapText="1"/>
    </xf>
    <xf numFmtId="184" fontId="38" fillId="3" borderId="122" xfId="6" applyNumberFormat="1" applyFont="1" applyFill="1" applyBorder="1" applyAlignment="1" applyProtection="1">
      <alignment horizontal="center" vertical="center" wrapText="1"/>
    </xf>
    <xf numFmtId="184" fontId="38" fillId="3" borderId="123" xfId="6" applyNumberFormat="1" applyFont="1" applyFill="1" applyBorder="1" applyAlignment="1" applyProtection="1">
      <alignment horizontal="center" vertical="center" wrapText="1"/>
    </xf>
    <xf numFmtId="184" fontId="38" fillId="3" borderId="110" xfId="6" applyNumberFormat="1" applyFont="1" applyFill="1" applyBorder="1" applyAlignment="1" applyProtection="1">
      <alignment horizontal="center" vertical="center" wrapText="1"/>
    </xf>
    <xf numFmtId="49" fontId="19" fillId="0" borderId="0" xfId="3" applyNumberFormat="1" applyFont="1" applyProtection="1">
      <alignment vertical="center"/>
    </xf>
    <xf numFmtId="0" fontId="19" fillId="0" borderId="0" xfId="3" applyFont="1" applyAlignment="1" applyProtection="1">
      <alignment horizontal="left" vertical="center" wrapText="1"/>
    </xf>
    <xf numFmtId="0" fontId="13" fillId="6" borderId="124" xfId="0" applyFont="1" applyFill="1" applyBorder="1" applyAlignment="1" applyProtection="1">
      <alignment horizontal="center" vertical="center" wrapText="1" shrinkToFit="1"/>
      <protection locked="0"/>
    </xf>
    <xf numFmtId="0" fontId="13" fillId="6" borderId="124" xfId="0" applyFont="1" applyFill="1" applyBorder="1" applyAlignment="1" applyProtection="1">
      <alignment horizontal="right" vertical="center" wrapText="1"/>
      <protection locked="0"/>
    </xf>
    <xf numFmtId="38" fontId="13" fillId="6" borderId="124" xfId="1" applyFont="1" applyFill="1" applyBorder="1" applyAlignment="1" applyProtection="1">
      <alignment horizontal="right" vertical="center" wrapText="1"/>
      <protection locked="0"/>
    </xf>
    <xf numFmtId="38" fontId="13" fillId="6" borderId="124" xfId="1" applyFont="1" applyFill="1" applyBorder="1" applyAlignment="1" applyProtection="1">
      <alignment horizontal="center" vertical="center" wrapText="1"/>
      <protection locked="0"/>
    </xf>
    <xf numFmtId="0" fontId="13" fillId="6" borderId="124" xfId="3" applyFont="1" applyFill="1" applyBorder="1" applyAlignment="1" applyProtection="1">
      <alignment horizontal="center" vertical="center" wrapText="1" shrinkToFit="1"/>
      <protection locked="0"/>
    </xf>
    <xf numFmtId="0" fontId="13" fillId="6" borderId="124" xfId="0" applyFont="1" applyFill="1" applyBorder="1" applyAlignment="1" applyProtection="1">
      <alignment horizontal="center" vertical="center" wrapText="1"/>
      <protection locked="0"/>
    </xf>
    <xf numFmtId="0" fontId="13" fillId="6" borderId="133" xfId="0" applyFont="1" applyFill="1" applyBorder="1" applyAlignment="1" applyProtection="1">
      <alignment horizontal="center" vertical="center" wrapText="1" shrinkToFit="1"/>
      <protection locked="0"/>
    </xf>
    <xf numFmtId="0" fontId="13" fillId="6" borderId="133" xfId="0" applyFont="1" applyFill="1" applyBorder="1" applyAlignment="1" applyProtection="1">
      <alignment horizontal="right" vertical="center" wrapText="1"/>
      <protection locked="0"/>
    </xf>
    <xf numFmtId="38" fontId="13" fillId="6" borderId="133" xfId="1" applyFont="1" applyFill="1" applyBorder="1" applyAlignment="1" applyProtection="1">
      <alignment horizontal="right" vertical="center" wrapText="1"/>
      <protection locked="0"/>
    </xf>
    <xf numFmtId="38" fontId="13" fillId="6" borderId="133" xfId="1" applyFont="1" applyFill="1" applyBorder="1" applyAlignment="1" applyProtection="1">
      <alignment horizontal="center" vertical="center" wrapText="1"/>
      <protection locked="0"/>
    </xf>
    <xf numFmtId="0" fontId="43" fillId="6" borderId="44" xfId="3" applyNumberFormat="1" applyFont="1" applyFill="1" applyBorder="1" applyAlignment="1" applyProtection="1">
      <alignment vertical="center" wrapText="1"/>
      <protection locked="0"/>
    </xf>
    <xf numFmtId="49" fontId="52" fillId="6" borderId="117" xfId="3" applyNumberFormat="1" applyFont="1" applyFill="1" applyBorder="1" applyAlignment="1" applyProtection="1">
      <alignment horizontal="center" vertical="center"/>
      <protection locked="0"/>
    </xf>
    <xf numFmtId="0" fontId="24" fillId="3" borderId="45" xfId="0" applyFont="1" applyFill="1" applyBorder="1" applyAlignment="1" applyProtection="1">
      <alignment horizontal="center" vertical="center"/>
    </xf>
    <xf numFmtId="0" fontId="19" fillId="0" borderId="0" xfId="3" applyFont="1" applyBorder="1" applyAlignment="1" applyProtection="1">
      <alignment horizontal="left" vertical="center" wrapText="1"/>
    </xf>
    <xf numFmtId="0" fontId="19" fillId="0" borderId="11" xfId="3" applyFont="1" applyFill="1" applyBorder="1" applyAlignment="1" applyProtection="1">
      <alignment horizontal="center" vertical="center"/>
    </xf>
    <xf numFmtId="0" fontId="44" fillId="0" borderId="0" xfId="0" applyFont="1" applyAlignment="1" applyProtection="1">
      <alignment vertical="center"/>
    </xf>
    <xf numFmtId="183" fontId="44" fillId="0" borderId="0" xfId="0" applyNumberFormat="1" applyFont="1" applyAlignment="1" applyProtection="1">
      <alignment vertical="center"/>
    </xf>
    <xf numFmtId="0" fontId="44" fillId="0" borderId="0" xfId="0" applyFont="1" applyAlignment="1" applyProtection="1">
      <alignment horizontal="center" vertical="center"/>
    </xf>
    <xf numFmtId="0" fontId="39" fillId="0" borderId="0" xfId="10" quotePrefix="1" applyFont="1" applyBorder="1" applyAlignment="1" applyProtection="1">
      <alignment vertical="center"/>
    </xf>
    <xf numFmtId="0" fontId="58" fillId="0" borderId="0" xfId="10" quotePrefix="1" applyFont="1" applyBorder="1" applyAlignment="1" applyProtection="1">
      <alignment vertical="center"/>
    </xf>
    <xf numFmtId="0" fontId="58" fillId="0" borderId="0" xfId="0" applyFont="1" applyAlignment="1" applyProtection="1">
      <alignment vertical="center"/>
    </xf>
    <xf numFmtId="0" fontId="45" fillId="0" borderId="0" xfId="0" applyFont="1" applyAlignment="1" applyProtection="1">
      <alignment vertical="center"/>
    </xf>
    <xf numFmtId="0" fontId="44" fillId="0" borderId="0" xfId="0" applyFont="1" applyFill="1" applyBorder="1" applyAlignment="1" applyProtection="1">
      <alignment vertical="center"/>
    </xf>
    <xf numFmtId="0" fontId="44" fillId="0" borderId="0" xfId="0" applyFont="1" applyBorder="1" applyAlignment="1" applyProtection="1">
      <alignment vertical="center"/>
    </xf>
    <xf numFmtId="0" fontId="58" fillId="0" borderId="0" xfId="0" applyFont="1" applyFill="1" applyBorder="1" applyAlignment="1" applyProtection="1">
      <alignment vertical="center"/>
    </xf>
    <xf numFmtId="38" fontId="44" fillId="0" borderId="0" xfId="1" applyFont="1" applyAlignment="1" applyProtection="1">
      <alignment vertical="center"/>
    </xf>
    <xf numFmtId="14" fontId="44" fillId="0" borderId="0" xfId="0" applyNumberFormat="1" applyFont="1" applyAlignment="1" applyProtection="1">
      <alignment vertical="center"/>
    </xf>
    <xf numFmtId="0" fontId="24" fillId="0" borderId="0" xfId="10" applyFont="1" applyAlignment="1" applyProtection="1">
      <alignment vertical="center"/>
    </xf>
    <xf numFmtId="0" fontId="25" fillId="0" borderId="0" xfId="10" applyFont="1" applyProtection="1">
      <alignment vertical="center"/>
    </xf>
    <xf numFmtId="182" fontId="24" fillId="0" borderId="5" xfId="6" applyFont="1" applyFill="1" applyBorder="1" applyAlignment="1" applyProtection="1">
      <alignment vertical="center"/>
    </xf>
    <xf numFmtId="0" fontId="24" fillId="6" borderId="27" xfId="10" applyFont="1" applyFill="1" applyBorder="1" applyAlignment="1" applyProtection="1">
      <alignment horizontal="center" vertical="center" wrapText="1"/>
      <protection locked="0"/>
    </xf>
    <xf numFmtId="0" fontId="44" fillId="6" borderId="63" xfId="10" applyFont="1" applyFill="1" applyBorder="1" applyAlignment="1" applyProtection="1">
      <alignment horizontal="center" vertical="center" wrapText="1"/>
      <protection locked="0"/>
    </xf>
    <xf numFmtId="0" fontId="24" fillId="2" borderId="28" xfId="10" applyFont="1" applyFill="1" applyBorder="1" applyAlignment="1" applyProtection="1">
      <alignment vertical="center" wrapText="1"/>
    </xf>
    <xf numFmtId="0" fontId="24" fillId="0" borderId="6" xfId="10" applyFont="1" applyBorder="1" applyAlignment="1" applyProtection="1">
      <alignment horizontal="center" vertical="center" wrapText="1"/>
    </xf>
    <xf numFmtId="0" fontId="25" fillId="4" borderId="47" xfId="10" applyFont="1" applyFill="1" applyBorder="1" applyAlignment="1" applyProtection="1">
      <alignment vertical="center" wrapText="1"/>
    </xf>
    <xf numFmtId="0" fontId="25" fillId="4" borderId="60" xfId="10" applyFont="1" applyFill="1" applyBorder="1" applyAlignment="1" applyProtection="1">
      <alignment vertical="center" wrapText="1"/>
    </xf>
    <xf numFmtId="0" fontId="25" fillId="4" borderId="21" xfId="10" applyFont="1" applyFill="1" applyBorder="1" applyAlignment="1" applyProtection="1">
      <alignment vertical="center" wrapText="1"/>
    </xf>
    <xf numFmtId="49" fontId="52" fillId="6" borderId="54" xfId="3" applyNumberFormat="1" applyFont="1" applyFill="1" applyBorder="1" applyAlignment="1" applyProtection="1">
      <alignment horizontal="center" vertical="center"/>
      <protection locked="0"/>
    </xf>
    <xf numFmtId="0" fontId="25" fillId="0" borderId="0" xfId="10" applyFont="1" applyAlignment="1" applyProtection="1">
      <alignment vertical="center"/>
    </xf>
    <xf numFmtId="0" fontId="24" fillId="0" borderId="0" xfId="10" applyFont="1" applyBorder="1" applyAlignment="1" applyProtection="1">
      <alignment vertical="top"/>
    </xf>
    <xf numFmtId="182" fontId="24" fillId="0" borderId="5" xfId="6" applyFont="1" applyFill="1" applyBorder="1" applyAlignment="1" applyProtection="1">
      <alignment vertical="center" wrapText="1"/>
    </xf>
    <xf numFmtId="0" fontId="24" fillId="0" borderId="0" xfId="0" applyFont="1" applyProtection="1">
      <alignment vertical="center"/>
    </xf>
    <xf numFmtId="0" fontId="63" fillId="0" borderId="0" xfId="0" applyFont="1" applyAlignment="1" applyProtection="1">
      <alignment horizontal="right" vertical="center"/>
    </xf>
    <xf numFmtId="0" fontId="39" fillId="0" borderId="0" xfId="0" applyFont="1" applyProtection="1">
      <alignment vertical="center"/>
    </xf>
    <xf numFmtId="0" fontId="25" fillId="0" borderId="0" xfId="0" applyFont="1" applyProtection="1">
      <alignment vertical="center"/>
    </xf>
    <xf numFmtId="0" fontId="19" fillId="6" borderId="45" xfId="0" applyFont="1" applyFill="1" applyBorder="1" applyAlignment="1" applyProtection="1">
      <alignment horizontal="center" vertical="center" shrinkToFit="1"/>
      <protection locked="0"/>
    </xf>
    <xf numFmtId="0" fontId="19" fillId="6" borderId="45" xfId="0" applyFont="1" applyFill="1" applyBorder="1" applyAlignment="1" applyProtection="1">
      <alignment horizontal="center" vertical="center"/>
      <protection locked="0"/>
    </xf>
    <xf numFmtId="177" fontId="24" fillId="6" borderId="45" xfId="0" applyNumberFormat="1" applyFont="1" applyFill="1" applyBorder="1" applyAlignment="1" applyProtection="1">
      <alignment horizontal="right" vertical="center" shrinkToFit="1"/>
      <protection locked="0"/>
    </xf>
    <xf numFmtId="177" fontId="24" fillId="6" borderId="115" xfId="0" applyNumberFormat="1" applyFont="1" applyFill="1" applyBorder="1" applyAlignment="1" applyProtection="1">
      <alignment horizontal="right" vertical="center" shrinkToFit="1"/>
      <protection locked="0"/>
    </xf>
    <xf numFmtId="0" fontId="19" fillId="0" borderId="0" xfId="0" applyFont="1" applyAlignment="1" applyProtection="1">
      <alignment vertical="center"/>
    </xf>
    <xf numFmtId="0" fontId="24" fillId="0" borderId="0" xfId="0" applyFont="1" applyAlignment="1" applyProtection="1">
      <alignment vertical="center" wrapText="1"/>
    </xf>
    <xf numFmtId="185" fontId="24" fillId="6" borderId="45" xfId="0" applyNumberFormat="1" applyFont="1" applyFill="1" applyBorder="1" applyAlignment="1" applyProtection="1">
      <alignment horizontal="right" vertical="center" shrinkToFit="1"/>
      <protection locked="0"/>
    </xf>
    <xf numFmtId="49" fontId="52" fillId="6" borderId="111" xfId="3" applyNumberFormat="1" applyFont="1" applyFill="1" applyBorder="1" applyAlignment="1" applyProtection="1">
      <alignment horizontal="center" vertical="center"/>
      <protection locked="0"/>
    </xf>
    <xf numFmtId="182" fontId="24" fillId="0" borderId="0" xfId="6" applyFont="1" applyAlignment="1" applyProtection="1">
      <alignment vertical="center"/>
    </xf>
    <xf numFmtId="182" fontId="39" fillId="0" borderId="0" xfId="6" applyFont="1" applyBorder="1" applyAlignment="1" applyProtection="1">
      <alignment vertical="center"/>
    </xf>
    <xf numFmtId="182" fontId="25" fillId="0" borderId="0" xfId="6" applyFont="1" applyBorder="1" applyAlignment="1" applyProtection="1">
      <alignment vertical="center"/>
    </xf>
    <xf numFmtId="182" fontId="25" fillId="3" borderId="90" xfId="6" applyFont="1" applyFill="1" applyBorder="1" applyAlignment="1" applyProtection="1">
      <alignment vertical="center" wrapText="1"/>
    </xf>
    <xf numFmtId="182" fontId="25" fillId="0" borderId="0" xfId="6" applyFont="1" applyBorder="1" applyAlignment="1" applyProtection="1">
      <alignment horizontal="left" vertical="center" wrapText="1"/>
    </xf>
    <xf numFmtId="0" fontId="24" fillId="6" borderId="11" xfId="10" applyFont="1" applyFill="1" applyBorder="1" applyAlignment="1" applyProtection="1">
      <alignment horizontal="center" vertical="center" wrapText="1"/>
      <protection locked="0"/>
    </xf>
    <xf numFmtId="182" fontId="25" fillId="0" borderId="0" xfId="6" applyFont="1" applyAlignment="1" applyProtection="1">
      <alignment horizontal="left" vertical="center" wrapText="1"/>
    </xf>
    <xf numFmtId="0" fontId="38" fillId="3" borderId="13" xfId="6" applyNumberFormat="1" applyFont="1" applyFill="1" applyBorder="1" applyAlignment="1" applyProtection="1">
      <alignment horizontal="center" vertical="center"/>
    </xf>
    <xf numFmtId="182" fontId="23" fillId="6" borderId="80" xfId="6" applyFont="1" applyFill="1" applyBorder="1" applyAlignment="1" applyProtection="1">
      <alignment horizontal="center" vertical="center" shrinkToFit="1"/>
      <protection locked="0"/>
    </xf>
    <xf numFmtId="0" fontId="38" fillId="3" borderId="78" xfId="6" applyNumberFormat="1" applyFont="1" applyFill="1" applyBorder="1" applyAlignment="1" applyProtection="1">
      <alignment horizontal="center" vertical="center"/>
    </xf>
    <xf numFmtId="182" fontId="23" fillId="6" borderId="78" xfId="6" applyFont="1" applyFill="1" applyBorder="1" applyAlignment="1" applyProtection="1">
      <alignment horizontal="center" vertical="center" shrinkToFit="1"/>
      <protection locked="0"/>
    </xf>
    <xf numFmtId="182" fontId="24" fillId="6" borderId="45" xfId="6" applyFont="1" applyFill="1" applyBorder="1" applyAlignment="1" applyProtection="1">
      <alignment vertical="center"/>
      <protection locked="0"/>
    </xf>
    <xf numFmtId="182" fontId="24" fillId="6" borderId="44" xfId="6" applyFont="1" applyFill="1" applyBorder="1" applyAlignment="1" applyProtection="1">
      <alignment horizontal="center" vertical="center"/>
      <protection locked="0"/>
    </xf>
    <xf numFmtId="182" fontId="24" fillId="0" borderId="0" xfId="6" applyFont="1" applyBorder="1" applyAlignment="1" applyProtection="1">
      <alignment vertical="center"/>
    </xf>
    <xf numFmtId="182" fontId="24" fillId="6" borderId="45" xfId="6" applyFont="1" applyFill="1" applyBorder="1" applyAlignment="1" applyProtection="1">
      <alignment horizontal="center" vertical="center" wrapText="1"/>
      <protection locked="0"/>
    </xf>
    <xf numFmtId="182" fontId="24" fillId="0" borderId="0" xfId="6" applyFont="1" applyBorder="1" applyAlignment="1" applyProtection="1">
      <alignment horizontal="center" vertical="center"/>
    </xf>
    <xf numFmtId="0" fontId="38" fillId="3" borderId="29" xfId="6" applyNumberFormat="1" applyFont="1" applyFill="1" applyBorder="1" applyAlignment="1" applyProtection="1">
      <alignment horizontal="center" vertical="center"/>
    </xf>
    <xf numFmtId="0" fontId="39" fillId="0" borderId="0" xfId="10" applyFont="1" applyFill="1" applyBorder="1" applyAlignment="1" applyProtection="1">
      <alignment vertical="top"/>
    </xf>
    <xf numFmtId="0" fontId="25" fillId="0" borderId="0" xfId="10" applyFont="1" applyBorder="1" applyAlignment="1" applyProtection="1">
      <alignment vertical="top"/>
    </xf>
    <xf numFmtId="0" fontId="24" fillId="0" borderId="0" xfId="0" applyFont="1" applyFill="1" applyProtection="1">
      <alignment vertical="center"/>
    </xf>
    <xf numFmtId="0" fontId="25" fillId="0" borderId="2" xfId="10" applyFont="1" applyBorder="1" applyAlignment="1" applyProtection="1">
      <alignment vertical="center"/>
    </xf>
    <xf numFmtId="0" fontId="39" fillId="0" borderId="5" xfId="0" applyFont="1" applyFill="1" applyBorder="1" applyAlignment="1" applyProtection="1">
      <alignment vertical="center"/>
    </xf>
    <xf numFmtId="0" fontId="25" fillId="0" borderId="5" xfId="0" applyFont="1" applyFill="1" applyBorder="1" applyAlignment="1" applyProtection="1">
      <alignment vertical="center"/>
    </xf>
    <xf numFmtId="0" fontId="24" fillId="0" borderId="0" xfId="0" applyFont="1" applyFill="1" applyAlignment="1" applyProtection="1">
      <alignment vertical="center"/>
    </xf>
    <xf numFmtId="0" fontId="24" fillId="0" borderId="0" xfId="0" applyFont="1" applyAlignment="1" applyProtection="1">
      <alignment vertical="center"/>
    </xf>
    <xf numFmtId="187" fontId="38" fillId="3" borderId="56" xfId="0" applyNumberFormat="1" applyFont="1" applyFill="1" applyBorder="1" applyAlignment="1" applyProtection="1">
      <alignment horizontal="center" vertical="center" shrinkToFit="1"/>
    </xf>
    <xf numFmtId="187" fontId="38" fillId="3" borderId="48" xfId="3" applyNumberFormat="1" applyFont="1" applyFill="1" applyBorder="1" applyAlignment="1" applyProtection="1">
      <alignment horizontal="center" vertical="center" shrinkToFit="1"/>
    </xf>
    <xf numFmtId="187" fontId="38" fillId="3" borderId="56" xfId="3" applyNumberFormat="1" applyFont="1" applyFill="1" applyBorder="1" applyAlignment="1" applyProtection="1">
      <alignment horizontal="center" vertical="center" shrinkToFit="1"/>
    </xf>
    <xf numFmtId="187" fontId="38" fillId="3" borderId="57" xfId="3" applyNumberFormat="1" applyFont="1" applyFill="1" applyBorder="1" applyAlignment="1" applyProtection="1">
      <alignment horizontal="center" vertical="center" shrinkToFit="1"/>
    </xf>
    <xf numFmtId="0" fontId="39" fillId="0" borderId="0" xfId="10" applyFont="1" applyBorder="1" applyAlignment="1" applyProtection="1">
      <alignment vertical="center"/>
    </xf>
    <xf numFmtId="182" fontId="24" fillId="0" borderId="10" xfId="6" applyFont="1" applyFill="1" applyBorder="1" applyAlignment="1" applyProtection="1">
      <alignment horizontal="right" vertical="center"/>
    </xf>
    <xf numFmtId="0" fontId="19" fillId="0" borderId="94" xfId="3" applyFont="1" applyBorder="1" applyAlignment="1" applyProtection="1">
      <alignment vertical="center" wrapText="1"/>
    </xf>
    <xf numFmtId="0" fontId="19" fillId="0" borderId="118" xfId="3" applyFont="1" applyBorder="1" applyAlignment="1" applyProtection="1">
      <alignment vertical="center" wrapText="1"/>
    </xf>
    <xf numFmtId="189" fontId="38" fillId="3" borderId="131" xfId="0" applyNumberFormat="1" applyFont="1" applyFill="1" applyBorder="1" applyAlignment="1" applyProtection="1">
      <alignment horizontal="center" vertical="center" shrinkToFit="1"/>
    </xf>
    <xf numFmtId="38" fontId="13" fillId="6" borderId="124" xfId="1" applyNumberFormat="1" applyFont="1" applyFill="1" applyBorder="1" applyAlignment="1" applyProtection="1">
      <alignment horizontal="right" vertical="center"/>
      <protection locked="0"/>
    </xf>
    <xf numFmtId="38" fontId="13" fillId="6" borderId="124" xfId="1" applyNumberFormat="1" applyFont="1" applyFill="1" applyBorder="1" applyAlignment="1" applyProtection="1">
      <alignment horizontal="center" vertical="center"/>
      <protection locked="0"/>
    </xf>
    <xf numFmtId="189" fontId="38" fillId="3" borderId="132" xfId="0" applyNumberFormat="1" applyFont="1" applyFill="1" applyBorder="1" applyAlignment="1" applyProtection="1">
      <alignment horizontal="center" vertical="center" shrinkToFit="1"/>
    </xf>
    <xf numFmtId="0" fontId="19" fillId="2" borderId="0" xfId="3" applyFont="1" applyFill="1" applyBorder="1" applyProtection="1">
      <alignment vertical="center"/>
    </xf>
    <xf numFmtId="0" fontId="13" fillId="6" borderId="11" xfId="3" applyFont="1" applyFill="1" applyBorder="1" applyAlignment="1" applyProtection="1">
      <alignment vertical="center"/>
      <protection locked="0"/>
    </xf>
    <xf numFmtId="0" fontId="19" fillId="0" borderId="11" xfId="3" applyFont="1" applyFill="1" applyBorder="1" applyAlignment="1" applyProtection="1">
      <alignment vertical="center"/>
    </xf>
    <xf numFmtId="0" fontId="21" fillId="0" borderId="0" xfId="10" applyFont="1" applyBorder="1" applyAlignment="1" applyProtection="1">
      <alignment vertical="top" wrapText="1"/>
    </xf>
    <xf numFmtId="0" fontId="19" fillId="0" borderId="0" xfId="0" applyFont="1" applyFill="1" applyProtection="1">
      <alignment vertical="center"/>
    </xf>
    <xf numFmtId="177" fontId="19" fillId="3" borderId="7" xfId="3" applyNumberFormat="1" applyFont="1" applyFill="1" applyBorder="1" applyAlignment="1" applyProtection="1">
      <alignment horizontal="center" vertical="center" wrapText="1"/>
    </xf>
    <xf numFmtId="177" fontId="38" fillId="3" borderId="50" xfId="3" applyNumberFormat="1" applyFont="1" applyFill="1" applyBorder="1" applyAlignment="1" applyProtection="1">
      <alignment vertical="distributed" textRotation="255" justifyLastLine="1"/>
    </xf>
    <xf numFmtId="177" fontId="23" fillId="3" borderId="5" xfId="3" applyNumberFormat="1" applyFont="1" applyFill="1" applyBorder="1" applyAlignment="1" applyProtection="1">
      <alignment vertical="distributed" textRotation="255" justifyLastLine="1"/>
    </xf>
    <xf numFmtId="177" fontId="38" fillId="3" borderId="123" xfId="3" applyNumberFormat="1" applyFont="1" applyFill="1" applyBorder="1" applyAlignment="1" applyProtection="1">
      <alignment vertical="distributed" textRotation="255" justifyLastLine="1"/>
    </xf>
    <xf numFmtId="0" fontId="46" fillId="0" borderId="0" xfId="3" applyFont="1" applyFill="1" applyBorder="1" applyAlignment="1" applyProtection="1">
      <alignment vertical="center"/>
    </xf>
    <xf numFmtId="0" fontId="21" fillId="0" borderId="0" xfId="3" applyFont="1" applyFill="1" applyBorder="1" applyAlignment="1" applyProtection="1">
      <alignment vertical="center"/>
    </xf>
    <xf numFmtId="0" fontId="38" fillId="3" borderId="69" xfId="3" applyNumberFormat="1" applyFont="1" applyFill="1" applyBorder="1" applyAlignment="1" applyProtection="1">
      <alignment horizontal="center" vertical="center" wrapText="1"/>
    </xf>
    <xf numFmtId="0" fontId="43" fillId="6" borderId="45" xfId="0" applyFont="1" applyFill="1" applyBorder="1" applyAlignment="1" applyProtection="1">
      <alignment horizontal="left" vertical="center" wrapText="1"/>
      <protection locked="0"/>
    </xf>
    <xf numFmtId="0" fontId="25" fillId="4" borderId="1" xfId="3" applyFont="1" applyFill="1" applyBorder="1" applyProtection="1">
      <alignment vertical="center"/>
    </xf>
    <xf numFmtId="0" fontId="21" fillId="0" borderId="0" xfId="10" applyFont="1" applyFill="1" applyBorder="1" applyAlignment="1" applyProtection="1">
      <alignment vertical="top"/>
    </xf>
    <xf numFmtId="0" fontId="25" fillId="5" borderId="1" xfId="3" applyFont="1" applyFill="1" applyBorder="1" applyAlignment="1" applyProtection="1">
      <alignment vertical="center"/>
    </xf>
    <xf numFmtId="0" fontId="21" fillId="5" borderId="2" xfId="3" applyFont="1" applyFill="1" applyBorder="1" applyAlignment="1" applyProtection="1">
      <alignment vertical="center"/>
    </xf>
    <xf numFmtId="0" fontId="19" fillId="0" borderId="88" xfId="3" applyFont="1" applyBorder="1" applyAlignment="1" applyProtection="1">
      <alignment horizontal="left" vertical="center"/>
    </xf>
    <xf numFmtId="0" fontId="21" fillId="0" borderId="11" xfId="3" applyFont="1" applyBorder="1" applyAlignment="1" applyProtection="1">
      <alignment horizontal="left" vertical="center"/>
    </xf>
    <xf numFmtId="0" fontId="21" fillId="0" borderId="11" xfId="3" applyFont="1" applyBorder="1" applyAlignment="1" applyProtection="1">
      <alignment horizontal="right" vertical="center"/>
    </xf>
    <xf numFmtId="0" fontId="19" fillId="2" borderId="0" xfId="3" applyFont="1" applyFill="1" applyBorder="1" applyAlignment="1" applyProtection="1">
      <alignment vertical="center"/>
    </xf>
    <xf numFmtId="0" fontId="19" fillId="5" borderId="5" xfId="3" applyFont="1" applyFill="1" applyBorder="1" applyAlignment="1" applyProtection="1">
      <alignment horizontal="center" vertical="center" shrinkToFit="1"/>
    </xf>
    <xf numFmtId="0" fontId="19" fillId="5" borderId="5" xfId="3" applyNumberFormat="1" applyFont="1" applyFill="1" applyBorder="1" applyAlignment="1" applyProtection="1">
      <alignment horizontal="center" vertical="center"/>
    </xf>
    <xf numFmtId="0" fontId="19" fillId="5" borderId="6" xfId="3" applyNumberFormat="1" applyFont="1" applyFill="1" applyBorder="1" applyAlignment="1" applyProtection="1">
      <alignment horizontal="center" vertical="center"/>
    </xf>
    <xf numFmtId="0" fontId="24" fillId="0" borderId="0" xfId="3" applyFont="1" applyFill="1" applyProtection="1">
      <alignment vertical="center"/>
    </xf>
    <xf numFmtId="0" fontId="39" fillId="0" borderId="0" xfId="3" applyFont="1" applyFill="1" applyAlignment="1" applyProtection="1">
      <alignment vertical="center"/>
    </xf>
    <xf numFmtId="0" fontId="25" fillId="0" borderId="0" xfId="3" applyFont="1" applyFill="1" applyAlignment="1" applyProtection="1">
      <alignment vertical="center"/>
    </xf>
    <xf numFmtId="0" fontId="24" fillId="0" borderId="0" xfId="3" applyFont="1" applyFill="1" applyBorder="1" applyProtection="1">
      <alignment vertical="center"/>
    </xf>
    <xf numFmtId="0" fontId="25" fillId="0" borderId="0" xfId="3" applyFont="1" applyFill="1" applyProtection="1">
      <alignment vertical="center"/>
    </xf>
    <xf numFmtId="0" fontId="24" fillId="0" borderId="0" xfId="3" applyFont="1" applyFill="1" applyAlignment="1" applyProtection="1">
      <alignment horizontal="right" vertical="center"/>
    </xf>
    <xf numFmtId="0" fontId="24" fillId="0" borderId="0" xfId="3" applyFont="1" applyFill="1" applyBorder="1" applyAlignment="1" applyProtection="1">
      <alignment vertical="center"/>
    </xf>
    <xf numFmtId="0" fontId="25" fillId="0" borderId="0" xfId="3" applyFont="1" applyFill="1" applyBorder="1" applyAlignment="1" applyProtection="1">
      <alignment vertical="center"/>
    </xf>
    <xf numFmtId="0" fontId="24" fillId="0" borderId="0" xfId="3" applyFont="1" applyFill="1" applyBorder="1" applyAlignment="1" applyProtection="1">
      <alignment horizontal="center" vertical="center"/>
    </xf>
    <xf numFmtId="0" fontId="24" fillId="0" borderId="0" xfId="3" applyFont="1" applyFill="1" applyBorder="1" applyAlignment="1" applyProtection="1">
      <alignment vertical="center" shrinkToFit="1"/>
    </xf>
    <xf numFmtId="0" fontId="24" fillId="0" borderId="0" xfId="3" applyFont="1" applyFill="1" applyBorder="1" applyAlignment="1" applyProtection="1">
      <alignment vertical="top" wrapText="1"/>
    </xf>
    <xf numFmtId="0" fontId="25" fillId="0" borderId="0" xfId="3" applyFont="1" applyFill="1" applyBorder="1" applyAlignment="1" applyProtection="1">
      <alignment vertical="top" wrapText="1"/>
    </xf>
    <xf numFmtId="0" fontId="25" fillId="0" borderId="0" xfId="3" applyFont="1" applyFill="1" applyBorder="1" applyAlignment="1" applyProtection="1">
      <alignment horizontal="left" vertical="center" wrapText="1"/>
    </xf>
    <xf numFmtId="38" fontId="25" fillId="0" borderId="0" xfId="1" applyFont="1" applyFill="1" applyBorder="1" applyAlignment="1" applyProtection="1">
      <alignment horizontal="right" vertical="center" wrapText="1"/>
    </xf>
    <xf numFmtId="0" fontId="25" fillId="0" borderId="0" xfId="3" applyFont="1" applyFill="1" applyAlignment="1" applyProtection="1">
      <alignment horizontal="left" vertical="center"/>
    </xf>
    <xf numFmtId="0" fontId="24" fillId="0" borderId="0" xfId="3" applyFont="1" applyFill="1" applyAlignment="1" applyProtection="1">
      <alignment horizontal="center" vertical="center"/>
    </xf>
    <xf numFmtId="0" fontId="24" fillId="0" borderId="0" xfId="3" applyFont="1" applyFill="1" applyAlignment="1" applyProtection="1">
      <alignment vertical="center"/>
    </xf>
    <xf numFmtId="0" fontId="25" fillId="0" borderId="0" xfId="3" applyFont="1" applyFill="1" applyAlignment="1" applyProtection="1">
      <alignment vertical="center" wrapText="1"/>
    </xf>
    <xf numFmtId="0" fontId="25" fillId="0" borderId="9" xfId="3" applyFont="1" applyFill="1" applyBorder="1" applyAlignment="1" applyProtection="1">
      <alignment vertical="top" wrapText="1"/>
    </xf>
    <xf numFmtId="0" fontId="24" fillId="0" borderId="0" xfId="3" applyFont="1" applyFill="1" applyBorder="1" applyAlignment="1" applyProtection="1">
      <alignment vertical="center" wrapText="1"/>
    </xf>
    <xf numFmtId="0" fontId="24" fillId="0" borderId="11" xfId="10" applyFont="1" applyFill="1" applyBorder="1" applyAlignment="1" applyProtection="1">
      <alignment horizontal="center" vertical="center" wrapText="1"/>
    </xf>
    <xf numFmtId="49" fontId="52" fillId="6" borderId="112" xfId="3" applyNumberFormat="1" applyFont="1" applyFill="1" applyBorder="1" applyAlignment="1" applyProtection="1">
      <alignment horizontal="center" vertical="center"/>
      <protection locked="0"/>
    </xf>
    <xf numFmtId="0" fontId="19" fillId="4" borderId="5" xfId="3" applyFont="1" applyFill="1" applyBorder="1" applyAlignment="1" applyProtection="1">
      <alignment horizontal="center" vertical="center" shrinkToFit="1"/>
    </xf>
    <xf numFmtId="0" fontId="19" fillId="4" borderId="5" xfId="3" applyNumberFormat="1" applyFont="1" applyFill="1" applyBorder="1" applyAlignment="1" applyProtection="1">
      <alignment horizontal="center" vertical="center"/>
    </xf>
    <xf numFmtId="0" fontId="19" fillId="4" borderId="6" xfId="3" applyNumberFormat="1" applyFont="1" applyFill="1" applyBorder="1" applyAlignment="1" applyProtection="1">
      <alignment horizontal="center" vertical="center"/>
    </xf>
    <xf numFmtId="177" fontId="13" fillId="6" borderId="13" xfId="3" applyNumberFormat="1" applyFont="1" applyFill="1" applyBorder="1" applyAlignment="1" applyProtection="1">
      <alignment horizontal="center" vertical="center" wrapText="1"/>
      <protection locked="0"/>
    </xf>
    <xf numFmtId="177" fontId="13" fillId="6" borderId="7" xfId="3" applyNumberFormat="1" applyFont="1" applyFill="1" applyBorder="1" applyAlignment="1" applyProtection="1">
      <alignment horizontal="center" vertical="center" wrapText="1"/>
      <protection locked="0"/>
    </xf>
    <xf numFmtId="177" fontId="38" fillId="3" borderId="8" xfId="3" applyNumberFormat="1" applyFont="1" applyFill="1" applyBorder="1" applyAlignment="1" applyProtection="1">
      <alignment vertical="distributed" textRotation="255" justifyLastLine="1"/>
    </xf>
    <xf numFmtId="0" fontId="19" fillId="4" borderId="0" xfId="3" applyFont="1" applyFill="1" applyBorder="1" applyAlignment="1" applyProtection="1">
      <alignment horizontal="center" vertical="center" shrinkToFit="1"/>
    </xf>
    <xf numFmtId="0" fontId="19" fillId="0" borderId="9" xfId="3" applyFont="1" applyBorder="1" applyAlignment="1" applyProtection="1">
      <alignment vertical="center"/>
    </xf>
    <xf numFmtId="38" fontId="19" fillId="0" borderId="125" xfId="1" applyFont="1" applyFill="1" applyBorder="1" applyAlignment="1" applyProtection="1">
      <alignment vertical="center" wrapText="1"/>
    </xf>
    <xf numFmtId="0" fontId="19" fillId="5" borderId="0" xfId="3" applyFont="1" applyFill="1" applyBorder="1" applyAlignment="1" applyProtection="1">
      <alignment horizontal="center" vertical="center" shrinkToFit="1"/>
    </xf>
    <xf numFmtId="0" fontId="43" fillId="6" borderId="59" xfId="3" applyNumberFormat="1" applyFont="1" applyFill="1" applyBorder="1" applyAlignment="1" applyProtection="1">
      <alignment vertical="center" wrapText="1"/>
      <protection locked="0"/>
    </xf>
    <xf numFmtId="0" fontId="38" fillId="0" borderId="9" xfId="3" applyFont="1" applyBorder="1" applyAlignment="1" applyProtection="1">
      <alignment vertical="center"/>
    </xf>
    <xf numFmtId="183" fontId="44" fillId="0" borderId="0" xfId="0" applyNumberFormat="1" applyFont="1" applyAlignment="1" applyProtection="1">
      <alignment horizontal="left" vertical="center"/>
    </xf>
    <xf numFmtId="0" fontId="44" fillId="0" borderId="0" xfId="0" applyFont="1" applyAlignment="1" applyProtection="1">
      <alignment horizontal="left" vertical="center"/>
    </xf>
    <xf numFmtId="0" fontId="44" fillId="0" borderId="0" xfId="0" applyFont="1" applyAlignment="1" applyProtection="1">
      <alignment horizontal="right" vertical="center"/>
    </xf>
    <xf numFmtId="0" fontId="44" fillId="0" borderId="0" xfId="0" applyFont="1" applyAlignment="1" applyProtection="1">
      <alignment horizontal="center" vertical="center"/>
    </xf>
    <xf numFmtId="0" fontId="11" fillId="0" borderId="0" xfId="0" applyFont="1">
      <alignment vertical="center"/>
    </xf>
    <xf numFmtId="0" fontId="19" fillId="4" borderId="9" xfId="3" applyFont="1" applyFill="1" applyBorder="1">
      <alignment vertical="center"/>
    </xf>
    <xf numFmtId="0" fontId="19" fillId="5" borderId="9" xfId="3" applyFont="1" applyFill="1" applyBorder="1">
      <alignment vertical="center"/>
    </xf>
    <xf numFmtId="0" fontId="0" fillId="7" borderId="7" xfId="0" applyFill="1" applyBorder="1" applyAlignment="1">
      <alignment horizontal="center" vertical="center"/>
    </xf>
    <xf numFmtId="0" fontId="0" fillId="0" borderId="7" xfId="0" applyBorder="1" applyAlignment="1">
      <alignment vertical="center" wrapText="1"/>
    </xf>
    <xf numFmtId="0" fontId="0" fillId="0" borderId="0" xfId="0" applyAlignment="1">
      <alignment vertical="center" wrapText="1"/>
    </xf>
    <xf numFmtId="0" fontId="0" fillId="0" borderId="0" xfId="0" applyAlignment="1">
      <alignment vertical="top" wrapText="1"/>
    </xf>
    <xf numFmtId="0" fontId="2" fillId="0" borderId="0" xfId="0" applyFont="1" applyAlignment="1">
      <alignment vertical="top" wrapText="1"/>
    </xf>
    <xf numFmtId="0" fontId="0" fillId="0" borderId="0" xfId="0" applyFill="1" applyAlignment="1">
      <alignment vertical="center" wrapText="1"/>
    </xf>
    <xf numFmtId="0" fontId="66" fillId="0" borderId="0" xfId="0" applyFont="1" applyAlignment="1">
      <alignment vertical="top" wrapText="1"/>
    </xf>
    <xf numFmtId="0" fontId="19" fillId="0" borderId="0" xfId="3" applyFont="1" applyAlignment="1" applyProtection="1">
      <alignment horizontal="right" vertical="center"/>
    </xf>
    <xf numFmtId="183" fontId="59" fillId="0" borderId="0" xfId="0" applyNumberFormat="1" applyFont="1" applyBorder="1" applyAlignment="1" applyProtection="1">
      <alignment vertical="center"/>
    </xf>
    <xf numFmtId="0" fontId="59" fillId="0" borderId="0" xfId="0" applyFont="1" applyBorder="1" applyAlignment="1" applyProtection="1">
      <alignment vertical="center"/>
    </xf>
    <xf numFmtId="0" fontId="59" fillId="3" borderId="122" xfId="0" applyFont="1" applyFill="1" applyBorder="1" applyAlignment="1" applyProtection="1">
      <alignment horizontal="left" vertical="center"/>
    </xf>
    <xf numFmtId="0" fontId="59" fillId="3" borderId="45" xfId="0" applyFont="1" applyFill="1" applyBorder="1" applyAlignment="1" applyProtection="1">
      <alignment horizontal="left" vertical="center"/>
    </xf>
    <xf numFmtId="0" fontId="59" fillId="3" borderId="110" xfId="0" applyFont="1" applyFill="1" applyBorder="1" applyAlignment="1" applyProtection="1">
      <alignment horizontal="left" vertical="center"/>
    </xf>
    <xf numFmtId="0" fontId="67" fillId="0" borderId="0" xfId="0" applyFont="1">
      <alignment vertical="center"/>
    </xf>
    <xf numFmtId="200" fontId="39" fillId="0" borderId="0" xfId="0" applyNumberFormat="1" applyFont="1" applyFill="1" applyBorder="1" applyAlignment="1" applyProtection="1">
      <alignment vertical="center" shrinkToFit="1"/>
    </xf>
    <xf numFmtId="58" fontId="68" fillId="0" borderId="0" xfId="0" applyNumberFormat="1" applyFont="1" applyFill="1" applyBorder="1" applyAlignment="1" applyProtection="1">
      <alignment vertical="center"/>
    </xf>
    <xf numFmtId="0" fontId="24" fillId="0" borderId="31" xfId="0" applyFont="1" applyFill="1" applyBorder="1" applyAlignment="1" applyProtection="1">
      <alignment vertical="center"/>
    </xf>
    <xf numFmtId="0" fontId="19" fillId="0" borderId="31" xfId="0" applyFont="1" applyFill="1" applyBorder="1" applyAlignment="1" applyProtection="1">
      <alignment vertical="center"/>
    </xf>
    <xf numFmtId="0" fontId="0" fillId="0" borderId="0" xfId="0" applyAlignment="1">
      <alignment horizontal="right" vertical="center" wrapText="1"/>
    </xf>
    <xf numFmtId="0" fontId="35" fillId="2" borderId="27" xfId="10" applyFont="1" applyFill="1" applyBorder="1" applyAlignment="1" applyProtection="1">
      <alignment horizontal="right" vertical="center" wrapText="1"/>
    </xf>
    <xf numFmtId="14" fontId="19" fillId="2" borderId="0" xfId="3" applyNumberFormat="1" applyFont="1" applyFill="1" applyBorder="1" applyAlignment="1" applyProtection="1">
      <alignment vertical="center"/>
    </xf>
    <xf numFmtId="0" fontId="33" fillId="0" borderId="0" xfId="3" applyFont="1" applyFill="1" applyBorder="1" applyAlignment="1" applyProtection="1">
      <alignment vertical="center"/>
    </xf>
    <xf numFmtId="0" fontId="19" fillId="3" borderId="54" xfId="0" applyFont="1" applyFill="1" applyBorder="1" applyAlignment="1" applyProtection="1">
      <alignment horizontal="center" vertical="center" wrapText="1"/>
    </xf>
    <xf numFmtId="38" fontId="19" fillId="0" borderId="0" xfId="1" applyFont="1" applyAlignment="1" applyProtection="1">
      <alignment horizontal="right" vertical="center"/>
    </xf>
    <xf numFmtId="38" fontId="19" fillId="0" borderId="0" xfId="1" applyFont="1" applyBorder="1" applyAlignment="1" applyProtection="1">
      <alignment horizontal="right" vertical="center"/>
    </xf>
    <xf numFmtId="0" fontId="19" fillId="4" borderId="1" xfId="3" applyFont="1" applyFill="1" applyBorder="1" applyAlignment="1" applyProtection="1">
      <alignment vertical="center" wrapText="1"/>
    </xf>
    <xf numFmtId="0" fontId="14" fillId="4" borderId="3" xfId="3" applyFont="1" applyFill="1" applyBorder="1" applyAlignment="1" applyProtection="1">
      <alignment vertical="center"/>
    </xf>
    <xf numFmtId="0" fontId="15" fillId="3" borderId="12" xfId="3" applyFont="1" applyFill="1" applyBorder="1" applyAlignment="1" applyProtection="1">
      <alignment horizontal="right" vertical="center"/>
    </xf>
    <xf numFmtId="0" fontId="31" fillId="3" borderId="55" xfId="0" applyFont="1" applyFill="1" applyBorder="1" applyAlignment="1" applyProtection="1">
      <alignment horizontal="center" vertical="center" wrapText="1"/>
    </xf>
    <xf numFmtId="0" fontId="13" fillId="6" borderId="44" xfId="0" applyFont="1" applyFill="1" applyBorder="1" applyAlignment="1" applyProtection="1">
      <alignment horizontal="left" vertical="center" wrapText="1"/>
      <protection locked="0"/>
    </xf>
    <xf numFmtId="0" fontId="13" fillId="6" borderId="10" xfId="3" applyFont="1" applyFill="1" applyBorder="1" applyAlignment="1" applyProtection="1">
      <alignment horizontal="left" vertical="center" wrapText="1"/>
      <protection locked="0"/>
    </xf>
    <xf numFmtId="0" fontId="13" fillId="6" borderId="59" xfId="0" applyFont="1" applyFill="1" applyBorder="1" applyAlignment="1" applyProtection="1">
      <alignment horizontal="left" vertical="center" wrapText="1"/>
      <protection locked="0"/>
    </xf>
    <xf numFmtId="0" fontId="12" fillId="4" borderId="88" xfId="0" applyNumberFormat="1" applyFont="1" applyFill="1" applyBorder="1" applyAlignment="1" applyProtection="1">
      <alignment horizontal="left" vertical="center"/>
    </xf>
    <xf numFmtId="0" fontId="21" fillId="4" borderId="3" xfId="3" applyFont="1" applyFill="1" applyBorder="1" applyAlignment="1" applyProtection="1">
      <alignment vertical="center"/>
    </xf>
    <xf numFmtId="0" fontId="19" fillId="0" borderId="118" xfId="3" applyFont="1" applyFill="1" applyBorder="1" applyAlignment="1" applyProtection="1">
      <alignment horizontal="right" vertical="center"/>
    </xf>
    <xf numFmtId="0" fontId="19" fillId="3" borderId="191" xfId="3" applyFont="1" applyFill="1" applyBorder="1" applyAlignment="1" applyProtection="1">
      <alignment horizontal="center" vertical="center" wrapText="1"/>
    </xf>
    <xf numFmtId="0" fontId="13" fillId="6" borderId="192" xfId="0" applyFont="1" applyFill="1" applyBorder="1" applyAlignment="1" applyProtection="1">
      <alignment horizontal="left" vertical="center" wrapText="1"/>
      <protection locked="0"/>
    </xf>
    <xf numFmtId="0" fontId="13" fillId="6" borderId="193" xfId="0" applyFont="1" applyFill="1" applyBorder="1" applyAlignment="1" applyProtection="1">
      <alignment horizontal="left" vertical="center" wrapText="1"/>
      <protection locked="0"/>
    </xf>
    <xf numFmtId="0" fontId="15" fillId="0" borderId="114" xfId="3" applyFont="1" applyFill="1" applyBorder="1" applyAlignment="1" applyProtection="1">
      <alignment horizontal="right"/>
    </xf>
    <xf numFmtId="0" fontId="19" fillId="0" borderId="10" xfId="3" applyFont="1" applyBorder="1" applyProtection="1">
      <alignment vertical="center"/>
    </xf>
    <xf numFmtId="0" fontId="15" fillId="3" borderId="191" xfId="3" applyFont="1" applyFill="1" applyBorder="1" applyAlignment="1" applyProtection="1">
      <alignment horizontal="center" vertical="center" wrapText="1"/>
    </xf>
    <xf numFmtId="0" fontId="19" fillId="0" borderId="146" xfId="3" applyFont="1" applyFill="1" applyBorder="1" applyAlignment="1" applyProtection="1">
      <alignment horizontal="right" vertical="center"/>
    </xf>
    <xf numFmtId="0" fontId="19" fillId="3" borderId="191" xfId="0" applyFont="1" applyFill="1" applyBorder="1" applyAlignment="1" applyProtection="1">
      <alignment horizontal="center" vertical="center" wrapText="1"/>
    </xf>
    <xf numFmtId="38" fontId="13" fillId="0" borderId="192" xfId="1" applyFont="1" applyFill="1" applyBorder="1" applyProtection="1">
      <alignment vertical="center"/>
    </xf>
    <xf numFmtId="38" fontId="13" fillId="0" borderId="193" xfId="1" applyFont="1" applyFill="1" applyBorder="1" applyProtection="1">
      <alignment vertical="center"/>
    </xf>
    <xf numFmtId="0" fontId="19" fillId="4" borderId="3" xfId="3" applyFont="1" applyFill="1" applyBorder="1" applyAlignment="1" applyProtection="1">
      <alignment horizontal="right" vertical="center"/>
    </xf>
    <xf numFmtId="176" fontId="19" fillId="0" borderId="13" xfId="3" applyNumberFormat="1" applyFont="1" applyFill="1" applyBorder="1" applyAlignment="1" applyProtection="1">
      <alignment horizontal="right" vertical="center"/>
    </xf>
    <xf numFmtId="191" fontId="19" fillId="3" borderId="88" xfId="3" applyNumberFormat="1" applyFont="1" applyFill="1" applyBorder="1" applyAlignment="1" applyProtection="1">
      <alignment horizontal="center" vertical="center" shrinkToFit="1"/>
    </xf>
    <xf numFmtId="176" fontId="19" fillId="0" borderId="7" xfId="3" applyNumberFormat="1" applyFont="1" applyFill="1" applyBorder="1" applyAlignment="1" applyProtection="1">
      <alignment horizontal="right" vertical="center"/>
    </xf>
    <xf numFmtId="0" fontId="15" fillId="4" borderId="3" xfId="3" applyFont="1" applyFill="1" applyBorder="1" applyAlignment="1" applyProtection="1">
      <alignment horizontal="right" vertical="center"/>
    </xf>
    <xf numFmtId="0" fontId="15" fillId="3" borderId="55" xfId="0" applyFont="1" applyFill="1" applyBorder="1" applyAlignment="1" applyProtection="1">
      <alignment horizontal="center" vertical="center" wrapText="1"/>
    </xf>
    <xf numFmtId="38" fontId="13" fillId="0" borderId="44" xfId="1" applyFont="1" applyFill="1" applyBorder="1" applyAlignment="1" applyProtection="1">
      <alignment horizontal="right" vertical="center" wrapText="1"/>
    </xf>
    <xf numFmtId="38" fontId="13" fillId="0" borderId="59" xfId="1" applyFont="1" applyFill="1" applyBorder="1" applyAlignment="1" applyProtection="1">
      <alignment horizontal="right" vertical="center" wrapText="1"/>
    </xf>
    <xf numFmtId="0" fontId="19" fillId="0" borderId="3" xfId="3" applyFont="1" applyFill="1" applyBorder="1" applyAlignment="1" applyProtection="1">
      <alignment vertical="center"/>
    </xf>
    <xf numFmtId="0" fontId="21" fillId="0" borderId="10" xfId="3" applyFont="1" applyFill="1" applyBorder="1" applyAlignment="1" applyProtection="1">
      <alignment vertical="center"/>
    </xf>
    <xf numFmtId="0" fontId="19" fillId="0" borderId="6" xfId="3" applyFont="1" applyFill="1" applyBorder="1" applyAlignment="1" applyProtection="1">
      <alignment horizontal="right" vertical="center"/>
    </xf>
    <xf numFmtId="0" fontId="38" fillId="3" borderId="55" xfId="0" applyFont="1" applyFill="1" applyBorder="1" applyAlignment="1" applyProtection="1">
      <alignment horizontal="center" vertical="center" wrapText="1"/>
    </xf>
    <xf numFmtId="0" fontId="13" fillId="6" borderId="44" xfId="0" applyFont="1" applyFill="1" applyBorder="1" applyAlignment="1" applyProtection="1">
      <alignment horizontal="left" vertical="center" shrinkToFit="1"/>
      <protection locked="0"/>
    </xf>
    <xf numFmtId="0" fontId="13" fillId="6" borderId="59" xfId="0" applyFont="1" applyFill="1" applyBorder="1" applyAlignment="1" applyProtection="1">
      <alignment horizontal="left" vertical="center" shrinkToFit="1"/>
      <protection locked="0"/>
    </xf>
    <xf numFmtId="0" fontId="19" fillId="0" borderId="14" xfId="0" applyNumberFormat="1" applyFont="1" applyFill="1" applyBorder="1" applyAlignment="1" applyProtection="1">
      <alignment vertical="center" wrapText="1"/>
    </xf>
    <xf numFmtId="0" fontId="19" fillId="0" borderId="9" xfId="3" applyFont="1" applyBorder="1" applyProtection="1">
      <alignment vertical="center"/>
    </xf>
    <xf numFmtId="0" fontId="21" fillId="0" borderId="0" xfId="3" applyFont="1" applyBorder="1" applyProtection="1">
      <alignment vertical="center"/>
    </xf>
    <xf numFmtId="0" fontId="19" fillId="0" borderId="10" xfId="3" applyFont="1" applyFill="1" applyBorder="1" applyAlignment="1" applyProtection="1">
      <alignment horizontal="right" vertical="center"/>
    </xf>
    <xf numFmtId="0" fontId="21" fillId="5" borderId="3" xfId="3" applyFont="1" applyFill="1" applyBorder="1" applyAlignment="1" applyProtection="1">
      <alignment vertical="center"/>
    </xf>
    <xf numFmtId="0" fontId="19" fillId="0" borderId="12" xfId="3" applyFont="1" applyFill="1" applyBorder="1" applyAlignment="1" applyProtection="1">
      <alignment horizontal="right" vertical="center"/>
    </xf>
    <xf numFmtId="0" fontId="19" fillId="0" borderId="14" xfId="0" applyNumberFormat="1" applyFont="1" applyFill="1" applyBorder="1" applyAlignment="1" applyProtection="1">
      <alignment horizontal="left" vertical="center" wrapText="1"/>
    </xf>
    <xf numFmtId="0" fontId="19" fillId="0" borderId="10" xfId="3" applyFont="1" applyBorder="1" applyAlignment="1" applyProtection="1">
      <alignment vertical="center"/>
    </xf>
    <xf numFmtId="0" fontId="19" fillId="6" borderId="192" xfId="0" applyFont="1" applyFill="1" applyBorder="1" applyAlignment="1" applyProtection="1">
      <alignment horizontal="left" vertical="center" wrapText="1"/>
      <protection locked="0"/>
    </xf>
    <xf numFmtId="0" fontId="19" fillId="6" borderId="192" xfId="3" applyFont="1" applyFill="1" applyBorder="1" applyAlignment="1" applyProtection="1">
      <alignment horizontal="left" vertical="center" wrapText="1"/>
      <protection locked="0"/>
    </xf>
    <xf numFmtId="0" fontId="19" fillId="6" borderId="194" xfId="3" applyFont="1" applyFill="1" applyBorder="1" applyAlignment="1" applyProtection="1">
      <alignment horizontal="left" vertical="center" wrapText="1"/>
      <protection locked="0"/>
    </xf>
    <xf numFmtId="0" fontId="19" fillId="6" borderId="193" xfId="0" applyFont="1" applyFill="1" applyBorder="1" applyAlignment="1" applyProtection="1">
      <alignment horizontal="left" vertical="center" wrapText="1"/>
      <protection locked="0"/>
    </xf>
    <xf numFmtId="0" fontId="39" fillId="5" borderId="161" xfId="0" applyNumberFormat="1" applyFont="1" applyFill="1" applyBorder="1" applyAlignment="1" applyProtection="1">
      <alignment horizontal="left" vertical="center"/>
    </xf>
    <xf numFmtId="0" fontId="19" fillId="5" borderId="147" xfId="0" applyNumberFormat="1" applyFont="1" applyFill="1" applyBorder="1" applyAlignment="1" applyProtection="1">
      <alignment vertical="center" wrapText="1"/>
    </xf>
    <xf numFmtId="0" fontId="19" fillId="5" borderId="162" xfId="0" applyNumberFormat="1" applyFont="1" applyFill="1" applyBorder="1" applyAlignment="1" applyProtection="1">
      <alignment vertical="center" wrapText="1"/>
    </xf>
    <xf numFmtId="38" fontId="19" fillId="5" borderId="163" xfId="0" applyNumberFormat="1" applyFont="1" applyFill="1" applyBorder="1" applyAlignment="1" applyProtection="1">
      <alignment horizontal="right" vertical="center" wrapText="1"/>
    </xf>
    <xf numFmtId="38" fontId="19" fillId="0" borderId="148" xfId="0" applyNumberFormat="1" applyFont="1" applyFill="1" applyBorder="1" applyAlignment="1" applyProtection="1">
      <alignment vertical="center" wrapText="1"/>
    </xf>
    <xf numFmtId="0" fontId="14" fillId="5" borderId="3" xfId="3" applyFont="1" applyFill="1" applyBorder="1" applyAlignment="1" applyProtection="1">
      <alignment vertical="center"/>
    </xf>
    <xf numFmtId="0" fontId="19" fillId="0" borderId="114" xfId="3" applyFont="1" applyBorder="1" applyAlignment="1" applyProtection="1">
      <alignment vertical="center"/>
    </xf>
    <xf numFmtId="0" fontId="15" fillId="0" borderId="118" xfId="3" applyFont="1" applyFill="1" applyBorder="1" applyAlignment="1" applyProtection="1">
      <alignment horizontal="right"/>
    </xf>
    <xf numFmtId="0" fontId="13" fillId="6" borderId="192" xfId="0" applyFont="1" applyFill="1" applyBorder="1" applyAlignment="1" applyProtection="1">
      <alignment horizontal="left" vertical="center" shrinkToFit="1"/>
      <protection locked="0"/>
    </xf>
    <xf numFmtId="0" fontId="13" fillId="6" borderId="193" xfId="0" applyFont="1" applyFill="1" applyBorder="1" applyAlignment="1" applyProtection="1">
      <alignment horizontal="left" vertical="center" shrinkToFit="1"/>
      <protection locked="0"/>
    </xf>
    <xf numFmtId="0" fontId="19" fillId="5" borderId="3" xfId="3" applyFont="1" applyFill="1" applyBorder="1" applyAlignment="1" applyProtection="1">
      <alignment horizontal="right" vertical="center"/>
    </xf>
    <xf numFmtId="0" fontId="70" fillId="0" borderId="7" xfId="0" applyFont="1" applyBorder="1" applyAlignment="1">
      <alignment vertical="center" wrapText="1"/>
    </xf>
    <xf numFmtId="198" fontId="13" fillId="6" borderId="45" xfId="1" applyNumberFormat="1" applyFont="1" applyFill="1" applyBorder="1" applyAlignment="1" applyProtection="1">
      <alignment vertical="center" wrapText="1"/>
      <protection locked="0"/>
    </xf>
    <xf numFmtId="198" fontId="13" fillId="6" borderId="115" xfId="1" applyNumberFormat="1" applyFont="1" applyFill="1" applyBorder="1" applyAlignment="1" applyProtection="1">
      <alignment vertical="center" wrapText="1"/>
      <protection locked="0"/>
    </xf>
    <xf numFmtId="14" fontId="44" fillId="0" borderId="0" xfId="1" applyNumberFormat="1" applyFont="1" applyAlignment="1" applyProtection="1">
      <alignment vertical="center"/>
    </xf>
    <xf numFmtId="0" fontId="0" fillId="0" borderId="0" xfId="0">
      <alignment vertical="center"/>
    </xf>
    <xf numFmtId="0" fontId="0" fillId="0" borderId="0" xfId="0" applyAlignment="1">
      <alignment horizontal="right" vertical="center" wrapText="1"/>
    </xf>
    <xf numFmtId="0" fontId="0" fillId="6" borderId="0" xfId="0" applyFill="1" applyAlignment="1" applyProtection="1">
      <alignment vertical="center" wrapText="1"/>
      <protection locked="0"/>
    </xf>
    <xf numFmtId="0" fontId="13" fillId="6" borderId="145" xfId="0" applyFont="1" applyFill="1" applyBorder="1" applyAlignment="1" applyProtection="1">
      <alignment horizontal="left" vertical="center" wrapText="1"/>
      <protection locked="0"/>
    </xf>
    <xf numFmtId="38" fontId="19" fillId="0" borderId="195" xfId="0" applyNumberFormat="1" applyFont="1" applyFill="1" applyBorder="1" applyAlignment="1" applyProtection="1">
      <alignment vertical="center" wrapText="1"/>
    </xf>
    <xf numFmtId="0" fontId="19" fillId="0" borderId="196" xfId="0" applyNumberFormat="1" applyFont="1" applyFill="1" applyBorder="1" applyAlignment="1" applyProtection="1">
      <alignment vertical="center" wrapText="1"/>
    </xf>
    <xf numFmtId="183" fontId="44" fillId="0" borderId="0" xfId="0" applyNumberFormat="1" applyFont="1" applyAlignment="1" applyProtection="1">
      <alignment horizontal="left" vertical="center"/>
    </xf>
    <xf numFmtId="0" fontId="59" fillId="3" borderId="45" xfId="0" applyFont="1" applyFill="1" applyBorder="1" applyAlignment="1" applyProtection="1">
      <alignment horizontal="center" vertical="center"/>
    </xf>
    <xf numFmtId="181" fontId="58" fillId="6" borderId="63" xfId="0" applyNumberFormat="1" applyFont="1" applyFill="1" applyBorder="1" applyAlignment="1" applyProtection="1">
      <alignment horizontal="center" vertical="center" wrapText="1"/>
      <protection locked="0"/>
    </xf>
    <xf numFmtId="181" fontId="58" fillId="6" borderId="27" xfId="0" applyNumberFormat="1" applyFont="1" applyFill="1" applyBorder="1" applyAlignment="1" applyProtection="1">
      <alignment horizontal="center" vertical="center"/>
      <protection locked="0"/>
    </xf>
    <xf numFmtId="181" fontId="58" fillId="6" borderId="64" xfId="0" applyNumberFormat="1" applyFont="1" applyFill="1" applyBorder="1" applyAlignment="1" applyProtection="1">
      <alignment horizontal="center" vertical="center"/>
      <protection locked="0"/>
    </xf>
    <xf numFmtId="0" fontId="58" fillId="6" borderId="49" xfId="0" applyFont="1" applyFill="1" applyBorder="1" applyAlignment="1" applyProtection="1">
      <alignment horizontal="center" vertical="center"/>
      <protection locked="0"/>
    </xf>
    <xf numFmtId="0" fontId="58" fillId="6" borderId="30" xfId="0" applyFont="1" applyFill="1" applyBorder="1" applyAlignment="1" applyProtection="1">
      <alignment horizontal="center" vertical="center"/>
      <protection locked="0"/>
    </xf>
    <xf numFmtId="0" fontId="58" fillId="6" borderId="41" xfId="0" applyFont="1" applyFill="1" applyBorder="1" applyAlignment="1" applyProtection="1">
      <alignment horizontal="center" vertical="center"/>
      <protection locked="0"/>
    </xf>
    <xf numFmtId="0" fontId="58" fillId="6" borderId="51" xfId="0" applyFont="1" applyFill="1" applyBorder="1" applyAlignment="1" applyProtection="1">
      <alignment horizontal="center" vertical="center"/>
      <protection locked="0"/>
    </xf>
    <xf numFmtId="0" fontId="58" fillId="6" borderId="31" xfId="0" applyFont="1" applyFill="1" applyBorder="1" applyAlignment="1" applyProtection="1">
      <alignment horizontal="center" vertical="center"/>
      <protection locked="0"/>
    </xf>
    <xf numFmtId="0" fontId="58" fillId="6" borderId="46" xfId="0" applyFont="1" applyFill="1" applyBorder="1" applyAlignment="1" applyProtection="1">
      <alignment horizontal="center" vertical="center"/>
      <protection locked="0"/>
    </xf>
    <xf numFmtId="0" fontId="44" fillId="0" borderId="0" xfId="0" applyFont="1" applyAlignment="1" applyProtection="1">
      <alignment horizontal="center" vertical="center"/>
    </xf>
    <xf numFmtId="0" fontId="59" fillId="6" borderId="73" xfId="0" applyFont="1" applyFill="1" applyBorder="1" applyAlignment="1" applyProtection="1">
      <alignment horizontal="left" vertical="center"/>
      <protection locked="0"/>
    </xf>
    <xf numFmtId="0" fontId="59" fillId="6" borderId="107" xfId="0" applyFont="1" applyFill="1" applyBorder="1" applyAlignment="1" applyProtection="1">
      <alignment horizontal="left" vertical="center"/>
      <protection locked="0"/>
    </xf>
    <xf numFmtId="0" fontId="59" fillId="6" borderId="116" xfId="0" applyFont="1" applyFill="1" applyBorder="1" applyAlignment="1" applyProtection="1">
      <alignment horizontal="left" vertical="center"/>
      <protection locked="0"/>
    </xf>
    <xf numFmtId="0" fontId="59" fillId="6" borderId="16" xfId="0" applyFont="1" applyFill="1" applyBorder="1" applyAlignment="1" applyProtection="1">
      <alignment horizontal="left" vertical="center"/>
      <protection locked="0"/>
    </xf>
    <xf numFmtId="0" fontId="59" fillId="6" borderId="17" xfId="0" applyFont="1" applyFill="1" applyBorder="1" applyAlignment="1" applyProtection="1">
      <alignment horizontal="left" vertical="center"/>
      <protection locked="0"/>
    </xf>
    <xf numFmtId="0" fontId="59" fillId="6" borderId="63" xfId="0" applyFont="1" applyFill="1" applyBorder="1" applyAlignment="1" applyProtection="1">
      <alignment horizontal="left" vertical="center"/>
      <protection locked="0"/>
    </xf>
    <xf numFmtId="0" fontId="59" fillId="6" borderId="28" xfId="0" applyFont="1" applyFill="1" applyBorder="1" applyAlignment="1" applyProtection="1">
      <alignment horizontal="left" vertical="center"/>
      <protection locked="0"/>
    </xf>
    <xf numFmtId="0" fontId="59" fillId="3" borderId="47" xfId="0" applyFont="1" applyFill="1" applyBorder="1" applyAlignment="1" applyProtection="1">
      <alignment horizontal="left" vertical="center"/>
    </xf>
    <xf numFmtId="0" fontId="59" fillId="3" borderId="23" xfId="0" applyFont="1" applyFill="1" applyBorder="1" applyAlignment="1" applyProtection="1">
      <alignment horizontal="left" vertical="center"/>
    </xf>
    <xf numFmtId="0" fontId="59" fillId="0" borderId="0" xfId="0" applyFont="1" applyAlignment="1" applyProtection="1">
      <alignment horizontal="center" vertical="center"/>
    </xf>
    <xf numFmtId="0" fontId="58" fillId="0" borderId="0" xfId="0" applyFont="1" applyAlignment="1" applyProtection="1">
      <alignment horizontal="center" vertical="center"/>
    </xf>
    <xf numFmtId="199" fontId="58" fillId="6" borderId="49" xfId="0" applyNumberFormat="1" applyFont="1" applyFill="1" applyBorder="1" applyAlignment="1" applyProtection="1">
      <alignment horizontal="center" vertical="center"/>
      <protection locked="0"/>
    </xf>
    <xf numFmtId="199" fontId="58" fillId="6" borderId="30" xfId="0" applyNumberFormat="1" applyFont="1" applyFill="1" applyBorder="1" applyAlignment="1" applyProtection="1">
      <alignment horizontal="center" vertical="center"/>
      <protection locked="0"/>
    </xf>
    <xf numFmtId="199" fontId="58" fillId="6" borderId="41" xfId="0" applyNumberFormat="1" applyFont="1" applyFill="1" applyBorder="1" applyAlignment="1" applyProtection="1">
      <alignment horizontal="center" vertical="center"/>
      <protection locked="0"/>
    </xf>
    <xf numFmtId="199" fontId="58" fillId="6" borderId="51" xfId="0" applyNumberFormat="1" applyFont="1" applyFill="1" applyBorder="1" applyAlignment="1" applyProtection="1">
      <alignment horizontal="center" vertical="center"/>
      <protection locked="0"/>
    </xf>
    <xf numFmtId="199" fontId="58" fillId="6" borderId="31" xfId="0" applyNumberFormat="1" applyFont="1" applyFill="1" applyBorder="1" applyAlignment="1" applyProtection="1">
      <alignment horizontal="center" vertical="center"/>
      <protection locked="0"/>
    </xf>
    <xf numFmtId="199" fontId="58" fillId="6" borderId="46" xfId="0" applyNumberFormat="1" applyFont="1" applyFill="1" applyBorder="1" applyAlignment="1" applyProtection="1">
      <alignment horizontal="center" vertical="center"/>
      <protection locked="0"/>
    </xf>
    <xf numFmtId="0" fontId="59" fillId="3" borderId="49" xfId="0" applyFont="1" applyFill="1" applyBorder="1" applyAlignment="1" applyProtection="1">
      <alignment horizontal="center" vertical="center"/>
    </xf>
    <xf numFmtId="0" fontId="59" fillId="3" borderId="30" xfId="0" applyFont="1" applyFill="1" applyBorder="1" applyAlignment="1" applyProtection="1">
      <alignment horizontal="center" vertical="center"/>
    </xf>
    <xf numFmtId="0" fontId="59" fillId="3" borderId="51" xfId="0" applyFont="1" applyFill="1" applyBorder="1" applyAlignment="1" applyProtection="1">
      <alignment horizontal="center" vertical="center"/>
    </xf>
    <xf numFmtId="0" fontId="59" fillId="3" borderId="31" xfId="0" applyFont="1" applyFill="1" applyBorder="1" applyAlignment="1" applyProtection="1">
      <alignment horizontal="center" vertical="center"/>
    </xf>
    <xf numFmtId="38" fontId="45" fillId="10" borderId="49" xfId="1" applyFont="1" applyFill="1" applyBorder="1" applyAlignment="1" applyProtection="1">
      <alignment horizontal="right" vertical="center"/>
    </xf>
    <xf numFmtId="38" fontId="45" fillId="10" borderId="30" xfId="1" applyFont="1" applyFill="1" applyBorder="1" applyAlignment="1" applyProtection="1">
      <alignment horizontal="right" vertical="center"/>
    </xf>
    <xf numFmtId="38" fontId="45" fillId="10" borderId="41" xfId="1" applyFont="1" applyFill="1" applyBorder="1" applyAlignment="1" applyProtection="1">
      <alignment horizontal="right" vertical="center"/>
    </xf>
    <xf numFmtId="38" fontId="45" fillId="10" borderId="51" xfId="1" applyFont="1" applyFill="1" applyBorder="1" applyAlignment="1" applyProtection="1">
      <alignment horizontal="right" vertical="center"/>
    </xf>
    <xf numFmtId="38" fontId="45" fillId="10" borderId="31" xfId="1" applyFont="1" applyFill="1" applyBorder="1" applyAlignment="1" applyProtection="1">
      <alignment horizontal="right" vertical="center"/>
    </xf>
    <xf numFmtId="38" fontId="45" fillId="10" borderId="46" xfId="1" applyFont="1" applyFill="1" applyBorder="1" applyAlignment="1" applyProtection="1">
      <alignment horizontal="right" vertical="center"/>
    </xf>
    <xf numFmtId="0" fontId="57" fillId="9" borderId="0" xfId="0" applyFont="1" applyFill="1" applyAlignment="1" applyProtection="1">
      <alignment horizontal="center" vertical="center"/>
    </xf>
    <xf numFmtId="0" fontId="59" fillId="3" borderId="45" xfId="0" applyFont="1" applyFill="1" applyBorder="1" applyAlignment="1" applyProtection="1">
      <alignment horizontal="center" vertical="center" wrapText="1"/>
    </xf>
    <xf numFmtId="181" fontId="58" fillId="6" borderId="63" xfId="0" applyNumberFormat="1" applyFont="1" applyFill="1" applyBorder="1" applyAlignment="1" applyProtection="1">
      <alignment horizontal="center" vertical="center"/>
      <protection locked="0"/>
    </xf>
    <xf numFmtId="200" fontId="39" fillId="10" borderId="18" xfId="0" applyNumberFormat="1" applyFont="1" applyFill="1" applyBorder="1" applyAlignment="1" applyProtection="1">
      <alignment horizontal="center" vertical="center" shrinkToFit="1"/>
    </xf>
    <xf numFmtId="200" fontId="39" fillId="10" borderId="0" xfId="0" applyNumberFormat="1" applyFont="1" applyFill="1" applyBorder="1" applyAlignment="1" applyProtection="1">
      <alignment horizontal="center" vertical="center" shrinkToFit="1"/>
    </xf>
    <xf numFmtId="0" fontId="59" fillId="0" borderId="31" xfId="0" applyFont="1" applyFill="1" applyBorder="1" applyAlignment="1" applyProtection="1">
      <alignment horizontal="center" vertical="center"/>
    </xf>
    <xf numFmtId="0" fontId="61" fillId="3" borderId="0" xfId="10" applyFont="1" applyFill="1" applyAlignment="1" applyProtection="1">
      <alignment horizontal="center" vertical="center"/>
    </xf>
    <xf numFmtId="0" fontId="24" fillId="3" borderId="82" xfId="10" applyFont="1" applyFill="1" applyBorder="1" applyAlignment="1" applyProtection="1">
      <alignment horizontal="center" vertical="center" wrapText="1"/>
    </xf>
    <xf numFmtId="0" fontId="24" fillId="3" borderId="83" xfId="10" applyFont="1" applyFill="1" applyBorder="1" applyAlignment="1" applyProtection="1">
      <alignment horizontal="center" vertical="center" wrapText="1"/>
    </xf>
    <xf numFmtId="0" fontId="24" fillId="3" borderId="84" xfId="10" applyFont="1" applyFill="1" applyBorder="1" applyAlignment="1" applyProtection="1">
      <alignment horizontal="center" vertical="center" wrapText="1"/>
    </xf>
    <xf numFmtId="0" fontId="44" fillId="6" borderId="68" xfId="10" applyFont="1" applyFill="1" applyBorder="1" applyAlignment="1" applyProtection="1">
      <alignment horizontal="center" vertical="center" wrapText="1"/>
      <protection locked="0"/>
    </xf>
    <xf numFmtId="0" fontId="44" fillId="6" borderId="22" xfId="10" applyFont="1" applyFill="1" applyBorder="1" applyAlignment="1" applyProtection="1">
      <alignment horizontal="center" vertical="center" wrapText="1"/>
      <protection locked="0"/>
    </xf>
    <xf numFmtId="0" fontId="24" fillId="3" borderId="73" xfId="10" applyFont="1" applyFill="1" applyBorder="1" applyAlignment="1" applyProtection="1">
      <alignment horizontal="center" vertical="center" wrapText="1"/>
    </xf>
    <xf numFmtId="0" fontId="24" fillId="3" borderId="22" xfId="10" applyFont="1" applyFill="1" applyBorder="1" applyAlignment="1" applyProtection="1">
      <alignment horizontal="center" vertical="center" wrapText="1"/>
    </xf>
    <xf numFmtId="0" fontId="24" fillId="3" borderId="81" xfId="10" applyFont="1" applyFill="1" applyBorder="1" applyAlignment="1" applyProtection="1">
      <alignment horizontal="center" vertical="center" wrapText="1"/>
    </xf>
    <xf numFmtId="177" fontId="44" fillId="6" borderId="68" xfId="10" applyNumberFormat="1" applyFont="1" applyFill="1" applyBorder="1" applyAlignment="1" applyProtection="1">
      <alignment horizontal="right" vertical="center"/>
      <protection locked="0"/>
    </xf>
    <xf numFmtId="177" fontId="44" fillId="6" borderId="22" xfId="10" applyNumberFormat="1" applyFont="1" applyFill="1" applyBorder="1" applyAlignment="1" applyProtection="1">
      <alignment horizontal="right" vertical="center"/>
      <protection locked="0"/>
    </xf>
    <xf numFmtId="0" fontId="13" fillId="6" borderId="37" xfId="10" applyFont="1" applyFill="1" applyBorder="1" applyAlignment="1" applyProtection="1">
      <alignment horizontal="left" vertical="top" wrapText="1"/>
      <protection locked="0"/>
    </xf>
    <xf numFmtId="0" fontId="13" fillId="6" borderId="35" xfId="10" applyFont="1" applyFill="1" applyBorder="1" applyAlignment="1" applyProtection="1">
      <alignment horizontal="left" vertical="top" wrapText="1"/>
      <protection locked="0"/>
    </xf>
    <xf numFmtId="0" fontId="13" fillId="6" borderId="38" xfId="10" applyFont="1" applyFill="1" applyBorder="1" applyAlignment="1" applyProtection="1">
      <alignment horizontal="left" vertical="top" wrapText="1"/>
      <protection locked="0"/>
    </xf>
    <xf numFmtId="0" fontId="13" fillId="6" borderId="32" xfId="10" applyFont="1" applyFill="1" applyBorder="1" applyAlignment="1" applyProtection="1">
      <alignment horizontal="left" vertical="top" wrapText="1"/>
      <protection locked="0"/>
    </xf>
    <xf numFmtId="0" fontId="13" fillId="6" borderId="0" xfId="10" applyFont="1" applyFill="1" applyBorder="1" applyAlignment="1" applyProtection="1">
      <alignment horizontal="left" vertical="top" wrapText="1"/>
      <protection locked="0"/>
    </xf>
    <xf numFmtId="0" fontId="13" fillId="6" borderId="10" xfId="10" applyFont="1" applyFill="1" applyBorder="1" applyAlignment="1" applyProtection="1">
      <alignment horizontal="left" vertical="top" wrapText="1"/>
      <protection locked="0"/>
    </xf>
    <xf numFmtId="0" fontId="19" fillId="3" borderId="9" xfId="10" applyFont="1" applyFill="1" applyBorder="1" applyAlignment="1" applyProtection="1">
      <alignment horizontal="right" vertical="center" shrinkToFit="1"/>
    </xf>
    <xf numFmtId="0" fontId="19" fillId="3" borderId="0" xfId="10" applyFont="1" applyFill="1" applyBorder="1" applyAlignment="1" applyProtection="1">
      <alignment horizontal="right" vertical="center" shrinkToFit="1"/>
    </xf>
    <xf numFmtId="0" fontId="19" fillId="3" borderId="33" xfId="10" applyFont="1" applyFill="1" applyBorder="1" applyAlignment="1" applyProtection="1">
      <alignment horizontal="right" vertical="center" shrinkToFit="1"/>
    </xf>
    <xf numFmtId="0" fontId="24" fillId="3" borderId="26" xfId="10" applyFont="1" applyFill="1" applyBorder="1" applyAlignment="1" applyProtection="1">
      <alignment horizontal="center" vertical="center" wrapText="1"/>
    </xf>
    <xf numFmtId="0" fontId="24" fillId="3" borderId="27" xfId="10" applyFont="1" applyFill="1" applyBorder="1" applyAlignment="1" applyProtection="1">
      <alignment horizontal="center" vertical="center" wrapText="1"/>
    </xf>
    <xf numFmtId="0" fontId="24" fillId="3" borderId="71" xfId="10" applyFont="1" applyFill="1" applyBorder="1" applyAlignment="1" applyProtection="1">
      <alignment horizontal="center" vertical="center" wrapText="1"/>
    </xf>
    <xf numFmtId="0" fontId="43" fillId="6" borderId="72" xfId="10" applyFont="1" applyFill="1" applyBorder="1" applyAlignment="1" applyProtection="1">
      <alignment horizontal="center" vertical="center" wrapText="1"/>
      <protection locked="0"/>
    </xf>
    <xf numFmtId="0" fontId="43" fillId="6" borderId="27" xfId="10" applyFont="1" applyFill="1" applyBorder="1" applyAlignment="1" applyProtection="1">
      <alignment horizontal="center" vertical="center" wrapText="1"/>
      <protection locked="0"/>
    </xf>
    <xf numFmtId="0" fontId="24" fillId="3" borderId="39" xfId="10" applyFont="1" applyFill="1" applyBorder="1" applyAlignment="1" applyProtection="1">
      <alignment horizontal="center" vertical="center" wrapText="1"/>
    </xf>
    <xf numFmtId="0" fontId="24" fillId="3" borderId="35" xfId="10" applyFont="1" applyFill="1" applyBorder="1" applyAlignment="1" applyProtection="1">
      <alignment horizontal="center" vertical="center" wrapText="1"/>
    </xf>
    <xf numFmtId="0" fontId="24" fillId="3" borderId="36" xfId="10" applyFont="1" applyFill="1" applyBorder="1" applyAlignment="1" applyProtection="1">
      <alignment horizontal="center" vertical="center" wrapText="1"/>
    </xf>
    <xf numFmtId="0" fontId="24" fillId="3" borderId="9" xfId="10" applyFont="1" applyFill="1" applyBorder="1" applyAlignment="1" applyProtection="1">
      <alignment horizontal="center" vertical="center" wrapText="1"/>
    </xf>
    <xf numFmtId="0" fontId="24" fillId="3" borderId="0" xfId="10" applyFont="1" applyFill="1" applyBorder="1" applyAlignment="1" applyProtection="1">
      <alignment horizontal="center" vertical="center" wrapText="1"/>
    </xf>
    <xf numFmtId="0" fontId="24" fillId="3" borderId="33" xfId="10" applyFont="1" applyFill="1" applyBorder="1" applyAlignment="1" applyProtection="1">
      <alignment horizontal="center" vertical="center" wrapText="1"/>
    </xf>
    <xf numFmtId="183" fontId="35" fillId="2" borderId="27" xfId="10" applyNumberFormat="1" applyFont="1" applyFill="1" applyBorder="1" applyAlignment="1" applyProtection="1">
      <alignment horizontal="center" vertical="center" wrapText="1"/>
    </xf>
    <xf numFmtId="0" fontId="35" fillId="2" borderId="27" xfId="10" applyFont="1" applyFill="1" applyBorder="1" applyAlignment="1" applyProtection="1">
      <alignment vertical="center" wrapText="1"/>
    </xf>
    <xf numFmtId="0" fontId="25" fillId="3" borderId="1" xfId="10" applyFont="1" applyFill="1" applyBorder="1" applyAlignment="1" applyProtection="1">
      <alignment horizontal="left" vertical="center" wrapText="1"/>
    </xf>
    <xf numFmtId="0" fontId="25" fillId="3" borderId="2" xfId="10" applyFont="1" applyFill="1" applyBorder="1" applyAlignment="1" applyProtection="1">
      <alignment horizontal="left" vertical="center" wrapText="1"/>
    </xf>
    <xf numFmtId="0" fontId="25" fillId="3" borderId="3" xfId="10" applyFont="1" applyFill="1" applyBorder="1" applyAlignment="1" applyProtection="1">
      <alignment horizontal="left" vertical="center" wrapText="1"/>
    </xf>
    <xf numFmtId="0" fontId="25" fillId="3" borderId="53" xfId="10" applyFont="1" applyFill="1" applyBorder="1" applyAlignment="1" applyProtection="1">
      <alignment horizontal="left" vertical="center" wrapText="1"/>
    </xf>
    <xf numFmtId="0" fontId="25" fillId="3" borderId="31" xfId="10" applyFont="1" applyFill="1" applyBorder="1" applyAlignment="1" applyProtection="1">
      <alignment horizontal="left" vertical="center" wrapText="1"/>
    </xf>
    <xf numFmtId="0" fontId="25" fillId="3" borderId="40" xfId="10" applyFont="1" applyFill="1" applyBorder="1" applyAlignment="1" applyProtection="1">
      <alignment horizontal="left" vertical="center" wrapText="1"/>
    </xf>
    <xf numFmtId="0" fontId="44" fillId="6" borderId="32" xfId="10" applyFont="1" applyFill="1" applyBorder="1" applyAlignment="1" applyProtection="1">
      <alignment horizontal="left" vertical="center" wrapText="1"/>
      <protection locked="0"/>
    </xf>
    <xf numFmtId="0" fontId="44" fillId="6" borderId="0" xfId="10" applyFont="1" applyFill="1" applyBorder="1" applyAlignment="1" applyProtection="1">
      <alignment horizontal="left" vertical="center" wrapText="1"/>
      <protection locked="0"/>
    </xf>
    <xf numFmtId="0" fontId="44" fillId="6" borderId="10" xfId="10" applyFont="1" applyFill="1" applyBorder="1" applyAlignment="1" applyProtection="1">
      <alignment horizontal="left" vertical="center" wrapText="1"/>
      <protection locked="0"/>
    </xf>
    <xf numFmtId="0" fontId="25" fillId="3" borderId="116" xfId="10" applyFont="1" applyFill="1" applyBorder="1" applyAlignment="1" applyProtection="1">
      <alignment horizontal="center" vertical="center" wrapText="1"/>
    </xf>
    <xf numFmtId="0" fontId="25" fillId="3" borderId="16" xfId="10" applyFont="1" applyFill="1" applyBorder="1" applyAlignment="1" applyProtection="1">
      <alignment horizontal="center" vertical="center" wrapText="1"/>
    </xf>
    <xf numFmtId="0" fontId="24" fillId="4" borderId="24" xfId="10" applyFont="1" applyFill="1" applyBorder="1" applyAlignment="1" applyProtection="1">
      <alignment horizontal="center" vertical="center" wrapText="1"/>
    </xf>
    <xf numFmtId="0" fontId="24" fillId="4" borderId="30" xfId="10" applyFont="1" applyFill="1" applyBorder="1" applyAlignment="1" applyProtection="1">
      <alignment horizontal="center" vertical="center" wrapText="1"/>
    </xf>
    <xf numFmtId="0" fontId="24" fillId="4" borderId="25" xfId="10" applyFont="1" applyFill="1" applyBorder="1" applyAlignment="1" applyProtection="1">
      <alignment horizontal="center" vertical="center" wrapText="1"/>
    </xf>
    <xf numFmtId="0" fontId="24" fillId="4" borderId="9" xfId="10" applyFont="1" applyFill="1" applyBorder="1" applyAlignment="1" applyProtection="1">
      <alignment horizontal="center" vertical="center" wrapText="1"/>
    </xf>
    <xf numFmtId="0" fontId="24" fillId="4" borderId="0" xfId="10" applyFont="1" applyFill="1" applyBorder="1" applyAlignment="1" applyProtection="1">
      <alignment horizontal="center" vertical="center" wrapText="1"/>
    </xf>
    <xf numFmtId="0" fontId="24" fillId="4" borderId="10" xfId="10" applyFont="1" applyFill="1" applyBorder="1" applyAlignment="1" applyProtection="1">
      <alignment horizontal="center" vertical="center" wrapText="1"/>
    </xf>
    <xf numFmtId="0" fontId="13" fillId="6" borderId="24" xfId="10" applyFont="1" applyFill="1" applyBorder="1" applyAlignment="1" applyProtection="1">
      <alignment horizontal="left" vertical="top" wrapText="1"/>
      <protection locked="0"/>
    </xf>
    <xf numFmtId="0" fontId="13" fillId="6" borderId="30" xfId="10" applyFont="1" applyFill="1" applyBorder="1" applyAlignment="1" applyProtection="1">
      <alignment horizontal="left" vertical="top" wrapText="1"/>
      <protection locked="0"/>
    </xf>
    <xf numFmtId="0" fontId="13" fillId="6" borderId="25" xfId="10" applyFont="1" applyFill="1" applyBorder="1" applyAlignment="1" applyProtection="1">
      <alignment horizontal="left" vertical="top" wrapText="1"/>
      <protection locked="0"/>
    </xf>
    <xf numFmtId="0" fontId="13" fillId="6" borderId="9" xfId="10" applyFont="1" applyFill="1" applyBorder="1" applyAlignment="1" applyProtection="1">
      <alignment horizontal="left" vertical="top" wrapText="1"/>
      <protection locked="0"/>
    </xf>
    <xf numFmtId="0" fontId="13" fillId="6" borderId="53" xfId="10" applyFont="1" applyFill="1" applyBorder="1" applyAlignment="1" applyProtection="1">
      <alignment horizontal="left" vertical="top" wrapText="1"/>
      <protection locked="0"/>
    </xf>
    <xf numFmtId="0" fontId="13" fillId="6" borderId="31" xfId="10" applyFont="1" applyFill="1" applyBorder="1" applyAlignment="1" applyProtection="1">
      <alignment horizontal="left" vertical="top" wrapText="1"/>
      <protection locked="0"/>
    </xf>
    <xf numFmtId="0" fontId="13" fillId="6" borderId="40" xfId="10" applyFont="1" applyFill="1" applyBorder="1" applyAlignment="1" applyProtection="1">
      <alignment horizontal="left" vertical="top" wrapText="1"/>
      <protection locked="0"/>
    </xf>
    <xf numFmtId="0" fontId="19" fillId="4" borderId="53" xfId="10" applyFont="1" applyFill="1" applyBorder="1" applyAlignment="1" applyProtection="1">
      <alignment horizontal="right" vertical="center" shrinkToFit="1"/>
    </xf>
    <xf numFmtId="0" fontId="19" fillId="4" borderId="31" xfId="10" applyFont="1" applyFill="1" applyBorder="1" applyAlignment="1" applyProtection="1">
      <alignment horizontal="right" vertical="center" shrinkToFit="1"/>
    </xf>
    <xf numFmtId="0" fontId="19" fillId="4" borderId="40" xfId="10" applyFont="1" applyFill="1" applyBorder="1" applyAlignment="1" applyProtection="1">
      <alignment horizontal="right" vertical="center" shrinkToFit="1"/>
    </xf>
    <xf numFmtId="0" fontId="13" fillId="6" borderId="4" xfId="10" applyFont="1" applyFill="1" applyBorder="1" applyAlignment="1" applyProtection="1">
      <alignment horizontal="left" vertical="top" wrapText="1"/>
      <protection locked="0"/>
    </xf>
    <xf numFmtId="0" fontId="13" fillId="6" borderId="5" xfId="10" applyFont="1" applyFill="1" applyBorder="1" applyAlignment="1" applyProtection="1">
      <alignment horizontal="left" vertical="top" wrapText="1"/>
      <protection locked="0"/>
    </xf>
    <xf numFmtId="0" fontId="13" fillId="6" borderId="6" xfId="10" applyFont="1" applyFill="1" applyBorder="1" applyAlignment="1" applyProtection="1">
      <alignment horizontal="left" vertical="top" wrapText="1"/>
      <protection locked="0"/>
    </xf>
    <xf numFmtId="0" fontId="19" fillId="4" borderId="4" xfId="10" applyFont="1" applyFill="1" applyBorder="1" applyAlignment="1" applyProtection="1">
      <alignment horizontal="right" vertical="center" shrinkToFit="1"/>
    </xf>
    <xf numFmtId="0" fontId="19" fillId="4" borderId="5" xfId="10" applyFont="1" applyFill="1" applyBorder="1" applyAlignment="1" applyProtection="1">
      <alignment horizontal="right" vertical="center" shrinkToFit="1"/>
    </xf>
    <xf numFmtId="0" fontId="19" fillId="4" borderId="6" xfId="10" applyFont="1" applyFill="1" applyBorder="1" applyAlignment="1" applyProtection="1">
      <alignment horizontal="right" vertical="center" shrinkToFit="1"/>
    </xf>
    <xf numFmtId="0" fontId="19" fillId="4" borderId="9" xfId="10" applyFont="1" applyFill="1" applyBorder="1" applyAlignment="1" applyProtection="1">
      <alignment horizontal="right" vertical="center" shrinkToFit="1"/>
    </xf>
    <xf numFmtId="0" fontId="19" fillId="4" borderId="0" xfId="10" applyFont="1" applyFill="1" applyBorder="1" applyAlignment="1" applyProtection="1">
      <alignment horizontal="right" vertical="center" shrinkToFit="1"/>
    </xf>
    <xf numFmtId="0" fontId="19" fillId="4" borderId="10" xfId="10" applyFont="1" applyFill="1" applyBorder="1" applyAlignment="1" applyProtection="1">
      <alignment horizontal="right" vertical="center" shrinkToFit="1"/>
    </xf>
    <xf numFmtId="0" fontId="25" fillId="3" borderId="73" xfId="10" applyFont="1" applyFill="1" applyBorder="1" applyAlignment="1" applyProtection="1">
      <alignment horizontal="center" vertical="center" wrapText="1"/>
    </xf>
    <xf numFmtId="0" fontId="25" fillId="3" borderId="22" xfId="10" applyFont="1" applyFill="1" applyBorder="1" applyAlignment="1" applyProtection="1">
      <alignment horizontal="center" vertical="center" wrapText="1"/>
    </xf>
    <xf numFmtId="0" fontId="44" fillId="0" borderId="116" xfId="10" applyFont="1" applyFill="1" applyBorder="1" applyAlignment="1" applyProtection="1">
      <alignment horizontal="center" vertical="center" wrapText="1"/>
    </xf>
    <xf numFmtId="0" fontId="44" fillId="0" borderId="16" xfId="10" applyFont="1" applyFill="1" applyBorder="1" applyAlignment="1" applyProtection="1">
      <alignment horizontal="center" vertical="center" wrapText="1"/>
    </xf>
    <xf numFmtId="0" fontId="44" fillId="0" borderId="17" xfId="10" applyFont="1" applyFill="1" applyBorder="1" applyAlignment="1" applyProtection="1">
      <alignment horizontal="center" vertical="center" wrapText="1"/>
    </xf>
    <xf numFmtId="0" fontId="44" fillId="0" borderId="73" xfId="10" applyFont="1" applyFill="1" applyBorder="1" applyAlignment="1" applyProtection="1">
      <alignment horizontal="center" vertical="center" wrapText="1"/>
    </xf>
    <xf numFmtId="0" fontId="44" fillId="0" borderId="22" xfId="10" applyFont="1" applyFill="1" applyBorder="1" applyAlignment="1" applyProtection="1">
      <alignment horizontal="center" vertical="center" wrapText="1"/>
    </xf>
    <xf numFmtId="0" fontId="44" fillId="0" borderId="107" xfId="10" applyFont="1" applyFill="1" applyBorder="1" applyAlignment="1" applyProtection="1">
      <alignment horizontal="center" vertical="center" wrapText="1"/>
    </xf>
    <xf numFmtId="0" fontId="25" fillId="3" borderId="1" xfId="10" applyFont="1" applyFill="1" applyBorder="1" applyAlignment="1" applyProtection="1">
      <alignment horizontal="left" vertical="top" wrapText="1"/>
    </xf>
    <xf numFmtId="0" fontId="25" fillId="3" borderId="2" xfId="10" applyFont="1" applyFill="1" applyBorder="1" applyAlignment="1" applyProtection="1">
      <alignment horizontal="left" vertical="top" wrapText="1"/>
    </xf>
    <xf numFmtId="0" fontId="25" fillId="3" borderId="52" xfId="10" applyFont="1" applyFill="1" applyBorder="1" applyAlignment="1" applyProtection="1">
      <alignment horizontal="left" vertical="top" wrapText="1"/>
    </xf>
    <xf numFmtId="0" fontId="25" fillId="3" borderId="4" xfId="10" applyFont="1" applyFill="1" applyBorder="1" applyAlignment="1" applyProtection="1">
      <alignment horizontal="left" vertical="top" wrapText="1"/>
    </xf>
    <xf numFmtId="0" fontId="25" fillId="3" borderId="5" xfId="10" applyFont="1" applyFill="1" applyBorder="1" applyAlignment="1" applyProtection="1">
      <alignment horizontal="left" vertical="top" wrapText="1"/>
    </xf>
    <xf numFmtId="0" fontId="25" fillId="3" borderId="43" xfId="10" applyFont="1" applyFill="1" applyBorder="1" applyAlignment="1" applyProtection="1">
      <alignment horizontal="left" vertical="top" wrapText="1"/>
    </xf>
    <xf numFmtId="0" fontId="25" fillId="4" borderId="1" xfId="10" applyFont="1" applyFill="1" applyBorder="1" applyAlignment="1" applyProtection="1">
      <alignment horizontal="left" vertical="center" wrapText="1"/>
    </xf>
    <xf numFmtId="0" fontId="25" fillId="4" borderId="2" xfId="10" applyFont="1" applyFill="1" applyBorder="1" applyAlignment="1" applyProtection="1">
      <alignment horizontal="left" vertical="center" wrapText="1"/>
    </xf>
    <xf numFmtId="0" fontId="25" fillId="4" borderId="3" xfId="10" applyFont="1" applyFill="1" applyBorder="1" applyAlignment="1" applyProtection="1">
      <alignment horizontal="left" vertical="center" wrapText="1"/>
    </xf>
    <xf numFmtId="0" fontId="25" fillId="4" borderId="53" xfId="10" applyFont="1" applyFill="1" applyBorder="1" applyAlignment="1" applyProtection="1">
      <alignment horizontal="left" vertical="center" wrapText="1"/>
    </xf>
    <xf numFmtId="0" fontId="25" fillId="4" borderId="31" xfId="10" applyFont="1" applyFill="1" applyBorder="1" applyAlignment="1" applyProtection="1">
      <alignment horizontal="left" vertical="center" wrapText="1"/>
    </xf>
    <xf numFmtId="0" fontId="25" fillId="4" borderId="40" xfId="10" applyFont="1" applyFill="1" applyBorder="1" applyAlignment="1" applyProtection="1">
      <alignment horizontal="left" vertical="center" wrapText="1"/>
    </xf>
    <xf numFmtId="0" fontId="24" fillId="4" borderId="4" xfId="10" applyFont="1" applyFill="1" applyBorder="1" applyAlignment="1" applyProtection="1">
      <alignment horizontal="center" vertical="center"/>
    </xf>
    <xf numFmtId="0" fontId="44" fillId="6" borderId="18" xfId="10" applyNumberFormat="1" applyFont="1" applyFill="1" applyBorder="1" applyAlignment="1" applyProtection="1">
      <alignment horizontal="center" vertical="center"/>
      <protection locked="0"/>
    </xf>
    <xf numFmtId="0" fontId="44" fillId="6" borderId="42" xfId="10" applyNumberFormat="1" applyFont="1" applyFill="1" applyBorder="1" applyAlignment="1" applyProtection="1">
      <alignment horizontal="center" vertical="center"/>
      <protection locked="0"/>
    </xf>
    <xf numFmtId="0" fontId="44" fillId="6" borderId="50" xfId="10" applyNumberFormat="1" applyFont="1" applyFill="1" applyBorder="1" applyAlignment="1" applyProtection="1">
      <alignment horizontal="center" vertical="center"/>
      <protection locked="0"/>
    </xf>
    <xf numFmtId="0" fontId="44" fillId="6" borderId="43" xfId="10" applyNumberFormat="1" applyFont="1" applyFill="1" applyBorder="1" applyAlignment="1" applyProtection="1">
      <alignment horizontal="center" vertical="center"/>
      <protection locked="0"/>
    </xf>
    <xf numFmtId="0" fontId="24" fillId="4" borderId="18" xfId="10" applyFont="1" applyFill="1" applyBorder="1" applyAlignment="1" applyProtection="1">
      <alignment horizontal="center" vertical="center" wrapText="1"/>
    </xf>
    <xf numFmtId="0" fontId="24" fillId="4" borderId="42" xfId="10" applyFont="1" applyFill="1" applyBorder="1" applyAlignment="1" applyProtection="1">
      <alignment horizontal="center" vertical="center" wrapText="1"/>
    </xf>
    <xf numFmtId="0" fontId="24" fillId="4" borderId="50" xfId="10" applyFont="1" applyFill="1" applyBorder="1" applyAlignment="1" applyProtection="1">
      <alignment horizontal="center" vertical="center" wrapText="1"/>
    </xf>
    <xf numFmtId="0" fontId="24" fillId="4" borderId="5" xfId="10" applyFont="1" applyFill="1" applyBorder="1" applyAlignment="1" applyProtection="1">
      <alignment horizontal="center" vertical="center" wrapText="1"/>
    </xf>
    <xf numFmtId="0" fontId="24" fillId="4" borderId="43" xfId="10" applyFont="1" applyFill="1" applyBorder="1" applyAlignment="1" applyProtection="1">
      <alignment horizontal="center" vertical="center" wrapText="1"/>
    </xf>
    <xf numFmtId="0" fontId="24" fillId="4" borderId="56" xfId="10" applyFont="1" applyFill="1" applyBorder="1" applyAlignment="1" applyProtection="1">
      <alignment horizontal="center" vertical="center" textRotation="255" shrinkToFit="1"/>
    </xf>
    <xf numFmtId="0" fontId="44" fillId="6" borderId="45" xfId="10" applyFont="1" applyFill="1" applyBorder="1" applyAlignment="1" applyProtection="1">
      <alignment horizontal="left" vertical="top" wrapText="1"/>
      <protection locked="0"/>
    </xf>
    <xf numFmtId="0" fontId="24" fillId="4" borderId="57" xfId="10" applyFont="1" applyFill="1" applyBorder="1" applyAlignment="1" applyProtection="1">
      <alignment horizontal="center" vertical="center" textRotation="255" shrinkToFit="1"/>
    </xf>
    <xf numFmtId="0" fontId="13" fillId="6" borderId="45" xfId="10" applyFont="1" applyFill="1" applyBorder="1" applyAlignment="1" applyProtection="1">
      <alignment horizontal="left" vertical="top" wrapText="1"/>
      <protection locked="0"/>
    </xf>
    <xf numFmtId="0" fontId="13" fillId="6" borderId="58" xfId="10" applyFont="1" applyFill="1" applyBorder="1" applyAlignment="1" applyProtection="1">
      <alignment horizontal="left" vertical="top" wrapText="1"/>
      <protection locked="0"/>
    </xf>
    <xf numFmtId="0" fontId="44" fillId="6" borderId="44" xfId="10" applyFont="1" applyFill="1" applyBorder="1" applyAlignment="1" applyProtection="1">
      <alignment horizontal="left" vertical="top" wrapText="1"/>
      <protection locked="0"/>
    </xf>
    <xf numFmtId="0" fontId="13" fillId="6" borderId="44" xfId="10" applyFont="1" applyFill="1" applyBorder="1" applyAlignment="1" applyProtection="1">
      <alignment horizontal="left" vertical="top" wrapText="1"/>
      <protection locked="0"/>
    </xf>
    <xf numFmtId="0" fontId="13" fillId="6" borderId="59" xfId="10" applyFont="1" applyFill="1" applyBorder="1" applyAlignment="1" applyProtection="1">
      <alignment horizontal="left" vertical="top" wrapText="1"/>
      <protection locked="0"/>
    </xf>
    <xf numFmtId="0" fontId="13" fillId="6" borderId="49" xfId="10" applyFont="1" applyFill="1" applyBorder="1" applyAlignment="1" applyProtection="1">
      <alignment horizontal="left" vertical="center" wrapText="1"/>
      <protection locked="0"/>
    </xf>
    <xf numFmtId="0" fontId="44" fillId="6" borderId="30" xfId="10" applyFont="1" applyFill="1" applyBorder="1" applyAlignment="1" applyProtection="1">
      <alignment horizontal="left" vertical="center" wrapText="1"/>
      <protection locked="0"/>
    </xf>
    <xf numFmtId="0" fontId="44" fillId="6" borderId="25" xfId="10" applyFont="1" applyFill="1" applyBorder="1" applyAlignment="1" applyProtection="1">
      <alignment horizontal="left" vertical="center" wrapText="1"/>
      <protection locked="0"/>
    </xf>
    <xf numFmtId="0" fontId="44" fillId="6" borderId="50" xfId="10" applyFont="1" applyFill="1" applyBorder="1" applyAlignment="1" applyProtection="1">
      <alignment horizontal="left" vertical="center" wrapText="1"/>
      <protection locked="0"/>
    </xf>
    <xf numFmtId="0" fontId="44" fillId="6" borderId="5" xfId="10" applyFont="1" applyFill="1" applyBorder="1" applyAlignment="1" applyProtection="1">
      <alignment horizontal="left" vertical="center" wrapText="1"/>
      <protection locked="0"/>
    </xf>
    <xf numFmtId="0" fontId="44" fillId="6" borderId="6" xfId="10" applyFont="1" applyFill="1" applyBorder="1" applyAlignment="1" applyProtection="1">
      <alignment horizontal="left" vertical="center" wrapText="1"/>
      <protection locked="0"/>
    </xf>
    <xf numFmtId="182" fontId="27" fillId="0" borderId="5" xfId="6" applyFont="1" applyFill="1" applyBorder="1" applyAlignment="1" applyProtection="1">
      <alignment horizontal="right" vertical="center"/>
    </xf>
    <xf numFmtId="0" fontId="24" fillId="4" borderId="45" xfId="10" applyFont="1" applyFill="1" applyBorder="1" applyAlignment="1" applyProtection="1">
      <alignment horizontal="center" vertical="center"/>
    </xf>
    <xf numFmtId="0" fontId="24" fillId="0" borderId="9" xfId="10" applyFont="1" applyFill="1" applyBorder="1" applyAlignment="1" applyProtection="1">
      <alignment horizontal="left" vertical="center"/>
    </xf>
    <xf numFmtId="0" fontId="24" fillId="0" borderId="0" xfId="10" applyFont="1" applyFill="1" applyBorder="1" applyAlignment="1" applyProtection="1">
      <alignment horizontal="left" vertical="center"/>
    </xf>
    <xf numFmtId="0" fontId="24" fillId="0" borderId="10" xfId="10" applyFont="1" applyFill="1" applyBorder="1" applyAlignment="1" applyProtection="1">
      <alignment horizontal="left" vertical="center"/>
    </xf>
    <xf numFmtId="0" fontId="24" fillId="4" borderId="45" xfId="10" applyFont="1" applyFill="1" applyBorder="1" applyAlignment="1" applyProtection="1">
      <alignment horizontal="center" vertical="center" wrapText="1" shrinkToFit="1"/>
    </xf>
    <xf numFmtId="0" fontId="24" fillId="4" borderId="44" xfId="10" applyFont="1" applyFill="1" applyBorder="1" applyAlignment="1" applyProtection="1">
      <alignment horizontal="center" vertical="center" wrapText="1" shrinkToFit="1"/>
    </xf>
    <xf numFmtId="0" fontId="19" fillId="5" borderId="23" xfId="10" applyFont="1" applyFill="1" applyBorder="1" applyAlignment="1" applyProtection="1">
      <alignment horizontal="right" vertical="center" shrinkToFit="1"/>
    </xf>
    <xf numFmtId="0" fontId="19" fillId="5" borderId="122" xfId="10" applyFont="1" applyFill="1" applyBorder="1" applyAlignment="1" applyProtection="1">
      <alignment horizontal="right" vertical="center" shrinkToFit="1"/>
    </xf>
    <xf numFmtId="0" fontId="19" fillId="5" borderId="123" xfId="10" applyFont="1" applyFill="1" applyBorder="1" applyAlignment="1" applyProtection="1">
      <alignment horizontal="right" vertical="center" shrinkToFit="1"/>
    </xf>
    <xf numFmtId="0" fontId="25" fillId="5" borderId="1" xfId="10" applyFont="1" applyFill="1" applyBorder="1" applyAlignment="1" applyProtection="1">
      <alignment horizontal="left" vertical="center" wrapText="1"/>
    </xf>
    <xf numFmtId="0" fontId="25" fillId="5" borderId="2" xfId="10" applyFont="1" applyFill="1" applyBorder="1" applyAlignment="1" applyProtection="1">
      <alignment horizontal="left" vertical="center" wrapText="1"/>
    </xf>
    <xf numFmtId="0" fontId="25" fillId="5" borderId="3" xfId="10" applyFont="1" applyFill="1" applyBorder="1" applyAlignment="1" applyProtection="1">
      <alignment horizontal="left" vertical="center" wrapText="1"/>
    </xf>
    <xf numFmtId="0" fontId="25" fillId="5" borderId="53" xfId="10" applyFont="1" applyFill="1" applyBorder="1" applyAlignment="1" applyProtection="1">
      <alignment horizontal="left" vertical="center" wrapText="1"/>
    </xf>
    <xf numFmtId="0" fontId="25" fillId="5" borderId="31" xfId="10" applyFont="1" applyFill="1" applyBorder="1" applyAlignment="1" applyProtection="1">
      <alignment horizontal="left" vertical="center" wrapText="1"/>
    </xf>
    <xf numFmtId="0" fontId="25" fillId="5" borderId="40" xfId="10" applyFont="1" applyFill="1" applyBorder="1" applyAlignment="1" applyProtection="1">
      <alignment horizontal="left" vertical="center" wrapText="1"/>
    </xf>
    <xf numFmtId="0" fontId="24" fillId="5" borderId="47" xfId="10" applyFont="1" applyFill="1" applyBorder="1" applyAlignment="1" applyProtection="1">
      <alignment horizontal="center" vertical="center" wrapText="1"/>
    </xf>
    <xf numFmtId="0" fontId="24" fillId="5" borderId="115" xfId="10" applyFont="1" applyFill="1" applyBorder="1" applyAlignment="1" applyProtection="1">
      <alignment horizontal="center" vertical="center" wrapText="1"/>
    </xf>
    <xf numFmtId="0" fontId="24" fillId="5" borderId="117" xfId="10" applyFont="1" applyFill="1" applyBorder="1" applyAlignment="1" applyProtection="1">
      <alignment horizontal="center" vertical="center" wrapText="1"/>
    </xf>
    <xf numFmtId="0" fontId="24" fillId="5" borderId="48" xfId="10" applyFont="1" applyFill="1" applyBorder="1" applyAlignment="1" applyProtection="1">
      <alignment horizontal="center" vertical="center" wrapText="1"/>
    </xf>
    <xf numFmtId="0" fontId="24" fillId="5" borderId="120" xfId="10" applyFont="1" applyFill="1" applyBorder="1" applyAlignment="1" applyProtection="1">
      <alignment horizontal="center" vertical="center" wrapText="1"/>
    </xf>
    <xf numFmtId="0" fontId="24" fillId="5" borderId="121" xfId="10" applyFont="1" applyFill="1" applyBorder="1" applyAlignment="1" applyProtection="1">
      <alignment horizontal="center" vertical="center" wrapText="1"/>
    </xf>
    <xf numFmtId="0" fontId="13" fillId="6" borderId="47" xfId="10" applyFont="1" applyFill="1" applyBorder="1" applyAlignment="1" applyProtection="1">
      <alignment horizontal="left" vertical="top" wrapText="1"/>
      <protection locked="0"/>
    </xf>
    <xf numFmtId="0" fontId="13" fillId="6" borderId="115" xfId="10" applyFont="1" applyFill="1" applyBorder="1" applyAlignment="1" applyProtection="1">
      <alignment horizontal="left" vertical="top" wrapText="1"/>
      <protection locked="0"/>
    </xf>
    <xf numFmtId="0" fontId="13" fillId="6" borderId="117" xfId="10" applyFont="1" applyFill="1" applyBorder="1" applyAlignment="1" applyProtection="1">
      <alignment horizontal="left" vertical="top" wrapText="1"/>
      <protection locked="0"/>
    </xf>
    <xf numFmtId="0" fontId="13" fillId="6" borderId="48" xfId="10" applyFont="1" applyFill="1" applyBorder="1" applyAlignment="1" applyProtection="1">
      <alignment horizontal="left" vertical="top" wrapText="1"/>
      <protection locked="0"/>
    </xf>
    <xf numFmtId="0" fontId="13" fillId="6" borderId="120" xfId="10" applyFont="1" applyFill="1" applyBorder="1" applyAlignment="1" applyProtection="1">
      <alignment horizontal="left" vertical="top" wrapText="1"/>
      <protection locked="0"/>
    </xf>
    <xf numFmtId="0" fontId="13" fillId="6" borderId="121" xfId="10" applyFont="1" applyFill="1" applyBorder="1" applyAlignment="1" applyProtection="1">
      <alignment horizontal="left" vertical="top" wrapText="1"/>
      <protection locked="0"/>
    </xf>
    <xf numFmtId="0" fontId="19" fillId="5" borderId="48" xfId="10" applyFont="1" applyFill="1" applyBorder="1" applyAlignment="1" applyProtection="1">
      <alignment horizontal="right" vertical="center" shrinkToFit="1"/>
    </xf>
    <xf numFmtId="0" fontId="19" fillId="5" borderId="120" xfId="10" applyFont="1" applyFill="1" applyBorder="1" applyAlignment="1" applyProtection="1">
      <alignment horizontal="right" vertical="center" shrinkToFit="1"/>
    </xf>
    <xf numFmtId="0" fontId="19" fillId="5" borderId="121" xfId="10" applyFont="1" applyFill="1" applyBorder="1" applyAlignment="1" applyProtection="1">
      <alignment horizontal="right" vertical="center" shrinkToFit="1"/>
    </xf>
    <xf numFmtId="0" fontId="13" fillId="6" borderId="60" xfId="10" applyFont="1" applyFill="1" applyBorder="1" applyAlignment="1" applyProtection="1">
      <alignment horizontal="left" vertical="top" wrapText="1"/>
      <protection locked="0"/>
    </xf>
    <xf numFmtId="0" fontId="13" fillId="6" borderId="69" xfId="10" applyFont="1" applyFill="1" applyBorder="1" applyAlignment="1" applyProtection="1">
      <alignment horizontal="left" vertical="top" wrapText="1"/>
      <protection locked="0"/>
    </xf>
    <xf numFmtId="0" fontId="13" fillId="6" borderId="70" xfId="10" applyFont="1" applyFill="1" applyBorder="1" applyAlignment="1" applyProtection="1">
      <alignment horizontal="left" vertical="top" wrapText="1"/>
      <protection locked="0"/>
    </xf>
    <xf numFmtId="0" fontId="19" fillId="5" borderId="60" xfId="10" applyFont="1" applyFill="1" applyBorder="1" applyAlignment="1" applyProtection="1">
      <alignment horizontal="right" vertical="center" shrinkToFit="1"/>
    </xf>
    <xf numFmtId="0" fontId="19" fillId="5" borderId="69" xfId="10" applyFont="1" applyFill="1" applyBorder="1" applyAlignment="1" applyProtection="1">
      <alignment horizontal="right" vertical="center" shrinkToFit="1"/>
    </xf>
    <xf numFmtId="0" fontId="19" fillId="5" borderId="70" xfId="10" applyFont="1" applyFill="1" applyBorder="1" applyAlignment="1" applyProtection="1">
      <alignment horizontal="right" vertical="center" shrinkToFit="1"/>
    </xf>
    <xf numFmtId="0" fontId="13" fillId="6" borderId="23" xfId="10" applyFont="1" applyFill="1" applyBorder="1" applyAlignment="1" applyProtection="1">
      <alignment horizontal="left" vertical="top" wrapText="1"/>
      <protection locked="0"/>
    </xf>
    <xf numFmtId="0" fontId="13" fillId="6" borderId="122" xfId="10" applyFont="1" applyFill="1" applyBorder="1" applyAlignment="1" applyProtection="1">
      <alignment horizontal="left" vertical="top" wrapText="1"/>
      <protection locked="0"/>
    </xf>
    <xf numFmtId="0" fontId="13" fillId="6" borderId="123" xfId="10" applyFont="1" applyFill="1" applyBorder="1" applyAlignment="1" applyProtection="1">
      <alignment horizontal="left" vertical="top" wrapText="1"/>
      <protection locked="0"/>
    </xf>
    <xf numFmtId="0" fontId="19" fillId="4" borderId="45" xfId="10" applyFont="1" applyFill="1" applyBorder="1" applyAlignment="1" applyProtection="1">
      <alignment horizontal="center" vertical="top" wrapText="1"/>
    </xf>
    <xf numFmtId="0" fontId="19" fillId="4" borderId="54" xfId="10" applyFont="1" applyFill="1" applyBorder="1" applyAlignment="1" applyProtection="1">
      <alignment horizontal="center" vertical="top" wrapText="1"/>
    </xf>
    <xf numFmtId="0" fontId="19" fillId="4" borderId="45" xfId="10" applyFont="1" applyFill="1" applyBorder="1" applyAlignment="1" applyProtection="1">
      <alignment horizontal="center" vertical="center" textRotation="255" wrapText="1"/>
    </xf>
    <xf numFmtId="0" fontId="19" fillId="4" borderId="58" xfId="10" applyFont="1" applyFill="1" applyBorder="1" applyAlignment="1" applyProtection="1">
      <alignment horizontal="center" vertical="center" textRotation="255" wrapText="1"/>
    </xf>
    <xf numFmtId="0" fontId="24" fillId="4" borderId="1" xfId="10" applyFont="1" applyFill="1" applyBorder="1" applyAlignment="1" applyProtection="1">
      <alignment horizontal="center" vertical="center" textRotation="255" shrinkToFit="1"/>
    </xf>
    <xf numFmtId="0" fontId="24" fillId="4" borderId="9" xfId="10" applyFont="1" applyFill="1" applyBorder="1" applyAlignment="1" applyProtection="1">
      <alignment horizontal="center" vertical="center" textRotation="255" shrinkToFit="1"/>
    </xf>
    <xf numFmtId="0" fontId="24" fillId="4" borderId="4" xfId="10" applyFont="1" applyFill="1" applyBorder="1" applyAlignment="1" applyProtection="1">
      <alignment horizontal="center" vertical="center" textRotation="255" shrinkToFit="1"/>
    </xf>
    <xf numFmtId="0" fontId="13" fillId="6" borderId="1" xfId="10" applyFont="1" applyFill="1" applyBorder="1" applyAlignment="1" applyProtection="1">
      <alignment horizontal="left" vertical="top" wrapText="1"/>
      <protection locked="0"/>
    </xf>
    <xf numFmtId="0" fontId="13" fillId="6" borderId="2" xfId="10" applyFont="1" applyFill="1" applyBorder="1" applyAlignment="1" applyProtection="1">
      <alignment horizontal="left" vertical="top" wrapText="1"/>
      <protection locked="0"/>
    </xf>
    <xf numFmtId="0" fontId="13" fillId="6" borderId="52" xfId="10" applyFont="1" applyFill="1" applyBorder="1" applyAlignment="1" applyProtection="1">
      <alignment horizontal="left" vertical="top" wrapText="1"/>
      <protection locked="0"/>
    </xf>
    <xf numFmtId="0" fontId="13" fillId="6" borderId="42" xfId="10" applyFont="1" applyFill="1" applyBorder="1" applyAlignment="1" applyProtection="1">
      <alignment horizontal="left" vertical="top" wrapText="1"/>
      <protection locked="0"/>
    </xf>
    <xf numFmtId="0" fontId="13" fillId="6" borderId="43" xfId="10" applyFont="1" applyFill="1" applyBorder="1" applyAlignment="1" applyProtection="1">
      <alignment horizontal="left" vertical="top" wrapText="1"/>
      <protection locked="0"/>
    </xf>
    <xf numFmtId="0" fontId="13" fillId="6" borderId="61" xfId="10" applyFont="1" applyFill="1" applyBorder="1" applyAlignment="1" applyProtection="1">
      <alignment horizontal="left" vertical="top" wrapText="1"/>
      <protection locked="0"/>
    </xf>
    <xf numFmtId="0" fontId="13" fillId="6" borderId="18" xfId="10" applyFont="1" applyFill="1" applyBorder="1" applyAlignment="1" applyProtection="1">
      <alignment horizontal="left" vertical="top" wrapText="1"/>
      <protection locked="0"/>
    </xf>
    <xf numFmtId="0" fontId="13" fillId="6" borderId="50" xfId="10" applyFont="1" applyFill="1" applyBorder="1" applyAlignment="1" applyProtection="1">
      <alignment horizontal="left" vertical="top" wrapText="1"/>
      <protection locked="0"/>
    </xf>
    <xf numFmtId="0" fontId="24" fillId="0" borderId="24" xfId="10" applyFont="1" applyFill="1" applyBorder="1" applyAlignment="1" applyProtection="1">
      <alignment horizontal="left" vertical="center" wrapText="1"/>
    </xf>
    <xf numFmtId="0" fontId="24" fillId="0" borderId="30" xfId="10" applyFont="1" applyFill="1" applyBorder="1" applyAlignment="1" applyProtection="1">
      <alignment horizontal="left" vertical="center" wrapText="1"/>
    </xf>
    <xf numFmtId="0" fontId="24" fillId="0" borderId="25" xfId="10" applyFont="1" applyFill="1" applyBorder="1" applyAlignment="1" applyProtection="1">
      <alignment horizontal="left" vertical="center" wrapText="1"/>
    </xf>
    <xf numFmtId="0" fontId="24" fillId="0" borderId="9" xfId="10" applyFont="1" applyFill="1" applyBorder="1" applyAlignment="1" applyProtection="1">
      <alignment horizontal="left" vertical="center" wrapText="1"/>
    </xf>
    <xf numFmtId="0" fontId="24" fillId="0" borderId="0" xfId="10" applyFont="1" applyFill="1" applyBorder="1" applyAlignment="1" applyProtection="1">
      <alignment horizontal="left" vertical="center" wrapText="1"/>
    </xf>
    <xf numFmtId="0" fontId="24" fillId="0" borderId="10" xfId="10" applyFont="1" applyFill="1" applyBorder="1" applyAlignment="1" applyProtection="1">
      <alignment horizontal="left" vertical="center" wrapText="1"/>
    </xf>
    <xf numFmtId="0" fontId="24" fillId="4" borderId="65" xfId="10" applyFont="1" applyFill="1" applyBorder="1" applyAlignment="1" applyProtection="1">
      <alignment horizontal="center" vertical="center" wrapText="1"/>
    </xf>
    <xf numFmtId="0" fontId="24" fillId="4" borderId="54" xfId="0" applyFont="1" applyFill="1" applyBorder="1" applyAlignment="1" applyProtection="1">
      <alignment horizontal="center" vertical="center" wrapText="1"/>
    </xf>
    <xf numFmtId="0" fontId="24" fillId="4" borderId="56" xfId="0" applyFont="1" applyFill="1" applyBorder="1" applyAlignment="1" applyProtection="1">
      <alignment horizontal="center" vertical="center" wrapText="1"/>
    </xf>
    <xf numFmtId="0" fontId="24" fillId="4" borderId="45" xfId="0" applyFont="1" applyFill="1" applyBorder="1" applyAlignment="1" applyProtection="1">
      <alignment horizontal="center" vertical="center" wrapText="1"/>
    </xf>
    <xf numFmtId="0" fontId="26" fillId="4" borderId="54" xfId="10" applyFont="1" applyFill="1" applyBorder="1" applyAlignment="1" applyProtection="1">
      <alignment horizontal="center" vertical="center" wrapText="1"/>
    </xf>
    <xf numFmtId="0" fontId="24" fillId="4" borderId="54" xfId="10" applyFont="1" applyFill="1" applyBorder="1" applyAlignment="1" applyProtection="1">
      <alignment horizontal="center" vertical="center" wrapText="1"/>
    </xf>
    <xf numFmtId="0" fontId="24" fillId="4" borderId="45" xfId="0" applyFont="1" applyFill="1" applyBorder="1" applyAlignment="1" applyProtection="1">
      <alignment vertical="center" wrapText="1"/>
    </xf>
    <xf numFmtId="0" fontId="24" fillId="4" borderId="61" xfId="10" applyFont="1" applyFill="1" applyBorder="1" applyAlignment="1" applyProtection="1">
      <alignment horizontal="center" vertical="center" wrapText="1"/>
    </xf>
    <xf numFmtId="0" fontId="24" fillId="4" borderId="2" xfId="10" applyFont="1" applyFill="1" applyBorder="1" applyAlignment="1" applyProtection="1">
      <alignment horizontal="center" vertical="center" wrapText="1"/>
    </xf>
    <xf numFmtId="0" fontId="24" fillId="4" borderId="3" xfId="10" applyFont="1" applyFill="1" applyBorder="1" applyAlignment="1" applyProtection="1">
      <alignment horizontal="center" vertical="center" wrapText="1"/>
    </xf>
    <xf numFmtId="0" fontId="24" fillId="4" borderId="24" xfId="10" applyFont="1" applyFill="1" applyBorder="1" applyAlignment="1" applyProtection="1">
      <alignment horizontal="left" vertical="top" wrapText="1"/>
    </xf>
    <xf numFmtId="0" fontId="24" fillId="4" borderId="30" xfId="10" applyFont="1" applyFill="1" applyBorder="1" applyAlignment="1" applyProtection="1">
      <alignment horizontal="left" vertical="top" wrapText="1"/>
    </xf>
    <xf numFmtId="0" fontId="24" fillId="4" borderId="41" xfId="10" applyFont="1" applyFill="1" applyBorder="1" applyAlignment="1" applyProtection="1">
      <alignment horizontal="left" vertical="top" wrapText="1"/>
    </xf>
    <xf numFmtId="0" fontId="24" fillId="4" borderId="9" xfId="10" applyFont="1" applyFill="1" applyBorder="1" applyAlignment="1" applyProtection="1">
      <alignment horizontal="left" vertical="top" wrapText="1"/>
    </xf>
    <xf numFmtId="0" fontId="24" fillId="4" borderId="0" xfId="10" applyFont="1" applyFill="1" applyBorder="1" applyAlignment="1" applyProtection="1">
      <alignment horizontal="left" vertical="top" wrapText="1"/>
    </xf>
    <xf numFmtId="0" fontId="24" fillId="4" borderId="42" xfId="10" applyFont="1" applyFill="1" applyBorder="1" applyAlignment="1" applyProtection="1">
      <alignment horizontal="left" vertical="top" wrapText="1"/>
    </xf>
    <xf numFmtId="0" fontId="39" fillId="4" borderId="1" xfId="10" applyFont="1" applyFill="1" applyBorder="1" applyAlignment="1" applyProtection="1">
      <alignment horizontal="left" vertical="center" wrapText="1"/>
    </xf>
    <xf numFmtId="0" fontId="39" fillId="4" borderId="2" xfId="10" applyFont="1" applyFill="1" applyBorder="1" applyAlignment="1" applyProtection="1">
      <alignment horizontal="left" vertical="center" wrapText="1"/>
    </xf>
    <xf numFmtId="0" fontId="39" fillId="4" borderId="3" xfId="10" applyFont="1" applyFill="1" applyBorder="1" applyAlignment="1" applyProtection="1">
      <alignment horizontal="left" vertical="center" wrapText="1"/>
    </xf>
    <xf numFmtId="49" fontId="52" fillId="6" borderId="117" xfId="3" applyNumberFormat="1" applyFont="1" applyFill="1" applyBorder="1" applyAlignment="1" applyProtection="1">
      <alignment horizontal="center" vertical="center"/>
      <protection locked="0"/>
    </xf>
    <xf numFmtId="49" fontId="52" fillId="6" borderId="123" xfId="3" applyNumberFormat="1" applyFont="1" applyFill="1" applyBorder="1" applyAlignment="1" applyProtection="1">
      <alignment horizontal="center" vertical="center"/>
      <protection locked="0"/>
    </xf>
    <xf numFmtId="0" fontId="13" fillId="0" borderId="26" xfId="10" applyFont="1" applyFill="1" applyBorder="1" applyAlignment="1" applyProtection="1">
      <alignment horizontal="center" vertical="center" wrapText="1"/>
    </xf>
    <xf numFmtId="0" fontId="13" fillId="0" borderId="27" xfId="10" applyFont="1" applyFill="1" applyBorder="1" applyAlignment="1" applyProtection="1">
      <alignment horizontal="center" vertical="center" wrapText="1"/>
    </xf>
    <xf numFmtId="0" fontId="13" fillId="0" borderId="63" xfId="10" applyFont="1" applyFill="1" applyBorder="1" applyAlignment="1" applyProtection="1">
      <alignment horizontal="center" vertical="center" wrapText="1"/>
    </xf>
    <xf numFmtId="0" fontId="13" fillId="6" borderId="1" xfId="10" applyFont="1" applyFill="1" applyBorder="1" applyAlignment="1" applyProtection="1">
      <alignment horizontal="left" vertical="center" wrapText="1"/>
      <protection locked="0"/>
    </xf>
    <xf numFmtId="0" fontId="13" fillId="6" borderId="2" xfId="10" applyFont="1" applyFill="1" applyBorder="1" applyAlignment="1" applyProtection="1">
      <alignment horizontal="left" vertical="center" wrapText="1"/>
      <protection locked="0"/>
    </xf>
    <xf numFmtId="0" fontId="13" fillId="6" borderId="3" xfId="10" applyFont="1" applyFill="1" applyBorder="1" applyAlignment="1" applyProtection="1">
      <alignment horizontal="left" vertical="center" wrapText="1"/>
      <protection locked="0"/>
    </xf>
    <xf numFmtId="0" fontId="13" fillId="6" borderId="53" xfId="10" applyFont="1" applyFill="1" applyBorder="1" applyAlignment="1" applyProtection="1">
      <alignment horizontal="left" vertical="center" wrapText="1"/>
      <protection locked="0"/>
    </xf>
    <xf numFmtId="0" fontId="13" fillId="6" borderId="31" xfId="10" applyFont="1" applyFill="1" applyBorder="1" applyAlignment="1" applyProtection="1">
      <alignment horizontal="left" vertical="center" wrapText="1"/>
      <protection locked="0"/>
    </xf>
    <xf numFmtId="0" fontId="13" fillId="6" borderId="40" xfId="10" applyFont="1" applyFill="1" applyBorder="1" applyAlignment="1" applyProtection="1">
      <alignment horizontal="left" vertical="center" wrapText="1"/>
      <protection locked="0"/>
    </xf>
    <xf numFmtId="0" fontId="13" fillId="6" borderId="26" xfId="10" applyFont="1" applyFill="1" applyBorder="1" applyAlignment="1" applyProtection="1">
      <alignment horizontal="left" vertical="center" wrapText="1"/>
      <protection locked="0"/>
    </xf>
    <xf numFmtId="0" fontId="13" fillId="6" borderId="27" xfId="10" applyFont="1" applyFill="1" applyBorder="1" applyAlignment="1" applyProtection="1">
      <alignment horizontal="left" vertical="center" wrapText="1"/>
      <protection locked="0"/>
    </xf>
    <xf numFmtId="0" fontId="13" fillId="6" borderId="28" xfId="10" applyFont="1" applyFill="1" applyBorder="1" applyAlignment="1" applyProtection="1">
      <alignment horizontal="left" vertical="center" wrapText="1"/>
      <protection locked="0"/>
    </xf>
    <xf numFmtId="0" fontId="13" fillId="6" borderId="108" xfId="10" applyFont="1" applyFill="1" applyBorder="1" applyAlignment="1" applyProtection="1">
      <alignment horizontal="left" vertical="center" wrapText="1"/>
      <protection locked="0"/>
    </xf>
    <xf numFmtId="0" fontId="13" fillId="6" borderId="22" xfId="10" applyFont="1" applyFill="1" applyBorder="1" applyAlignment="1" applyProtection="1">
      <alignment horizontal="left" vertical="center" wrapText="1"/>
      <protection locked="0"/>
    </xf>
    <xf numFmtId="0" fontId="13" fillId="6" borderId="107" xfId="10" applyFont="1" applyFill="1" applyBorder="1" applyAlignment="1" applyProtection="1">
      <alignment horizontal="left" vertical="center" wrapText="1"/>
      <protection locked="0"/>
    </xf>
    <xf numFmtId="0" fontId="13" fillId="0" borderId="64" xfId="10" applyFont="1" applyFill="1" applyBorder="1" applyAlignment="1" applyProtection="1">
      <alignment horizontal="center" vertical="center" wrapText="1"/>
    </xf>
    <xf numFmtId="0" fontId="13" fillId="0" borderId="108" xfId="10" applyFont="1" applyFill="1" applyBorder="1" applyAlignment="1" applyProtection="1">
      <alignment horizontal="center" vertical="center" wrapText="1"/>
    </xf>
    <xf numFmtId="0" fontId="13" fillId="0" borderId="22" xfId="10" applyFont="1" applyFill="1" applyBorder="1" applyAlignment="1" applyProtection="1">
      <alignment horizontal="center" vertical="center" wrapText="1"/>
    </xf>
    <xf numFmtId="0" fontId="13" fillId="0" borderId="113" xfId="10" applyFont="1" applyFill="1" applyBorder="1" applyAlignment="1" applyProtection="1">
      <alignment horizontal="center" vertical="center" wrapText="1"/>
    </xf>
    <xf numFmtId="0" fontId="13" fillId="6" borderId="30" xfId="10" applyFont="1" applyFill="1" applyBorder="1" applyAlignment="1" applyProtection="1">
      <alignment horizontal="center" vertical="center" wrapText="1"/>
      <protection locked="0"/>
    </xf>
    <xf numFmtId="0" fontId="13" fillId="6" borderId="5" xfId="10" applyFont="1" applyFill="1" applyBorder="1" applyAlignment="1" applyProtection="1">
      <alignment horizontal="center" vertical="center" wrapText="1"/>
      <protection locked="0"/>
    </xf>
    <xf numFmtId="0" fontId="13" fillId="5" borderId="15" xfId="10" applyFont="1" applyFill="1" applyBorder="1" applyAlignment="1" applyProtection="1">
      <alignment horizontal="center" vertical="top" wrapText="1"/>
    </xf>
    <xf numFmtId="0" fontId="13" fillId="5" borderId="16" xfId="10" applyFont="1" applyFill="1" applyBorder="1" applyAlignment="1" applyProtection="1">
      <alignment horizontal="center" vertical="top" wrapText="1"/>
    </xf>
    <xf numFmtId="0" fontId="13" fillId="5" borderId="17" xfId="10" applyFont="1" applyFill="1" applyBorder="1" applyAlignment="1" applyProtection="1">
      <alignment horizontal="center" vertical="top" wrapText="1"/>
    </xf>
    <xf numFmtId="0" fontId="64" fillId="5" borderId="9" xfId="10" applyFont="1" applyFill="1" applyBorder="1" applyAlignment="1" applyProtection="1">
      <alignment horizontal="center" vertical="top" wrapText="1"/>
      <protection locked="0"/>
    </xf>
    <xf numFmtId="0" fontId="64" fillId="5" borderId="0" xfId="10" applyFont="1" applyFill="1" applyAlignment="1" applyProtection="1">
      <alignment horizontal="center" vertical="top" wrapText="1"/>
      <protection locked="0"/>
    </xf>
    <xf numFmtId="0" fontId="64" fillId="5" borderId="10" xfId="10" applyFont="1" applyFill="1" applyBorder="1" applyAlignment="1" applyProtection="1">
      <alignment horizontal="center" vertical="top" wrapText="1"/>
      <protection locked="0"/>
    </xf>
    <xf numFmtId="0" fontId="13" fillId="6" borderId="9" xfId="10" applyFont="1" applyFill="1" applyBorder="1" applyAlignment="1" applyProtection="1">
      <alignment horizontal="center" vertical="top" wrapText="1"/>
      <protection locked="0"/>
    </xf>
    <xf numFmtId="0" fontId="13" fillId="6" borderId="0" xfId="10" applyFont="1" applyFill="1" applyAlignment="1" applyProtection="1">
      <alignment horizontal="center" vertical="top" wrapText="1"/>
      <protection locked="0"/>
    </xf>
    <xf numFmtId="0" fontId="13" fillId="6" borderId="10" xfId="10" applyFont="1" applyFill="1" applyBorder="1" applyAlignment="1" applyProtection="1">
      <alignment horizontal="center" vertical="top" wrapText="1"/>
      <protection locked="0"/>
    </xf>
    <xf numFmtId="0" fontId="13" fillId="6" borderId="26" xfId="10" applyFont="1" applyFill="1" applyBorder="1" applyAlignment="1" applyProtection="1">
      <alignment horizontal="center" vertical="center" wrapText="1"/>
      <protection locked="0"/>
    </xf>
    <xf numFmtId="0" fontId="13" fillId="6" borderId="27" xfId="10" applyFont="1" applyFill="1" applyBorder="1" applyAlignment="1" applyProtection="1">
      <alignment horizontal="center" vertical="center" wrapText="1"/>
      <protection locked="0"/>
    </xf>
    <xf numFmtId="0" fontId="13" fillId="6" borderId="28" xfId="10" applyFont="1" applyFill="1" applyBorder="1" applyAlignment="1" applyProtection="1">
      <alignment horizontal="center" vertical="center" wrapText="1"/>
      <protection locked="0"/>
    </xf>
    <xf numFmtId="0" fontId="13" fillId="6" borderId="108" xfId="10" applyFont="1" applyFill="1" applyBorder="1" applyAlignment="1" applyProtection="1">
      <alignment horizontal="center" vertical="center" wrapText="1"/>
      <protection locked="0"/>
    </xf>
    <xf numFmtId="0" fontId="13" fillId="6" borderId="22" xfId="10" applyFont="1" applyFill="1" applyBorder="1" applyAlignment="1" applyProtection="1">
      <alignment horizontal="center" vertical="center" wrapText="1"/>
      <protection locked="0"/>
    </xf>
    <xf numFmtId="0" fontId="13" fillId="6" borderId="107" xfId="10" applyFont="1" applyFill="1" applyBorder="1" applyAlignment="1" applyProtection="1">
      <alignment horizontal="center" vertical="center" wrapText="1"/>
      <protection locked="0"/>
    </xf>
    <xf numFmtId="0" fontId="25" fillId="5" borderId="7" xfId="10" applyFont="1" applyFill="1" applyBorder="1" applyAlignment="1" applyProtection="1">
      <alignment horizontal="center" vertical="center"/>
    </xf>
    <xf numFmtId="0" fontId="19" fillId="5" borderId="26" xfId="10" applyFont="1" applyFill="1" applyBorder="1" applyAlignment="1" applyProtection="1">
      <alignment horizontal="center" vertical="center" wrapText="1"/>
    </xf>
    <xf numFmtId="0" fontId="19" fillId="5" borderId="27" xfId="10" applyFont="1" applyFill="1" applyBorder="1" applyAlignment="1" applyProtection="1">
      <alignment horizontal="center" vertical="center" wrapText="1"/>
    </xf>
    <xf numFmtId="0" fontId="19" fillId="5" borderId="28" xfId="10" applyFont="1" applyFill="1" applyBorder="1" applyAlignment="1" applyProtection="1">
      <alignment horizontal="center" vertical="center" wrapText="1"/>
    </xf>
    <xf numFmtId="0" fontId="19" fillId="5" borderId="108" xfId="10" applyFont="1" applyFill="1" applyBorder="1" applyAlignment="1" applyProtection="1">
      <alignment horizontal="center" vertical="center" wrapText="1"/>
    </xf>
    <xf numFmtId="0" fontId="19" fillId="5" borderId="22" xfId="10" applyFont="1" applyFill="1" applyBorder="1" applyAlignment="1" applyProtection="1">
      <alignment horizontal="center" vertical="center" wrapText="1"/>
    </xf>
    <xf numFmtId="0" fontId="19" fillId="5" borderId="107" xfId="10" applyFont="1" applyFill="1" applyBorder="1" applyAlignment="1" applyProtection="1">
      <alignment horizontal="center" vertical="center" wrapText="1"/>
    </xf>
    <xf numFmtId="0" fontId="24" fillId="5" borderId="1" xfId="10" applyFont="1" applyFill="1" applyBorder="1" applyAlignment="1" applyProtection="1">
      <alignment horizontal="center" vertical="center" wrapText="1"/>
    </xf>
    <xf numFmtId="0" fontId="24" fillId="5" borderId="2" xfId="10" applyFont="1" applyFill="1" applyBorder="1" applyAlignment="1" applyProtection="1">
      <alignment horizontal="center" vertical="center" wrapText="1"/>
    </xf>
    <xf numFmtId="0" fontId="24" fillId="5" borderId="3" xfId="10" applyFont="1" applyFill="1" applyBorder="1" applyAlignment="1" applyProtection="1">
      <alignment horizontal="center" vertical="center" wrapText="1"/>
    </xf>
    <xf numFmtId="0" fontId="24" fillId="5" borderId="53" xfId="10" applyFont="1" applyFill="1" applyBorder="1" applyAlignment="1" applyProtection="1">
      <alignment horizontal="center" vertical="center" wrapText="1"/>
    </xf>
    <xf numFmtId="0" fontId="24" fillId="5" borderId="31" xfId="10" applyFont="1" applyFill="1" applyBorder="1" applyAlignment="1" applyProtection="1">
      <alignment horizontal="center" vertical="center" wrapText="1"/>
    </xf>
    <xf numFmtId="0" fontId="24" fillId="5" borderId="40" xfId="10" applyFont="1" applyFill="1" applyBorder="1" applyAlignment="1" applyProtection="1">
      <alignment horizontal="center" vertical="center" wrapText="1"/>
    </xf>
    <xf numFmtId="0" fontId="24" fillId="5" borderId="24" xfId="10" applyFont="1" applyFill="1" applyBorder="1" applyAlignment="1" applyProtection="1">
      <alignment horizontal="center" vertical="center" wrapText="1"/>
    </xf>
    <xf numFmtId="0" fontId="24" fillId="5" borderId="30" xfId="10" applyFont="1" applyFill="1" applyBorder="1" applyAlignment="1" applyProtection="1">
      <alignment horizontal="center" vertical="center" wrapText="1"/>
    </xf>
    <xf numFmtId="0" fontId="24" fillId="5" borderId="25" xfId="10" applyFont="1" applyFill="1" applyBorder="1" applyAlignment="1" applyProtection="1">
      <alignment horizontal="center" vertical="center" wrapText="1"/>
    </xf>
    <xf numFmtId="0" fontId="24" fillId="5" borderId="9" xfId="10" applyFont="1" applyFill="1" applyBorder="1" applyAlignment="1" applyProtection="1">
      <alignment horizontal="center" vertical="center" wrapText="1"/>
    </xf>
    <xf numFmtId="0" fontId="24" fillId="5" borderId="0" xfId="10" applyFont="1" applyFill="1" applyBorder="1" applyAlignment="1" applyProtection="1">
      <alignment horizontal="center" vertical="center" wrapText="1"/>
    </xf>
    <xf numFmtId="0" fontId="24" fillId="5" borderId="10" xfId="10" applyFont="1" applyFill="1" applyBorder="1" applyAlignment="1" applyProtection="1">
      <alignment horizontal="center" vertical="center" wrapText="1"/>
    </xf>
    <xf numFmtId="0" fontId="24" fillId="5" borderId="26" xfId="10" applyFont="1" applyFill="1" applyBorder="1" applyAlignment="1" applyProtection="1">
      <alignment horizontal="center" vertical="center" wrapText="1"/>
    </xf>
    <xf numFmtId="0" fontId="24" fillId="5" borderId="27" xfId="10" applyFont="1" applyFill="1" applyBorder="1" applyAlignment="1" applyProtection="1">
      <alignment horizontal="center" vertical="center" wrapText="1"/>
    </xf>
    <xf numFmtId="0" fontId="24" fillId="5" borderId="28" xfId="10" applyFont="1" applyFill="1" applyBorder="1" applyAlignment="1" applyProtection="1">
      <alignment horizontal="center" vertical="center" wrapText="1"/>
    </xf>
    <xf numFmtId="0" fontId="39" fillId="5" borderId="7" xfId="10" applyFont="1" applyFill="1" applyBorder="1" applyAlignment="1" applyProtection="1">
      <alignment horizontal="left" vertical="center" wrapText="1"/>
    </xf>
    <xf numFmtId="0" fontId="39" fillId="5" borderId="1" xfId="10" applyFont="1" applyFill="1" applyBorder="1" applyAlignment="1" applyProtection="1">
      <alignment horizontal="left" vertical="center" wrapText="1"/>
    </xf>
    <xf numFmtId="0" fontId="39" fillId="5" borderId="2" xfId="10" applyFont="1" applyFill="1" applyBorder="1" applyAlignment="1" applyProtection="1">
      <alignment horizontal="left" vertical="center" wrapText="1"/>
    </xf>
    <xf numFmtId="0" fontId="39" fillId="5" borderId="3" xfId="10" applyFont="1" applyFill="1" applyBorder="1" applyAlignment="1" applyProtection="1">
      <alignment horizontal="left" vertical="center" wrapText="1"/>
    </xf>
    <xf numFmtId="0" fontId="25" fillId="5" borderId="7" xfId="10" applyFont="1" applyFill="1" applyBorder="1" applyAlignment="1" applyProtection="1">
      <alignment horizontal="center" vertical="center" wrapText="1"/>
    </xf>
    <xf numFmtId="0" fontId="24" fillId="3" borderId="63" xfId="0" applyFont="1" applyFill="1" applyBorder="1" applyAlignment="1" applyProtection="1">
      <alignment horizontal="center" vertical="center"/>
    </xf>
    <xf numFmtId="0" fontId="24" fillId="3" borderId="27" xfId="0" applyFont="1" applyFill="1" applyBorder="1" applyAlignment="1" applyProtection="1">
      <alignment horizontal="center" vertical="center"/>
    </xf>
    <xf numFmtId="0" fontId="24" fillId="3" borderId="64" xfId="0" applyFont="1" applyFill="1" applyBorder="1" applyAlignment="1" applyProtection="1">
      <alignment horizontal="center" vertical="center"/>
    </xf>
    <xf numFmtId="186" fontId="24" fillId="6" borderId="45" xfId="1" applyNumberFormat="1" applyFont="1" applyFill="1" applyBorder="1" applyAlignment="1" applyProtection="1">
      <alignment horizontal="right" vertical="center" shrinkToFit="1"/>
      <protection locked="0"/>
    </xf>
    <xf numFmtId="0" fontId="24" fillId="6" borderId="45" xfId="0" applyNumberFormat="1" applyFont="1" applyFill="1" applyBorder="1" applyAlignment="1" applyProtection="1">
      <alignment horizontal="center" vertical="center" shrinkToFit="1"/>
      <protection locked="0"/>
    </xf>
    <xf numFmtId="0" fontId="19" fillId="6" borderId="45" xfId="0" applyFont="1" applyFill="1" applyBorder="1" applyAlignment="1" applyProtection="1">
      <alignment horizontal="left" vertical="top" wrapText="1"/>
      <protection locked="0"/>
    </xf>
    <xf numFmtId="0" fontId="24" fillId="3" borderId="45" xfId="0" applyFont="1" applyFill="1" applyBorder="1" applyAlignment="1" applyProtection="1">
      <alignment horizontal="center" vertical="center"/>
    </xf>
    <xf numFmtId="0" fontId="51" fillId="6" borderId="31" xfId="0" applyFont="1" applyFill="1" applyBorder="1" applyAlignment="1" applyProtection="1">
      <alignment horizontal="center" vertical="center" shrinkToFit="1"/>
      <protection locked="0"/>
    </xf>
    <xf numFmtId="58" fontId="51" fillId="2" borderId="31" xfId="0" applyNumberFormat="1" applyFont="1" applyFill="1" applyBorder="1" applyAlignment="1" applyProtection="1">
      <alignment horizontal="right" vertical="center"/>
    </xf>
    <xf numFmtId="0" fontId="19" fillId="0" borderId="63" xfId="0" applyFont="1" applyFill="1" applyBorder="1" applyAlignment="1" applyProtection="1">
      <alignment horizontal="center" vertical="center"/>
    </xf>
    <xf numFmtId="0" fontId="19" fillId="0" borderId="64" xfId="0" applyFont="1" applyFill="1" applyBorder="1" applyAlignment="1" applyProtection="1">
      <alignment horizontal="center" vertical="center"/>
    </xf>
    <xf numFmtId="0" fontId="19" fillId="0" borderId="0" xfId="0" applyFont="1" applyAlignment="1" applyProtection="1">
      <alignment horizontal="left" vertical="center" wrapText="1"/>
    </xf>
    <xf numFmtId="0" fontId="19" fillId="6" borderId="63" xfId="0" applyFont="1" applyFill="1" applyBorder="1" applyAlignment="1" applyProtection="1">
      <alignment horizontal="center" vertical="center" shrinkToFit="1"/>
      <protection locked="0"/>
    </xf>
    <xf numFmtId="0" fontId="19" fillId="6" borderId="64" xfId="0" applyFont="1" applyFill="1" applyBorder="1" applyAlignment="1" applyProtection="1">
      <alignment horizontal="center" vertical="center" shrinkToFit="1"/>
      <protection locked="0"/>
    </xf>
    <xf numFmtId="0" fontId="24" fillId="3" borderId="56" xfId="10" applyFont="1" applyFill="1" applyBorder="1" applyAlignment="1" applyProtection="1">
      <alignment horizontal="center" vertical="center" wrapText="1"/>
    </xf>
    <xf numFmtId="0" fontId="24" fillId="3" borderId="45" xfId="10" applyFont="1" applyFill="1" applyBorder="1" applyAlignment="1" applyProtection="1">
      <alignment horizontal="center" vertical="center" wrapText="1"/>
    </xf>
    <xf numFmtId="0" fontId="24" fillId="3" borderId="57" xfId="10" applyFont="1" applyFill="1" applyBorder="1" applyAlignment="1" applyProtection="1">
      <alignment horizontal="center" vertical="center" wrapText="1"/>
    </xf>
    <xf numFmtId="0" fontId="24" fillId="3" borderId="58" xfId="10" applyFont="1" applyFill="1" applyBorder="1" applyAlignment="1" applyProtection="1">
      <alignment horizontal="center" vertical="center" wrapText="1"/>
    </xf>
    <xf numFmtId="0" fontId="44" fillId="6" borderId="58" xfId="10" applyFont="1" applyFill="1" applyBorder="1" applyAlignment="1" applyProtection="1">
      <alignment horizontal="left" vertical="top" wrapText="1"/>
      <protection locked="0"/>
    </xf>
    <xf numFmtId="0" fontId="44" fillId="6" borderId="59" xfId="10" applyFont="1" applyFill="1" applyBorder="1" applyAlignment="1" applyProtection="1">
      <alignment horizontal="left" vertical="top" wrapText="1"/>
      <protection locked="0"/>
    </xf>
    <xf numFmtId="0" fontId="44" fillId="6" borderId="9" xfId="10" applyFont="1" applyFill="1" applyBorder="1" applyAlignment="1" applyProtection="1">
      <alignment horizontal="left" vertical="center" wrapText="1"/>
      <protection locked="0"/>
    </xf>
    <xf numFmtId="0" fontId="44" fillId="6" borderId="4" xfId="10" applyFont="1" applyFill="1" applyBorder="1" applyAlignment="1" applyProtection="1">
      <alignment horizontal="left" vertical="center" wrapText="1"/>
      <protection locked="0"/>
    </xf>
    <xf numFmtId="0" fontId="16" fillId="3" borderId="15" xfId="10" applyFont="1" applyFill="1" applyBorder="1" applyAlignment="1" applyProtection="1">
      <alignment horizontal="left" vertical="center" wrapText="1"/>
    </xf>
    <xf numFmtId="0" fontId="16" fillId="3" borderId="16" xfId="10" applyFont="1" applyFill="1" applyBorder="1" applyAlignment="1" applyProtection="1">
      <alignment horizontal="left" vertical="center" wrapText="1"/>
    </xf>
    <xf numFmtId="0" fontId="16" fillId="3" borderId="17" xfId="10" applyFont="1" applyFill="1" applyBorder="1" applyAlignment="1" applyProtection="1">
      <alignment horizontal="left" vertical="center" wrapText="1"/>
    </xf>
    <xf numFmtId="0" fontId="24" fillId="3" borderId="60" xfId="10" applyFont="1" applyFill="1" applyBorder="1" applyAlignment="1" applyProtection="1">
      <alignment horizontal="center" vertical="center" wrapText="1"/>
    </xf>
    <xf numFmtId="0" fontId="24" fillId="3" borderId="69" xfId="10" applyFont="1" applyFill="1" applyBorder="1" applyAlignment="1" applyProtection="1">
      <alignment horizontal="center" vertical="center" wrapText="1"/>
    </xf>
    <xf numFmtId="0" fontId="44" fillId="6" borderId="69" xfId="10" applyFont="1" applyFill="1" applyBorder="1" applyAlignment="1" applyProtection="1">
      <alignment horizontal="center" vertical="center" wrapText="1"/>
      <protection locked="0"/>
    </xf>
    <xf numFmtId="0" fontId="44" fillId="6" borderId="45" xfId="10" applyFont="1" applyFill="1" applyBorder="1" applyAlignment="1" applyProtection="1">
      <alignment horizontal="center" vertical="center" wrapText="1"/>
      <protection locked="0"/>
    </xf>
    <xf numFmtId="0" fontId="44" fillId="6" borderId="70" xfId="10" applyFont="1" applyFill="1" applyBorder="1" applyAlignment="1" applyProtection="1">
      <alignment horizontal="center" vertical="center" wrapText="1"/>
      <protection locked="0"/>
    </xf>
    <xf numFmtId="0" fontId="44" fillId="6" borderId="44" xfId="10" applyFont="1" applyFill="1" applyBorder="1" applyAlignment="1" applyProtection="1">
      <alignment horizontal="center" vertical="center" wrapText="1"/>
      <protection locked="0"/>
    </xf>
    <xf numFmtId="0" fontId="25" fillId="3" borderId="15" xfId="10" applyFont="1" applyFill="1" applyBorder="1" applyAlignment="1" applyProtection="1">
      <alignment horizontal="left" vertical="center" wrapText="1"/>
    </xf>
    <xf numFmtId="0" fontId="25" fillId="3" borderId="16" xfId="10" applyFont="1" applyFill="1" applyBorder="1" applyAlignment="1" applyProtection="1">
      <alignment horizontal="left" vertical="center" wrapText="1"/>
    </xf>
    <xf numFmtId="0" fontId="25" fillId="3" borderId="17" xfId="10" applyFont="1" applyFill="1" applyBorder="1" applyAlignment="1" applyProtection="1">
      <alignment horizontal="left" vertical="center" wrapText="1"/>
    </xf>
    <xf numFmtId="0" fontId="44" fillId="6" borderId="49" xfId="10" applyFont="1" applyFill="1" applyBorder="1" applyAlignment="1" applyProtection="1">
      <alignment horizontal="left" vertical="center" shrinkToFit="1"/>
      <protection locked="0"/>
    </xf>
    <xf numFmtId="0" fontId="44" fillId="6" borderId="30" xfId="10" applyFont="1" applyFill="1" applyBorder="1" applyAlignment="1" applyProtection="1">
      <alignment horizontal="left" vertical="center" shrinkToFit="1"/>
      <protection locked="0"/>
    </xf>
    <xf numFmtId="0" fontId="44" fillId="6" borderId="50" xfId="10" applyFont="1" applyFill="1" applyBorder="1" applyAlignment="1" applyProtection="1">
      <alignment horizontal="left" vertical="center" shrinkToFit="1"/>
      <protection locked="0"/>
    </xf>
    <xf numFmtId="0" fontId="44" fillId="6" borderId="5" xfId="10" applyFont="1" applyFill="1" applyBorder="1" applyAlignment="1" applyProtection="1">
      <alignment horizontal="left" vertical="center" shrinkToFit="1"/>
      <protection locked="0"/>
    </xf>
    <xf numFmtId="0" fontId="24" fillId="3" borderId="49" xfId="10" applyFont="1" applyFill="1" applyBorder="1" applyAlignment="1" applyProtection="1">
      <alignment horizontal="center" vertical="center" wrapText="1"/>
    </xf>
    <xf numFmtId="0" fontId="24" fillId="3" borderId="30" xfId="10" applyFont="1" applyFill="1" applyBorder="1" applyAlignment="1" applyProtection="1">
      <alignment horizontal="center" vertical="center" wrapText="1"/>
    </xf>
    <xf numFmtId="0" fontId="24" fillId="3" borderId="41" xfId="10" applyFont="1" applyFill="1" applyBorder="1" applyAlignment="1" applyProtection="1">
      <alignment horizontal="center" vertical="center" wrapText="1"/>
    </xf>
    <xf numFmtId="0" fontId="24" fillId="3" borderId="50" xfId="10" applyFont="1" applyFill="1" applyBorder="1" applyAlignment="1" applyProtection="1">
      <alignment horizontal="center" vertical="center" wrapText="1"/>
    </xf>
    <xf numFmtId="0" fontId="24" fillId="3" borderId="5" xfId="10" applyFont="1" applyFill="1" applyBorder="1" applyAlignment="1" applyProtection="1">
      <alignment horizontal="center" vertical="center" wrapText="1"/>
    </xf>
    <xf numFmtId="0" fontId="24" fillId="3" borderId="43" xfId="10" applyFont="1" applyFill="1" applyBorder="1" applyAlignment="1" applyProtection="1">
      <alignment horizontal="center" vertical="center" wrapText="1"/>
    </xf>
    <xf numFmtId="0" fontId="44" fillId="6" borderId="25" xfId="10" applyFont="1" applyFill="1" applyBorder="1" applyAlignment="1" applyProtection="1">
      <alignment horizontal="left" vertical="center" shrinkToFit="1"/>
      <protection locked="0"/>
    </xf>
    <xf numFmtId="0" fontId="44" fillId="6" borderId="6" xfId="10" applyFont="1" applyFill="1" applyBorder="1" applyAlignment="1" applyProtection="1">
      <alignment horizontal="left" vertical="center" shrinkToFit="1"/>
      <protection locked="0"/>
    </xf>
    <xf numFmtId="0" fontId="19" fillId="6" borderId="108" xfId="6" applyNumberFormat="1" applyFont="1" applyFill="1" applyBorder="1" applyAlignment="1" applyProtection="1">
      <alignment horizontal="left" vertical="center" wrapText="1"/>
      <protection locked="0"/>
    </xf>
    <xf numFmtId="0" fontId="19" fillId="6" borderId="107" xfId="6" applyNumberFormat="1" applyFont="1" applyFill="1" applyBorder="1" applyAlignment="1" applyProtection="1">
      <alignment horizontal="left" vertical="center" wrapText="1"/>
      <protection locked="0"/>
    </xf>
    <xf numFmtId="0" fontId="19" fillId="6" borderId="26" xfId="6" applyNumberFormat="1" applyFont="1" applyFill="1" applyBorder="1" applyAlignment="1" applyProtection="1">
      <alignment horizontal="left" vertical="center" wrapText="1"/>
      <protection locked="0"/>
    </xf>
    <xf numFmtId="0" fontId="19" fillId="6" borderId="28" xfId="6" applyNumberFormat="1" applyFont="1" applyFill="1" applyBorder="1" applyAlignment="1" applyProtection="1">
      <alignment horizontal="left" vertical="center" wrapText="1"/>
      <protection locked="0"/>
    </xf>
    <xf numFmtId="182" fontId="24" fillId="0" borderId="94" xfId="6" applyFont="1" applyFill="1" applyBorder="1" applyAlignment="1" applyProtection="1">
      <alignment horizontal="right" vertical="center"/>
    </xf>
    <xf numFmtId="183" fontId="25" fillId="10" borderId="119" xfId="6" applyNumberFormat="1" applyFont="1" applyFill="1" applyBorder="1" applyAlignment="1" applyProtection="1">
      <alignment horizontal="center" vertical="center" wrapText="1"/>
    </xf>
    <xf numFmtId="183" fontId="25" fillId="10" borderId="101" xfId="6" applyNumberFormat="1" applyFont="1" applyFill="1" applyBorder="1" applyAlignment="1" applyProtection="1">
      <alignment horizontal="center" vertical="center" wrapText="1"/>
    </xf>
    <xf numFmtId="183" fontId="25" fillId="10" borderId="102" xfId="6" applyNumberFormat="1" applyFont="1" applyFill="1" applyBorder="1" applyAlignment="1" applyProtection="1">
      <alignment horizontal="center" vertical="center" wrapText="1"/>
    </xf>
    <xf numFmtId="182" fontId="25" fillId="3" borderId="89" xfId="6" applyFont="1" applyFill="1" applyBorder="1" applyAlignment="1" applyProtection="1">
      <alignment horizontal="left" vertical="center" wrapText="1"/>
    </xf>
    <xf numFmtId="182" fontId="25" fillId="3" borderId="90" xfId="6" applyFont="1" applyFill="1" applyBorder="1" applyAlignment="1" applyProtection="1">
      <alignment horizontal="left" vertical="center" wrapText="1"/>
    </xf>
    <xf numFmtId="182" fontId="38" fillId="3" borderId="13" xfId="6" applyFont="1" applyFill="1" applyBorder="1" applyAlignment="1" applyProtection="1">
      <alignment horizontal="center" vertical="center"/>
    </xf>
    <xf numFmtId="182" fontId="38" fillId="3" borderId="21" xfId="6" applyFont="1" applyFill="1" applyBorder="1" applyAlignment="1" applyProtection="1">
      <alignment horizontal="center" vertical="center"/>
    </xf>
    <xf numFmtId="182" fontId="38" fillId="3" borderId="8" xfId="6" applyFont="1" applyFill="1" applyBorder="1" applyAlignment="1" applyProtection="1">
      <alignment horizontal="center" vertical="center"/>
    </xf>
    <xf numFmtId="182" fontId="38" fillId="6" borderId="108" xfId="6" applyFont="1" applyFill="1" applyBorder="1" applyAlignment="1" applyProtection="1">
      <alignment horizontal="right" vertical="center" wrapText="1"/>
      <protection locked="0"/>
    </xf>
    <xf numFmtId="182" fontId="38" fillId="6" borderId="107" xfId="6" applyFont="1" applyFill="1" applyBorder="1" applyAlignment="1" applyProtection="1">
      <alignment horizontal="right" vertical="center" wrapText="1"/>
      <protection locked="0"/>
    </xf>
    <xf numFmtId="182" fontId="25" fillId="3" borderId="88" xfId="6" applyFont="1" applyFill="1" applyBorder="1" applyAlignment="1" applyProtection="1">
      <alignment horizontal="left" vertical="center" wrapText="1"/>
    </xf>
    <xf numFmtId="182" fontId="25" fillId="3" borderId="11" xfId="6" applyFont="1" applyFill="1" applyBorder="1" applyAlignment="1" applyProtection="1">
      <alignment horizontal="left" vertical="center" wrapText="1"/>
    </xf>
    <xf numFmtId="182" fontId="25" fillId="3" borderId="19" xfId="6" applyFont="1" applyFill="1" applyBorder="1" applyAlignment="1" applyProtection="1">
      <alignment horizontal="left" vertical="center" wrapText="1"/>
    </xf>
    <xf numFmtId="182" fontId="24" fillId="0" borderId="0" xfId="6" applyFont="1" applyBorder="1" applyAlignment="1" applyProtection="1">
      <alignment horizontal="center" vertical="center"/>
    </xf>
    <xf numFmtId="182" fontId="38" fillId="6" borderId="26" xfId="6" applyFont="1" applyFill="1" applyBorder="1" applyAlignment="1" applyProtection="1">
      <alignment horizontal="right" vertical="center" wrapText="1"/>
      <protection locked="0"/>
    </xf>
    <xf numFmtId="182" fontId="38" fillId="6" borderId="28" xfId="6" applyFont="1" applyFill="1" applyBorder="1" applyAlignment="1" applyProtection="1">
      <alignment horizontal="right" vertical="center" wrapText="1"/>
      <protection locked="0"/>
    </xf>
    <xf numFmtId="182" fontId="38" fillId="6" borderId="1" xfId="6" applyFont="1" applyFill="1" applyBorder="1" applyAlignment="1" applyProtection="1">
      <alignment horizontal="right" vertical="center" wrapText="1"/>
      <protection locked="0"/>
    </xf>
    <xf numFmtId="182" fontId="38" fillId="6" borderId="3" xfId="6" applyFont="1" applyFill="1" applyBorder="1" applyAlignment="1" applyProtection="1">
      <alignment horizontal="right" vertical="center" wrapText="1"/>
      <protection locked="0"/>
    </xf>
    <xf numFmtId="0" fontId="19" fillId="6" borderId="15" xfId="6" applyNumberFormat="1" applyFont="1" applyFill="1" applyBorder="1" applyAlignment="1" applyProtection="1">
      <alignment horizontal="left" vertical="center" wrapText="1"/>
      <protection locked="0"/>
    </xf>
    <xf numFmtId="0" fontId="19" fillId="6" borderId="17" xfId="6" applyNumberFormat="1" applyFont="1" applyFill="1" applyBorder="1" applyAlignment="1" applyProtection="1">
      <alignment horizontal="left" vertical="center" wrapText="1"/>
      <protection locked="0"/>
    </xf>
    <xf numFmtId="0" fontId="24" fillId="0" borderId="106" xfId="10" applyFont="1" applyFill="1" applyBorder="1" applyAlignment="1" applyProtection="1">
      <alignment horizontal="center" vertical="center" wrapText="1"/>
    </xf>
    <xf numFmtId="0" fontId="24" fillId="0" borderId="11" xfId="10" applyFont="1" applyFill="1" applyBorder="1" applyAlignment="1" applyProtection="1">
      <alignment horizontal="center" vertical="center" wrapText="1"/>
    </xf>
    <xf numFmtId="0" fontId="24" fillId="0" borderId="11" xfId="10" applyFont="1" applyFill="1" applyBorder="1" applyAlignment="1" applyProtection="1">
      <alignment horizontal="left" vertical="center" wrapText="1"/>
    </xf>
    <xf numFmtId="0" fontId="24" fillId="0" borderId="12" xfId="10" applyFont="1" applyFill="1" applyBorder="1" applyAlignment="1" applyProtection="1">
      <alignment horizontal="left" vertical="center" wrapText="1"/>
    </xf>
    <xf numFmtId="182" fontId="19" fillId="0" borderId="92" xfId="6" applyFont="1" applyBorder="1" applyAlignment="1" applyProtection="1">
      <alignment horizontal="left" vertical="center" wrapText="1"/>
    </xf>
    <xf numFmtId="182" fontId="19" fillId="0" borderId="0" xfId="6" applyFont="1" applyBorder="1" applyAlignment="1" applyProtection="1">
      <alignment horizontal="left" vertical="center" wrapText="1"/>
    </xf>
    <xf numFmtId="182" fontId="19" fillId="0" borderId="93" xfId="6" applyFont="1" applyBorder="1" applyAlignment="1" applyProtection="1">
      <alignment horizontal="left" vertical="center" wrapText="1"/>
    </xf>
    <xf numFmtId="182" fontId="19" fillId="0" borderId="104" xfId="6" applyFont="1" applyBorder="1" applyAlignment="1" applyProtection="1">
      <alignment horizontal="left" vertical="center" wrapText="1"/>
    </xf>
    <xf numFmtId="182" fontId="19" fillId="0" borderId="5" xfId="6" applyFont="1" applyBorder="1" applyAlignment="1" applyProtection="1">
      <alignment horizontal="left" vertical="center" wrapText="1"/>
    </xf>
    <xf numFmtId="182" fontId="19" fillId="0" borderId="105" xfId="6" applyFont="1" applyBorder="1" applyAlignment="1" applyProtection="1">
      <alignment horizontal="left" vertical="center" wrapText="1"/>
    </xf>
    <xf numFmtId="182" fontId="24" fillId="3" borderId="1" xfId="6" applyFont="1" applyFill="1" applyBorder="1" applyAlignment="1" applyProtection="1">
      <alignment horizontal="center" vertical="center" wrapText="1"/>
    </xf>
    <xf numFmtId="182" fontId="24" fillId="3" borderId="3" xfId="6" applyFont="1" applyFill="1" applyBorder="1" applyAlignment="1" applyProtection="1">
      <alignment horizontal="center" vertical="center" wrapText="1"/>
    </xf>
    <xf numFmtId="182" fontId="24" fillId="3" borderId="9" xfId="6" applyFont="1" applyFill="1" applyBorder="1" applyAlignment="1" applyProtection="1">
      <alignment horizontal="center" vertical="center" wrapText="1"/>
    </xf>
    <xf numFmtId="182" fontId="24" fillId="3" borderId="10" xfId="6" applyFont="1" applyFill="1" applyBorder="1" applyAlignment="1" applyProtection="1">
      <alignment horizontal="center" vertical="center" wrapText="1"/>
    </xf>
    <xf numFmtId="182" fontId="24" fillId="3" borderId="4" xfId="6" applyFont="1" applyFill="1" applyBorder="1" applyAlignment="1" applyProtection="1">
      <alignment horizontal="center" vertical="center" wrapText="1"/>
    </xf>
    <xf numFmtId="182" fontId="24" fillId="3" borderId="6" xfId="6" applyFont="1" applyFill="1" applyBorder="1" applyAlignment="1" applyProtection="1">
      <alignment horizontal="center" vertical="center" wrapText="1"/>
    </xf>
    <xf numFmtId="182" fontId="24" fillId="3" borderId="13" xfId="6" applyFont="1" applyFill="1" applyBorder="1" applyAlignment="1" applyProtection="1">
      <alignment horizontal="center" vertical="center" wrapText="1"/>
    </xf>
    <xf numFmtId="182" fontId="24" fillId="3" borderId="21" xfId="6" applyFont="1" applyFill="1" applyBorder="1" applyAlignment="1" applyProtection="1">
      <alignment horizontal="center" vertical="center" wrapText="1"/>
    </xf>
    <xf numFmtId="182" fontId="24" fillId="3" borderId="8" xfId="6" applyFont="1" applyFill="1" applyBorder="1" applyAlignment="1" applyProtection="1">
      <alignment horizontal="center" vertical="center" wrapText="1"/>
    </xf>
    <xf numFmtId="182" fontId="24" fillId="0" borderId="5" xfId="6" applyFont="1" applyFill="1" applyBorder="1" applyAlignment="1" applyProtection="1">
      <alignment horizontal="right" vertical="center"/>
    </xf>
    <xf numFmtId="0" fontId="24" fillId="3" borderId="24" xfId="10" applyFont="1" applyFill="1" applyBorder="1" applyAlignment="1" applyProtection="1">
      <alignment horizontal="center" vertical="center" wrapText="1"/>
    </xf>
    <xf numFmtId="0" fontId="24" fillId="3" borderId="67" xfId="10" applyFont="1" applyFill="1" applyBorder="1" applyAlignment="1" applyProtection="1">
      <alignment horizontal="center" vertical="center" wrapText="1"/>
    </xf>
    <xf numFmtId="0" fontId="13" fillId="6" borderId="62" xfId="10" applyFont="1" applyFill="1" applyBorder="1" applyAlignment="1" applyProtection="1">
      <alignment horizontal="left" vertical="top" wrapText="1"/>
      <protection locked="0"/>
    </xf>
    <xf numFmtId="0" fontId="24" fillId="3" borderId="4" xfId="10" applyFont="1" applyFill="1" applyBorder="1" applyAlignment="1" applyProtection="1">
      <alignment horizontal="right" vertical="center" shrinkToFit="1"/>
    </xf>
    <xf numFmtId="0" fontId="24" fillId="3" borderId="5" xfId="10" applyFont="1" applyFill="1" applyBorder="1" applyAlignment="1" applyProtection="1">
      <alignment horizontal="right" vertical="center" shrinkToFit="1"/>
    </xf>
    <xf numFmtId="0" fontId="24" fillId="3" borderId="34" xfId="10" applyFont="1" applyFill="1" applyBorder="1" applyAlignment="1" applyProtection="1">
      <alignment horizontal="right" vertical="center" shrinkToFit="1"/>
    </xf>
    <xf numFmtId="0" fontId="24" fillId="3" borderId="15" xfId="10" applyFont="1" applyFill="1" applyBorder="1" applyAlignment="1" applyProtection="1">
      <alignment horizontal="center" vertical="center" wrapText="1"/>
    </xf>
    <xf numFmtId="0" fontId="24" fillId="3" borderId="16" xfId="10" applyFont="1" applyFill="1" applyBorder="1" applyAlignment="1" applyProtection="1">
      <alignment horizontal="center" vertical="center" wrapText="1"/>
    </xf>
    <xf numFmtId="0" fontId="24" fillId="3" borderId="20" xfId="10" applyFont="1" applyFill="1" applyBorder="1" applyAlignment="1" applyProtection="1">
      <alignment horizontal="center" vertical="center" wrapText="1"/>
    </xf>
    <xf numFmtId="0" fontId="24" fillId="3" borderId="64" xfId="10" applyFont="1" applyFill="1" applyBorder="1" applyAlignment="1" applyProtection="1">
      <alignment horizontal="center" vertical="center" wrapText="1"/>
    </xf>
    <xf numFmtId="0" fontId="13" fillId="6" borderId="3" xfId="10" applyFont="1" applyFill="1" applyBorder="1" applyAlignment="1" applyProtection="1">
      <alignment horizontal="left" vertical="top" wrapText="1"/>
      <protection locked="0"/>
    </xf>
    <xf numFmtId="0" fontId="13" fillId="6" borderId="51" xfId="10" applyFont="1" applyFill="1" applyBorder="1" applyAlignment="1" applyProtection="1">
      <alignment horizontal="left" vertical="top" wrapText="1"/>
      <protection locked="0"/>
    </xf>
    <xf numFmtId="0" fontId="24" fillId="3" borderId="53" xfId="10" applyFont="1" applyFill="1" applyBorder="1" applyAlignment="1" applyProtection="1">
      <alignment horizontal="right" vertical="center" shrinkToFit="1"/>
    </xf>
    <xf numFmtId="0" fontId="24" fillId="3" borderId="31" xfId="10" applyFont="1" applyFill="1" applyBorder="1" applyAlignment="1" applyProtection="1">
      <alignment horizontal="right" vertical="center" shrinkToFit="1"/>
    </xf>
    <xf numFmtId="0" fontId="24" fillId="3" borderId="46" xfId="10" applyFont="1" applyFill="1" applyBorder="1" applyAlignment="1" applyProtection="1">
      <alignment horizontal="right" vertical="center" shrinkToFit="1"/>
    </xf>
    <xf numFmtId="0" fontId="38" fillId="3" borderId="24" xfId="0" applyFont="1" applyFill="1" applyBorder="1" applyAlignment="1" applyProtection="1">
      <alignment horizontal="center" vertical="center" wrapText="1"/>
    </xf>
    <xf numFmtId="0" fontId="38" fillId="3" borderId="41" xfId="0" applyFont="1" applyFill="1" applyBorder="1" applyAlignment="1" applyProtection="1">
      <alignment horizontal="center" vertical="center" wrapText="1"/>
    </xf>
    <xf numFmtId="0" fontId="38" fillId="3" borderId="9" xfId="0" applyFont="1" applyFill="1" applyBorder="1" applyAlignment="1" applyProtection="1">
      <alignment horizontal="center" vertical="center" wrapText="1"/>
    </xf>
    <xf numFmtId="0" fontId="38" fillId="3" borderId="42" xfId="0" applyFont="1" applyFill="1" applyBorder="1" applyAlignment="1" applyProtection="1">
      <alignment horizontal="center" vertical="center" wrapText="1"/>
    </xf>
    <xf numFmtId="0" fontId="38" fillId="3" borderId="4" xfId="0" applyFont="1" applyFill="1" applyBorder="1" applyAlignment="1" applyProtection="1">
      <alignment horizontal="center" vertical="center" wrapText="1"/>
    </xf>
    <xf numFmtId="0" fontId="38" fillId="3" borderId="43" xfId="0" applyFont="1" applyFill="1" applyBorder="1" applyAlignment="1" applyProtection="1">
      <alignment horizontal="center" vertical="center" wrapText="1"/>
    </xf>
    <xf numFmtId="0" fontId="19" fillId="3" borderId="24" xfId="0" applyFont="1" applyFill="1" applyBorder="1" applyAlignment="1" applyProtection="1">
      <alignment horizontal="center" vertical="center" wrapText="1"/>
    </xf>
    <xf numFmtId="0" fontId="19" fillId="3" borderId="41" xfId="0" applyFont="1" applyFill="1" applyBorder="1" applyAlignment="1" applyProtection="1">
      <alignment horizontal="center" vertical="center" wrapText="1"/>
    </xf>
    <xf numFmtId="0" fontId="19" fillId="3" borderId="4" xfId="0" applyFont="1" applyFill="1" applyBorder="1" applyAlignment="1" applyProtection="1">
      <alignment horizontal="center" vertical="center" wrapText="1"/>
    </xf>
    <xf numFmtId="0" fontId="19" fillId="3" borderId="43" xfId="0" applyFont="1" applyFill="1" applyBorder="1" applyAlignment="1" applyProtection="1">
      <alignment horizontal="center" vertical="center" wrapText="1"/>
    </xf>
    <xf numFmtId="0" fontId="24" fillId="3" borderId="30" xfId="0" applyFont="1" applyFill="1" applyBorder="1" applyAlignment="1" applyProtection="1">
      <alignment horizontal="center" vertical="center" wrapText="1"/>
    </xf>
    <xf numFmtId="0" fontId="24" fillId="3" borderId="41" xfId="0" applyFont="1" applyFill="1" applyBorder="1" applyAlignment="1" applyProtection="1">
      <alignment horizontal="center" vertical="center" wrapText="1"/>
    </xf>
    <xf numFmtId="0" fontId="24" fillId="3" borderId="0" xfId="0" applyFont="1" applyFill="1" applyBorder="1" applyAlignment="1" applyProtection="1">
      <alignment horizontal="center" vertical="center" wrapText="1"/>
    </xf>
    <xf numFmtId="0" fontId="24" fillId="3" borderId="42" xfId="0" applyFont="1" applyFill="1" applyBorder="1" applyAlignment="1" applyProtection="1">
      <alignment horizontal="center" vertical="center" wrapText="1"/>
    </xf>
    <xf numFmtId="0" fontId="24" fillId="3" borderId="5" xfId="0" applyFont="1" applyFill="1" applyBorder="1" applyAlignment="1" applyProtection="1">
      <alignment horizontal="center" vertical="center" wrapText="1"/>
    </xf>
    <xf numFmtId="0" fontId="24" fillId="3" borderId="43" xfId="0" applyFont="1" applyFill="1" applyBorder="1" applyAlignment="1" applyProtection="1">
      <alignment horizontal="center" vertical="center" wrapText="1"/>
    </xf>
    <xf numFmtId="0" fontId="24" fillId="3" borderId="27" xfId="0" applyFont="1" applyFill="1" applyBorder="1" applyAlignment="1" applyProtection="1">
      <alignment horizontal="center" vertical="center" wrapText="1"/>
    </xf>
    <xf numFmtId="0" fontId="24" fillId="3" borderId="64" xfId="0" applyFont="1" applyFill="1" applyBorder="1" applyAlignment="1" applyProtection="1">
      <alignment horizontal="center" vertical="center" wrapText="1"/>
    </xf>
    <xf numFmtId="0" fontId="25" fillId="3" borderId="15" xfId="0" applyFont="1" applyFill="1" applyBorder="1" applyAlignment="1" applyProtection="1">
      <alignment horizontal="left" vertical="center"/>
    </xf>
    <xf numFmtId="0" fontId="25" fillId="3" borderId="16" xfId="0" applyFont="1" applyFill="1" applyBorder="1" applyAlignment="1" applyProtection="1">
      <alignment horizontal="left" vertical="center"/>
    </xf>
    <xf numFmtId="0" fontId="25" fillId="3" borderId="20" xfId="0" applyFont="1" applyFill="1" applyBorder="1" applyAlignment="1" applyProtection="1">
      <alignment horizontal="left" vertical="center"/>
    </xf>
    <xf numFmtId="0" fontId="25" fillId="3" borderId="1" xfId="0" applyFont="1" applyFill="1" applyBorder="1" applyAlignment="1" applyProtection="1">
      <alignment horizontal="left" vertical="center" wrapText="1"/>
    </xf>
    <xf numFmtId="0" fontId="25" fillId="3" borderId="2" xfId="0" applyFont="1" applyFill="1" applyBorder="1" applyAlignment="1" applyProtection="1">
      <alignment horizontal="left" vertical="center" wrapText="1"/>
    </xf>
    <xf numFmtId="0" fontId="25" fillId="3" borderId="52" xfId="0" applyFont="1" applyFill="1" applyBorder="1" applyAlignment="1" applyProtection="1">
      <alignment horizontal="left" vertical="center" wrapText="1"/>
    </xf>
    <xf numFmtId="0" fontId="25" fillId="3" borderId="53" xfId="0" applyFont="1" applyFill="1" applyBorder="1" applyAlignment="1" applyProtection="1">
      <alignment horizontal="left" vertical="center" wrapText="1"/>
    </xf>
    <xf numFmtId="0" fontId="25" fillId="3" borderId="31" xfId="0" applyFont="1" applyFill="1" applyBorder="1" applyAlignment="1" applyProtection="1">
      <alignment horizontal="left" vertical="center" wrapText="1"/>
    </xf>
    <xf numFmtId="0" fontId="25" fillId="3" borderId="46" xfId="0" applyFont="1" applyFill="1" applyBorder="1" applyAlignment="1" applyProtection="1">
      <alignment horizontal="left" vertical="center" wrapText="1"/>
    </xf>
    <xf numFmtId="0" fontId="24" fillId="3" borderId="49" xfId="0" applyFont="1" applyFill="1" applyBorder="1" applyAlignment="1" applyProtection="1">
      <alignment horizontal="center" vertical="center"/>
    </xf>
    <xf numFmtId="0" fontId="24" fillId="3" borderId="30" xfId="0" applyFont="1" applyFill="1" applyBorder="1" applyAlignment="1" applyProtection="1">
      <alignment horizontal="center" vertical="center"/>
    </xf>
    <xf numFmtId="0" fontId="24" fillId="3" borderId="41" xfId="0" applyFont="1" applyFill="1" applyBorder="1" applyAlignment="1" applyProtection="1">
      <alignment horizontal="center" vertical="center"/>
    </xf>
    <xf numFmtId="0" fontId="24" fillId="3" borderId="73" xfId="0" applyFont="1" applyFill="1" applyBorder="1" applyAlignment="1" applyProtection="1">
      <alignment horizontal="center" vertical="center"/>
    </xf>
    <xf numFmtId="0" fontId="24" fillId="3" borderId="22" xfId="0" applyFont="1" applyFill="1" applyBorder="1" applyAlignment="1" applyProtection="1">
      <alignment horizontal="center" vertical="center"/>
    </xf>
    <xf numFmtId="0" fontId="24" fillId="3" borderId="113" xfId="0" applyFont="1" applyFill="1" applyBorder="1" applyAlignment="1" applyProtection="1">
      <alignment horizontal="center" vertical="center"/>
    </xf>
    <xf numFmtId="0" fontId="44" fillId="6" borderId="9" xfId="0" applyFont="1" applyFill="1" applyBorder="1" applyAlignment="1" applyProtection="1">
      <alignment horizontal="left" vertical="top" wrapText="1"/>
      <protection locked="0"/>
    </xf>
    <xf numFmtId="0" fontId="44" fillId="6" borderId="0" xfId="0" applyFont="1" applyFill="1" applyBorder="1" applyAlignment="1" applyProtection="1">
      <alignment horizontal="left" vertical="top" wrapText="1"/>
      <protection locked="0"/>
    </xf>
    <xf numFmtId="0" fontId="44" fillId="6" borderId="10" xfId="0" applyFont="1" applyFill="1" applyBorder="1" applyAlignment="1" applyProtection="1">
      <alignment horizontal="left" vertical="top" wrapText="1"/>
      <protection locked="0"/>
    </xf>
    <xf numFmtId="0" fontId="44" fillId="6" borderId="4" xfId="0" applyFont="1" applyFill="1" applyBorder="1" applyAlignment="1" applyProtection="1">
      <alignment horizontal="left" vertical="top" wrapText="1"/>
      <protection locked="0"/>
    </xf>
    <xf numFmtId="0" fontId="44" fillId="6" borderId="5" xfId="0" applyFont="1" applyFill="1" applyBorder="1" applyAlignment="1" applyProtection="1">
      <alignment horizontal="left" vertical="top" wrapText="1"/>
      <protection locked="0"/>
    </xf>
    <xf numFmtId="0" fontId="44" fillId="6" borderId="6" xfId="0" applyFont="1" applyFill="1" applyBorder="1" applyAlignment="1" applyProtection="1">
      <alignment horizontal="left" vertical="top" wrapText="1"/>
      <protection locked="0"/>
    </xf>
    <xf numFmtId="0" fontId="25" fillId="3" borderId="15" xfId="0" applyFont="1" applyFill="1" applyBorder="1" applyAlignment="1" applyProtection="1">
      <alignment horizontal="left" vertical="center" wrapText="1"/>
    </xf>
    <xf numFmtId="0" fontId="25" fillId="3" borderId="16" xfId="0" applyFont="1" applyFill="1" applyBorder="1" applyAlignment="1" applyProtection="1">
      <alignment horizontal="left" vertical="center" wrapText="1"/>
    </xf>
    <xf numFmtId="0" fontId="25" fillId="3" borderId="20" xfId="0" applyFont="1" applyFill="1" applyBorder="1" applyAlignment="1" applyProtection="1">
      <alignment horizontal="left" vertical="center" wrapText="1"/>
    </xf>
    <xf numFmtId="0" fontId="44" fillId="6" borderId="30" xfId="0" applyFont="1" applyFill="1" applyBorder="1" applyAlignment="1" applyProtection="1">
      <alignment horizontal="left" vertical="top" wrapText="1"/>
      <protection locked="0"/>
    </xf>
    <xf numFmtId="0" fontId="44" fillId="6" borderId="25" xfId="0" applyFont="1" applyFill="1" applyBorder="1" applyAlignment="1" applyProtection="1">
      <alignment horizontal="left" vertical="top" wrapText="1"/>
      <protection locked="0"/>
    </xf>
    <xf numFmtId="0" fontId="44" fillId="6" borderId="27" xfId="0" applyFont="1" applyFill="1" applyBorder="1" applyAlignment="1" applyProtection="1">
      <alignment horizontal="center" vertical="center" wrapText="1"/>
      <protection locked="0"/>
    </xf>
    <xf numFmtId="0" fontId="44" fillId="6" borderId="28" xfId="0" applyFont="1" applyFill="1" applyBorder="1" applyAlignment="1" applyProtection="1">
      <alignment horizontal="center" vertical="center" wrapText="1"/>
      <protection locked="0"/>
    </xf>
    <xf numFmtId="0" fontId="25" fillId="3" borderId="88" xfId="0" applyFont="1" applyFill="1" applyBorder="1" applyAlignment="1" applyProtection="1">
      <alignment horizontal="left" vertical="center" wrapText="1"/>
    </xf>
    <xf numFmtId="0" fontId="25" fillId="3" borderId="11" xfId="0" applyFont="1" applyFill="1" applyBorder="1" applyAlignment="1" applyProtection="1">
      <alignment horizontal="left" vertical="center" wrapText="1"/>
    </xf>
    <xf numFmtId="0" fontId="25" fillId="3" borderId="19" xfId="0" applyFont="1" applyFill="1" applyBorder="1" applyAlignment="1" applyProtection="1">
      <alignment horizontal="left" vertical="center" wrapText="1"/>
    </xf>
    <xf numFmtId="0" fontId="44" fillId="6" borderId="16" xfId="0" applyFont="1" applyFill="1" applyBorder="1" applyAlignment="1" applyProtection="1">
      <alignment horizontal="center" vertical="center"/>
      <protection locked="0"/>
    </xf>
    <xf numFmtId="0" fontId="44" fillId="6" borderId="17" xfId="0" applyFont="1" applyFill="1" applyBorder="1" applyAlignment="1" applyProtection="1">
      <alignment horizontal="center" vertical="center"/>
      <protection locked="0"/>
    </xf>
    <xf numFmtId="0" fontId="44" fillId="6" borderId="11" xfId="0" applyFont="1" applyFill="1" applyBorder="1" applyAlignment="1" applyProtection="1">
      <alignment horizontal="center" vertical="center"/>
      <protection locked="0"/>
    </xf>
    <xf numFmtId="0" fontId="44" fillId="6" borderId="12" xfId="0" applyFont="1" applyFill="1" applyBorder="1" applyAlignment="1" applyProtection="1">
      <alignment horizontal="center" vertical="center"/>
      <protection locked="0"/>
    </xf>
    <xf numFmtId="0" fontId="44" fillId="6" borderId="5" xfId="0" applyFont="1" applyFill="1" applyBorder="1" applyAlignment="1" applyProtection="1">
      <alignment horizontal="center" vertical="center" shrinkToFit="1"/>
      <protection locked="0"/>
    </xf>
    <xf numFmtId="0" fontId="44" fillId="6" borderId="6" xfId="0" applyFont="1" applyFill="1" applyBorder="1" applyAlignment="1" applyProtection="1">
      <alignment horizontal="center" vertical="center" shrinkToFit="1"/>
      <protection locked="0"/>
    </xf>
    <xf numFmtId="0" fontId="44" fillId="6" borderId="63" xfId="0" applyFont="1" applyFill="1" applyBorder="1" applyAlignment="1" applyProtection="1">
      <alignment horizontal="center" vertical="center"/>
      <protection locked="0"/>
    </xf>
    <xf numFmtId="0" fontId="44" fillId="6" borderId="27" xfId="0" applyFont="1" applyFill="1" applyBorder="1" applyAlignment="1" applyProtection="1">
      <alignment horizontal="center" vertical="center"/>
      <protection locked="0"/>
    </xf>
    <xf numFmtId="0" fontId="44" fillId="6" borderId="28" xfId="0" applyFont="1" applyFill="1" applyBorder="1" applyAlignment="1" applyProtection="1">
      <alignment horizontal="center" vertical="center"/>
      <protection locked="0"/>
    </xf>
    <xf numFmtId="0" fontId="44" fillId="6" borderId="2" xfId="0" applyFont="1" applyFill="1" applyBorder="1" applyAlignment="1" applyProtection="1">
      <alignment horizontal="center" vertical="center" wrapText="1"/>
      <protection locked="0"/>
    </xf>
    <xf numFmtId="0" fontId="44" fillId="6" borderId="3" xfId="0" applyFont="1" applyFill="1" applyBorder="1" applyAlignment="1" applyProtection="1">
      <alignment horizontal="center" vertical="center" wrapText="1"/>
      <protection locked="0"/>
    </xf>
    <xf numFmtId="0" fontId="44" fillId="6" borderId="31" xfId="0" applyFont="1" applyFill="1" applyBorder="1" applyAlignment="1" applyProtection="1">
      <alignment horizontal="center" vertical="center" wrapText="1"/>
      <protection locked="0"/>
    </xf>
    <xf numFmtId="0" fontId="44" fillId="6" borderId="40" xfId="0" applyFont="1" applyFill="1" applyBorder="1" applyAlignment="1" applyProtection="1">
      <alignment horizontal="center" vertical="center" wrapText="1"/>
      <protection locked="0"/>
    </xf>
    <xf numFmtId="182" fontId="27" fillId="0" borderId="0" xfId="6" applyFont="1" applyFill="1" applyBorder="1" applyAlignment="1" applyProtection="1">
      <alignment horizontal="right" vertical="center"/>
    </xf>
    <xf numFmtId="0" fontId="19" fillId="0" borderId="96" xfId="3" applyFont="1" applyBorder="1" applyAlignment="1" applyProtection="1">
      <alignment horizontal="left" vertical="center" wrapText="1"/>
    </xf>
    <xf numFmtId="0" fontId="19" fillId="0" borderId="94" xfId="3" applyFont="1" applyBorder="1" applyAlignment="1" applyProtection="1">
      <alignment horizontal="left" vertical="center" wrapText="1"/>
    </xf>
    <xf numFmtId="0" fontId="19" fillId="0" borderId="89" xfId="3" applyFont="1" applyBorder="1" applyAlignment="1" applyProtection="1">
      <alignment horizontal="left" vertical="center" wrapText="1"/>
    </xf>
    <xf numFmtId="0" fontId="19" fillId="0" borderId="90" xfId="3" applyFont="1" applyBorder="1" applyAlignment="1" applyProtection="1">
      <alignment horizontal="left" vertical="center" wrapText="1"/>
    </xf>
    <xf numFmtId="0" fontId="19" fillId="0" borderId="114" xfId="3" applyFont="1" applyBorder="1" applyAlignment="1" applyProtection="1">
      <alignment horizontal="left" vertical="center" wrapText="1"/>
    </xf>
    <xf numFmtId="0" fontId="19" fillId="0" borderId="92" xfId="3" applyFont="1" applyBorder="1" applyAlignment="1" applyProtection="1">
      <alignment horizontal="left" vertical="center" wrapText="1"/>
    </xf>
    <xf numFmtId="0" fontId="19" fillId="0" borderId="0" xfId="3" applyFont="1" applyBorder="1" applyAlignment="1" applyProtection="1">
      <alignment horizontal="left" vertical="center" wrapText="1"/>
    </xf>
    <xf numFmtId="0" fontId="19" fillId="0" borderId="10" xfId="3" applyFont="1" applyBorder="1" applyAlignment="1" applyProtection="1">
      <alignment horizontal="left" vertical="center" wrapText="1"/>
    </xf>
    <xf numFmtId="0" fontId="19" fillId="0" borderId="89" xfId="3" applyFont="1" applyBorder="1" applyAlignment="1" applyProtection="1">
      <alignment horizontal="left" vertical="center"/>
    </xf>
    <xf numFmtId="0" fontId="19" fillId="0" borderId="90" xfId="3" applyFont="1" applyBorder="1" applyAlignment="1" applyProtection="1">
      <alignment horizontal="left" vertical="center"/>
    </xf>
    <xf numFmtId="0" fontId="19" fillId="0" borderId="114" xfId="3" applyFont="1" applyBorder="1" applyAlignment="1" applyProtection="1">
      <alignment horizontal="left" vertical="center"/>
    </xf>
    <xf numFmtId="38" fontId="13" fillId="6" borderId="98" xfId="1" applyFont="1" applyFill="1" applyBorder="1" applyAlignment="1" applyProtection="1">
      <alignment horizontal="center" vertical="center" shrinkToFit="1"/>
      <protection locked="0"/>
    </xf>
    <xf numFmtId="38" fontId="13" fillId="6" borderId="150" xfId="1" applyFont="1" applyFill="1" applyBorder="1" applyAlignment="1" applyProtection="1">
      <alignment horizontal="center" vertical="center" shrinkToFit="1"/>
      <protection locked="0"/>
    </xf>
    <xf numFmtId="178" fontId="19" fillId="3" borderId="157" xfId="3" applyNumberFormat="1" applyFont="1" applyFill="1" applyBorder="1" applyAlignment="1" applyProtection="1">
      <alignment horizontal="center" vertical="center"/>
    </xf>
    <xf numFmtId="178" fontId="19" fillId="3" borderId="156" xfId="3" applyNumberFormat="1" applyFont="1" applyFill="1" applyBorder="1" applyAlignment="1" applyProtection="1">
      <alignment horizontal="center" vertical="center"/>
    </xf>
    <xf numFmtId="0" fontId="19" fillId="3" borderId="181" xfId="3" applyFont="1" applyFill="1" applyBorder="1" applyAlignment="1" applyProtection="1">
      <alignment horizontal="center" vertical="center" wrapText="1"/>
    </xf>
    <xf numFmtId="0" fontId="19" fillId="3" borderId="182" xfId="3" applyFont="1" applyFill="1" applyBorder="1" applyAlignment="1" applyProtection="1">
      <alignment horizontal="center" vertical="center" wrapText="1"/>
    </xf>
    <xf numFmtId="0" fontId="19" fillId="3" borderId="183" xfId="3" applyFont="1" applyFill="1" applyBorder="1" applyAlignment="1" applyProtection="1">
      <alignment horizontal="center" vertical="center" wrapText="1"/>
    </xf>
    <xf numFmtId="0" fontId="19" fillId="3" borderId="98" xfId="3" applyFont="1" applyFill="1" applyBorder="1" applyAlignment="1" applyProtection="1">
      <alignment horizontal="center" vertical="center"/>
    </xf>
    <xf numFmtId="0" fontId="19" fillId="3" borderId="150" xfId="3" applyFont="1" applyFill="1" applyBorder="1" applyAlignment="1" applyProtection="1">
      <alignment horizontal="center" vertical="center"/>
    </xf>
    <xf numFmtId="0" fontId="19" fillId="3" borderId="92" xfId="3" applyFont="1" applyFill="1" applyBorder="1" applyAlignment="1" applyProtection="1">
      <alignment horizontal="center" vertical="center"/>
    </xf>
    <xf numFmtId="0" fontId="19" fillId="3" borderId="0" xfId="3" applyFont="1" applyFill="1" applyBorder="1" applyAlignment="1" applyProtection="1">
      <alignment horizontal="center" vertical="center"/>
    </xf>
    <xf numFmtId="0" fontId="19" fillId="3" borderId="93" xfId="3" applyFont="1" applyFill="1" applyBorder="1" applyAlignment="1" applyProtection="1">
      <alignment horizontal="center" vertical="center"/>
    </xf>
    <xf numFmtId="0" fontId="19" fillId="3" borderId="96" xfId="3" applyFont="1" applyFill="1" applyBorder="1" applyAlignment="1" applyProtection="1">
      <alignment horizontal="center" vertical="center"/>
    </xf>
    <xf numFmtId="0" fontId="19" fillId="3" borderId="94" xfId="3" applyFont="1" applyFill="1" applyBorder="1" applyAlignment="1" applyProtection="1">
      <alignment horizontal="center" vertical="center"/>
    </xf>
    <xf numFmtId="0" fontId="19" fillId="3" borderId="95" xfId="3" applyFont="1" applyFill="1" applyBorder="1" applyAlignment="1" applyProtection="1">
      <alignment horizontal="center" vertical="center"/>
    </xf>
    <xf numFmtId="0" fontId="13" fillId="6" borderId="137" xfId="3" applyFont="1" applyFill="1" applyBorder="1" applyAlignment="1" applyProtection="1">
      <alignment horizontal="center" vertical="center"/>
      <protection locked="0"/>
    </xf>
    <xf numFmtId="0" fontId="13" fillId="6" borderId="94" xfId="3" applyFont="1" applyFill="1" applyBorder="1" applyAlignment="1" applyProtection="1">
      <alignment horizontal="center" vertical="center"/>
      <protection locked="0"/>
    </xf>
    <xf numFmtId="0" fontId="13" fillId="6" borderId="95" xfId="3" applyFont="1" applyFill="1" applyBorder="1" applyAlignment="1" applyProtection="1">
      <alignment horizontal="center" vertical="center"/>
      <protection locked="0"/>
    </xf>
    <xf numFmtId="178" fontId="19" fillId="3" borderId="137" xfId="3" applyNumberFormat="1" applyFont="1" applyFill="1" applyBorder="1" applyAlignment="1" applyProtection="1">
      <alignment horizontal="center" vertical="center"/>
    </xf>
    <xf numFmtId="178" fontId="19" fillId="3" borderId="126" xfId="3" applyNumberFormat="1" applyFont="1" applyFill="1" applyBorder="1" applyAlignment="1" applyProtection="1">
      <alignment horizontal="center" vertical="center"/>
    </xf>
    <xf numFmtId="0" fontId="13" fillId="6" borderId="143" xfId="3" applyFont="1" applyFill="1" applyBorder="1" applyAlignment="1" applyProtection="1">
      <alignment horizontal="center" vertical="center"/>
      <protection locked="0"/>
    </xf>
    <xf numFmtId="0" fontId="13" fillId="6" borderId="0" xfId="3" applyFont="1" applyFill="1" applyBorder="1" applyAlignment="1" applyProtection="1">
      <alignment horizontal="center" vertical="center"/>
      <protection locked="0"/>
    </xf>
    <xf numFmtId="0" fontId="19" fillId="3" borderId="97" xfId="3" applyFont="1" applyFill="1" applyBorder="1" applyAlignment="1" applyProtection="1">
      <alignment horizontal="center" vertical="center"/>
    </xf>
    <xf numFmtId="0" fontId="13" fillId="0" borderId="155" xfId="3" applyFont="1" applyFill="1" applyBorder="1" applyAlignment="1" applyProtection="1">
      <alignment horizontal="center" vertical="center"/>
    </xf>
    <xf numFmtId="0" fontId="13" fillId="0" borderId="98" xfId="3" applyFont="1" applyFill="1" applyBorder="1" applyAlignment="1" applyProtection="1">
      <alignment horizontal="center" vertical="center"/>
    </xf>
    <xf numFmtId="0" fontId="13" fillId="6" borderId="184" xfId="3" applyFont="1" applyFill="1" applyBorder="1" applyAlignment="1" applyProtection="1">
      <alignment horizontal="center" vertical="center"/>
      <protection locked="0"/>
    </xf>
    <xf numFmtId="0" fontId="13" fillId="6" borderId="185" xfId="3" applyFont="1" applyFill="1" applyBorder="1" applyAlignment="1" applyProtection="1">
      <alignment horizontal="center" vertical="center"/>
      <protection locked="0"/>
    </xf>
    <xf numFmtId="0" fontId="13" fillId="6" borderId="186" xfId="3" applyFont="1" applyFill="1" applyBorder="1" applyAlignment="1" applyProtection="1">
      <alignment horizontal="center" vertical="center"/>
      <protection locked="0"/>
    </xf>
    <xf numFmtId="0" fontId="13" fillId="6" borderId="127" xfId="3" applyFont="1" applyFill="1" applyBorder="1" applyAlignment="1" applyProtection="1">
      <alignment horizontal="center" vertical="center"/>
      <protection locked="0"/>
    </xf>
    <xf numFmtId="0" fontId="13" fillId="6" borderId="128" xfId="3" applyFont="1" applyFill="1" applyBorder="1" applyAlignment="1" applyProtection="1">
      <alignment horizontal="center" vertical="center"/>
      <protection locked="0"/>
    </xf>
    <xf numFmtId="0" fontId="19" fillId="3" borderId="134" xfId="3" applyFont="1" applyFill="1" applyBorder="1" applyAlignment="1" applyProtection="1">
      <alignment horizontal="center" vertical="center" wrapText="1"/>
    </xf>
    <xf numFmtId="0" fontId="19" fillId="3" borderId="135" xfId="3" applyFont="1" applyFill="1" applyBorder="1" applyAlignment="1" applyProtection="1">
      <alignment horizontal="center" vertical="center"/>
    </xf>
    <xf numFmtId="0" fontId="19" fillId="3" borderId="136" xfId="3" applyFont="1" applyFill="1" applyBorder="1" applyAlignment="1" applyProtection="1">
      <alignment horizontal="center" vertical="center"/>
    </xf>
    <xf numFmtId="0" fontId="19" fillId="3" borderId="125" xfId="3" applyFont="1" applyFill="1" applyBorder="1" applyAlignment="1" applyProtection="1">
      <alignment horizontal="center" vertical="center"/>
    </xf>
    <xf numFmtId="0" fontId="13" fillId="6" borderId="135" xfId="3" applyFont="1" applyFill="1" applyBorder="1" applyAlignment="1" applyProtection="1">
      <alignment horizontal="left" vertical="center"/>
      <protection locked="0"/>
    </xf>
    <xf numFmtId="0" fontId="13" fillId="6" borderId="144" xfId="3" applyFont="1" applyFill="1" applyBorder="1" applyAlignment="1" applyProtection="1">
      <alignment horizontal="left" vertical="center"/>
      <protection locked="0"/>
    </xf>
    <xf numFmtId="0" fontId="13" fillId="6" borderId="125" xfId="3" applyFont="1" applyFill="1" applyBorder="1" applyAlignment="1" applyProtection="1">
      <alignment horizontal="left" vertical="center"/>
      <protection locked="0"/>
    </xf>
    <xf numFmtId="0" fontId="13" fillId="6" borderId="145" xfId="3" applyFont="1" applyFill="1" applyBorder="1" applyAlignment="1" applyProtection="1">
      <alignment horizontal="left" vertical="center"/>
      <protection locked="0"/>
    </xf>
    <xf numFmtId="178" fontId="19" fillId="3" borderId="151" xfId="3" applyNumberFormat="1" applyFont="1" applyFill="1" applyBorder="1" applyAlignment="1" applyProtection="1">
      <alignment horizontal="center" vertical="center"/>
    </xf>
    <xf numFmtId="178" fontId="19" fillId="3" borderId="142" xfId="3" applyNumberFormat="1" applyFont="1" applyFill="1" applyBorder="1" applyAlignment="1" applyProtection="1">
      <alignment horizontal="center" vertical="center"/>
    </xf>
    <xf numFmtId="0" fontId="19" fillId="3" borderId="139" xfId="3" applyFont="1" applyFill="1" applyBorder="1" applyAlignment="1" applyProtection="1">
      <alignment horizontal="center" vertical="center" wrapText="1"/>
    </xf>
    <xf numFmtId="0" fontId="19" fillId="3" borderId="140" xfId="3" applyFont="1" applyFill="1" applyBorder="1" applyAlignment="1" applyProtection="1">
      <alignment horizontal="center" vertical="center"/>
    </xf>
    <xf numFmtId="0" fontId="13" fillId="6" borderId="98" xfId="3" applyFont="1" applyFill="1" applyBorder="1" applyAlignment="1" applyProtection="1">
      <alignment horizontal="center" vertical="center"/>
      <protection locked="0"/>
    </xf>
    <xf numFmtId="0" fontId="13" fillId="0" borderId="98" xfId="3" applyFont="1" applyFill="1" applyBorder="1" applyAlignment="1" applyProtection="1">
      <alignment horizontal="left" vertical="center"/>
    </xf>
    <xf numFmtId="0" fontId="13" fillId="0" borderId="146" xfId="3" applyFont="1" applyFill="1" applyBorder="1" applyAlignment="1" applyProtection="1">
      <alignment horizontal="left" vertical="center"/>
    </xf>
    <xf numFmtId="179" fontId="19" fillId="0" borderId="155" xfId="3" applyNumberFormat="1" applyFont="1" applyFill="1" applyBorder="1" applyAlignment="1" applyProtection="1">
      <alignment horizontal="center" vertical="center"/>
    </xf>
    <xf numFmtId="179" fontId="19" fillId="0" borderId="98" xfId="3" applyNumberFormat="1" applyFont="1" applyFill="1" applyBorder="1" applyAlignment="1" applyProtection="1">
      <alignment horizontal="center" vertical="center"/>
    </xf>
    <xf numFmtId="179" fontId="19" fillId="0" borderId="146" xfId="3" applyNumberFormat="1" applyFont="1" applyFill="1" applyBorder="1" applyAlignment="1" applyProtection="1">
      <alignment horizontal="center" vertical="center"/>
    </xf>
    <xf numFmtId="0" fontId="13" fillId="6" borderId="140" xfId="3" applyFont="1" applyFill="1" applyBorder="1" applyAlignment="1" applyProtection="1">
      <alignment horizontal="left" vertical="center" shrinkToFit="1"/>
      <protection locked="0"/>
    </xf>
    <xf numFmtId="0" fontId="13" fillId="6" borderId="141" xfId="3" applyFont="1" applyFill="1" applyBorder="1" applyAlignment="1" applyProtection="1">
      <alignment horizontal="left" vertical="center" shrinkToFit="1"/>
      <protection locked="0"/>
    </xf>
    <xf numFmtId="0" fontId="13" fillId="6" borderId="138" xfId="3" applyFont="1" applyFill="1" applyBorder="1" applyAlignment="1" applyProtection="1">
      <alignment horizontal="center" vertical="center"/>
      <protection locked="0"/>
    </xf>
    <xf numFmtId="0" fontId="13" fillId="6" borderId="151" xfId="3" applyFont="1" applyFill="1" applyBorder="1" applyAlignment="1" applyProtection="1">
      <alignment horizontal="center" vertical="center"/>
      <protection locked="0"/>
    </xf>
    <xf numFmtId="0" fontId="13" fillId="6" borderId="152" xfId="3" applyFont="1" applyFill="1" applyBorder="1" applyAlignment="1" applyProtection="1">
      <alignment horizontal="center" vertical="center"/>
      <protection locked="0"/>
    </xf>
    <xf numFmtId="0" fontId="19" fillId="3" borderId="97" xfId="3" applyFont="1" applyFill="1" applyBorder="1" applyAlignment="1" applyProtection="1">
      <alignment horizontal="center" vertical="center" wrapText="1"/>
    </xf>
    <xf numFmtId="0" fontId="19" fillId="3" borderId="98" xfId="3" applyFont="1" applyFill="1" applyBorder="1" applyAlignment="1" applyProtection="1">
      <alignment horizontal="center" vertical="center" wrapText="1"/>
    </xf>
    <xf numFmtId="0" fontId="19" fillId="3" borderId="150" xfId="3" applyFont="1" applyFill="1" applyBorder="1" applyAlignment="1" applyProtection="1">
      <alignment horizontal="center" vertical="center" wrapText="1"/>
    </xf>
    <xf numFmtId="0" fontId="43" fillId="6" borderId="155" xfId="3" applyFont="1" applyFill="1" applyBorder="1" applyAlignment="1" applyProtection="1">
      <alignment horizontal="left" vertical="center" wrapText="1"/>
      <protection locked="0"/>
    </xf>
    <xf numFmtId="0" fontId="43" fillId="6" borderId="98" xfId="3" applyFont="1" applyFill="1" applyBorder="1" applyAlignment="1" applyProtection="1">
      <alignment horizontal="left" vertical="center" wrapText="1"/>
      <protection locked="0"/>
    </xf>
    <xf numFmtId="0" fontId="43" fillId="6" borderId="146" xfId="3" applyFont="1" applyFill="1" applyBorder="1" applyAlignment="1" applyProtection="1">
      <alignment horizontal="left" vertical="center" wrapText="1"/>
      <protection locked="0"/>
    </xf>
    <xf numFmtId="0" fontId="19" fillId="3" borderId="89" xfId="3" applyFont="1" applyFill="1" applyBorder="1" applyAlignment="1" applyProtection="1">
      <alignment horizontal="center" vertical="center" wrapText="1"/>
    </xf>
    <xf numFmtId="0" fontId="19" fillId="3" borderId="90" xfId="3" applyFont="1" applyFill="1" applyBorder="1" applyAlignment="1" applyProtection="1">
      <alignment horizontal="center" vertical="center" wrapText="1"/>
    </xf>
    <xf numFmtId="0" fontId="19" fillId="3" borderId="92" xfId="3" applyFont="1" applyFill="1" applyBorder="1" applyAlignment="1" applyProtection="1">
      <alignment horizontal="center" vertical="center" wrapText="1"/>
    </xf>
    <xf numFmtId="0" fontId="19" fillId="3" borderId="0" xfId="3" applyFont="1" applyFill="1" applyBorder="1" applyAlignment="1" applyProtection="1">
      <alignment horizontal="center" vertical="center" wrapText="1"/>
    </xf>
    <xf numFmtId="38" fontId="19" fillId="6" borderId="154" xfId="1" applyFont="1" applyFill="1" applyBorder="1" applyAlignment="1" applyProtection="1">
      <alignment horizontal="center" vertical="center" shrinkToFit="1"/>
      <protection locked="0"/>
    </xf>
    <xf numFmtId="38" fontId="19" fillId="6" borderId="90" xfId="1" applyFont="1" applyFill="1" applyBorder="1" applyAlignment="1" applyProtection="1">
      <alignment horizontal="center" vertical="center" shrinkToFit="1"/>
      <protection locked="0"/>
    </xf>
    <xf numFmtId="38" fontId="19" fillId="6" borderId="153" xfId="1" applyFont="1" applyFill="1" applyBorder="1" applyAlignment="1" applyProtection="1">
      <alignment horizontal="center" vertical="center" shrinkToFit="1"/>
      <protection locked="0"/>
    </xf>
    <xf numFmtId="38" fontId="19" fillId="6" borderId="143" xfId="1" applyFont="1" applyFill="1" applyBorder="1" applyAlignment="1" applyProtection="1">
      <alignment horizontal="center" vertical="center" shrinkToFit="1"/>
      <protection locked="0"/>
    </xf>
    <xf numFmtId="38" fontId="19" fillId="6" borderId="0" xfId="1" applyFont="1" applyFill="1" applyBorder="1" applyAlignment="1" applyProtection="1">
      <alignment horizontal="center" vertical="center" shrinkToFit="1"/>
      <protection locked="0"/>
    </xf>
    <xf numFmtId="38" fontId="19" fillId="6" borderId="180" xfId="1" applyFont="1" applyFill="1" applyBorder="1" applyAlignment="1" applyProtection="1">
      <alignment horizontal="center" vertical="center" shrinkToFit="1"/>
      <protection locked="0"/>
    </xf>
    <xf numFmtId="0" fontId="38" fillId="0" borderId="154" xfId="3" applyNumberFormat="1" applyFont="1" applyFill="1" applyBorder="1" applyAlignment="1" applyProtection="1">
      <alignment horizontal="center" vertical="center"/>
    </xf>
    <xf numFmtId="0" fontId="38" fillId="0" borderId="90" xfId="3" applyNumberFormat="1" applyFont="1" applyFill="1" applyBorder="1" applyAlignment="1" applyProtection="1">
      <alignment horizontal="center" vertical="center"/>
    </xf>
    <xf numFmtId="0" fontId="38" fillId="0" borderId="91" xfId="3" applyNumberFormat="1" applyFont="1" applyFill="1" applyBorder="1" applyAlignment="1" applyProtection="1">
      <alignment horizontal="center" vertical="center"/>
    </xf>
    <xf numFmtId="0" fontId="38" fillId="0" borderId="143" xfId="3" applyNumberFormat="1" applyFont="1" applyFill="1" applyBorder="1" applyAlignment="1" applyProtection="1">
      <alignment horizontal="center" vertical="center"/>
    </xf>
    <xf numFmtId="0" fontId="38" fillId="0" borderId="0" xfId="3" applyNumberFormat="1" applyFont="1" applyFill="1" applyBorder="1" applyAlignment="1" applyProtection="1">
      <alignment horizontal="center" vertical="center"/>
    </xf>
    <xf numFmtId="0" fontId="38" fillId="0" borderId="93" xfId="3" applyNumberFormat="1" applyFont="1" applyFill="1" applyBorder="1" applyAlignment="1" applyProtection="1">
      <alignment horizontal="center" vertical="center"/>
    </xf>
    <xf numFmtId="0" fontId="23" fillId="3" borderId="89" xfId="3" applyFont="1" applyFill="1" applyBorder="1" applyAlignment="1" applyProtection="1">
      <alignment horizontal="center" vertical="center" wrapText="1"/>
    </xf>
    <xf numFmtId="0" fontId="23" fillId="3" borderId="90" xfId="3" applyFont="1" applyFill="1" applyBorder="1" applyAlignment="1" applyProtection="1">
      <alignment horizontal="center" vertical="center" wrapText="1"/>
    </xf>
    <xf numFmtId="0" fontId="23" fillId="3" borderId="92" xfId="3" applyFont="1" applyFill="1" applyBorder="1" applyAlignment="1" applyProtection="1">
      <alignment horizontal="center" vertical="center" wrapText="1"/>
    </xf>
    <xf numFmtId="0" fontId="23" fillId="3" borderId="0" xfId="3" applyFont="1" applyFill="1" applyBorder="1" applyAlignment="1" applyProtection="1">
      <alignment horizontal="center" vertical="center" wrapText="1"/>
    </xf>
    <xf numFmtId="0" fontId="19" fillId="6" borderId="154" xfId="3" applyFont="1" applyFill="1" applyBorder="1" applyAlignment="1" applyProtection="1">
      <alignment horizontal="left" vertical="center" wrapText="1"/>
      <protection locked="0"/>
    </xf>
    <xf numFmtId="0" fontId="19" fillId="6" borderId="90" xfId="3" applyFont="1" applyFill="1" applyBorder="1" applyAlignment="1" applyProtection="1">
      <alignment horizontal="left" vertical="center" wrapText="1"/>
      <protection locked="0"/>
    </xf>
    <xf numFmtId="0" fontId="19" fillId="6" borderId="114" xfId="3" applyFont="1" applyFill="1" applyBorder="1" applyAlignment="1" applyProtection="1">
      <alignment horizontal="left" vertical="center" wrapText="1"/>
      <protection locked="0"/>
    </xf>
    <xf numFmtId="0" fontId="19" fillId="6" borderId="143" xfId="3" applyFont="1" applyFill="1" applyBorder="1" applyAlignment="1" applyProtection="1">
      <alignment horizontal="left" vertical="center" wrapText="1"/>
      <protection locked="0"/>
    </xf>
    <xf numFmtId="0" fontId="19" fillId="6" borderId="0" xfId="3" applyFont="1" applyFill="1" applyBorder="1" applyAlignment="1" applyProtection="1">
      <alignment horizontal="left" vertical="center" wrapText="1"/>
      <protection locked="0"/>
    </xf>
    <xf numFmtId="0" fontId="19" fillId="6" borderId="10" xfId="3" applyFont="1" applyFill="1" applyBorder="1" applyAlignment="1" applyProtection="1">
      <alignment horizontal="left" vertical="center" wrapText="1"/>
      <protection locked="0"/>
    </xf>
    <xf numFmtId="0" fontId="47" fillId="3" borderId="172" xfId="3" applyFont="1" applyFill="1" applyBorder="1" applyAlignment="1" applyProtection="1">
      <alignment horizontal="center" vertical="center" shrinkToFit="1"/>
    </xf>
    <xf numFmtId="0" fontId="47" fillId="3" borderId="173" xfId="3" applyFont="1" applyFill="1" applyBorder="1" applyAlignment="1" applyProtection="1">
      <alignment horizontal="center" vertical="center" shrinkToFit="1"/>
    </xf>
    <xf numFmtId="0" fontId="47" fillId="3" borderId="187" xfId="3" applyFont="1" applyFill="1" applyBorder="1" applyAlignment="1" applyProtection="1">
      <alignment horizontal="center" vertical="center" shrinkToFit="1"/>
    </xf>
    <xf numFmtId="0" fontId="43" fillId="6" borderId="188" xfId="3" applyNumberFormat="1" applyFont="1" applyFill="1" applyBorder="1" applyAlignment="1" applyProtection="1">
      <alignment horizontal="center" vertical="center"/>
      <protection locked="0"/>
    </xf>
    <xf numFmtId="0" fontId="43" fillId="6" borderId="173" xfId="3" applyNumberFormat="1" applyFont="1" applyFill="1" applyBorder="1" applyAlignment="1" applyProtection="1">
      <alignment horizontal="center" vertical="center"/>
      <protection locked="0"/>
    </xf>
    <xf numFmtId="0" fontId="43" fillId="6" borderId="174" xfId="3" applyNumberFormat="1" applyFont="1" applyFill="1" applyBorder="1" applyAlignment="1" applyProtection="1">
      <alignment horizontal="center" vertical="center"/>
      <protection locked="0"/>
    </xf>
    <xf numFmtId="178" fontId="65" fillId="3" borderId="88" xfId="3" applyNumberFormat="1" applyFont="1" applyFill="1" applyBorder="1" applyAlignment="1">
      <alignment horizontal="center" vertical="center"/>
    </xf>
    <xf numFmtId="178" fontId="65" fillId="3" borderId="11" xfId="3" applyNumberFormat="1" applyFont="1" applyFill="1" applyBorder="1" applyAlignment="1">
      <alignment horizontal="center" vertical="center"/>
    </xf>
    <xf numFmtId="178" fontId="65" fillId="3" borderId="19" xfId="3" applyNumberFormat="1" applyFont="1" applyFill="1" applyBorder="1" applyAlignment="1">
      <alignment horizontal="center" vertical="center"/>
    </xf>
    <xf numFmtId="178" fontId="13" fillId="6" borderId="106" xfId="3" applyNumberFormat="1" applyFont="1" applyFill="1" applyBorder="1" applyAlignment="1" applyProtection="1">
      <alignment horizontal="center" vertical="center"/>
      <protection locked="0"/>
    </xf>
    <xf numFmtId="178" fontId="13" fillId="6" borderId="11" xfId="3" applyNumberFormat="1" applyFont="1" applyFill="1" applyBorder="1" applyAlignment="1" applyProtection="1">
      <alignment horizontal="center" vertical="center"/>
      <protection locked="0"/>
    </xf>
    <xf numFmtId="178" fontId="13" fillId="6" borderId="12" xfId="3" applyNumberFormat="1" applyFont="1" applyFill="1" applyBorder="1" applyAlignment="1" applyProtection="1">
      <alignment horizontal="center" vertical="center"/>
      <protection locked="0"/>
    </xf>
    <xf numFmtId="0" fontId="19" fillId="3" borderId="88" xfId="3" applyFont="1" applyFill="1" applyBorder="1" applyAlignment="1" applyProtection="1">
      <alignment horizontal="center" vertical="center" wrapText="1"/>
    </xf>
    <xf numFmtId="0" fontId="19" fillId="3" borderId="11" xfId="3" applyFont="1" applyFill="1" applyBorder="1" applyAlignment="1" applyProtection="1">
      <alignment horizontal="center" vertical="center"/>
    </xf>
    <xf numFmtId="0" fontId="19" fillId="3" borderId="19" xfId="3" applyFont="1" applyFill="1" applyBorder="1" applyAlignment="1" applyProtection="1">
      <alignment horizontal="center" vertical="center"/>
    </xf>
    <xf numFmtId="0" fontId="13" fillId="6" borderId="11" xfId="3" applyFont="1" applyFill="1" applyBorder="1" applyAlignment="1" applyProtection="1">
      <alignment horizontal="left" vertical="center" wrapText="1"/>
      <protection locked="0"/>
    </xf>
    <xf numFmtId="0" fontId="13" fillId="6" borderId="12" xfId="3" applyFont="1" applyFill="1" applyBorder="1" applyAlignment="1" applyProtection="1">
      <alignment horizontal="left" vertical="center" wrapText="1"/>
      <protection locked="0"/>
    </xf>
    <xf numFmtId="0" fontId="19" fillId="4" borderId="0" xfId="3" applyFont="1" applyFill="1" applyBorder="1" applyAlignment="1" applyProtection="1">
      <alignment horizontal="center" vertical="center" wrapText="1" shrinkToFit="1"/>
    </xf>
    <xf numFmtId="0" fontId="19" fillId="4" borderId="5" xfId="3" applyFont="1" applyFill="1" applyBorder="1" applyAlignment="1" applyProtection="1">
      <alignment horizontal="center" vertical="center" wrapText="1" shrinkToFit="1"/>
    </xf>
    <xf numFmtId="0" fontId="19" fillId="4" borderId="5" xfId="3" applyFont="1" applyFill="1" applyBorder="1" applyAlignment="1" applyProtection="1">
      <alignment horizontal="center" vertical="center"/>
    </xf>
    <xf numFmtId="0" fontId="19" fillId="4" borderId="6" xfId="3" applyFont="1" applyFill="1" applyBorder="1" applyAlignment="1" applyProtection="1">
      <alignment horizontal="center" vertical="center"/>
    </xf>
    <xf numFmtId="180" fontId="19" fillId="0" borderId="2" xfId="3" applyNumberFormat="1" applyFont="1" applyFill="1" applyBorder="1" applyAlignment="1" applyProtection="1">
      <alignment horizontal="right" vertical="center"/>
    </xf>
    <xf numFmtId="180" fontId="19" fillId="0" borderId="3" xfId="3" applyNumberFormat="1" applyFont="1" applyFill="1" applyBorder="1" applyAlignment="1" applyProtection="1">
      <alignment horizontal="right" vertical="center"/>
    </xf>
    <xf numFmtId="38" fontId="38" fillId="0" borderId="2" xfId="1" applyFont="1" applyFill="1" applyBorder="1" applyAlignment="1" applyProtection="1">
      <alignment horizontal="left" vertical="center" wrapText="1"/>
    </xf>
    <xf numFmtId="38" fontId="38" fillId="0" borderId="3" xfId="1" applyFont="1" applyFill="1" applyBorder="1" applyAlignment="1" applyProtection="1">
      <alignment horizontal="left" vertical="center" wrapText="1"/>
    </xf>
    <xf numFmtId="0" fontId="19" fillId="3" borderId="88" xfId="3" applyFont="1" applyFill="1" applyBorder="1" applyAlignment="1" applyProtection="1">
      <alignment horizontal="center" vertical="center"/>
    </xf>
    <xf numFmtId="0" fontId="19" fillId="0" borderId="106" xfId="3" applyFont="1" applyFill="1" applyBorder="1" applyAlignment="1" applyProtection="1">
      <alignment horizontal="center" vertical="center"/>
    </xf>
    <xf numFmtId="0" fontId="19" fillId="0" borderId="11" xfId="3" applyFont="1" applyFill="1" applyBorder="1" applyAlignment="1" applyProtection="1">
      <alignment horizontal="center" vertical="center"/>
    </xf>
    <xf numFmtId="0" fontId="38" fillId="3" borderId="1" xfId="3" applyFont="1" applyFill="1" applyBorder="1" applyAlignment="1" applyProtection="1">
      <alignment horizontal="center" vertical="center" wrapText="1"/>
    </xf>
    <xf numFmtId="0" fontId="38" fillId="3" borderId="2" xfId="3" applyFont="1" applyFill="1" applyBorder="1" applyAlignment="1" applyProtection="1">
      <alignment horizontal="center" vertical="center"/>
    </xf>
    <xf numFmtId="0" fontId="38" fillId="3" borderId="52" xfId="3" applyFont="1" applyFill="1" applyBorder="1" applyAlignment="1" applyProtection="1">
      <alignment horizontal="center" vertical="center"/>
    </xf>
    <xf numFmtId="0" fontId="38" fillId="3" borderId="4" xfId="3" applyFont="1" applyFill="1" applyBorder="1" applyAlignment="1" applyProtection="1">
      <alignment horizontal="center" vertical="center"/>
    </xf>
    <xf numFmtId="0" fontId="38" fillId="3" borderId="5" xfId="3" applyFont="1" applyFill="1" applyBorder="1" applyAlignment="1" applyProtection="1">
      <alignment horizontal="center" vertical="center"/>
    </xf>
    <xf numFmtId="0" fontId="38" fillId="3" borderId="43" xfId="3" applyFont="1" applyFill="1" applyBorder="1" applyAlignment="1" applyProtection="1">
      <alignment horizontal="center" vertical="center"/>
    </xf>
    <xf numFmtId="0" fontId="13" fillId="6" borderId="2" xfId="3" applyFont="1" applyFill="1" applyBorder="1" applyAlignment="1" applyProtection="1">
      <alignment horizontal="left" vertical="center"/>
      <protection locked="0"/>
    </xf>
    <xf numFmtId="0" fontId="13" fillId="6" borderId="3" xfId="3" applyFont="1" applyFill="1" applyBorder="1" applyAlignment="1" applyProtection="1">
      <alignment horizontal="left" vertical="center"/>
      <protection locked="0"/>
    </xf>
    <xf numFmtId="0" fontId="13" fillId="6" borderId="5" xfId="3" applyFont="1" applyFill="1" applyBorder="1" applyAlignment="1" applyProtection="1">
      <alignment horizontal="left" vertical="center"/>
      <protection locked="0"/>
    </xf>
    <xf numFmtId="0" fontId="13" fillId="6" borderId="6" xfId="3" applyFont="1" applyFill="1" applyBorder="1" applyAlignment="1" applyProtection="1">
      <alignment horizontal="left" vertical="center"/>
      <protection locked="0"/>
    </xf>
    <xf numFmtId="38" fontId="13" fillId="6" borderId="11" xfId="1" applyFont="1" applyFill="1" applyBorder="1" applyAlignment="1" applyProtection="1">
      <alignment horizontal="center" vertical="center"/>
      <protection locked="0"/>
    </xf>
    <xf numFmtId="180" fontId="19" fillId="0" borderId="11" xfId="3" applyNumberFormat="1" applyFont="1" applyFill="1" applyBorder="1" applyAlignment="1" applyProtection="1">
      <alignment horizontal="left" vertical="center"/>
    </xf>
    <xf numFmtId="180" fontId="19" fillId="0" borderId="12" xfId="3" applyNumberFormat="1" applyFont="1" applyFill="1" applyBorder="1" applyAlignment="1" applyProtection="1">
      <alignment horizontal="left" vertical="center"/>
    </xf>
    <xf numFmtId="178" fontId="19" fillId="3" borderId="4" xfId="3" applyNumberFormat="1" applyFont="1" applyFill="1" applyBorder="1" applyAlignment="1" applyProtection="1">
      <alignment horizontal="center" vertical="center"/>
    </xf>
    <xf numFmtId="178" fontId="19" fillId="3" borderId="5" xfId="3" applyNumberFormat="1" applyFont="1" applyFill="1" applyBorder="1" applyAlignment="1" applyProtection="1">
      <alignment horizontal="center" vertical="center"/>
    </xf>
    <xf numFmtId="178" fontId="19" fillId="3" borderId="43" xfId="3" applyNumberFormat="1" applyFont="1" applyFill="1" applyBorder="1" applyAlignment="1" applyProtection="1">
      <alignment horizontal="center" vertical="center"/>
    </xf>
    <xf numFmtId="178" fontId="13" fillId="6" borderId="11" xfId="3" applyNumberFormat="1" applyFont="1" applyFill="1" applyBorder="1" applyAlignment="1" applyProtection="1">
      <alignment horizontal="center" vertical="center" shrinkToFit="1"/>
      <protection locked="0"/>
    </xf>
    <xf numFmtId="178" fontId="13" fillId="6" borderId="12" xfId="3" applyNumberFormat="1" applyFont="1" applyFill="1" applyBorder="1" applyAlignment="1" applyProtection="1">
      <alignment horizontal="center" vertical="center" shrinkToFit="1"/>
      <protection locked="0"/>
    </xf>
    <xf numFmtId="0" fontId="19" fillId="3" borderId="88" xfId="0" applyFont="1" applyFill="1" applyBorder="1" applyAlignment="1" applyProtection="1">
      <alignment horizontal="center" vertical="center"/>
    </xf>
    <xf numFmtId="0" fontId="19" fillId="3" borderId="19" xfId="0" applyFont="1" applyFill="1" applyBorder="1" applyAlignment="1" applyProtection="1">
      <alignment horizontal="center" vertical="center"/>
    </xf>
    <xf numFmtId="49" fontId="13" fillId="6" borderId="11" xfId="3" applyNumberFormat="1" applyFont="1" applyFill="1" applyBorder="1" applyAlignment="1" applyProtection="1">
      <alignment horizontal="center" vertical="center" shrinkToFit="1"/>
      <protection locked="0"/>
    </xf>
    <xf numFmtId="49" fontId="13" fillId="6" borderId="12" xfId="3" applyNumberFormat="1" applyFont="1" applyFill="1" applyBorder="1" applyAlignment="1" applyProtection="1">
      <alignment horizontal="center" vertical="center" shrinkToFit="1"/>
      <protection locked="0"/>
    </xf>
    <xf numFmtId="0" fontId="13" fillId="6" borderId="11" xfId="3" applyFont="1" applyFill="1" applyBorder="1" applyAlignment="1" applyProtection="1">
      <alignment horizontal="left" vertical="center" wrapText="1" shrinkToFit="1"/>
      <protection locked="0"/>
    </xf>
    <xf numFmtId="0" fontId="13" fillId="6" borderId="12" xfId="3" applyFont="1" applyFill="1" applyBorder="1" applyAlignment="1" applyProtection="1">
      <alignment horizontal="left" vertical="center" wrapText="1" shrinkToFit="1"/>
      <protection locked="0"/>
    </xf>
    <xf numFmtId="0" fontId="19" fillId="3" borderId="172" xfId="3" applyFont="1" applyFill="1" applyBorder="1" applyAlignment="1" applyProtection="1">
      <alignment horizontal="center" vertical="center"/>
    </xf>
    <xf numFmtId="0" fontId="19" fillId="3" borderId="173" xfId="3" applyFont="1" applyFill="1" applyBorder="1" applyAlignment="1" applyProtection="1">
      <alignment horizontal="center" vertical="center"/>
    </xf>
    <xf numFmtId="0" fontId="19" fillId="3" borderId="189" xfId="3" applyFont="1" applyFill="1" applyBorder="1" applyAlignment="1" applyProtection="1">
      <alignment horizontal="center" vertical="center"/>
    </xf>
    <xf numFmtId="0" fontId="13" fillId="6" borderId="173" xfId="3" applyFont="1" applyFill="1" applyBorder="1" applyAlignment="1" applyProtection="1">
      <alignment horizontal="center" vertical="center"/>
      <protection locked="0"/>
    </xf>
    <xf numFmtId="0" fontId="13" fillId="6" borderId="174" xfId="3" applyFont="1" applyFill="1" applyBorder="1" applyAlignment="1" applyProtection="1">
      <alignment horizontal="center" vertical="center"/>
      <protection locked="0"/>
    </xf>
    <xf numFmtId="178" fontId="38" fillId="3" borderId="11" xfId="3" applyNumberFormat="1" applyFont="1" applyFill="1" applyBorder="1" applyAlignment="1" applyProtection="1">
      <alignment horizontal="center" vertical="center" wrapText="1"/>
    </xf>
    <xf numFmtId="178" fontId="38" fillId="3" borderId="19" xfId="3" applyNumberFormat="1" applyFont="1" applyFill="1" applyBorder="1" applyAlignment="1" applyProtection="1">
      <alignment horizontal="center" vertical="center" wrapText="1"/>
    </xf>
    <xf numFmtId="178" fontId="38" fillId="3" borderId="88" xfId="3" applyNumberFormat="1" applyFont="1" applyFill="1" applyBorder="1" applyAlignment="1" applyProtection="1">
      <alignment horizontal="center" vertical="center"/>
    </xf>
    <xf numFmtId="178" fontId="38" fillId="3" borderId="11" xfId="3" applyNumberFormat="1" applyFont="1" applyFill="1" applyBorder="1" applyAlignment="1" applyProtection="1">
      <alignment horizontal="center" vertical="center"/>
    </xf>
    <xf numFmtId="178" fontId="38" fillId="3" borderId="19" xfId="3" applyNumberFormat="1" applyFont="1" applyFill="1" applyBorder="1" applyAlignment="1" applyProtection="1">
      <alignment horizontal="center" vertical="center"/>
    </xf>
    <xf numFmtId="0" fontId="13" fillId="6" borderId="11" xfId="3" applyFont="1" applyFill="1" applyBorder="1" applyAlignment="1" applyProtection="1">
      <alignment horizontal="center" vertical="center"/>
      <protection locked="0"/>
    </xf>
    <xf numFmtId="0" fontId="13" fillId="6" borderId="12" xfId="3" applyFont="1" applyFill="1" applyBorder="1" applyAlignment="1" applyProtection="1">
      <alignment horizontal="center" vertical="center"/>
      <protection locked="0"/>
    </xf>
    <xf numFmtId="38" fontId="19" fillId="6" borderId="61" xfId="1" applyFont="1" applyFill="1" applyBorder="1" applyAlignment="1" applyProtection="1">
      <alignment horizontal="center" vertical="center" wrapText="1"/>
      <protection locked="0"/>
    </xf>
    <xf numFmtId="38" fontId="19" fillId="6" borderId="2" xfId="1" applyFont="1" applyFill="1" applyBorder="1" applyAlignment="1" applyProtection="1">
      <alignment horizontal="center" vertical="center" wrapText="1"/>
      <protection locked="0"/>
    </xf>
    <xf numFmtId="0" fontId="19" fillId="3" borderId="11" xfId="3" applyFont="1" applyFill="1" applyBorder="1" applyAlignment="1" applyProtection="1">
      <alignment horizontal="center" vertical="center" wrapText="1"/>
    </xf>
    <xf numFmtId="0" fontId="19" fillId="3" borderId="2" xfId="3" applyFont="1" applyFill="1" applyBorder="1" applyAlignment="1" applyProtection="1">
      <alignment horizontal="center" vertical="center" wrapText="1"/>
    </xf>
    <xf numFmtId="0" fontId="19" fillId="3" borderId="88" xfId="3" applyFont="1" applyFill="1" applyBorder="1" applyAlignment="1" applyProtection="1">
      <alignment horizontal="center" vertical="center" wrapText="1" shrinkToFit="1"/>
    </xf>
    <xf numFmtId="0" fontId="19" fillId="3" borderId="11" xfId="3" applyFont="1" applyFill="1" applyBorder="1" applyAlignment="1" applyProtection="1">
      <alignment horizontal="center" vertical="center" wrapText="1" shrinkToFit="1"/>
    </xf>
    <xf numFmtId="0" fontId="19" fillId="3" borderId="19" xfId="3" applyFont="1" applyFill="1" applyBorder="1" applyAlignment="1" applyProtection="1">
      <alignment horizontal="center" vertical="center" wrapText="1" shrinkToFit="1"/>
    </xf>
    <xf numFmtId="0" fontId="13" fillId="6" borderId="2" xfId="3" applyFont="1" applyFill="1" applyBorder="1" applyAlignment="1" applyProtection="1">
      <alignment horizontal="left" vertical="center" wrapText="1"/>
      <protection locked="0"/>
    </xf>
    <xf numFmtId="0" fontId="19" fillId="3" borderId="1" xfId="3" applyFont="1" applyFill="1" applyBorder="1" applyAlignment="1" applyProtection="1">
      <alignment horizontal="center" vertical="center" wrapText="1"/>
    </xf>
    <xf numFmtId="0" fontId="38" fillId="6" borderId="61" xfId="3" applyFont="1" applyFill="1" applyBorder="1" applyAlignment="1" applyProtection="1">
      <alignment horizontal="left" vertical="center" wrapText="1"/>
      <protection locked="0"/>
    </xf>
    <xf numFmtId="0" fontId="38" fillId="6" borderId="2" xfId="3" applyFont="1" applyFill="1" applyBorder="1" applyAlignment="1" applyProtection="1">
      <alignment horizontal="left" vertical="center" wrapText="1"/>
      <protection locked="0"/>
    </xf>
    <xf numFmtId="0" fontId="38" fillId="6" borderId="3" xfId="3" applyFont="1" applyFill="1" applyBorder="1" applyAlignment="1" applyProtection="1">
      <alignment horizontal="left" vertical="center" wrapText="1"/>
      <protection locked="0"/>
    </xf>
    <xf numFmtId="0" fontId="38" fillId="3" borderId="172" xfId="3" applyFont="1" applyFill="1" applyBorder="1" applyAlignment="1" applyProtection="1">
      <alignment horizontal="center" vertical="center" shrinkToFit="1"/>
    </xf>
    <xf numFmtId="0" fontId="38" fillId="3" borderId="173" xfId="3" applyFont="1" applyFill="1" applyBorder="1" applyAlignment="1" applyProtection="1">
      <alignment horizontal="center" vertical="center" shrinkToFit="1"/>
    </xf>
    <xf numFmtId="0" fontId="38" fillId="3" borderId="189" xfId="3" applyFont="1" applyFill="1" applyBorder="1" applyAlignment="1" applyProtection="1">
      <alignment horizontal="center" vertical="center" shrinkToFit="1"/>
    </xf>
    <xf numFmtId="0" fontId="43" fillId="6" borderId="190" xfId="3" applyFont="1" applyFill="1" applyBorder="1" applyAlignment="1" applyProtection="1">
      <alignment horizontal="center" vertical="center" wrapText="1"/>
      <protection locked="0"/>
    </xf>
    <xf numFmtId="0" fontId="43" fillId="6" borderId="173" xfId="3" applyFont="1" applyFill="1" applyBorder="1" applyAlignment="1" applyProtection="1">
      <alignment horizontal="center" vertical="center" wrapText="1"/>
      <protection locked="0"/>
    </xf>
    <xf numFmtId="0" fontId="43" fillId="6" borderId="174" xfId="3" applyFont="1" applyFill="1" applyBorder="1" applyAlignment="1" applyProtection="1">
      <alignment horizontal="center" vertical="center" wrapText="1"/>
      <protection locked="0"/>
    </xf>
    <xf numFmtId="177" fontId="19" fillId="3" borderId="85" xfId="3" applyNumberFormat="1" applyFont="1" applyFill="1" applyBorder="1" applyAlignment="1" applyProtection="1">
      <alignment horizontal="center" vertical="center" wrapText="1"/>
    </xf>
    <xf numFmtId="177" fontId="19" fillId="3" borderId="106" xfId="3" applyNumberFormat="1" applyFont="1" applyFill="1" applyBorder="1" applyAlignment="1" applyProtection="1">
      <alignment horizontal="center" vertical="center" wrapText="1"/>
    </xf>
    <xf numFmtId="177" fontId="19" fillId="3" borderId="19" xfId="3" applyNumberFormat="1" applyFont="1" applyFill="1" applyBorder="1" applyAlignment="1" applyProtection="1">
      <alignment horizontal="center" vertical="center" wrapText="1"/>
    </xf>
    <xf numFmtId="177" fontId="19" fillId="3" borderId="86" xfId="3" applyNumberFormat="1" applyFont="1" applyFill="1" applyBorder="1" applyAlignment="1" applyProtection="1">
      <alignment horizontal="center" vertical="center" wrapText="1"/>
    </xf>
    <xf numFmtId="0" fontId="19" fillId="3" borderId="13" xfId="0" applyFont="1" applyFill="1" applyBorder="1" applyAlignment="1" applyProtection="1">
      <alignment horizontal="center" vertical="center" wrapText="1"/>
    </xf>
    <xf numFmtId="0" fontId="19" fillId="3" borderId="8" xfId="0" applyFont="1" applyFill="1" applyBorder="1" applyAlignment="1" applyProtection="1">
      <alignment horizontal="center" vertical="center" wrapText="1"/>
    </xf>
    <xf numFmtId="177" fontId="19" fillId="3" borderId="13" xfId="3" applyNumberFormat="1" applyFont="1" applyFill="1" applyBorder="1" applyAlignment="1" applyProtection="1">
      <alignment horizontal="center" vertical="center" wrapText="1"/>
    </xf>
    <xf numFmtId="177" fontId="19" fillId="3" borderId="8" xfId="3" applyNumberFormat="1" applyFont="1" applyFill="1" applyBorder="1" applyAlignment="1" applyProtection="1">
      <alignment horizontal="center" vertical="center" wrapText="1"/>
    </xf>
    <xf numFmtId="0" fontId="19" fillId="3" borderId="13" xfId="3" applyNumberFormat="1" applyFont="1" applyFill="1" applyBorder="1" applyAlignment="1" applyProtection="1">
      <alignment horizontal="center" vertical="distributed" wrapText="1"/>
    </xf>
    <xf numFmtId="0" fontId="19" fillId="3" borderId="8" xfId="3" applyNumberFormat="1" applyFont="1" applyFill="1" applyBorder="1" applyAlignment="1" applyProtection="1">
      <alignment horizontal="center" vertical="distributed" wrapText="1"/>
    </xf>
    <xf numFmtId="0" fontId="39" fillId="4" borderId="5" xfId="0" applyNumberFormat="1" applyFont="1" applyFill="1" applyBorder="1" applyAlignment="1" applyProtection="1">
      <alignment horizontal="left" vertical="center" wrapText="1"/>
    </xf>
    <xf numFmtId="0" fontId="39" fillId="4" borderId="6" xfId="0" applyNumberFormat="1" applyFont="1" applyFill="1" applyBorder="1" applyAlignment="1" applyProtection="1">
      <alignment horizontal="left" vertical="center" wrapText="1"/>
    </xf>
    <xf numFmtId="0" fontId="19" fillId="3" borderId="54" xfId="0" applyFont="1" applyFill="1" applyBorder="1" applyAlignment="1" applyProtection="1">
      <alignment horizontal="center" vertical="center" wrapText="1"/>
    </xf>
    <xf numFmtId="0" fontId="19" fillId="4" borderId="11" xfId="3" applyFont="1" applyFill="1" applyBorder="1" applyAlignment="1" applyProtection="1">
      <alignment horizontal="right" vertical="center"/>
    </xf>
    <xf numFmtId="0" fontId="19" fillId="4" borderId="12" xfId="3" applyFont="1" applyFill="1" applyBorder="1" applyAlignment="1" applyProtection="1">
      <alignment horizontal="right" vertical="center"/>
    </xf>
    <xf numFmtId="0" fontId="13" fillId="6" borderId="58" xfId="3" applyNumberFormat="1" applyFont="1" applyFill="1" applyBorder="1" applyAlignment="1" applyProtection="1">
      <alignment horizontal="center" vertical="center" wrapText="1"/>
      <protection locked="0"/>
    </xf>
    <xf numFmtId="0" fontId="13" fillId="6" borderId="45" xfId="3" applyNumberFormat="1" applyFont="1" applyFill="1" applyBorder="1" applyAlignment="1" applyProtection="1">
      <alignment horizontal="center" vertical="center" wrapText="1"/>
      <protection locked="0"/>
    </xf>
    <xf numFmtId="0" fontId="19" fillId="3" borderId="175" xfId="3" applyFont="1" applyFill="1" applyBorder="1" applyAlignment="1" applyProtection="1">
      <alignment horizontal="center" vertical="center"/>
    </xf>
    <xf numFmtId="0" fontId="13" fillId="6" borderId="176" xfId="3" applyFont="1" applyFill="1" applyBorder="1" applyAlignment="1" applyProtection="1">
      <alignment horizontal="center" vertical="center"/>
      <protection locked="0"/>
    </xf>
    <xf numFmtId="0" fontId="13" fillId="6" borderId="106" xfId="3" applyFont="1" applyFill="1" applyBorder="1" applyAlignment="1" applyProtection="1">
      <alignment horizontal="left" vertical="center" wrapText="1"/>
      <protection locked="0"/>
    </xf>
    <xf numFmtId="0" fontId="13" fillId="6" borderId="61" xfId="3" applyFont="1" applyFill="1" applyBorder="1" applyAlignment="1" applyProtection="1">
      <alignment horizontal="left" vertical="center" wrapText="1"/>
      <protection locked="0"/>
    </xf>
    <xf numFmtId="0" fontId="13" fillId="6" borderId="3" xfId="3" applyFont="1" applyFill="1" applyBorder="1" applyAlignment="1" applyProtection="1">
      <alignment horizontal="left" vertical="center" wrapText="1"/>
      <protection locked="0"/>
    </xf>
    <xf numFmtId="0" fontId="19" fillId="3" borderId="2" xfId="3" applyFont="1" applyFill="1" applyBorder="1" applyAlignment="1" applyProtection="1">
      <alignment horizontal="center" vertical="center"/>
    </xf>
    <xf numFmtId="0" fontId="19" fillId="0" borderId="12" xfId="3" applyFont="1" applyFill="1" applyBorder="1" applyAlignment="1" applyProtection="1">
      <alignment horizontal="center" vertical="center"/>
    </xf>
    <xf numFmtId="38" fontId="13" fillId="6" borderId="106" xfId="1" applyFont="1" applyFill="1" applyBorder="1" applyAlignment="1" applyProtection="1">
      <alignment horizontal="right" vertical="center"/>
      <protection locked="0"/>
    </xf>
    <xf numFmtId="38" fontId="13" fillId="6" borderId="11" xfId="1" applyFont="1" applyFill="1" applyBorder="1" applyAlignment="1" applyProtection="1">
      <alignment horizontal="right" vertical="center"/>
      <protection locked="0"/>
    </xf>
    <xf numFmtId="0" fontId="19" fillId="0" borderId="88" xfId="3" applyFont="1" applyFill="1" applyBorder="1" applyAlignment="1" applyProtection="1">
      <alignment horizontal="center" vertical="center"/>
    </xf>
    <xf numFmtId="178" fontId="19" fillId="0" borderId="98" xfId="3" applyNumberFormat="1" applyFont="1" applyFill="1" applyBorder="1" applyAlignment="1" applyProtection="1">
      <alignment horizontal="center" vertical="center" wrapText="1"/>
    </xf>
    <xf numFmtId="178" fontId="19" fillId="0" borderId="99" xfId="3" applyNumberFormat="1" applyFont="1" applyFill="1" applyBorder="1" applyAlignment="1" applyProtection="1">
      <alignment horizontal="center" vertical="center" wrapText="1"/>
    </xf>
    <xf numFmtId="0" fontId="19" fillId="0" borderId="11" xfId="3" applyFont="1" applyFill="1" applyBorder="1" applyAlignment="1" applyProtection="1">
      <alignment horizontal="left" vertical="center" wrapText="1"/>
    </xf>
    <xf numFmtId="0" fontId="19" fillId="0" borderId="12" xfId="3" applyFont="1" applyFill="1" applyBorder="1" applyAlignment="1" applyProtection="1">
      <alignment horizontal="left" vertical="center" wrapText="1"/>
    </xf>
    <xf numFmtId="0" fontId="22" fillId="3" borderId="172" xfId="3" applyFont="1" applyFill="1" applyBorder="1" applyAlignment="1" applyProtection="1">
      <alignment horizontal="center" vertical="center" shrinkToFit="1"/>
    </xf>
    <xf numFmtId="0" fontId="22" fillId="3" borderId="173" xfId="3" applyFont="1" applyFill="1" applyBorder="1" applyAlignment="1" applyProtection="1">
      <alignment horizontal="center" vertical="center" shrinkToFit="1"/>
    </xf>
    <xf numFmtId="0" fontId="22" fillId="3" borderId="175" xfId="3" applyFont="1" applyFill="1" applyBorder="1" applyAlignment="1" applyProtection="1">
      <alignment horizontal="center" vertical="center" shrinkToFit="1"/>
    </xf>
    <xf numFmtId="0" fontId="19" fillId="6" borderId="176" xfId="3" applyFont="1" applyFill="1" applyBorder="1" applyAlignment="1" applyProtection="1">
      <alignment horizontal="center" vertical="center" wrapText="1"/>
      <protection locked="0"/>
    </xf>
    <xf numFmtId="0" fontId="19" fillId="6" borderId="173" xfId="3" applyFont="1" applyFill="1" applyBorder="1" applyAlignment="1" applyProtection="1">
      <alignment horizontal="center" vertical="center" wrapText="1"/>
      <protection locked="0"/>
    </xf>
    <xf numFmtId="0" fontId="19" fillId="6" borderId="174" xfId="3" applyFont="1" applyFill="1" applyBorder="1" applyAlignment="1" applyProtection="1">
      <alignment horizontal="center" vertical="center" wrapText="1"/>
      <protection locked="0"/>
    </xf>
    <xf numFmtId="38" fontId="13" fillId="6" borderId="158" xfId="1" applyFont="1" applyFill="1" applyBorder="1" applyAlignment="1" applyProtection="1">
      <alignment horizontal="left" vertical="center" wrapText="1"/>
      <protection locked="0"/>
    </xf>
    <xf numFmtId="38" fontId="13" fillId="6" borderId="11" xfId="1" applyFont="1" applyFill="1" applyBorder="1" applyAlignment="1" applyProtection="1">
      <alignment horizontal="left" vertical="center" wrapText="1"/>
      <protection locked="0"/>
    </xf>
    <xf numFmtId="38" fontId="13" fillId="6" borderId="12" xfId="1" applyFont="1" applyFill="1" applyBorder="1" applyAlignment="1" applyProtection="1">
      <alignment horizontal="left" vertical="center" wrapText="1"/>
      <protection locked="0"/>
    </xf>
    <xf numFmtId="38" fontId="13" fillId="6" borderId="119" xfId="1" applyFont="1" applyFill="1" applyBorder="1" applyAlignment="1" applyProtection="1">
      <alignment horizontal="center" vertical="center" wrapText="1"/>
      <protection locked="0"/>
    </xf>
    <xf numFmtId="38" fontId="13" fillId="6" borderId="101" xfId="1" applyFont="1" applyFill="1" applyBorder="1" applyAlignment="1" applyProtection="1">
      <alignment horizontal="center" vertical="center" wrapText="1"/>
      <protection locked="0"/>
    </xf>
    <xf numFmtId="38" fontId="13" fillId="6" borderId="103" xfId="1" applyFont="1" applyFill="1" applyBorder="1" applyAlignment="1" applyProtection="1">
      <alignment horizontal="center" vertical="center" wrapText="1"/>
      <protection locked="0"/>
    </xf>
    <xf numFmtId="0" fontId="19" fillId="3" borderId="9" xfId="3" applyFont="1" applyFill="1" applyBorder="1" applyAlignment="1" applyProtection="1">
      <alignment horizontal="center" vertical="center" wrapText="1"/>
    </xf>
    <xf numFmtId="0" fontId="19" fillId="3" borderId="4" xfId="3" applyFont="1" applyFill="1" applyBorder="1" applyAlignment="1" applyProtection="1">
      <alignment horizontal="center" vertical="center"/>
    </xf>
    <xf numFmtId="0" fontId="19" fillId="3" borderId="5" xfId="3" applyFont="1" applyFill="1" applyBorder="1" applyAlignment="1" applyProtection="1">
      <alignment horizontal="center" vertical="center"/>
    </xf>
    <xf numFmtId="0" fontId="19" fillId="3" borderId="100" xfId="3" applyFont="1" applyFill="1" applyBorder="1" applyAlignment="1" applyProtection="1">
      <alignment horizontal="center" vertical="center" wrapText="1"/>
    </xf>
    <xf numFmtId="0" fontId="19" fillId="3" borderId="101" xfId="3" applyFont="1" applyFill="1" applyBorder="1" applyAlignment="1" applyProtection="1">
      <alignment horizontal="center" vertical="center" wrapText="1"/>
    </xf>
    <xf numFmtId="0" fontId="19" fillId="3" borderId="1" xfId="3" applyFont="1" applyFill="1" applyBorder="1" applyAlignment="1" applyProtection="1">
      <alignment horizontal="center" vertical="center"/>
    </xf>
    <xf numFmtId="0" fontId="19" fillId="3" borderId="9" xfId="3" applyFont="1" applyFill="1" applyBorder="1" applyAlignment="1" applyProtection="1">
      <alignment horizontal="center" vertical="center"/>
    </xf>
    <xf numFmtId="0" fontId="13" fillId="6" borderId="106" xfId="3" applyFont="1" applyFill="1" applyBorder="1" applyAlignment="1" applyProtection="1">
      <alignment horizontal="center" vertical="center"/>
      <protection locked="0"/>
    </xf>
    <xf numFmtId="49" fontId="13" fillId="6" borderId="106" xfId="3" applyNumberFormat="1" applyFont="1" applyFill="1" applyBorder="1" applyAlignment="1" applyProtection="1">
      <alignment horizontal="center" vertical="center"/>
      <protection locked="0"/>
    </xf>
    <xf numFmtId="49" fontId="13" fillId="6" borderId="11" xfId="3" applyNumberFormat="1" applyFont="1" applyFill="1" applyBorder="1" applyAlignment="1" applyProtection="1">
      <alignment horizontal="center" vertical="center"/>
      <protection locked="0"/>
    </xf>
    <xf numFmtId="49" fontId="13" fillId="6" borderId="12" xfId="3" applyNumberFormat="1" applyFont="1" applyFill="1" applyBorder="1" applyAlignment="1" applyProtection="1">
      <alignment horizontal="center" vertical="center"/>
      <protection locked="0"/>
    </xf>
    <xf numFmtId="38" fontId="19" fillId="3" borderId="61" xfId="1" applyFont="1" applyFill="1" applyBorder="1" applyAlignment="1" applyProtection="1">
      <alignment horizontal="center" vertical="center" wrapText="1"/>
    </xf>
    <xf numFmtId="38" fontId="19" fillId="3" borderId="2" xfId="1" applyFont="1" applyFill="1" applyBorder="1" applyAlignment="1" applyProtection="1">
      <alignment horizontal="center" vertical="center" wrapText="1"/>
    </xf>
    <xf numFmtId="38" fontId="19" fillId="3" borderId="106" xfId="1" applyFont="1" applyFill="1" applyBorder="1" applyAlignment="1" applyProtection="1">
      <alignment horizontal="center" vertical="center" wrapText="1"/>
    </xf>
    <xf numFmtId="38" fontId="19" fillId="3" borderId="11" xfId="1" applyFont="1" applyFill="1" applyBorder="1" applyAlignment="1" applyProtection="1">
      <alignment horizontal="center" vertical="center" wrapText="1"/>
    </xf>
    <xf numFmtId="38" fontId="13" fillId="6" borderId="106" xfId="1" applyFont="1" applyFill="1" applyBorder="1" applyAlignment="1" applyProtection="1">
      <alignment horizontal="right" vertical="center" wrapText="1"/>
      <protection locked="0"/>
    </xf>
    <xf numFmtId="38" fontId="13" fillId="6" borderId="11" xfId="1" applyFont="1" applyFill="1" applyBorder="1" applyAlignment="1" applyProtection="1">
      <alignment horizontal="right" vertical="center" wrapText="1"/>
      <protection locked="0"/>
    </xf>
    <xf numFmtId="38" fontId="13" fillId="6" borderId="61" xfId="1" applyFont="1" applyFill="1" applyBorder="1" applyAlignment="1" applyProtection="1">
      <alignment horizontal="right" vertical="center" wrapText="1"/>
      <protection locked="0"/>
    </xf>
    <xf numFmtId="38" fontId="13" fillId="6" borderId="2" xfId="1" applyFont="1" applyFill="1" applyBorder="1" applyAlignment="1" applyProtection="1">
      <alignment horizontal="right" vertical="center" wrapText="1"/>
      <protection locked="0"/>
    </xf>
    <xf numFmtId="38" fontId="19" fillId="3" borderId="158" xfId="1" applyFont="1" applyFill="1" applyBorder="1" applyAlignment="1" applyProtection="1">
      <alignment horizontal="center" vertical="center" wrapText="1"/>
    </xf>
    <xf numFmtId="38" fontId="19" fillId="3" borderId="159" xfId="1" applyFont="1" applyFill="1" applyBorder="1" applyAlignment="1" applyProtection="1">
      <alignment horizontal="center" vertical="center" wrapText="1"/>
    </xf>
    <xf numFmtId="0" fontId="13" fillId="6" borderId="106" xfId="3" applyFont="1" applyFill="1" applyBorder="1" applyAlignment="1" applyProtection="1">
      <alignment horizontal="left" vertical="center"/>
      <protection locked="0"/>
    </xf>
    <xf numFmtId="0" fontId="13" fillId="6" borderId="11" xfId="3" applyFont="1" applyFill="1" applyBorder="1" applyAlignment="1" applyProtection="1">
      <alignment horizontal="left" vertical="center"/>
      <protection locked="0"/>
    </xf>
    <xf numFmtId="0" fontId="13" fillId="6" borderId="12" xfId="3" applyFont="1" applyFill="1" applyBorder="1" applyAlignment="1" applyProtection="1">
      <alignment horizontal="left" vertical="center"/>
      <protection locked="0"/>
    </xf>
    <xf numFmtId="0" fontId="19" fillId="0" borderId="2" xfId="3" applyFont="1" applyFill="1" applyBorder="1" applyAlignment="1" applyProtection="1">
      <alignment horizontal="left" vertical="center" wrapText="1"/>
    </xf>
    <xf numFmtId="0" fontId="19" fillId="0" borderId="3" xfId="3" applyFont="1" applyFill="1" applyBorder="1" applyAlignment="1" applyProtection="1">
      <alignment horizontal="left" vertical="center" wrapText="1"/>
    </xf>
    <xf numFmtId="0" fontId="13" fillId="6" borderId="135" xfId="3" applyFont="1" applyFill="1" applyBorder="1" applyAlignment="1" applyProtection="1">
      <alignment horizontal="left" vertical="center" wrapText="1"/>
      <protection locked="0"/>
    </xf>
    <xf numFmtId="0" fontId="13" fillId="6" borderId="144" xfId="3" applyFont="1" applyFill="1" applyBorder="1" applyAlignment="1" applyProtection="1">
      <alignment horizontal="left" vertical="center" wrapText="1"/>
      <protection locked="0"/>
    </xf>
    <xf numFmtId="0" fontId="13" fillId="6" borderId="125" xfId="3" applyFont="1" applyFill="1" applyBorder="1" applyAlignment="1" applyProtection="1">
      <alignment horizontal="left" vertical="center" wrapText="1"/>
      <protection locked="0"/>
    </xf>
    <xf numFmtId="0" fontId="13" fillId="6" borderId="145" xfId="3" applyFont="1" applyFill="1" applyBorder="1" applyAlignment="1" applyProtection="1">
      <alignment horizontal="left" vertical="center" wrapText="1"/>
      <protection locked="0"/>
    </xf>
    <xf numFmtId="0" fontId="38" fillId="0" borderId="154" xfId="3" applyNumberFormat="1" applyFont="1" applyFill="1" applyBorder="1" applyAlignment="1" applyProtection="1">
      <alignment horizontal="center" vertical="center" wrapText="1"/>
    </xf>
    <xf numFmtId="0" fontId="38" fillId="3" borderId="89" xfId="3" applyFont="1" applyFill="1" applyBorder="1" applyAlignment="1" applyProtection="1">
      <alignment horizontal="center" vertical="center" wrapText="1"/>
    </xf>
    <xf numFmtId="0" fontId="38" fillId="3" borderId="90" xfId="3" applyFont="1" applyFill="1" applyBorder="1" applyAlignment="1" applyProtection="1">
      <alignment horizontal="center" vertical="center" wrapText="1"/>
    </xf>
    <xf numFmtId="0" fontId="38" fillId="3" borderId="92" xfId="3" applyFont="1" applyFill="1" applyBorder="1" applyAlignment="1" applyProtection="1">
      <alignment horizontal="center" vertical="center" wrapText="1"/>
    </xf>
    <xf numFmtId="0" fontId="38" fillId="3" borderId="0" xfId="3" applyFont="1" applyFill="1" applyBorder="1" applyAlignment="1" applyProtection="1">
      <alignment horizontal="center" vertical="center" wrapText="1"/>
    </xf>
    <xf numFmtId="0" fontId="21" fillId="5" borderId="4" xfId="3" applyFont="1" applyFill="1" applyBorder="1" applyAlignment="1" applyProtection="1">
      <alignment horizontal="right" vertical="center"/>
    </xf>
    <xf numFmtId="0" fontId="21" fillId="5" borderId="5" xfId="3" applyFont="1" applyFill="1" applyBorder="1" applyAlignment="1" applyProtection="1">
      <alignment horizontal="right" vertical="center"/>
    </xf>
    <xf numFmtId="0" fontId="21" fillId="5" borderId="6" xfId="3" applyFont="1" applyFill="1" applyBorder="1" applyAlignment="1" applyProtection="1">
      <alignment horizontal="right" vertical="center"/>
    </xf>
    <xf numFmtId="0" fontId="13" fillId="6" borderId="11" xfId="3" applyFont="1" applyFill="1" applyBorder="1" applyAlignment="1" applyProtection="1">
      <alignment horizontal="center" vertical="center" shrinkToFit="1"/>
      <protection locked="0"/>
    </xf>
    <xf numFmtId="0" fontId="13" fillId="6" borderId="12" xfId="3" applyFont="1" applyFill="1" applyBorder="1" applyAlignment="1" applyProtection="1">
      <alignment horizontal="center" vertical="center" shrinkToFit="1"/>
      <protection locked="0"/>
    </xf>
    <xf numFmtId="178" fontId="38" fillId="3" borderId="11" xfId="3" applyNumberFormat="1" applyFont="1" applyFill="1" applyBorder="1" applyAlignment="1" applyProtection="1">
      <alignment horizontal="center" vertical="center" shrinkToFit="1"/>
    </xf>
    <xf numFmtId="178" fontId="38" fillId="3" borderId="19" xfId="3" applyNumberFormat="1" applyFont="1" applyFill="1" applyBorder="1" applyAlignment="1" applyProtection="1">
      <alignment horizontal="center" vertical="center" shrinkToFit="1"/>
    </xf>
    <xf numFmtId="178" fontId="19" fillId="3" borderId="88" xfId="3" applyNumberFormat="1" applyFont="1" applyFill="1" applyBorder="1" applyAlignment="1" applyProtection="1">
      <alignment horizontal="center" vertical="center"/>
    </xf>
    <xf numFmtId="178" fontId="19" fillId="3" borderId="11" xfId="3" applyNumberFormat="1" applyFont="1" applyFill="1" applyBorder="1" applyAlignment="1" applyProtection="1">
      <alignment horizontal="center" vertical="center"/>
    </xf>
    <xf numFmtId="178" fontId="19" fillId="3" borderId="19" xfId="3" applyNumberFormat="1" applyFont="1" applyFill="1" applyBorder="1" applyAlignment="1" applyProtection="1">
      <alignment horizontal="center" vertical="center"/>
    </xf>
    <xf numFmtId="178" fontId="13" fillId="6" borderId="11" xfId="3" applyNumberFormat="1" applyFont="1" applyFill="1" applyBorder="1" applyAlignment="1" applyProtection="1">
      <alignment horizontal="left" vertical="center"/>
      <protection locked="0"/>
    </xf>
    <xf numFmtId="178" fontId="13" fillId="6" borderId="12" xfId="3" applyNumberFormat="1" applyFont="1" applyFill="1" applyBorder="1" applyAlignment="1" applyProtection="1">
      <alignment horizontal="left" vertical="center"/>
      <protection locked="0"/>
    </xf>
    <xf numFmtId="0" fontId="13" fillId="6" borderId="5" xfId="3" applyFont="1" applyFill="1" applyBorder="1" applyAlignment="1" applyProtection="1">
      <alignment horizontal="left" vertical="center" wrapText="1"/>
      <protection locked="0"/>
    </xf>
    <xf numFmtId="0" fontId="13" fillId="6" borderId="6" xfId="3" applyFont="1" applyFill="1" applyBorder="1" applyAlignment="1" applyProtection="1">
      <alignment horizontal="left" vertical="center" wrapText="1"/>
      <protection locked="0"/>
    </xf>
    <xf numFmtId="0" fontId="19" fillId="3" borderId="88" xfId="3" applyFont="1" applyFill="1" applyBorder="1" applyAlignment="1" applyProtection="1">
      <alignment horizontal="center" vertical="center" shrinkToFit="1"/>
    </xf>
    <xf numFmtId="0" fontId="19" fillId="3" borderId="11" xfId="3" applyFont="1" applyFill="1" applyBorder="1" applyAlignment="1" applyProtection="1">
      <alignment horizontal="center" vertical="center" shrinkToFit="1"/>
    </xf>
    <xf numFmtId="0" fontId="19" fillId="3" borderId="2" xfId="3" applyFont="1" applyFill="1" applyBorder="1" applyAlignment="1" applyProtection="1">
      <alignment horizontal="center" vertical="center" shrinkToFit="1"/>
    </xf>
    <xf numFmtId="0" fontId="19" fillId="5" borderId="0" xfId="3" applyFont="1" applyFill="1" applyBorder="1" applyAlignment="1" applyProtection="1">
      <alignment horizontal="center" vertical="center" wrapText="1" shrinkToFit="1"/>
    </xf>
    <xf numFmtId="0" fontId="19" fillId="5" borderId="5" xfId="3" applyFont="1" applyFill="1" applyBorder="1" applyAlignment="1" applyProtection="1">
      <alignment horizontal="center" vertical="center" wrapText="1" shrinkToFit="1"/>
    </xf>
    <xf numFmtId="0" fontId="19" fillId="5" borderId="5" xfId="3" applyFont="1" applyFill="1" applyBorder="1" applyAlignment="1" applyProtection="1">
      <alignment horizontal="center" vertical="center"/>
    </xf>
    <xf numFmtId="0" fontId="19" fillId="5" borderId="6" xfId="3" applyFont="1" applyFill="1" applyBorder="1" applyAlignment="1" applyProtection="1">
      <alignment horizontal="center" vertical="center"/>
    </xf>
    <xf numFmtId="0" fontId="47" fillId="3" borderId="189" xfId="3" applyFont="1" applyFill="1" applyBorder="1" applyAlignment="1" applyProtection="1">
      <alignment horizontal="center" vertical="center" shrinkToFit="1"/>
    </xf>
    <xf numFmtId="38" fontId="44" fillId="0" borderId="87" xfId="1" applyFont="1" applyFill="1" applyBorder="1" applyAlignment="1" applyProtection="1">
      <alignment horizontal="right" vertical="center"/>
    </xf>
    <xf numFmtId="38" fontId="44" fillId="0" borderId="109" xfId="1" applyFont="1" applyFill="1" applyBorder="1" applyAlignment="1" applyProtection="1">
      <alignment horizontal="right" vertical="center"/>
    </xf>
    <xf numFmtId="38" fontId="44" fillId="0" borderId="15" xfId="1" applyFont="1" applyFill="1" applyBorder="1" applyAlignment="1" applyProtection="1">
      <alignment horizontal="right" vertical="center"/>
    </xf>
    <xf numFmtId="38" fontId="44" fillId="0" borderId="16" xfId="1" applyFont="1" applyFill="1" applyBorder="1" applyAlignment="1" applyProtection="1">
      <alignment horizontal="right" vertical="center"/>
    </xf>
    <xf numFmtId="38" fontId="44" fillId="3" borderId="1" xfId="1" applyFont="1" applyFill="1" applyBorder="1" applyAlignment="1" applyProtection="1">
      <alignment horizontal="right" vertical="center"/>
    </xf>
    <xf numFmtId="38" fontId="44" fillId="3" borderId="2" xfId="1" applyFont="1" applyFill="1" applyBorder="1" applyAlignment="1" applyProtection="1">
      <alignment horizontal="right" vertical="center"/>
    </xf>
    <xf numFmtId="38" fontId="44" fillId="3" borderId="3" xfId="1" applyFont="1" applyFill="1" applyBorder="1" applyAlignment="1" applyProtection="1">
      <alignment horizontal="right" vertical="center"/>
    </xf>
    <xf numFmtId="0" fontId="23" fillId="3" borderId="13" xfId="3" applyFont="1" applyFill="1" applyBorder="1" applyAlignment="1" applyProtection="1">
      <alignment horizontal="center" vertical="center" wrapText="1"/>
    </xf>
    <xf numFmtId="0" fontId="38" fillId="3" borderId="4" xfId="3" applyFont="1" applyFill="1" applyBorder="1" applyAlignment="1" applyProtection="1">
      <alignment horizontal="center" vertical="center" wrapText="1"/>
    </xf>
    <xf numFmtId="0" fontId="38" fillId="3" borderId="5" xfId="3" applyFont="1" applyFill="1" applyBorder="1" applyAlignment="1" applyProtection="1">
      <alignment horizontal="center" vertical="center" wrapText="1"/>
    </xf>
    <xf numFmtId="0" fontId="38" fillId="3" borderId="6" xfId="3" applyFont="1" applyFill="1" applyBorder="1" applyAlignment="1" applyProtection="1">
      <alignment horizontal="center" vertical="center" wrapText="1"/>
    </xf>
    <xf numFmtId="38" fontId="44" fillId="0" borderId="26" xfId="1" applyFont="1" applyFill="1" applyBorder="1" applyAlignment="1" applyProtection="1">
      <alignment horizontal="right" vertical="center"/>
    </xf>
    <xf numFmtId="38" fontId="44" fillId="0" borderId="27" xfId="1" applyFont="1" applyFill="1" applyBorder="1" applyAlignment="1" applyProtection="1">
      <alignment horizontal="right" vertical="center"/>
    </xf>
    <xf numFmtId="38" fontId="44" fillId="0" borderId="28" xfId="1" applyFont="1" applyFill="1" applyBorder="1" applyAlignment="1" applyProtection="1">
      <alignment horizontal="right" vertical="center"/>
    </xf>
    <xf numFmtId="182" fontId="24" fillId="0" borderId="0" xfId="6" applyFont="1" applyFill="1" applyBorder="1" applyAlignment="1" applyProtection="1">
      <alignment horizontal="right" vertical="center"/>
    </xf>
    <xf numFmtId="38" fontId="45" fillId="0" borderId="76" xfId="1" applyFont="1" applyFill="1" applyBorder="1" applyAlignment="1" applyProtection="1">
      <alignment horizontal="right" vertical="center" wrapText="1"/>
    </xf>
    <xf numFmtId="38" fontId="45" fillId="0" borderId="75" xfId="1" applyFont="1" applyFill="1" applyBorder="1" applyAlignment="1" applyProtection="1">
      <alignment horizontal="right" vertical="center" wrapText="1"/>
    </xf>
    <xf numFmtId="38" fontId="45" fillId="0" borderId="77" xfId="1" applyFont="1" applyFill="1" applyBorder="1" applyAlignment="1" applyProtection="1">
      <alignment horizontal="right" vertical="center" wrapText="1"/>
    </xf>
    <xf numFmtId="38" fontId="45" fillId="0" borderId="171" xfId="1" applyFont="1" applyFill="1" applyBorder="1" applyAlignment="1" applyProtection="1">
      <alignment horizontal="right" vertical="center" wrapText="1"/>
    </xf>
    <xf numFmtId="38" fontId="45" fillId="0" borderId="168" xfId="1" applyFont="1" applyFill="1" applyBorder="1" applyAlignment="1" applyProtection="1">
      <alignment horizontal="right" vertical="center" wrapText="1"/>
    </xf>
    <xf numFmtId="38" fontId="45" fillId="0" borderId="169" xfId="1" applyFont="1" applyFill="1" applyBorder="1" applyAlignment="1" applyProtection="1">
      <alignment horizontal="right" vertical="center" wrapText="1"/>
    </xf>
    <xf numFmtId="0" fontId="24" fillId="5" borderId="30" xfId="3" applyFont="1" applyFill="1" applyBorder="1" applyAlignment="1" applyProtection="1">
      <alignment horizontal="left" vertical="center" shrinkToFit="1"/>
    </xf>
    <xf numFmtId="38" fontId="44" fillId="0" borderId="79" xfId="1" applyFont="1" applyFill="1" applyBorder="1" applyAlignment="1" applyProtection="1">
      <alignment horizontal="right" vertical="center"/>
    </xf>
    <xf numFmtId="0" fontId="25" fillId="3" borderId="172" xfId="3" applyFont="1" applyFill="1" applyBorder="1" applyAlignment="1" applyProtection="1">
      <alignment horizontal="left" vertical="center"/>
    </xf>
    <xf numFmtId="0" fontId="25" fillId="3" borderId="173" xfId="3" applyFont="1" applyFill="1" applyBorder="1" applyAlignment="1" applyProtection="1">
      <alignment horizontal="left" vertical="center"/>
    </xf>
    <xf numFmtId="0" fontId="25" fillId="3" borderId="175" xfId="3" applyFont="1" applyFill="1" applyBorder="1" applyAlignment="1" applyProtection="1">
      <alignment horizontal="left" vertical="center"/>
    </xf>
    <xf numFmtId="0" fontId="24" fillId="3" borderId="63" xfId="3" applyFont="1" applyFill="1" applyBorder="1" applyAlignment="1" applyProtection="1">
      <alignment horizontal="center" vertical="center"/>
    </xf>
    <xf numFmtId="0" fontId="24" fillId="3" borderId="27" xfId="3" applyFont="1" applyFill="1" applyBorder="1" applyAlignment="1" applyProtection="1">
      <alignment horizontal="center" vertical="center"/>
    </xf>
    <xf numFmtId="0" fontId="24" fillId="3" borderId="28" xfId="3" applyFont="1" applyFill="1" applyBorder="1" applyAlignment="1" applyProtection="1">
      <alignment horizontal="center" vertical="center"/>
    </xf>
    <xf numFmtId="0" fontId="24" fillId="3" borderId="51" xfId="3" applyFont="1" applyFill="1" applyBorder="1" applyAlignment="1" applyProtection="1">
      <alignment horizontal="center" vertical="center"/>
    </xf>
    <xf numFmtId="0" fontId="24" fillId="3" borderId="31" xfId="3" applyFont="1" applyFill="1" applyBorder="1" applyAlignment="1" applyProtection="1">
      <alignment horizontal="center" vertical="center"/>
    </xf>
    <xf numFmtId="0" fontId="24" fillId="3" borderId="40" xfId="3" applyFont="1" applyFill="1" applyBorder="1" applyAlignment="1" applyProtection="1">
      <alignment horizontal="center" vertical="center"/>
    </xf>
    <xf numFmtId="0" fontId="24" fillId="3" borderId="88" xfId="3" applyFont="1" applyFill="1" applyBorder="1" applyAlignment="1" applyProtection="1">
      <alignment horizontal="center" vertical="center"/>
    </xf>
    <xf numFmtId="0" fontId="24" fillId="3" borderId="11" xfId="3" applyFont="1" applyFill="1" applyBorder="1" applyAlignment="1" applyProtection="1">
      <alignment horizontal="center" vertical="center"/>
    </xf>
    <xf numFmtId="0" fontId="24" fillId="3" borderId="12" xfId="3" applyFont="1" applyFill="1" applyBorder="1" applyAlignment="1" applyProtection="1">
      <alignment horizontal="center" vertical="center"/>
    </xf>
    <xf numFmtId="38" fontId="44" fillId="6" borderId="53" xfId="1" applyFont="1" applyFill="1" applyBorder="1" applyAlignment="1" applyProtection="1">
      <alignment horizontal="right" vertical="center"/>
      <protection locked="0"/>
    </xf>
    <xf numFmtId="38" fontId="44" fillId="6" borderId="31" xfId="1" applyFont="1" applyFill="1" applyBorder="1" applyAlignment="1" applyProtection="1">
      <alignment horizontal="right" vertical="center"/>
      <protection locked="0"/>
    </xf>
    <xf numFmtId="38" fontId="44" fillId="6" borderId="26" xfId="1" applyFont="1" applyFill="1" applyBorder="1" applyAlignment="1" applyProtection="1">
      <alignment horizontal="right" vertical="center"/>
      <protection locked="0"/>
    </xf>
    <xf numFmtId="38" fontId="44" fillId="6" borderId="27" xfId="1" applyFont="1" applyFill="1" applyBorder="1" applyAlignment="1" applyProtection="1">
      <alignment horizontal="right" vertical="center"/>
      <protection locked="0"/>
    </xf>
    <xf numFmtId="38" fontId="44" fillId="6" borderId="24" xfId="1" applyFont="1" applyFill="1" applyBorder="1" applyAlignment="1" applyProtection="1">
      <alignment horizontal="right" vertical="center"/>
      <protection locked="0"/>
    </xf>
    <xf numFmtId="38" fontId="44" fillId="6" borderId="30" xfId="1" applyFont="1" applyFill="1" applyBorder="1" applyAlignment="1" applyProtection="1">
      <alignment horizontal="right" vertical="center"/>
      <protection locked="0"/>
    </xf>
    <xf numFmtId="38" fontId="45" fillId="0" borderId="176" xfId="1" applyFont="1" applyFill="1" applyBorder="1" applyAlignment="1" applyProtection="1">
      <alignment horizontal="right" vertical="center"/>
    </xf>
    <xf numFmtId="38" fontId="45" fillId="0" borderId="173" xfId="1" applyFont="1" applyFill="1" applyBorder="1" applyAlignment="1" applyProtection="1">
      <alignment horizontal="right" vertical="center"/>
    </xf>
    <xf numFmtId="38" fontId="45" fillId="0" borderId="13" xfId="1" applyFont="1" applyFill="1" applyBorder="1" applyAlignment="1" applyProtection="1">
      <alignment horizontal="right" vertical="center" wrapText="1"/>
    </xf>
    <xf numFmtId="38" fontId="45" fillId="0" borderId="1" xfId="1" applyFont="1" applyFill="1" applyBorder="1" applyAlignment="1" applyProtection="1">
      <alignment horizontal="right" vertical="center" wrapText="1"/>
    </xf>
    <xf numFmtId="38" fontId="44" fillId="0" borderId="78" xfId="1" applyFont="1" applyFill="1" applyBorder="1" applyAlignment="1" applyProtection="1">
      <alignment horizontal="right" vertical="center"/>
    </xf>
    <xf numFmtId="38" fontId="44" fillId="3" borderId="21" xfId="1" applyFont="1" applyFill="1" applyBorder="1" applyAlignment="1" applyProtection="1">
      <alignment horizontal="right" vertical="center"/>
    </xf>
    <xf numFmtId="38" fontId="45" fillId="0" borderId="7" xfId="1" applyFont="1" applyFill="1" applyBorder="1" applyAlignment="1" applyProtection="1">
      <alignment horizontal="right" vertical="center" wrapText="1"/>
    </xf>
    <xf numFmtId="38" fontId="44" fillId="6" borderId="30" xfId="1" applyFont="1" applyFill="1" applyBorder="1" applyAlignment="1" applyProtection="1">
      <alignment horizontal="center" vertical="center"/>
      <protection locked="0"/>
    </xf>
    <xf numFmtId="38" fontId="44" fillId="6" borderId="25" xfId="1" applyFont="1" applyFill="1" applyBorder="1" applyAlignment="1" applyProtection="1">
      <alignment horizontal="center" vertical="center"/>
      <protection locked="0"/>
    </xf>
    <xf numFmtId="0" fontId="32" fillId="0" borderId="0" xfId="3" applyFont="1" applyFill="1" applyAlignment="1" applyProtection="1">
      <alignment horizontal="left" vertical="center" wrapText="1"/>
    </xf>
    <xf numFmtId="0" fontId="35" fillId="0" borderId="0" xfId="3" applyFont="1" applyFill="1" applyAlignment="1" applyProtection="1">
      <alignment horizontal="left" vertical="center" wrapText="1"/>
    </xf>
    <xf numFmtId="0" fontId="18" fillId="0" borderId="0" xfId="3" applyFont="1" applyFill="1" applyBorder="1" applyAlignment="1" applyProtection="1">
      <alignment horizontal="left" vertical="center" wrapText="1" shrinkToFit="1"/>
    </xf>
    <xf numFmtId="0" fontId="24" fillId="5" borderId="27" xfId="3" applyFont="1" applyFill="1" applyBorder="1" applyAlignment="1" applyProtection="1">
      <alignment horizontal="left" vertical="center" shrinkToFit="1"/>
    </xf>
    <xf numFmtId="0" fontId="25" fillId="3" borderId="74" xfId="3" applyFont="1" applyFill="1" applyBorder="1" applyAlignment="1" applyProtection="1">
      <alignment horizontal="left" vertical="center" wrapText="1"/>
    </xf>
    <xf numFmtId="0" fontId="25" fillId="3" borderId="75" xfId="3" applyFont="1" applyFill="1" applyBorder="1" applyAlignment="1" applyProtection="1">
      <alignment horizontal="left" vertical="center" wrapText="1"/>
    </xf>
    <xf numFmtId="0" fontId="24" fillId="5" borderId="27" xfId="3" applyFont="1" applyFill="1" applyBorder="1" applyAlignment="1" applyProtection="1">
      <alignment horizontal="left" vertical="center"/>
    </xf>
    <xf numFmtId="0" fontId="25" fillId="5" borderId="1" xfId="3" applyFont="1" applyFill="1" applyBorder="1" applyAlignment="1" applyProtection="1">
      <alignment horizontal="left" vertical="center"/>
    </xf>
    <xf numFmtId="0" fontId="25" fillId="5" borderId="2" xfId="3" applyFont="1" applyFill="1" applyBorder="1" applyAlignment="1" applyProtection="1">
      <alignment horizontal="left" vertical="center"/>
    </xf>
    <xf numFmtId="0" fontId="25" fillId="5" borderId="3" xfId="3" applyFont="1" applyFill="1" applyBorder="1" applyAlignment="1" applyProtection="1">
      <alignment horizontal="left" vertical="center"/>
    </xf>
    <xf numFmtId="0" fontId="24" fillId="0" borderId="0" xfId="3" applyFont="1" applyFill="1" applyAlignment="1" applyProtection="1">
      <alignment horizontal="center" vertical="top"/>
    </xf>
    <xf numFmtId="0" fontId="24" fillId="3" borderId="53" xfId="3" applyFont="1" applyFill="1" applyBorder="1" applyAlignment="1" applyProtection="1">
      <alignment horizontal="center" vertical="center" textRotation="255"/>
    </xf>
    <xf numFmtId="0" fontId="24" fillId="3" borderId="46" xfId="3" applyFont="1" applyFill="1" applyBorder="1" applyAlignment="1" applyProtection="1">
      <alignment horizontal="center" vertical="center" textRotation="255"/>
    </xf>
    <xf numFmtId="0" fontId="24" fillId="3" borderId="26" xfId="3" applyFont="1" applyFill="1" applyBorder="1" applyAlignment="1" applyProtection="1">
      <alignment horizontal="center" vertical="center" textRotation="255"/>
    </xf>
    <xf numFmtId="0" fontId="24" fillId="3" borderId="64" xfId="3" applyFont="1" applyFill="1" applyBorder="1" applyAlignment="1" applyProtection="1">
      <alignment horizontal="center" vertical="center" textRotation="255"/>
    </xf>
    <xf numFmtId="0" fontId="24" fillId="3" borderId="24" xfId="3" applyFont="1" applyFill="1" applyBorder="1" applyAlignment="1" applyProtection="1">
      <alignment horizontal="center" vertical="center" textRotation="255"/>
    </xf>
    <xf numFmtId="0" fontId="24" fillId="3" borderId="41" xfId="3" applyFont="1" applyFill="1" applyBorder="1" applyAlignment="1" applyProtection="1">
      <alignment horizontal="center" vertical="center" textRotation="255"/>
    </xf>
    <xf numFmtId="0" fontId="24" fillId="5" borderId="9" xfId="3" applyFont="1" applyFill="1" applyBorder="1" applyAlignment="1" applyProtection="1">
      <alignment horizontal="center" vertical="center" textRotation="255"/>
    </xf>
    <xf numFmtId="0" fontId="24" fillId="5" borderId="42" xfId="3" applyFont="1" applyFill="1" applyBorder="1" applyAlignment="1" applyProtection="1">
      <alignment horizontal="center" vertical="center" textRotation="255"/>
    </xf>
    <xf numFmtId="0" fontId="24" fillId="5" borderId="4" xfId="3" applyFont="1" applyFill="1" applyBorder="1" applyAlignment="1" applyProtection="1">
      <alignment horizontal="center" vertical="center" textRotation="255"/>
    </xf>
    <xf numFmtId="0" fontId="24" fillId="5" borderId="43" xfId="3" applyFont="1" applyFill="1" applyBorder="1" applyAlignment="1" applyProtection="1">
      <alignment horizontal="center" vertical="center" textRotation="255"/>
    </xf>
    <xf numFmtId="38" fontId="44" fillId="0" borderId="53" xfId="1" applyFont="1" applyFill="1" applyBorder="1" applyAlignment="1" applyProtection="1">
      <alignment horizontal="right" vertical="center"/>
    </xf>
    <xf numFmtId="38" fontId="44" fillId="0" borderId="31" xfId="1" applyFont="1" applyFill="1" applyBorder="1" applyAlignment="1" applyProtection="1">
      <alignment horizontal="right" vertical="center"/>
    </xf>
    <xf numFmtId="38" fontId="44" fillId="0" borderId="40" xfId="1" applyFont="1" applyFill="1" applyBorder="1" applyAlignment="1" applyProtection="1">
      <alignment horizontal="right" vertical="center"/>
    </xf>
    <xf numFmtId="0" fontId="24" fillId="3" borderId="49" xfId="3" applyFont="1" applyFill="1" applyBorder="1" applyAlignment="1" applyProtection="1">
      <alignment horizontal="center" vertical="center"/>
    </xf>
    <xf numFmtId="0" fontId="24" fillId="3" borderId="30" xfId="3" applyFont="1" applyFill="1" applyBorder="1" applyAlignment="1" applyProtection="1">
      <alignment horizontal="center" vertical="center"/>
    </xf>
    <xf numFmtId="0" fontId="24" fillId="3" borderId="25" xfId="3" applyFont="1" applyFill="1" applyBorder="1" applyAlignment="1" applyProtection="1">
      <alignment horizontal="center" vertical="center"/>
    </xf>
    <xf numFmtId="0" fontId="24" fillId="3" borderId="18" xfId="3" applyFont="1" applyFill="1" applyBorder="1" applyAlignment="1" applyProtection="1">
      <alignment horizontal="center" vertical="center"/>
    </xf>
    <xf numFmtId="0" fontId="24" fillId="3" borderId="0" xfId="3" applyFont="1" applyFill="1" applyBorder="1" applyAlignment="1" applyProtection="1">
      <alignment horizontal="center" vertical="center"/>
    </xf>
    <xf numFmtId="0" fontId="24" fillId="3" borderId="10" xfId="3" applyFont="1" applyFill="1" applyBorder="1" applyAlignment="1" applyProtection="1">
      <alignment horizontal="center" vertical="center"/>
    </xf>
    <xf numFmtId="38" fontId="44" fillId="0" borderId="166" xfId="1" applyFont="1" applyFill="1" applyBorder="1" applyAlignment="1" applyProtection="1">
      <alignment horizontal="center" vertical="center"/>
    </xf>
    <xf numFmtId="38" fontId="44" fillId="0" borderId="167" xfId="1" applyFont="1" applyFill="1" applyBorder="1" applyAlignment="1" applyProtection="1">
      <alignment horizontal="center" vertical="center"/>
    </xf>
    <xf numFmtId="38" fontId="44" fillId="0" borderId="170" xfId="1" applyFont="1" applyFill="1" applyBorder="1" applyAlignment="1" applyProtection="1">
      <alignment horizontal="center" vertical="center"/>
    </xf>
    <xf numFmtId="38" fontId="44" fillId="6" borderId="27" xfId="1" applyFont="1" applyFill="1" applyBorder="1" applyAlignment="1" applyProtection="1">
      <alignment horizontal="center" vertical="center"/>
      <protection locked="0"/>
    </xf>
    <xf numFmtId="38" fontId="44" fillId="6" borderId="28" xfId="1" applyFont="1" applyFill="1" applyBorder="1" applyAlignment="1" applyProtection="1">
      <alignment horizontal="center" vertical="center"/>
      <protection locked="0"/>
    </xf>
    <xf numFmtId="0" fontId="24" fillId="3" borderId="88" xfId="3" applyFont="1" applyFill="1" applyBorder="1" applyAlignment="1" applyProtection="1">
      <alignment horizontal="center" vertical="center" wrapText="1"/>
    </xf>
    <xf numFmtId="0" fontId="24" fillId="3" borderId="11" xfId="3" applyFont="1" applyFill="1" applyBorder="1" applyAlignment="1" applyProtection="1">
      <alignment horizontal="center" vertical="center" wrapText="1"/>
    </xf>
    <xf numFmtId="0" fontId="24" fillId="3" borderId="12" xfId="3" applyFont="1" applyFill="1" applyBorder="1" applyAlignment="1" applyProtection="1">
      <alignment horizontal="center" vertical="center" wrapText="1"/>
    </xf>
    <xf numFmtId="0" fontId="24" fillId="3" borderId="7" xfId="3" applyFont="1" applyFill="1" applyBorder="1" applyAlignment="1" applyProtection="1">
      <alignment horizontal="center" vertical="center" wrapText="1"/>
    </xf>
    <xf numFmtId="0" fontId="24" fillId="3" borderId="1" xfId="3" applyFont="1" applyFill="1" applyBorder="1" applyAlignment="1" applyProtection="1">
      <alignment horizontal="center" vertical="center" shrinkToFit="1"/>
    </xf>
    <xf numFmtId="0" fontId="24" fillId="3" borderId="2" xfId="3" applyFont="1" applyFill="1" applyBorder="1" applyAlignment="1" applyProtection="1">
      <alignment horizontal="center" vertical="center" shrinkToFit="1"/>
    </xf>
    <xf numFmtId="0" fontId="24" fillId="3" borderId="3" xfId="3" applyFont="1" applyFill="1" applyBorder="1" applyAlignment="1" applyProtection="1">
      <alignment horizontal="center" vertical="center" shrinkToFit="1"/>
    </xf>
    <xf numFmtId="0" fontId="38" fillId="3" borderId="13" xfId="3" applyFont="1" applyFill="1" applyBorder="1" applyAlignment="1" applyProtection="1">
      <alignment horizontal="center" vertical="center" wrapText="1"/>
    </xf>
    <xf numFmtId="0" fontId="38" fillId="3" borderId="6" xfId="3" applyFont="1" applyFill="1" applyBorder="1" applyAlignment="1" applyProtection="1">
      <alignment horizontal="center" vertical="center"/>
    </xf>
    <xf numFmtId="0" fontId="24" fillId="4" borderId="27" xfId="3" applyFont="1" applyFill="1" applyBorder="1" applyAlignment="1" applyProtection="1">
      <alignment horizontal="left" vertical="center" shrinkToFit="1"/>
    </xf>
    <xf numFmtId="0" fontId="24" fillId="4" borderId="9" xfId="3" applyFont="1" applyFill="1" applyBorder="1" applyAlignment="1" applyProtection="1">
      <alignment horizontal="center" vertical="center" textRotation="255"/>
    </xf>
    <xf numFmtId="0" fontId="24" fillId="4" borderId="42" xfId="3" applyFont="1" applyFill="1" applyBorder="1" applyAlignment="1" applyProtection="1">
      <alignment horizontal="center" vertical="center" textRotation="255"/>
    </xf>
    <xf numFmtId="0" fontId="24" fillId="4" borderId="4" xfId="3" applyFont="1" applyFill="1" applyBorder="1" applyAlignment="1" applyProtection="1">
      <alignment horizontal="center" vertical="center" textRotation="255"/>
    </xf>
    <xf numFmtId="0" fontId="24" fillId="4" borderId="43" xfId="3" applyFont="1" applyFill="1" applyBorder="1" applyAlignment="1" applyProtection="1">
      <alignment horizontal="center" vertical="center" textRotation="255"/>
    </xf>
    <xf numFmtId="0" fontId="19" fillId="4" borderId="30" xfId="3" applyFont="1" applyFill="1" applyBorder="1" applyAlignment="1" applyProtection="1">
      <alignment horizontal="left" vertical="center" shrinkToFit="1"/>
    </xf>
    <xf numFmtId="0" fontId="24" fillId="4" borderId="27" xfId="3" applyFont="1" applyFill="1" applyBorder="1" applyAlignment="1" applyProtection="1">
      <alignment horizontal="left" vertical="center"/>
    </xf>
    <xf numFmtId="0" fontId="38" fillId="3" borderId="2" xfId="3" applyFont="1" applyFill="1" applyBorder="1" applyAlignment="1" applyProtection="1">
      <alignment horizontal="center" vertical="center" wrapText="1"/>
    </xf>
    <xf numFmtId="0" fontId="38" fillId="3" borderId="3" xfId="3" applyFont="1" applyFill="1" applyBorder="1" applyAlignment="1" applyProtection="1">
      <alignment horizontal="center" vertical="center" wrapText="1"/>
    </xf>
    <xf numFmtId="0" fontId="25" fillId="4" borderId="1" xfId="3" applyFont="1" applyFill="1" applyBorder="1" applyAlignment="1" applyProtection="1">
      <alignment horizontal="left" vertical="center" wrapText="1"/>
    </xf>
    <xf numFmtId="0" fontId="25" fillId="4" borderId="2" xfId="3" applyFont="1" applyFill="1" applyBorder="1" applyAlignment="1" applyProtection="1">
      <alignment horizontal="left" vertical="center" wrapText="1"/>
    </xf>
    <xf numFmtId="0" fontId="25" fillId="4" borderId="11" xfId="3" applyFont="1" applyFill="1" applyBorder="1" applyAlignment="1" applyProtection="1">
      <alignment horizontal="left" vertical="center" wrapText="1"/>
    </xf>
    <xf numFmtId="0" fontId="25" fillId="4" borderId="12" xfId="3" applyFont="1" applyFill="1" applyBorder="1" applyAlignment="1" applyProtection="1">
      <alignment horizontal="left" vertical="center" wrapText="1"/>
    </xf>
    <xf numFmtId="0" fontId="24" fillId="4" borderId="28" xfId="3" applyFont="1" applyFill="1" applyBorder="1" applyAlignment="1" applyProtection="1">
      <alignment horizontal="left" vertical="center" shrinkToFit="1"/>
    </xf>
    <xf numFmtId="0" fontId="24" fillId="4" borderId="78" xfId="3" applyFont="1" applyFill="1" applyBorder="1" applyAlignment="1" applyProtection="1">
      <alignment horizontal="left" vertical="center" shrinkToFit="1"/>
    </xf>
    <xf numFmtId="38" fontId="44" fillId="3" borderId="9" xfId="1" applyFont="1" applyFill="1" applyBorder="1" applyAlignment="1" applyProtection="1">
      <alignment horizontal="right" vertical="center"/>
    </xf>
    <xf numFmtId="38" fontId="44" fillId="3" borderId="0" xfId="1" applyFont="1" applyFill="1" applyBorder="1" applyAlignment="1" applyProtection="1">
      <alignment horizontal="right" vertical="center"/>
    </xf>
    <xf numFmtId="38" fontId="44" fillId="3" borderId="10" xfId="1" applyFont="1" applyFill="1" applyBorder="1" applyAlignment="1" applyProtection="1">
      <alignment horizontal="right" vertical="center"/>
    </xf>
    <xf numFmtId="0" fontId="24" fillId="4" borderId="31" xfId="3" applyFont="1" applyFill="1" applyBorder="1" applyAlignment="1" applyProtection="1">
      <alignment horizontal="left" vertical="center"/>
    </xf>
    <xf numFmtId="38" fontId="44" fillId="0" borderId="17" xfId="1" applyFont="1" applyFill="1" applyBorder="1" applyAlignment="1" applyProtection="1">
      <alignment horizontal="right" vertical="center"/>
    </xf>
    <xf numFmtId="0" fontId="21" fillId="0" borderId="179" xfId="3" applyFont="1" applyFill="1" applyBorder="1" applyAlignment="1" applyProtection="1">
      <alignment horizontal="center" vertical="center" wrapText="1"/>
    </xf>
    <xf numFmtId="38" fontId="44" fillId="6" borderId="26" xfId="1" applyFont="1" applyFill="1" applyBorder="1" applyAlignment="1" applyProtection="1">
      <alignment horizontal="center" vertical="center"/>
      <protection locked="0"/>
    </xf>
    <xf numFmtId="38" fontId="45" fillId="6" borderId="172" xfId="1" applyFont="1" applyFill="1" applyBorder="1" applyAlignment="1" applyProtection="1">
      <alignment horizontal="right" vertical="center"/>
      <protection locked="0"/>
    </xf>
    <xf numFmtId="38" fontId="45" fillId="6" borderId="173" xfId="1" applyFont="1" applyFill="1" applyBorder="1" applyAlignment="1" applyProtection="1">
      <alignment horizontal="right" vertical="center"/>
      <protection locked="0"/>
    </xf>
    <xf numFmtId="38" fontId="45" fillId="6" borderId="174" xfId="1" applyFont="1" applyFill="1" applyBorder="1" applyAlignment="1" applyProtection="1">
      <alignment horizontal="right" vertical="center"/>
      <protection locked="0"/>
    </xf>
    <xf numFmtId="38" fontId="45" fillId="3" borderId="88" xfId="1" applyFont="1" applyFill="1" applyBorder="1" applyAlignment="1" applyProtection="1">
      <alignment horizontal="center" vertical="center"/>
    </xf>
    <xf numFmtId="38" fontId="45" fillId="3" borderId="177" xfId="1" applyFont="1" applyFill="1" applyBorder="1" applyAlignment="1" applyProtection="1">
      <alignment horizontal="center" vertical="center"/>
    </xf>
    <xf numFmtId="0" fontId="45" fillId="3" borderId="176" xfId="3" applyFont="1" applyFill="1" applyBorder="1" applyAlignment="1" applyProtection="1">
      <alignment horizontal="left" vertical="center" shrinkToFit="1"/>
    </xf>
    <xf numFmtId="0" fontId="45" fillId="3" borderId="173" xfId="3" applyFont="1" applyFill="1" applyBorder="1" applyAlignment="1" applyProtection="1">
      <alignment horizontal="left" vertical="center" shrinkToFit="1"/>
    </xf>
    <xf numFmtId="0" fontId="45" fillId="3" borderId="174" xfId="3" applyFont="1" applyFill="1" applyBorder="1" applyAlignment="1" applyProtection="1">
      <alignment horizontal="left" vertical="center" shrinkToFit="1"/>
    </xf>
    <xf numFmtId="38" fontId="45" fillId="0" borderId="88" xfId="1" applyFont="1" applyFill="1" applyBorder="1" applyAlignment="1" applyProtection="1">
      <alignment horizontal="right" vertical="center" wrapText="1"/>
    </xf>
    <xf numFmtId="0" fontId="25" fillId="5" borderId="1" xfId="3" applyFont="1" applyFill="1" applyBorder="1" applyAlignment="1" applyProtection="1">
      <alignment horizontal="left" vertical="center" wrapText="1"/>
    </xf>
    <xf numFmtId="0" fontId="25" fillId="5" borderId="2" xfId="3" applyFont="1" applyFill="1" applyBorder="1" applyAlignment="1" applyProtection="1">
      <alignment horizontal="left" vertical="center" wrapText="1"/>
    </xf>
    <xf numFmtId="0" fontId="25" fillId="5" borderId="11" xfId="3" applyFont="1" applyFill="1" applyBorder="1" applyAlignment="1" applyProtection="1">
      <alignment horizontal="left" vertical="center" wrapText="1"/>
    </xf>
    <xf numFmtId="0" fontId="25" fillId="5" borderId="5" xfId="3" applyFont="1" applyFill="1" applyBorder="1" applyAlignment="1" applyProtection="1">
      <alignment horizontal="left" vertical="center" wrapText="1"/>
    </xf>
    <xf numFmtId="0" fontId="25" fillId="5" borderId="6" xfId="3" applyFont="1" applyFill="1" applyBorder="1" applyAlignment="1" applyProtection="1">
      <alignment horizontal="left" vertical="center" wrapText="1"/>
    </xf>
    <xf numFmtId="0" fontId="25" fillId="4" borderId="88" xfId="3" applyFont="1" applyFill="1" applyBorder="1" applyAlignment="1" applyProtection="1">
      <alignment horizontal="left" vertical="center"/>
    </xf>
    <xf numFmtId="0" fontId="25" fillId="4" borderId="11" xfId="3" applyFont="1" applyFill="1" applyBorder="1" applyAlignment="1" applyProtection="1">
      <alignment horizontal="left" vertical="center"/>
    </xf>
    <xf numFmtId="0" fontId="25" fillId="4" borderId="12" xfId="3" applyFont="1" applyFill="1" applyBorder="1" applyAlignment="1" applyProtection="1">
      <alignment horizontal="left" vertical="center"/>
    </xf>
    <xf numFmtId="0" fontId="24" fillId="5" borderId="31" xfId="3" applyFont="1" applyFill="1" applyBorder="1" applyAlignment="1" applyProtection="1">
      <alignment horizontal="left" vertical="center"/>
    </xf>
    <xf numFmtId="38" fontId="45" fillId="3" borderId="21" xfId="1" applyFont="1" applyFill="1" applyBorder="1" applyAlignment="1" applyProtection="1">
      <alignment horizontal="right" vertical="center"/>
    </xf>
    <xf numFmtId="38" fontId="45" fillId="3" borderId="178" xfId="1" applyFont="1" applyFill="1" applyBorder="1" applyAlignment="1" applyProtection="1">
      <alignment horizontal="right" vertical="center"/>
    </xf>
    <xf numFmtId="38" fontId="44" fillId="6" borderId="26" xfId="1" applyFont="1" applyFill="1" applyBorder="1" applyAlignment="1" applyProtection="1">
      <alignment horizontal="center" vertical="center" shrinkToFit="1"/>
      <protection locked="0"/>
    </xf>
    <xf numFmtId="38" fontId="44" fillId="6" borderId="27" xfId="1" applyFont="1" applyFill="1" applyBorder="1" applyAlignment="1" applyProtection="1">
      <alignment horizontal="center" vertical="center" shrinkToFit="1"/>
      <protection locked="0"/>
    </xf>
    <xf numFmtId="38" fontId="44" fillId="6" borderId="28" xfId="1" applyFont="1" applyFill="1" applyBorder="1" applyAlignment="1" applyProtection="1">
      <alignment horizontal="center" vertical="center" shrinkToFit="1"/>
      <protection locked="0"/>
    </xf>
    <xf numFmtId="0" fontId="25" fillId="0" borderId="0" xfId="3" applyFont="1" applyFill="1" applyBorder="1" applyAlignment="1" applyProtection="1">
      <alignment horizontal="left" vertical="top" wrapText="1"/>
    </xf>
    <xf numFmtId="176" fontId="71" fillId="0" borderId="0" xfId="3" applyNumberFormat="1" applyFont="1" applyFill="1" applyBorder="1" applyAlignment="1" applyProtection="1">
      <alignment horizontal="left" vertical="top" wrapText="1"/>
    </xf>
    <xf numFmtId="0" fontId="66" fillId="0" borderId="0" xfId="0" applyFont="1" applyAlignment="1">
      <alignment horizontal="center" vertical="center"/>
    </xf>
    <xf numFmtId="0" fontId="0" fillId="0" borderId="0" xfId="0">
      <alignment vertical="center"/>
    </xf>
    <xf numFmtId="0" fontId="66" fillId="0" borderId="0" xfId="0" applyFont="1" applyAlignment="1">
      <alignment horizontal="center" vertical="top" wrapText="1"/>
    </xf>
    <xf numFmtId="0" fontId="0" fillId="6" borderId="0" xfId="0" applyFill="1" applyAlignment="1" applyProtection="1">
      <alignment horizontal="center" vertical="center" wrapText="1"/>
      <protection locked="0"/>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right" vertical="center" wrapText="1"/>
    </xf>
    <xf numFmtId="38" fontId="56" fillId="8" borderId="0" xfId="0" applyNumberFormat="1" applyFont="1" applyFill="1" applyAlignment="1">
      <alignment horizontal="right" vertical="center"/>
    </xf>
    <xf numFmtId="0" fontId="56" fillId="8" borderId="0" xfId="0" applyFont="1" applyFill="1" applyAlignment="1">
      <alignment horizontal="right" vertical="center"/>
    </xf>
    <xf numFmtId="0" fontId="12" fillId="7" borderId="0" xfId="0" applyFont="1" applyFill="1" applyAlignment="1" applyProtection="1">
      <alignment horizontal="center" vertical="center"/>
    </xf>
    <xf numFmtId="0" fontId="53" fillId="8" borderId="0" xfId="0" applyNumberFormat="1" applyFont="1" applyFill="1" applyBorder="1" applyAlignment="1" applyProtection="1">
      <alignment horizontal="left" vertical="center"/>
    </xf>
    <xf numFmtId="58" fontId="53" fillId="8" borderId="0" xfId="0" applyNumberFormat="1" applyFont="1" applyFill="1" applyBorder="1" applyAlignment="1" applyProtection="1">
      <alignment horizontal="left" vertical="center"/>
    </xf>
    <xf numFmtId="58" fontId="17" fillId="0" borderId="0" xfId="0" applyNumberFormat="1" applyFont="1" applyAlignment="1" applyProtection="1">
      <alignment horizontal="center" vertical="center"/>
    </xf>
    <xf numFmtId="58" fontId="54" fillId="0" borderId="0" xfId="0" applyNumberFormat="1" applyFont="1" applyBorder="1" applyAlignment="1" applyProtection="1">
      <alignment horizontal="center" vertical="center"/>
    </xf>
    <xf numFmtId="38" fontId="17" fillId="0" borderId="0" xfId="1" applyFont="1" applyFill="1" applyBorder="1" applyAlignment="1" applyProtection="1">
      <alignment horizontal="right" vertical="center" wrapText="1"/>
    </xf>
    <xf numFmtId="0" fontId="17" fillId="0" borderId="0" xfId="0" applyFont="1" applyBorder="1" applyAlignment="1" applyProtection="1">
      <alignment horizontal="center" vertical="center" wrapText="1"/>
    </xf>
    <xf numFmtId="58" fontId="56" fillId="8" borderId="0" xfId="0" applyNumberFormat="1" applyFont="1" applyFill="1" applyBorder="1" applyAlignment="1" applyProtection="1">
      <alignment horizontal="left" vertical="center"/>
    </xf>
  </cellXfs>
  <cellStyles count="12">
    <cellStyle name="パーセント" xfId="2" builtinId="5"/>
    <cellStyle name="桁区切り" xfId="1" builtinId="6"/>
    <cellStyle name="桁区切り 2" xfId="4" xr:uid="{00000000-0005-0000-0000-000002000000}"/>
    <cellStyle name="標準" xfId="0" builtinId="0"/>
    <cellStyle name="標準 2" xfId="3" xr:uid="{00000000-0005-0000-0000-000004000000}"/>
    <cellStyle name="標準 2 2" xfId="9" xr:uid="{00000000-0005-0000-0000-000005000000}"/>
    <cellStyle name="標準 2 2 2" xfId="10" xr:uid="{00000000-0005-0000-0000-000006000000}"/>
    <cellStyle name="標準 3" xfId="5" xr:uid="{00000000-0005-0000-0000-000007000000}"/>
    <cellStyle name="標準 3 2" xfId="11" xr:uid="{00000000-0005-0000-0000-000008000000}"/>
    <cellStyle name="標準 4" xfId="6" xr:uid="{00000000-0005-0000-0000-000009000000}"/>
    <cellStyle name="標準 5" xfId="7" xr:uid="{00000000-0005-0000-0000-00000A000000}"/>
    <cellStyle name="標準 6" xfId="8" xr:uid="{00000000-0005-0000-0000-00000B000000}"/>
  </cellStyles>
  <dxfs count="268">
    <dxf>
      <font>
        <b/>
        <i val="0"/>
        <color rgb="FFFF0000"/>
      </font>
      <fill>
        <patternFill>
          <bgColor rgb="FFFFFF00"/>
        </patternFill>
      </fill>
    </dxf>
    <dxf>
      <font>
        <color theme="0" tint="-0.24994659260841701"/>
      </font>
      <fill>
        <patternFill>
          <bgColor theme="0" tint="-0.24994659260841701"/>
        </patternFill>
      </fill>
    </dxf>
    <dxf>
      <font>
        <color theme="0" tint="-0.24994659260841701"/>
      </font>
      <fill>
        <patternFill>
          <fgColor theme="0" tint="-0.24994659260841701"/>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fgColor theme="0" tint="-0.24994659260841701"/>
          <bgColor theme="0" tint="-0.24994659260841701"/>
        </patternFill>
      </fill>
    </dxf>
    <dxf>
      <font>
        <color theme="0" tint="-0.24994659260841701"/>
      </font>
      <fill>
        <patternFill>
          <fgColor theme="0" tint="-0.24994659260841701"/>
          <bgColor theme="0" tint="-0.24994659260841701"/>
        </patternFill>
      </fill>
    </dxf>
    <dxf>
      <fill>
        <patternFill>
          <bgColor theme="0" tint="-0.24994659260841701"/>
        </patternFill>
      </fill>
    </dxf>
    <dxf>
      <font>
        <color theme="0" tint="-0.24994659260841701"/>
      </font>
      <fill>
        <patternFill>
          <fgColor theme="0" tint="-0.24994659260841701"/>
          <bgColor theme="0" tint="-0.24994659260841701"/>
        </patternFill>
      </fill>
    </dxf>
    <dxf>
      <font>
        <color theme="0" tint="-0.24994659260841701"/>
      </font>
      <fill>
        <patternFill>
          <fgColor theme="0" tint="-0.24994659260841701"/>
          <bgColor theme="0" tint="-0.24994659260841701"/>
        </patternFill>
      </fill>
    </dxf>
    <dxf>
      <font>
        <color theme="0" tint="-0.24994659260841701"/>
      </font>
      <fill>
        <patternFill>
          <fgColor theme="0" tint="-0.24994659260841701"/>
          <bgColor theme="0" tint="-0.24994659260841701"/>
        </patternFill>
      </fill>
    </dxf>
    <dxf>
      <font>
        <color theme="0" tint="-0.24994659260841701"/>
      </font>
      <fill>
        <patternFill>
          <fgColor theme="0" tint="-0.24994659260841701"/>
          <bgColor theme="0" tint="-0.24994659260841701"/>
        </patternFill>
      </fill>
    </dxf>
    <dxf>
      <font>
        <color theme="0" tint="-0.24994659260841701"/>
      </font>
      <fill>
        <patternFill>
          <fgColor theme="0" tint="-0.24994659260841701"/>
          <bgColor theme="0" tint="-0.24994659260841701"/>
        </patternFill>
      </fill>
    </dxf>
    <dxf>
      <font>
        <color theme="0" tint="-0.24994659260841701"/>
      </font>
      <fill>
        <patternFill>
          <fgColor theme="0" tint="-0.24994659260841701"/>
          <bgColor theme="0" tint="-0.24994659260841701"/>
        </patternFill>
      </fill>
    </dxf>
    <dxf>
      <font>
        <color theme="0" tint="-0.24994659260841701"/>
      </font>
      <fill>
        <patternFill>
          <fgColor theme="0" tint="-0.24994659260841701"/>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fgColor theme="0" tint="-0.24994659260841701"/>
          <bgColor theme="0" tint="-0.24994659260841701"/>
        </patternFill>
      </fill>
    </dxf>
    <dxf>
      <font>
        <color theme="0" tint="-0.24994659260841701"/>
      </font>
      <fill>
        <patternFill patternType="solid">
          <fgColor theme="0" tint="-0.24994659260841701"/>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patternType="solid">
          <fgColor theme="0" tint="-0.24994659260841701"/>
          <bgColor theme="0" tint="-0.24994659260841701"/>
        </patternFill>
      </fill>
    </dxf>
    <dxf>
      <font>
        <color theme="0" tint="-0.24994659260841701"/>
      </font>
      <fill>
        <patternFill>
          <bgColor theme="0"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0.24994659260841701"/>
      </font>
      <fill>
        <patternFill>
          <bgColor theme="0" tint="-0.24994659260841701"/>
        </patternFill>
      </fill>
    </dxf>
    <dxf>
      <font>
        <color theme="0" tint="-0.24994659260841701"/>
      </font>
      <fill>
        <patternFill>
          <fgColor theme="0" tint="-0.24994659260841701"/>
          <bgColor theme="0" tint="-0.24994659260841701"/>
        </patternFill>
      </fill>
    </dxf>
    <dxf>
      <font>
        <color theme="0" tint="-0.24994659260841701"/>
      </font>
      <fill>
        <patternFill>
          <bgColor theme="0" tint="-0.24994659260841701"/>
        </patternFill>
      </fill>
    </dxf>
    <dxf>
      <font>
        <color theme="2" tint="-0.499984740745262"/>
      </font>
      <fill>
        <patternFill>
          <bgColor theme="2" tint="-0.499984740745262"/>
        </patternFill>
      </fill>
      <border>
        <left/>
        <right/>
        <top/>
        <bottom/>
      </border>
    </dxf>
    <dxf>
      <font>
        <color theme="2" tint="-0.499984740745262"/>
      </font>
      <fill>
        <patternFill>
          <bgColor theme="2" tint="-0.499984740745262"/>
        </patternFill>
      </fill>
      <border>
        <left/>
        <right/>
        <top/>
        <bottom/>
      </border>
    </dxf>
    <dxf>
      <fill>
        <patternFill>
          <bgColor theme="1" tint="0.499984740745262"/>
        </patternFill>
      </fill>
    </dxf>
    <dxf>
      <fill>
        <patternFill>
          <bgColor theme="1" tint="0.499984740745262"/>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patternType="lightGray">
          <bgColor theme="0" tint="-0.14996795556505021"/>
        </patternFill>
      </fill>
    </dxf>
    <dxf>
      <font>
        <b val="0"/>
        <i val="0"/>
        <strike val="0"/>
        <condense val="0"/>
        <extend val="0"/>
        <outline val="0"/>
        <shadow val="0"/>
        <u val="none"/>
        <vertAlign val="baseline"/>
        <sz val="10"/>
        <color auto="1"/>
        <name val="游ゴシック"/>
        <family val="3"/>
        <charset val="128"/>
        <scheme val="none"/>
      </font>
      <numFmt numFmtId="0" formatCode="General"/>
      <fill>
        <patternFill patternType="none">
          <fgColor indexed="64"/>
          <bgColor indexed="65"/>
        </patternFill>
      </fill>
      <alignment horizontal="general" vertical="center" textRotation="0" wrapText="0" indent="0" justifyLastLine="0" shrinkToFit="0" readingOrder="0"/>
      <border diagonalUp="1" diagonalDown="0" outline="0">
        <left style="thin">
          <color indexed="64"/>
        </left>
        <right style="thin">
          <color indexed="64"/>
        </right>
        <top/>
        <bottom style="thin">
          <color indexed="64"/>
        </bottom>
        <diagonal style="thin">
          <color indexed="64"/>
        </diagonal>
      </border>
      <protection locked="1" hidden="0"/>
    </dxf>
    <dxf>
      <font>
        <strike val="0"/>
        <outline val="0"/>
        <shadow val="0"/>
        <u val="none"/>
        <vertAlign val="baseline"/>
        <sz val="10"/>
        <color auto="1"/>
        <name val="游明朝"/>
        <scheme val="none"/>
      </font>
      <numFmt numFmtId="0" formatCode="General"/>
      <fill>
        <patternFill patternType="solid">
          <fgColor indexed="64"/>
          <bgColor rgb="FFFFFFE7"/>
        </patternFill>
      </fill>
      <alignment horizontal="left" vertical="center" textRotation="0" wrapText="0" indent="0" justifyLastLine="0" shrinkToFit="1" readingOrder="0"/>
      <protection locked="0" hidden="0"/>
    </dxf>
    <dxf>
      <font>
        <b val="0"/>
        <i val="0"/>
        <strike val="0"/>
        <condense val="0"/>
        <extend val="0"/>
        <outline val="0"/>
        <shadow val="0"/>
        <u val="none"/>
        <vertAlign val="baseline"/>
        <sz val="10"/>
        <color auto="1"/>
        <name val="游明朝"/>
        <family val="1"/>
        <charset val="128"/>
        <scheme val="none"/>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style="hair">
          <color theme="1"/>
        </left>
        <right style="thin">
          <color auto="1"/>
        </right>
        <top style="thin">
          <color theme="1"/>
        </top>
        <bottom style="thin">
          <color auto="1"/>
        </bottom>
      </border>
      <protection locked="1" hidden="0"/>
    </dxf>
    <dxf>
      <font>
        <strike val="0"/>
        <outline val="0"/>
        <shadow val="0"/>
        <u val="none"/>
        <vertAlign val="baseline"/>
        <color auto="1"/>
      </font>
      <numFmt numFmtId="6" formatCode="#,##0;[Red]\-#,##0"/>
      <fill>
        <patternFill patternType="none">
          <fgColor indexed="64"/>
          <bgColor auto="1"/>
        </patternFill>
      </fill>
      <protection locked="1" hidden="0"/>
    </dxf>
    <dxf>
      <font>
        <b val="0"/>
        <i val="0"/>
        <strike val="0"/>
        <condense val="0"/>
        <extend val="0"/>
        <outline val="0"/>
        <shadow val="0"/>
        <u val="none"/>
        <vertAlign val="baseline"/>
        <sz val="10"/>
        <color auto="1"/>
        <name val="游明朝"/>
        <family val="1"/>
        <charset val="128"/>
        <scheme val="none"/>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bottom style="thin">
          <color indexed="64"/>
        </bottom>
      </border>
      <protection locked="1" hidden="0"/>
    </dxf>
    <dxf>
      <font>
        <strike val="0"/>
        <outline val="0"/>
        <shadow val="0"/>
        <u val="none"/>
        <vertAlign val="baseline"/>
        <color auto="1"/>
      </font>
      <numFmt numFmtId="6" formatCode="#,##0;[Red]\-#,##0"/>
      <fill>
        <patternFill patternType="none">
          <fgColor indexed="64"/>
          <bgColor auto="1"/>
        </patternFill>
      </fill>
      <border diagonalDown="0">
        <left style="hair">
          <color theme="1"/>
        </left>
      </border>
      <protection locked="1" hidden="0"/>
    </dxf>
    <dxf>
      <font>
        <b/>
        <i val="0"/>
        <strike val="0"/>
        <condense val="0"/>
        <extend val="0"/>
        <outline val="0"/>
        <shadow val="0"/>
        <u val="none"/>
        <vertAlign val="baseline"/>
        <sz val="12"/>
        <color auto="1"/>
        <name val="游ゴシック"/>
        <family val="3"/>
        <charset val="128"/>
        <scheme val="none"/>
      </font>
      <numFmt numFmtId="6" formatCode="#,##0;[Red]\-#,##0"/>
      <fill>
        <patternFill patternType="solid">
          <fgColor indexed="64"/>
          <bgColor theme="6" tint="0.79998168889431442"/>
        </patternFill>
      </fill>
      <alignment horizontal="right" vertical="center" textRotation="0" wrapText="0" indent="0" justifyLastLine="0" shrinkToFit="0" readingOrder="0"/>
      <border diagonalUp="0" diagonalDown="0" outline="0">
        <left/>
        <right style="hair">
          <color theme="1"/>
        </right>
        <top/>
        <bottom style="thin">
          <color indexed="64"/>
        </bottom>
      </border>
      <protection locked="1" hidden="0"/>
    </dxf>
    <dxf>
      <font>
        <strike val="0"/>
        <outline val="0"/>
        <shadow val="0"/>
        <u val="none"/>
        <vertAlign val="baseline"/>
        <sz val="10"/>
        <color auto="1"/>
        <name val="游明朝"/>
        <scheme val="none"/>
      </font>
      <fill>
        <patternFill patternType="solid">
          <fgColor indexed="64"/>
          <bgColor rgb="FFFFFFE7"/>
        </patternFill>
      </fill>
      <alignment horizontal="right" vertical="center" textRotation="0" wrapText="0" indent="0" justifyLastLine="0" shrinkToFit="0" readingOrder="0"/>
      <border diagonalDown="0">
        <left style="hair">
          <color theme="1"/>
        </left>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6" tint="0.79998168889431442"/>
        </patternFill>
      </fill>
      <alignment horizontal="general" vertical="center" textRotation="0" wrapText="1" indent="0" justifyLastLine="0" shrinkToFit="0" readingOrder="0"/>
      <border diagonalUp="0" diagonalDown="0" outline="0">
        <left/>
        <right/>
        <top/>
        <bottom style="thin">
          <color indexed="64"/>
        </bottom>
      </border>
      <protection locked="1" hidden="0"/>
    </dxf>
    <dxf>
      <font>
        <strike val="0"/>
        <outline val="0"/>
        <shadow val="0"/>
        <u val="none"/>
        <vertAlign val="baseline"/>
        <sz val="10"/>
        <color auto="1"/>
        <name val="游明朝"/>
        <scheme val="none"/>
      </font>
      <fill>
        <patternFill patternType="solid">
          <fgColor indexed="64"/>
          <bgColor rgb="FFFFFFE7"/>
        </patternFill>
      </fill>
      <alignment horizontal="center" vertical="center" textRotation="0" wrapText="0" indent="0" justifyLastLine="0" shrinkToFit="0" readingOrder="0"/>
      <border diagonalDown="0">
        <left style="hair">
          <color theme="1"/>
        </left>
        <right style="hair">
          <color theme="1"/>
        </right>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6" tint="0.79998168889431442"/>
        </patternFill>
      </fill>
      <alignment horizontal="general" vertical="center" textRotation="0" wrapText="1" indent="0" justifyLastLine="0" shrinkToFit="0" readingOrder="0"/>
      <border diagonalUp="0" diagonalDown="0" outline="0">
        <left/>
        <right/>
        <top/>
        <bottom style="thin">
          <color indexed="64"/>
        </bottom>
      </border>
      <protection locked="1" hidden="0"/>
    </dxf>
    <dxf>
      <font>
        <strike val="0"/>
        <outline val="0"/>
        <shadow val="0"/>
        <u val="none"/>
        <vertAlign val="baseline"/>
        <sz val="10"/>
        <color auto="1"/>
        <name val="游明朝"/>
        <scheme val="none"/>
      </font>
      <fill>
        <patternFill patternType="solid">
          <fgColor indexed="64"/>
          <bgColor rgb="FFFFFFE7"/>
        </patternFill>
      </fill>
      <alignment horizontal="right" vertical="center" textRotation="0" wrapText="0" indent="0" justifyLastLine="0" shrinkToFit="0" readingOrder="0"/>
      <border diagonalDown="0">
        <left style="hair">
          <color theme="1"/>
        </left>
        <right style="hair">
          <color theme="1"/>
        </right>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6" tint="0.79998168889431442"/>
        </patternFill>
      </fill>
      <alignment horizontal="general" vertical="center" textRotation="0" wrapText="1" indent="0" justifyLastLine="0" shrinkToFit="0" readingOrder="0"/>
      <border diagonalUp="0" diagonalDown="0" outline="0">
        <left/>
        <right/>
        <top/>
        <bottom style="thin">
          <color indexed="64"/>
        </bottom>
      </border>
      <protection locked="1" hidden="0"/>
    </dxf>
    <dxf>
      <font>
        <strike val="0"/>
        <outline val="0"/>
        <shadow val="0"/>
        <u val="none"/>
        <vertAlign val="baseline"/>
        <sz val="9"/>
        <color auto="1"/>
        <name val="游明朝"/>
        <scheme val="none"/>
      </font>
      <fill>
        <patternFill patternType="solid">
          <fgColor indexed="64"/>
          <bgColor rgb="FFFFFFE7"/>
        </patternFill>
      </fill>
      <alignment horizontal="left" vertical="center" textRotation="0" wrapText="1" indent="0" justifyLastLine="0" shrinkToFit="0" readingOrder="0"/>
      <border diagonalDown="0">
        <right style="hair">
          <color theme="1"/>
        </right>
      </border>
      <protection locked="0" hidden="0"/>
    </dxf>
    <dxf>
      <font>
        <b/>
        <i val="0"/>
        <strike val="0"/>
        <condense val="0"/>
        <extend val="0"/>
        <outline val="0"/>
        <shadow val="0"/>
        <u val="none"/>
        <vertAlign val="baseline"/>
        <sz val="12"/>
        <color auto="1"/>
        <name val="游ゴシック"/>
        <family val="3"/>
        <charset val="128"/>
        <scheme val="none"/>
      </font>
      <numFmt numFmtId="0" formatCode="General"/>
      <fill>
        <patternFill patternType="solid">
          <fgColor indexed="64"/>
          <bgColor theme="6" tint="0.79998168889431442"/>
        </patternFill>
      </fill>
      <alignment horizontal="left" vertical="center" textRotation="0" wrapText="0" indent="0" justifyLastLine="0" shrinkToFit="0" readingOrder="0"/>
      <border diagonalUp="0" diagonalDown="0" outline="0">
        <left/>
        <right/>
        <top/>
        <bottom style="thin">
          <color indexed="64"/>
        </bottom>
      </border>
      <protection locked="1" hidden="0"/>
    </dxf>
    <dxf>
      <font>
        <strike val="0"/>
        <outline val="0"/>
        <shadow val="0"/>
        <u val="none"/>
        <vertAlign val="baseline"/>
        <sz val="10"/>
        <color auto="1"/>
        <name val="游ゴシック"/>
        <scheme val="none"/>
      </font>
      <numFmt numFmtId="194" formatCode="&quot;委キ&quot;\-General"/>
      <fill>
        <patternFill patternType="solid">
          <fgColor indexed="64"/>
          <bgColor theme="0" tint="-4.9989318521683403E-2"/>
        </patternFill>
      </fill>
      <alignment horizontal="center" vertical="center" textRotation="0" wrapText="0" indent="0" justifyLastLine="0" shrinkToFit="1" readingOrder="0"/>
      <border diagonalDown="0">
        <right style="hair">
          <color theme="1"/>
        </right>
      </border>
      <protection locked="1" hidden="0"/>
    </dxf>
    <dxf>
      <font>
        <strike val="0"/>
        <outline val="0"/>
        <shadow val="0"/>
        <u val="none"/>
        <vertAlign val="baseline"/>
        <sz val="10"/>
        <name val="游ゴシック"/>
        <scheme val="none"/>
      </font>
      <protection locked="1" hidden="0"/>
    </dxf>
    <dxf>
      <font>
        <b val="0"/>
        <i val="0"/>
        <strike val="0"/>
        <condense val="0"/>
        <extend val="0"/>
        <outline val="0"/>
        <shadow val="0"/>
        <u val="none"/>
        <vertAlign val="baseline"/>
        <sz val="10"/>
        <color auto="1"/>
        <name val="游ゴシック"/>
        <scheme val="none"/>
      </font>
      <protection locked="1" hidden="0"/>
    </dxf>
    <dxf>
      <font>
        <strike val="0"/>
        <outline val="0"/>
        <shadow val="0"/>
        <u val="none"/>
        <vertAlign val="baseline"/>
        <sz val="10"/>
        <name val="游ゴシック"/>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none">
          <fgColor indexed="64"/>
          <bgColor indexed="65"/>
        </patternFill>
      </fill>
      <alignment horizontal="general" vertical="center" textRotation="0" wrapText="1" indent="0" justifyLastLine="0" shrinkToFit="0" readingOrder="0"/>
      <border diagonalUp="1" diagonalDown="0" outline="0">
        <left style="thin">
          <color indexed="64"/>
        </left>
        <right style="thin">
          <color indexed="64"/>
        </right>
        <top/>
        <bottom style="thin">
          <color indexed="64"/>
        </bottom>
        <diagonal style="thin">
          <color indexed="64"/>
        </diagonal>
      </border>
      <protection locked="1" hidden="0"/>
    </dxf>
    <dxf>
      <font>
        <b val="0"/>
        <i val="0"/>
        <strike val="0"/>
        <condense val="0"/>
        <extend val="0"/>
        <outline val="0"/>
        <shadow val="0"/>
        <u val="none"/>
        <vertAlign val="baseline"/>
        <sz val="10"/>
        <color auto="1"/>
        <name val="游ゴシック"/>
        <scheme val="none"/>
      </font>
      <fill>
        <patternFill patternType="solid">
          <fgColor indexed="64"/>
          <bgColor rgb="FFFFFFE7"/>
        </patternFill>
      </fill>
      <alignment horizontal="left" vertical="center" textRotation="0" wrapText="1" indent="0" justifyLastLine="0" shrinkToFit="0" readingOrder="0"/>
      <border diagonalDown="0">
        <right style="hair">
          <color indexed="64"/>
        </right>
      </border>
      <protection locked="0" hidden="0"/>
    </dxf>
    <dxf>
      <font>
        <b val="0"/>
        <i val="0"/>
        <strike val="0"/>
        <condense val="0"/>
        <extend val="0"/>
        <outline val="0"/>
        <shadow val="0"/>
        <u val="none"/>
        <vertAlign val="baseline"/>
        <sz val="10"/>
        <color auto="1"/>
        <name val="游ゴシック"/>
        <family val="3"/>
        <charset val="128"/>
        <scheme val="none"/>
      </font>
      <numFmt numFmtId="6" formatCode="#,##0;[Red]\-#,##0"/>
      <fill>
        <patternFill patternType="none">
          <fgColor indexed="64"/>
          <bgColor indexed="65"/>
        </patternFill>
      </fill>
      <alignment horizontal="general" vertical="center" textRotation="0" wrapText="1" indent="0" justifyLastLine="0" shrinkToFit="0" readingOrder="0"/>
      <border diagonalUp="0" diagonalDown="0" outline="0">
        <left style="hair">
          <color theme="1"/>
        </left>
        <right style="thin">
          <color auto="1"/>
        </right>
        <top style="thin">
          <color theme="1"/>
        </top>
        <bottom style="thin">
          <color auto="1"/>
        </bottom>
      </border>
      <protection locked="1" hidden="0"/>
    </dxf>
    <dxf>
      <font>
        <b val="0"/>
        <i val="0"/>
        <strike val="0"/>
        <condense val="0"/>
        <extend val="0"/>
        <outline val="0"/>
        <shadow val="0"/>
        <u val="none"/>
        <vertAlign val="baseline"/>
        <sz val="10"/>
        <color auto="1"/>
        <name val="游ゴシック"/>
        <scheme val="none"/>
      </font>
      <numFmt numFmtId="6" formatCode="#,##0;[Red]\-#,##0"/>
      <fill>
        <patternFill patternType="none">
          <fgColor indexed="64"/>
          <bgColor auto="1"/>
        </patternFill>
      </fill>
      <alignment vertical="center" wrapText="1" indent="0" justifyLastLine="0" readingOrder="0"/>
      <protection locked="1" hidden="0"/>
    </dxf>
    <dxf>
      <font>
        <b val="0"/>
        <i val="0"/>
        <strike val="0"/>
        <condense val="0"/>
        <extend val="0"/>
        <outline val="0"/>
        <shadow val="0"/>
        <u val="none"/>
        <vertAlign val="baseline"/>
        <sz val="10"/>
        <color auto="1"/>
        <name val="游ゴシック"/>
        <family val="3"/>
        <charset val="128"/>
        <scheme val="none"/>
      </font>
      <numFmt numFmtId="6" formatCode="#,##0;[Red]\-#,##0"/>
      <fill>
        <patternFill patternType="none">
          <fgColor indexed="64"/>
          <bgColor indexed="65"/>
        </patternFill>
      </fill>
      <alignment horizontal="general" vertical="center" textRotation="0" wrapText="1" indent="0" justifyLastLine="0" shrinkToFit="0" readingOrder="0"/>
      <border diagonalUp="0" diagonalDown="0" outline="0">
        <left style="thin">
          <color theme="1"/>
        </left>
        <right style="hair">
          <color theme="1"/>
        </right>
        <top style="thin">
          <color theme="1"/>
        </top>
        <bottom style="thin">
          <color auto="1"/>
        </bottom>
      </border>
      <protection locked="1" hidden="0"/>
    </dxf>
    <dxf>
      <font>
        <b val="0"/>
        <i val="0"/>
        <strike val="0"/>
        <condense val="0"/>
        <extend val="0"/>
        <outline val="0"/>
        <shadow val="0"/>
        <u val="none"/>
        <vertAlign val="baseline"/>
        <sz val="10"/>
        <color auto="1"/>
        <name val="游ゴシック"/>
        <scheme val="none"/>
      </font>
      <numFmt numFmtId="6" formatCode="#,##0;[Red]\-#,##0"/>
      <fill>
        <patternFill patternType="none">
          <fgColor indexed="64"/>
          <bgColor auto="1"/>
        </patternFill>
      </fill>
      <alignment vertical="center" wrapText="1" indent="0" justifyLastLine="0" readingOrder="0"/>
      <protection locked="1" hidden="0"/>
    </dxf>
    <dxf>
      <font>
        <b val="0"/>
        <i val="0"/>
        <strike val="0"/>
        <condense val="0"/>
        <extend val="0"/>
        <outline val="0"/>
        <shadow val="0"/>
        <u val="none"/>
        <vertAlign val="baseline"/>
        <sz val="10"/>
        <color auto="1"/>
        <name val="游ゴシック"/>
        <family val="3"/>
        <charset val="128"/>
        <scheme val="none"/>
      </font>
      <numFmt numFmtId="6" formatCode="#,##0;[Red]\-#,##0"/>
      <fill>
        <patternFill patternType="solid">
          <fgColor indexed="64"/>
          <bgColor theme="6" tint="0.79998168889431442"/>
        </patternFill>
      </fill>
      <alignment horizontal="right" vertical="center" textRotation="0" wrapText="1" indent="0" justifyLastLine="0" shrinkToFit="0" readingOrder="0"/>
      <border diagonalUp="0" diagonalDown="0" outline="0">
        <left style="thin">
          <color theme="0" tint="-0.14996795556505021"/>
        </left>
        <right style="thin">
          <color theme="1"/>
        </right>
        <top style="thin">
          <color theme="1"/>
        </top>
        <bottom style="thin">
          <color indexed="64"/>
        </bottom>
      </border>
      <protection locked="1" hidden="0"/>
    </dxf>
    <dxf>
      <font>
        <b val="0"/>
        <i val="0"/>
        <strike val="0"/>
        <condense val="0"/>
        <extend val="0"/>
        <outline val="0"/>
        <shadow val="0"/>
        <u val="none"/>
        <vertAlign val="baseline"/>
        <sz val="10"/>
        <color auto="1"/>
        <name val="游ゴシック"/>
        <scheme val="none"/>
      </font>
      <fill>
        <patternFill patternType="solid">
          <fgColor indexed="64"/>
          <bgColor rgb="FFFFFFE7"/>
        </patternFill>
      </fill>
      <alignment horizontal="right" vertical="center" textRotation="0" wrapText="1" indent="0" justifyLastLine="0" shrinkToFit="0" readingOrder="0"/>
      <border diagonalUp="0" diagonalDown="0">
        <left style="hair">
          <color theme="1"/>
        </left>
        <right style="hair">
          <color theme="1"/>
        </right>
        <top style="hair">
          <color theme="1"/>
        </top>
        <bottom style="hair">
          <color theme="1"/>
        </bottom>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6" tint="0.79998168889431442"/>
        </patternFill>
      </fill>
      <alignment horizontal="general" vertical="center" textRotation="0" wrapText="1" indent="0" justifyLastLine="0" shrinkToFit="0" readingOrder="0"/>
      <border diagonalUp="0" diagonalDown="0" outline="0">
        <left style="thin">
          <color theme="0" tint="-0.14996795556505021"/>
        </left>
        <right/>
        <top style="thin">
          <color theme="1"/>
        </top>
        <bottom style="thin">
          <color indexed="64"/>
        </bottom>
      </border>
      <protection locked="1" hidden="0"/>
    </dxf>
    <dxf>
      <font>
        <b val="0"/>
        <i val="0"/>
        <strike val="0"/>
        <condense val="0"/>
        <extend val="0"/>
        <outline val="0"/>
        <shadow val="0"/>
        <u val="none"/>
        <vertAlign val="baseline"/>
        <sz val="10"/>
        <color auto="1"/>
        <name val="游ゴシック"/>
        <scheme val="none"/>
      </font>
      <fill>
        <patternFill patternType="solid">
          <fgColor indexed="64"/>
          <bgColor rgb="FFFFFFE7"/>
        </patternFill>
      </fill>
      <alignment horizontal="center" vertical="center" textRotation="0" wrapText="1" indent="0" justifyLastLine="0" shrinkToFit="0" readingOrder="0"/>
      <border diagonalUp="0" diagonalDown="0">
        <left style="hair">
          <color theme="1"/>
        </left>
        <right style="hair">
          <color theme="1"/>
        </right>
        <top style="hair">
          <color theme="1"/>
        </top>
        <bottom style="hair">
          <color theme="1"/>
        </bottom>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6" tint="0.79998168889431442"/>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theme="1"/>
        </top>
        <bottom style="thin">
          <color auto="1"/>
        </bottom>
      </border>
      <protection locked="1" hidden="0"/>
    </dxf>
    <dxf>
      <font>
        <b val="0"/>
        <i val="0"/>
        <strike val="0"/>
        <condense val="0"/>
        <extend val="0"/>
        <outline val="0"/>
        <shadow val="0"/>
        <u val="none"/>
        <vertAlign val="baseline"/>
        <sz val="10"/>
        <color auto="1"/>
        <name val="游ゴシック"/>
        <scheme val="none"/>
      </font>
      <fill>
        <patternFill patternType="solid">
          <fgColor indexed="64"/>
          <bgColor rgb="FFFFFFE7"/>
        </patternFill>
      </fill>
      <alignment horizontal="right" vertical="center" textRotation="0" wrapText="1" indent="0" justifyLastLine="0" shrinkToFit="0" readingOrder="0"/>
      <border diagonalUp="0" diagonalDown="0">
        <left style="hair">
          <color theme="1"/>
        </left>
        <right style="hair">
          <color theme="1"/>
        </right>
        <top style="hair">
          <color theme="1"/>
        </top>
        <bottom style="hair">
          <color theme="1"/>
        </bottom>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6" tint="0.79998168889431442"/>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theme="1"/>
        </top>
        <bottom style="thin">
          <color auto="1"/>
        </bottom>
      </border>
      <protection locked="1" hidden="0"/>
    </dxf>
    <dxf>
      <font>
        <b val="0"/>
        <i val="0"/>
        <strike val="0"/>
        <condense val="0"/>
        <extend val="0"/>
        <outline val="0"/>
        <shadow val="0"/>
        <u val="none"/>
        <vertAlign val="baseline"/>
        <sz val="10"/>
        <color auto="1"/>
        <name val="游ゴシック"/>
        <scheme val="none"/>
      </font>
      <fill>
        <patternFill patternType="solid">
          <fgColor indexed="64"/>
          <bgColor rgb="FFFFFFE7"/>
        </patternFill>
      </fill>
      <alignment horizontal="center" vertical="center" textRotation="0" wrapText="1" indent="0" justifyLastLine="0" shrinkToFit="0" readingOrder="0"/>
      <border diagonalUp="0" diagonalDown="0">
        <left style="hair">
          <color theme="1"/>
        </left>
        <right style="hair">
          <color theme="1"/>
        </right>
        <top style="hair">
          <color theme="1"/>
        </top>
        <bottom style="hair">
          <color theme="1"/>
        </bottom>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6" tint="0.79998168889431442"/>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theme="1"/>
        </top>
        <bottom style="thin">
          <color auto="1"/>
        </bottom>
      </border>
      <protection locked="1" hidden="0"/>
    </dxf>
    <dxf>
      <font>
        <b val="0"/>
        <i val="0"/>
        <strike val="0"/>
        <condense val="0"/>
        <extend val="0"/>
        <outline val="0"/>
        <shadow val="0"/>
        <u val="none"/>
        <vertAlign val="baseline"/>
        <sz val="10"/>
        <color auto="1"/>
        <name val="游ゴシック"/>
        <scheme val="none"/>
      </font>
      <fill>
        <patternFill patternType="solid">
          <fgColor indexed="64"/>
          <bgColor rgb="FFFFFFE7"/>
        </patternFill>
      </fill>
      <alignment horizontal="center" vertical="center" textRotation="0" wrapText="1" indent="0" justifyLastLine="0" shrinkToFit="1" readingOrder="0"/>
      <border diagonalUp="0" diagonalDown="0">
        <left style="hair">
          <color theme="1"/>
        </left>
        <right style="hair">
          <color theme="1"/>
        </right>
        <top style="hair">
          <color theme="1"/>
        </top>
        <bottom style="hair">
          <color theme="1"/>
        </bottom>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6" tint="0.79998168889431442"/>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theme="1"/>
        </top>
        <bottom style="thin">
          <color auto="1"/>
        </bottom>
      </border>
      <protection locked="1" hidden="0"/>
    </dxf>
    <dxf>
      <font>
        <b val="0"/>
        <i val="0"/>
        <strike val="0"/>
        <condense val="0"/>
        <extend val="0"/>
        <outline val="0"/>
        <shadow val="0"/>
        <u val="none"/>
        <vertAlign val="baseline"/>
        <sz val="10"/>
        <color auto="1"/>
        <name val="游ゴシック"/>
        <scheme val="none"/>
      </font>
      <fill>
        <patternFill patternType="solid">
          <fgColor indexed="64"/>
          <bgColor rgb="FFFFFFE7"/>
        </patternFill>
      </fill>
      <alignment horizontal="left" vertical="center" textRotation="0" wrapText="1" indent="0" justifyLastLine="0" shrinkToFit="0" readingOrder="0"/>
      <border diagonalUp="0" diagonalDown="0">
        <left style="hair">
          <color theme="1"/>
        </left>
        <right style="hair">
          <color theme="1"/>
        </right>
        <top style="hair">
          <color theme="1"/>
        </top>
        <bottom style="hair">
          <color theme="1"/>
        </bottom>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6" tint="0.79998168889431442"/>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theme="1"/>
        </top>
        <bottom style="thin">
          <color auto="1"/>
        </bottom>
      </border>
      <protection locked="1" hidden="0"/>
    </dxf>
    <dxf>
      <font>
        <b val="0"/>
        <i val="0"/>
        <strike val="0"/>
        <condense val="0"/>
        <extend val="0"/>
        <outline val="0"/>
        <shadow val="0"/>
        <u val="none"/>
        <vertAlign val="baseline"/>
        <sz val="10"/>
        <color auto="1"/>
        <name val="游ゴシック"/>
        <scheme val="none"/>
      </font>
      <fill>
        <patternFill patternType="solid">
          <fgColor indexed="64"/>
          <bgColor rgb="FFFFFFE7"/>
        </patternFill>
      </fill>
      <alignment horizontal="left" vertical="center" textRotation="0" wrapText="1" indent="0" justifyLastLine="0" shrinkToFit="0" readingOrder="0"/>
      <border diagonalUp="0" diagonalDown="0">
        <left style="hair">
          <color theme="1"/>
        </left>
        <right style="hair">
          <color theme="1"/>
        </right>
        <top style="hair">
          <color theme="1"/>
        </top>
        <bottom style="hair">
          <color theme="1"/>
        </bottom>
      </border>
      <protection locked="0" hidden="0"/>
    </dxf>
    <dxf>
      <font>
        <b/>
        <i val="0"/>
        <strike val="0"/>
        <condense val="0"/>
        <extend val="0"/>
        <outline val="0"/>
        <shadow val="0"/>
        <u val="none"/>
        <vertAlign val="baseline"/>
        <sz val="12"/>
        <color auto="1"/>
        <name val="游ゴシック"/>
        <family val="3"/>
        <charset val="128"/>
        <scheme val="none"/>
      </font>
      <numFmt numFmtId="0" formatCode="General"/>
      <fill>
        <patternFill patternType="solid">
          <fgColor indexed="64"/>
          <bgColor theme="6" tint="0.79998168889431442"/>
        </patternFill>
      </fill>
      <alignment horizontal="left" vertical="center" textRotation="0" wrapText="0" indent="0" justifyLastLine="0" shrinkToFit="0" readingOrder="0"/>
      <border diagonalUp="0" diagonalDown="0" outline="0">
        <left/>
        <right style="thin">
          <color theme="0" tint="-0.14996795556505021"/>
        </right>
        <top style="thin">
          <color theme="1"/>
        </top>
        <bottom style="thin">
          <color indexed="64"/>
        </bottom>
      </border>
      <protection locked="1" hidden="0"/>
    </dxf>
    <dxf>
      <font>
        <b val="0"/>
        <i val="0"/>
        <strike val="0"/>
        <condense val="0"/>
        <extend val="0"/>
        <outline val="0"/>
        <shadow val="0"/>
        <u val="none"/>
        <vertAlign val="baseline"/>
        <sz val="9"/>
        <color auto="1"/>
        <name val="游ゴシック"/>
        <scheme val="none"/>
      </font>
      <numFmt numFmtId="196" formatCode="&quot;機キ&quot;\-General"/>
      <fill>
        <patternFill patternType="solid">
          <fgColor indexed="64"/>
          <bgColor theme="0" tint="-4.9989318521683403E-2"/>
        </patternFill>
      </fill>
      <alignment horizontal="center" vertical="center" textRotation="0" wrapText="0" indent="0" justifyLastLine="0" shrinkToFit="1" readingOrder="0"/>
      <border diagonalUp="0" diagonalDown="0">
        <left style="thin">
          <color theme="1"/>
        </left>
        <right style="hair">
          <color theme="1"/>
        </right>
        <top style="hair">
          <color theme="1"/>
        </top>
        <bottom style="hair">
          <color theme="1"/>
        </bottom>
      </border>
      <protection locked="1" hidden="0"/>
    </dxf>
    <dxf>
      <font>
        <strike val="0"/>
        <outline val="0"/>
        <shadow val="0"/>
        <u val="none"/>
        <vertAlign val="baseline"/>
        <sz val="10"/>
        <color auto="1"/>
        <name val="游ゴシック"/>
        <scheme val="none"/>
      </font>
      <protection locked="1" hidden="0"/>
    </dxf>
    <dxf>
      <font>
        <b val="0"/>
        <i val="0"/>
        <strike val="0"/>
        <condense val="0"/>
        <extend val="0"/>
        <outline val="0"/>
        <shadow val="0"/>
        <u val="none"/>
        <vertAlign val="baseline"/>
        <sz val="10"/>
        <color auto="1"/>
        <name val="游ゴシック"/>
        <scheme val="none"/>
      </font>
      <protection locked="1" hidden="0"/>
    </dxf>
    <dxf>
      <font>
        <strike val="0"/>
        <outline val="0"/>
        <shadow val="0"/>
        <u val="none"/>
        <vertAlign val="baseline"/>
        <sz val="10"/>
        <color auto="1"/>
        <name val="游ゴシック"/>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none">
          <fgColor indexed="64"/>
          <bgColor indexed="65"/>
        </patternFill>
      </fill>
      <alignment horizontal="left" vertical="center" textRotation="0" wrapText="1" indent="0" justifyLastLine="0" shrinkToFit="0" readingOrder="0"/>
      <border diagonalUp="1" diagonalDown="0" outline="0">
        <left style="thin">
          <color indexed="64"/>
        </left>
        <right style="thin">
          <color indexed="64"/>
        </right>
        <top style="thin">
          <color indexed="64"/>
        </top>
        <bottom style="thin">
          <color indexed="64"/>
        </bottom>
        <diagonal style="thin">
          <color indexed="64"/>
        </diagonal>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游明朝"/>
        <family val="1"/>
        <charset val="128"/>
        <scheme val="none"/>
      </font>
      <numFmt numFmtId="6" formatCode="#,##0;[Red]\-#,##0"/>
      <fill>
        <patternFill patternType="none">
          <fgColor indexed="64"/>
          <bgColor indexed="65"/>
        </patternFill>
      </fill>
      <alignment horizontal="general" vertical="center" textRotation="0" wrapText="1" indent="0" justifyLastLine="0" shrinkToFit="0" readingOrder="0"/>
      <border diagonalUp="0" diagonalDown="0" outline="0">
        <left style="hair">
          <color indexed="64"/>
        </left>
        <right/>
        <top style="thin">
          <color indexed="64"/>
        </top>
        <bottom style="thin">
          <color auto="1"/>
        </bottom>
      </border>
      <protection locked="1" hidden="0"/>
    </dxf>
    <dxf>
      <font>
        <strike val="0"/>
        <outline val="0"/>
        <shadow val="0"/>
        <u val="none"/>
        <vertAlign val="baseline"/>
        <sz val="10"/>
        <color auto="1"/>
        <name val="游明朝"/>
        <scheme val="none"/>
      </font>
      <numFmt numFmtId="6" formatCode="#,##0;[Red]\-#,##0"/>
      <protection locked="1" hidden="0"/>
    </dxf>
    <dxf>
      <font>
        <b val="0"/>
        <i val="0"/>
        <strike val="0"/>
        <condense val="0"/>
        <extend val="0"/>
        <outline val="0"/>
        <shadow val="0"/>
        <u val="none"/>
        <vertAlign val="baseline"/>
        <sz val="10"/>
        <color auto="1"/>
        <name val="游明朝"/>
        <family val="1"/>
        <charset val="128"/>
        <scheme val="none"/>
      </font>
      <numFmt numFmtId="6" formatCode="#,##0;[Red]\-#,##0"/>
      <fill>
        <patternFill patternType="none">
          <fgColor indexed="64"/>
          <bgColor indexed="65"/>
        </patternFill>
      </fill>
      <alignment horizontal="general" vertical="center" textRotation="0" wrapText="1" indent="0" justifyLastLine="0" shrinkToFit="0" readingOrder="0"/>
      <border diagonalUp="0" diagonalDown="0" outline="0">
        <left/>
        <right style="hair">
          <color indexed="64"/>
        </right>
        <top style="thin">
          <color indexed="64"/>
        </top>
        <bottom style="thin">
          <color indexed="64"/>
        </bottom>
      </border>
      <protection locked="1" hidden="0"/>
    </dxf>
    <dxf>
      <font>
        <strike val="0"/>
        <outline val="0"/>
        <shadow val="0"/>
        <u val="none"/>
        <vertAlign val="baseline"/>
        <sz val="10"/>
        <color auto="1"/>
        <name val="游明朝"/>
        <scheme val="none"/>
      </font>
      <numFmt numFmtId="6" formatCode="#,##0;[Red]\-#,##0"/>
      <protection locked="1" hidden="0"/>
    </dxf>
    <dxf>
      <font>
        <b val="0"/>
        <i val="0"/>
        <strike val="0"/>
        <condense val="0"/>
        <extend val="0"/>
        <outline val="0"/>
        <shadow val="0"/>
        <u val="none"/>
        <vertAlign val="baseline"/>
        <sz val="10"/>
        <color auto="1"/>
        <name val="游ゴシック"/>
        <family val="3"/>
        <charset val="128"/>
        <scheme val="none"/>
      </font>
      <numFmt numFmtId="6" formatCode="#,##0;[Red]\-#,##0"/>
      <fill>
        <patternFill patternType="solid">
          <fgColor indexed="64"/>
          <bgColor theme="6" tint="0.79998168889431442"/>
        </patternFill>
      </fill>
      <alignment horizontal="right"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vertical="center" textRotation="0" wrapText="1" indent="0" justifyLastLine="0" shrinkToFit="0" readingOrder="0"/>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6" tint="0.79998168889431442"/>
        </patternFill>
      </fill>
      <alignment horizontal="general" vertical="center"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6" tint="0.79998168889431442"/>
        </patternFill>
      </fill>
      <alignment horizontal="right" vertical="center"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right" vertical="center" textRotation="0" wrapText="1" indent="0" justifyLastLine="0" shrinkToFit="0" readingOrder="0"/>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6" tint="0.79998168889431442"/>
        </patternFill>
      </fill>
      <alignment horizontal="left" vertical="center"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6" tint="0.79998168889431442"/>
        </patternFill>
      </fill>
      <alignment horizontal="left" vertical="center"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6" tint="0.79998168889431442"/>
        </patternFill>
      </fill>
      <alignment horizontal="left" vertical="center"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left" vertical="center" textRotation="0" wrapText="1" indent="0" justifyLastLine="0" shrinkToFit="0" readingOrder="0"/>
      <protection locked="0" hidden="0"/>
    </dxf>
    <dxf>
      <font>
        <b/>
        <i val="0"/>
        <strike val="0"/>
        <condense val="0"/>
        <extend val="0"/>
        <outline val="0"/>
        <shadow val="0"/>
        <u val="none"/>
        <vertAlign val="baseline"/>
        <sz val="12"/>
        <color auto="1"/>
        <name val="游ゴシック"/>
        <family val="3"/>
        <charset val="128"/>
        <scheme val="none"/>
      </font>
      <numFmt numFmtId="0" formatCode="General"/>
      <fill>
        <patternFill patternType="solid">
          <fgColor indexed="64"/>
          <bgColor theme="6" tint="0.79998168889431442"/>
        </patternFill>
      </fill>
      <alignment horizontal="left" vertical="center" textRotation="0" wrapText="0"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0"/>
        <color auto="1"/>
        <name val="游ゴシック"/>
        <scheme val="none"/>
      </font>
      <numFmt numFmtId="197" formatCode="&quot;原キ&quot;\-General"/>
      <fill>
        <patternFill patternType="none">
          <fgColor indexed="64"/>
          <bgColor auto="1"/>
        </patternFill>
      </fill>
      <alignment horizontal="center" vertical="center" textRotation="0" wrapText="0" indent="0" justifyLastLine="0" shrinkToFit="1" readingOrder="0"/>
      <protection locked="1" hidden="0"/>
    </dxf>
    <dxf>
      <font>
        <strike val="0"/>
        <outline val="0"/>
        <shadow val="0"/>
        <u val="none"/>
        <vertAlign val="baseline"/>
        <sz val="10"/>
        <color auto="1"/>
        <name val="游ゴシック"/>
        <scheme val="none"/>
      </font>
      <protection locked="1" hidden="0"/>
    </dxf>
    <dxf>
      <font>
        <b val="0"/>
        <i val="0"/>
        <strike val="0"/>
        <condense val="0"/>
        <extend val="0"/>
        <outline val="0"/>
        <shadow val="0"/>
        <u val="none"/>
        <vertAlign val="baseline"/>
        <sz val="10"/>
        <color auto="1"/>
        <name val="游ゴシック"/>
        <scheme val="none"/>
      </font>
      <protection locked="1" hidden="0"/>
    </dxf>
    <dxf>
      <font>
        <strike val="0"/>
        <outline val="0"/>
        <shadow val="0"/>
        <u val="none"/>
        <vertAlign val="baseline"/>
        <sz val="10"/>
        <color auto="1"/>
        <name val="游ゴシック"/>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left" vertical="center" textRotation="0" wrapText="0" indent="0" justifyLastLine="0" shrinkToFit="1"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游明朝"/>
        <scheme val="none"/>
      </font>
      <numFmt numFmtId="6" formatCode="#,##0;[Red]\-#,##0"/>
      <fill>
        <patternFill patternType="none">
          <fgColor indexed="64"/>
          <bgColor auto="1"/>
        </patternFill>
      </fill>
      <alignment horizontal="right" vertical="center" textRotation="0" wrapText="1" indent="0" justifyLastLine="0" shrinkToFit="0" readingOrder="0"/>
      <border diagonalDown="0">
        <right style="hair">
          <color indexed="64"/>
        </right>
      </border>
      <protection locked="1" hidden="0"/>
    </dxf>
    <dxf>
      <font>
        <b val="0"/>
        <i val="0"/>
        <strike val="0"/>
        <condense val="0"/>
        <extend val="0"/>
        <outline val="0"/>
        <shadow val="0"/>
        <u val="none"/>
        <vertAlign val="baseline"/>
        <sz val="10"/>
        <color auto="1"/>
        <name val="游明朝"/>
        <scheme val="none"/>
      </font>
      <numFmt numFmtId="6" formatCode="#,##0;[Red]\-#,##0"/>
      <fill>
        <patternFill patternType="none">
          <fgColor indexed="64"/>
          <bgColor auto="1"/>
        </patternFill>
      </fill>
      <alignment horizontal="right" vertical="center" textRotation="0" wrapText="1" indent="0" justifyLastLine="0" shrinkToFit="0" readingOrder="0"/>
      <border diagonalDown="0">
        <right style="hair">
          <color indexed="64"/>
        </right>
      </border>
      <protection locked="1" hidden="0"/>
    </dxf>
    <dxf>
      <font>
        <b val="0"/>
        <i val="0"/>
        <strike val="0"/>
        <condense val="0"/>
        <extend val="0"/>
        <outline val="0"/>
        <shadow val="0"/>
        <u val="none"/>
        <vertAlign val="baseline"/>
        <sz val="10"/>
        <color auto="1"/>
        <name val="游明朝"/>
        <scheme val="none"/>
      </font>
      <numFmt numFmtId="6" formatCode="#,##0;[Red]\-#,##0"/>
      <fill>
        <patternFill patternType="solid">
          <fgColor indexed="64"/>
          <bgColor rgb="FFFFFFE7"/>
        </patternFill>
      </fill>
      <alignment horizontal="general" vertical="center" textRotation="0" wrapText="1" indent="0" justifyLastLine="0" shrinkToFit="0" readingOrder="0"/>
      <border diagonalDown="0" outline="0">
        <left style="hair">
          <color indexed="64"/>
        </left>
        <right style="hair">
          <color indexed="64"/>
        </right>
      </border>
      <protection locked="0" hidden="0"/>
    </dxf>
    <dxf>
      <font>
        <b val="0"/>
        <i val="0"/>
        <strike val="0"/>
        <condense val="0"/>
        <extend val="0"/>
        <outline val="0"/>
        <shadow val="0"/>
        <u val="none"/>
        <vertAlign val="baseline"/>
        <sz val="10"/>
        <color auto="1"/>
        <name val="游明朝"/>
        <scheme val="none"/>
      </font>
      <numFmt numFmtId="198" formatCode="0_);[Red]\(0\)"/>
      <fill>
        <patternFill patternType="solid">
          <fgColor indexed="64"/>
          <bgColor rgb="FFFFFFE7"/>
        </patternFill>
      </fill>
      <alignment horizontal="general" vertical="center" textRotation="0" wrapText="1" indent="0" justifyLastLine="0" shrinkToFit="0" readingOrder="0"/>
      <border diagonalDown="0" outline="0">
        <right style="hair">
          <color indexed="64"/>
        </right>
      </border>
      <protection locked="0" hidden="0"/>
    </dxf>
    <dxf>
      <font>
        <b val="0"/>
        <i val="0"/>
        <strike val="0"/>
        <condense val="0"/>
        <extend val="0"/>
        <outline val="0"/>
        <shadow val="0"/>
        <u val="none"/>
        <vertAlign val="baseline"/>
        <sz val="10"/>
        <color auto="1"/>
        <name val="游明朝"/>
        <scheme val="none"/>
      </font>
      <numFmt numFmtId="6" formatCode="#,##0;[Red]\-#,##0"/>
      <fill>
        <patternFill patternType="solid">
          <fgColor indexed="64"/>
          <bgColor rgb="FFFFFFE7"/>
        </patternFill>
      </fill>
      <alignment horizontal="left" vertical="center" textRotation="0" wrapText="1" indent="0" justifyLastLine="0" shrinkToFit="0" readingOrder="0"/>
      <border diagonalDown="0" outline="0">
        <right style="hair">
          <color indexed="64"/>
        </right>
      </border>
      <protection locked="0"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left" vertical="center" textRotation="0" wrapText="1" indent="0" justifyLastLine="0" shrinkToFit="0" readingOrder="0"/>
      <border diagonalDown="0">
        <right style="hair">
          <color indexed="64"/>
        </right>
      </border>
      <protection locked="0"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left" vertical="center" textRotation="0" wrapText="1" indent="0" justifyLastLine="0" shrinkToFit="0" readingOrder="0"/>
      <border diagonalDown="0">
        <left style="hair">
          <color auto="1"/>
        </left>
        <right style="hair">
          <color indexed="64"/>
        </right>
      </border>
      <protection locked="0" hidden="0"/>
    </dxf>
    <dxf>
      <font>
        <strike val="0"/>
        <outline val="0"/>
        <shadow val="0"/>
        <u val="none"/>
        <vertAlign val="baseline"/>
        <sz val="9"/>
        <color auto="1"/>
        <name val="游ゴシック"/>
        <scheme val="none"/>
      </font>
      <numFmt numFmtId="192" formatCode="&quot;賃カ&quot;\-General"/>
      <fill>
        <patternFill patternType="solid">
          <fgColor indexed="64"/>
          <bgColor theme="0" tint="-4.9989318521683403E-2"/>
        </patternFill>
      </fill>
      <alignment horizontal="center" vertical="center" textRotation="0" wrapText="0" indent="0" justifyLastLine="0" shrinkToFit="1" readingOrder="0"/>
      <border diagonalDown="0">
        <right style="hair">
          <color indexed="64"/>
        </right>
      </border>
      <protection locked="1" hidden="0"/>
    </dxf>
    <dxf>
      <border>
        <top style="hair">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游ゴシック"/>
        <scheme val="none"/>
      </font>
      <fill>
        <patternFill patternType="none">
          <fgColor indexed="64"/>
          <bgColor auto="1"/>
        </patternFill>
      </fill>
      <protection locked="1" hidden="0"/>
    </dxf>
    <dxf>
      <border>
        <bottom style="hair">
          <color indexed="64"/>
        </bottom>
      </border>
    </dxf>
    <dxf>
      <font>
        <b val="0"/>
        <i val="0"/>
        <strike val="0"/>
        <condense val="0"/>
        <extend val="0"/>
        <outline val="0"/>
        <shadow val="0"/>
        <u val="none"/>
        <vertAlign val="baseline"/>
        <sz val="10"/>
        <color auto="1"/>
        <name val="游ゴシック"/>
        <scheme val="none"/>
      </font>
      <fill>
        <patternFill patternType="none">
          <fgColor indexed="64"/>
          <bgColor auto="1"/>
        </patternFill>
      </fill>
      <alignment horizontal="center" vertical="center" textRotation="0" wrapText="1" indent="0" justifyLastLine="0" shrinkToFit="0" readingOrder="0"/>
      <border diagonalUp="0" diagonalDown="0" outline="0">
        <left style="hair">
          <color indexed="64"/>
        </left>
        <right style="hair">
          <color indexed="64"/>
        </right>
        <top/>
        <bottom/>
      </border>
      <protection locked="1" hidden="0"/>
    </dxf>
    <dxf>
      <font>
        <b val="0"/>
        <i val="0"/>
        <strike val="0"/>
        <condense val="0"/>
        <extend val="0"/>
        <outline val="0"/>
        <shadow val="0"/>
        <u val="none"/>
        <vertAlign val="baseline"/>
        <sz val="10"/>
        <color auto="1"/>
        <name val="游明朝"/>
        <family val="1"/>
        <charset val="128"/>
        <scheme val="none"/>
      </font>
      <numFmt numFmtId="6" formatCode="#,##0;[Red]\-#,##0"/>
      <fill>
        <patternFill patternType="none">
          <fgColor indexed="64"/>
          <bgColor indexed="65"/>
        </patternFill>
      </fill>
      <alignment horizontal="right" vertical="center" textRotation="0" wrapText="1" indent="0" justifyLastLine="0" shrinkToFit="0" readingOrder="0"/>
      <border diagonalUp="0" diagonalDown="0">
        <left style="hair">
          <color indexed="64"/>
        </left>
        <right style="thin">
          <color indexed="64"/>
        </right>
        <top/>
        <bottom style="thin">
          <color indexed="64"/>
        </bottom>
      </border>
      <protection locked="1" hidden="0"/>
    </dxf>
    <dxf>
      <font>
        <strike val="0"/>
        <outline val="0"/>
        <shadow val="0"/>
        <u val="none"/>
        <vertAlign val="baseline"/>
        <sz val="10"/>
        <color auto="1"/>
        <name val="游明朝"/>
        <scheme val="none"/>
      </font>
      <numFmt numFmtId="6" formatCode="#,##0;[Red]\-#,##0"/>
      <border diagonalUp="0" diagonalDown="0">
        <left style="hair">
          <color indexed="64"/>
        </left>
        <right style="hair">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游明朝"/>
        <family val="1"/>
        <charset val="128"/>
        <scheme val="none"/>
      </font>
      <numFmt numFmtId="6" formatCode="#,##0;[Red]\-#,##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hair">
          <color indexed="64"/>
        </right>
        <top/>
        <bottom style="thin">
          <color indexed="64"/>
        </bottom>
      </border>
      <protection locked="1" hidden="0"/>
    </dxf>
    <dxf>
      <font>
        <strike val="0"/>
        <outline val="0"/>
        <shadow val="0"/>
        <u val="none"/>
        <vertAlign val="baseline"/>
        <sz val="10"/>
        <color auto="1"/>
        <name val="游明朝"/>
        <scheme val="none"/>
      </font>
      <numFmt numFmtId="6" formatCode="#,##0;[Red]\-#,##0"/>
      <border diagonalUp="0" diagonalDown="0">
        <left style="hair">
          <color indexed="64"/>
        </left>
        <right style="hair">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游ゴシック"/>
        <family val="3"/>
        <charset val="128"/>
        <scheme val="none"/>
      </font>
      <numFmt numFmtId="6" formatCode="#,##0;[Red]\-#,##0"/>
      <fill>
        <patternFill patternType="solid">
          <fgColor indexed="64"/>
          <bgColor theme="8" tint="0.79998168889431442"/>
        </patternFill>
      </fill>
      <alignment horizontal="right" vertical="center" textRotation="0" wrapText="1" indent="0" justifyLastLine="0" shrinkToFit="0" readingOrder="0"/>
      <border diagonalUp="0" diagonalDown="0">
        <left/>
        <right/>
        <top/>
        <bottom style="thin">
          <color indexed="64"/>
        </bottom>
      </border>
      <protection locked="1" hidden="0"/>
    </dxf>
    <dxf>
      <font>
        <strike val="0"/>
        <outline val="0"/>
        <shadow val="0"/>
        <u val="none"/>
        <vertAlign val="baseline"/>
        <sz val="10"/>
        <color auto="1"/>
        <name val="游明朝"/>
        <scheme val="none"/>
      </font>
      <fill>
        <patternFill patternType="solid">
          <fgColor indexed="64"/>
          <bgColor rgb="FFFFFFE7"/>
        </patternFill>
      </fill>
      <alignment horizontal="right" vertical="center"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游ゴシック"/>
        <family val="3"/>
        <charset val="128"/>
        <scheme val="none"/>
      </font>
      <numFmt numFmtId="6" formatCode="#,##0;[Red]\-#,##0"/>
      <fill>
        <patternFill patternType="solid">
          <fgColor indexed="64"/>
          <bgColor theme="8" tint="0.79998168889431442"/>
        </patternFill>
      </fill>
      <alignment horizontal="left" vertical="center" textRotation="0" wrapText="1" indent="0" justifyLastLine="0" shrinkToFit="0" readingOrder="0"/>
      <border diagonalUp="0" diagonalDown="0">
        <left/>
        <right/>
        <top/>
        <bottom style="thin">
          <color indexed="64"/>
        </bottom>
      </border>
      <protection locked="1" hidden="0"/>
    </dxf>
    <dxf>
      <font>
        <strike val="0"/>
        <outline val="0"/>
        <shadow val="0"/>
        <u val="none"/>
        <vertAlign val="baseline"/>
        <sz val="10"/>
        <color auto="1"/>
        <name val="游明朝"/>
        <scheme val="none"/>
      </font>
      <numFmt numFmtId="6" formatCode="#,##0;[Red]\-#,##0"/>
      <border diagonalUp="0" diagonalDown="0">
        <left style="hair">
          <color indexed="64"/>
        </left>
        <right style="hair">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8" tint="0.79998168889431442"/>
        </patternFill>
      </fill>
      <alignment horizontal="left" vertical="center" textRotation="0" wrapText="1" indent="0" justifyLastLine="0" shrinkToFit="0" readingOrder="0"/>
      <border diagonalUp="0" diagonalDown="0">
        <left/>
        <right/>
        <top/>
        <bottom style="thin">
          <color indexed="64"/>
        </bottom>
      </border>
      <protection locked="1" hidden="0"/>
    </dxf>
    <dxf>
      <font>
        <strike val="0"/>
        <outline val="0"/>
        <shadow val="0"/>
        <u val="none"/>
        <vertAlign val="baseline"/>
        <sz val="10"/>
        <color auto="1"/>
        <name val="游明朝"/>
        <scheme val="none"/>
      </font>
      <fill>
        <patternFill patternType="solid">
          <fgColor indexed="64"/>
          <bgColor rgb="FFFFFFE7"/>
        </patternFill>
      </fill>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8" tint="0.79998168889431442"/>
        </patternFill>
      </fill>
      <alignment horizontal="left" vertical="center" textRotation="0" wrapText="1" indent="0" justifyLastLine="0" shrinkToFit="0" readingOrder="0"/>
      <border diagonalUp="0" diagonalDown="0">
        <left/>
        <right/>
        <top/>
        <bottom style="thin">
          <color indexed="64"/>
        </bottom>
      </border>
      <protection locked="1" hidden="0"/>
    </dxf>
    <dxf>
      <font>
        <strike val="0"/>
        <outline val="0"/>
        <shadow val="0"/>
        <u val="none"/>
        <vertAlign val="baseline"/>
        <sz val="10"/>
        <color auto="1"/>
        <name val="游明朝"/>
        <scheme val="none"/>
      </font>
      <fill>
        <patternFill patternType="solid">
          <fgColor indexed="64"/>
          <bgColor rgb="FFFFFFE7"/>
        </patternFill>
      </fill>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8" tint="0.79998168889431442"/>
        </patternFill>
      </fill>
      <alignment horizontal="left" vertical="center" textRotation="0" wrapText="1" indent="0" justifyLastLine="0" shrinkToFit="0" readingOrder="0"/>
      <border diagonalUp="0" diagonalDown="0">
        <left/>
        <right/>
        <top/>
        <bottom style="thin">
          <color indexed="64"/>
        </bottom>
      </border>
      <protection locked="1" hidden="0"/>
    </dxf>
    <dxf>
      <font>
        <strike val="0"/>
        <outline val="0"/>
        <shadow val="0"/>
        <u val="none"/>
        <vertAlign val="baseline"/>
        <sz val="10"/>
        <color auto="1"/>
        <name val="游明朝"/>
        <scheme val="none"/>
      </font>
      <border diagonalUp="0" diagonalDown="0">
        <left style="hair">
          <color indexed="64"/>
        </left>
        <right style="hair">
          <color indexed="64"/>
        </right>
        <top style="hair">
          <color indexed="64"/>
        </top>
        <bottom style="hair">
          <color indexed="64"/>
        </bottom>
      </border>
      <protection locked="1" hidden="0"/>
    </dxf>
    <dxf>
      <font>
        <b/>
        <i val="0"/>
        <strike val="0"/>
        <condense val="0"/>
        <extend val="0"/>
        <outline val="0"/>
        <shadow val="0"/>
        <u val="none"/>
        <vertAlign val="baseline"/>
        <sz val="12"/>
        <color auto="1"/>
        <name val="游ゴシック"/>
        <family val="3"/>
        <charset val="128"/>
        <scheme val="none"/>
      </font>
      <numFmt numFmtId="0" formatCode="General"/>
      <fill>
        <patternFill patternType="solid">
          <fgColor indexed="64"/>
          <bgColor theme="8" tint="0.79998168889431442"/>
        </patternFill>
      </fill>
      <alignment horizontal="general" vertical="center" textRotation="0" wrapText="0" indent="0" justifyLastLine="0" shrinkToFit="0" readingOrder="0"/>
      <border diagonalUp="0" diagonalDown="0">
        <left/>
        <right/>
        <top/>
        <bottom style="thin">
          <color indexed="64"/>
        </bottom>
      </border>
      <protection locked="1" hidden="0"/>
    </dxf>
    <dxf>
      <font>
        <strike val="0"/>
        <outline val="0"/>
        <shadow val="0"/>
        <u val="none"/>
        <vertAlign val="baseline"/>
        <sz val="10"/>
        <color auto="1"/>
      </font>
      <numFmt numFmtId="191" formatCode="&quot;人カ&quot;\-General"/>
      <fill>
        <patternFill patternType="solid">
          <fgColor indexed="64"/>
          <bgColor theme="0" tint="-4.9989318521683403E-2"/>
        </patternFill>
      </fill>
      <alignment horizontal="center" vertical="center" textRotation="0" wrapText="0" indent="0" justifyLastLine="0" shrinkToFit="1" readingOrder="0"/>
      <border diagonalUp="0" diagonalDown="0">
        <left style="thin">
          <color indexed="64"/>
        </left>
        <right style="hair">
          <color indexed="64"/>
        </right>
        <top style="hair">
          <color indexed="64"/>
        </top>
        <bottom style="hair">
          <color indexed="64"/>
        </bottom>
      </border>
      <protection locked="1" hidden="0"/>
    </dxf>
    <dxf>
      <font>
        <strike val="0"/>
        <outline val="0"/>
        <shadow val="0"/>
        <u val="none"/>
        <vertAlign val="baseline"/>
        <sz val="10"/>
        <name val="游ゴシック"/>
        <scheme val="none"/>
      </font>
      <numFmt numFmtId="177" formatCode="#,##0_ "/>
      <fill>
        <patternFill patternType="solid">
          <fgColor indexed="64"/>
          <bgColor theme="0" tint="-0.14999847407452621"/>
        </patternFill>
      </fill>
      <protection locked="1" hidden="0"/>
    </dxf>
    <dxf>
      <font>
        <strike val="0"/>
        <outline val="0"/>
        <shadow val="0"/>
        <u val="none"/>
        <vertAlign val="baseline"/>
        <sz val="10"/>
        <color auto="1"/>
        <name val="游ゴシック"/>
        <scheme val="none"/>
      </font>
      <numFmt numFmtId="177" formatCode="#,##0_ "/>
      <protection locked="1" hidden="0"/>
    </dxf>
    <dxf>
      <font>
        <b val="0"/>
        <i val="0"/>
        <strike val="0"/>
        <condense val="0"/>
        <extend val="0"/>
        <outline val="0"/>
        <shadow val="0"/>
        <u val="none"/>
        <vertAlign val="baseline"/>
        <sz val="10"/>
        <color theme="1"/>
        <name val="游ゴシック"/>
        <scheme val="none"/>
      </font>
      <numFmt numFmtId="177" formatCode="#,##0_ "/>
      <fill>
        <patternFill patternType="solid">
          <fgColor indexed="64"/>
          <bgColor theme="0" tint="-0.14999847407452621"/>
        </patternFill>
      </fill>
      <alignment horizontal="center" vertical="center" textRotation="0" wrapText="1" indent="0" justifyLastLine="0" shrinkToFit="0" readingOrder="0"/>
      <border diagonalUp="0" diagonalDown="0">
        <left style="hair">
          <color indexed="64"/>
        </left>
        <right style="hair">
          <color indexed="64"/>
        </right>
        <top/>
        <bottom/>
        <vertical style="hair">
          <color indexed="64"/>
        </vertical>
        <horizontal style="hair">
          <color indexed="64"/>
        </horizontal>
      </border>
      <protection locked="1" hidden="0"/>
    </dxf>
    <dxf>
      <font>
        <b val="0"/>
        <i val="0"/>
        <strike val="0"/>
        <condense val="0"/>
        <extend val="0"/>
        <outline val="0"/>
        <shadow val="0"/>
        <u val="none"/>
        <vertAlign val="baseline"/>
        <sz val="10"/>
        <color auto="1"/>
        <name val="游明朝"/>
        <family val="1"/>
        <charset val="128"/>
        <scheme val="none"/>
      </font>
      <numFmt numFmtId="6" formatCode="#,##0;[Red]\-#,##0"/>
      <fill>
        <patternFill patternType="none">
          <fgColor indexed="64"/>
          <bgColor indexed="65"/>
        </patternFill>
      </fill>
      <border diagonalUp="0" diagonalDown="0" outline="0">
        <left style="hair">
          <color theme="1"/>
        </left>
        <right style="thin">
          <color auto="1"/>
        </right>
        <top style="thin">
          <color theme="1"/>
        </top>
        <bottom style="thin">
          <color auto="1"/>
        </bottom>
      </border>
      <protection locked="1" hidden="0"/>
    </dxf>
    <dxf>
      <font>
        <strike val="0"/>
        <outline val="0"/>
        <shadow val="0"/>
        <vertAlign val="baseline"/>
        <color auto="1"/>
      </font>
      <numFmt numFmtId="6" formatCode="#,##0;[Red]\-#,##0"/>
      <fill>
        <patternFill patternType="none">
          <fgColor indexed="64"/>
          <bgColor auto="1"/>
        </patternFill>
      </fill>
      <border diagonalUp="0" diagonalDown="0">
        <left/>
        <right style="thin">
          <color auto="1"/>
        </right>
        <top/>
        <bottom/>
      </border>
      <protection locked="1" hidden="0"/>
    </dxf>
    <dxf>
      <font>
        <b val="0"/>
        <i val="0"/>
        <strike val="0"/>
        <condense val="0"/>
        <extend val="0"/>
        <outline val="0"/>
        <shadow val="0"/>
        <u val="none"/>
        <vertAlign val="baseline"/>
        <sz val="10"/>
        <color auto="1"/>
        <name val="游明朝"/>
        <family val="1"/>
        <charset val="128"/>
        <scheme val="none"/>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style="thin">
          <color theme="1"/>
        </left>
        <right style="hair">
          <color theme="1"/>
        </right>
        <top style="thin">
          <color theme="1"/>
        </top>
        <bottom style="thin">
          <color auto="1"/>
        </bottom>
      </border>
      <protection locked="1" hidden="0"/>
    </dxf>
    <dxf>
      <font>
        <strike val="0"/>
        <outline val="0"/>
        <shadow val="0"/>
        <vertAlign val="baseline"/>
        <color auto="1"/>
      </font>
      <numFmt numFmtId="6" formatCode="#,##0;[Red]\-#,##0"/>
      <fill>
        <patternFill patternType="none">
          <fgColor indexed="64"/>
          <bgColor auto="1"/>
        </patternFill>
      </fill>
      <border diagonalUp="0" diagonalDown="0">
        <left style="hair">
          <color theme="1"/>
        </left>
      </border>
      <protection locked="1" hidden="0"/>
    </dxf>
    <dxf>
      <font>
        <b val="0"/>
        <i val="0"/>
        <strike val="0"/>
        <condense val="0"/>
        <extend val="0"/>
        <outline val="0"/>
        <shadow val="0"/>
        <u val="none"/>
        <vertAlign val="baseline"/>
        <sz val="10"/>
        <color auto="1"/>
        <name val="游ゴシック"/>
        <family val="3"/>
        <charset val="128"/>
        <scheme val="none"/>
      </font>
      <fill>
        <patternFill patternType="solid">
          <fgColor indexed="64"/>
          <bgColor theme="8" tint="0.79998168889431442"/>
        </patternFill>
      </fill>
      <alignment horizontal="right" vertical="center" textRotation="0" wrapText="0" indent="0" justifyLastLine="0" shrinkToFit="0" readingOrder="0"/>
      <border diagonalUp="0" diagonalDown="0" outline="0">
        <left/>
        <right/>
        <top style="thin">
          <color theme="1"/>
        </top>
        <bottom style="thin">
          <color auto="1"/>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right" vertical="center" textRotation="0" wrapText="0" indent="0" justifyLastLine="0" shrinkToFit="0" readingOrder="0"/>
      <border diagonalUp="0" diagonalDown="0">
        <left style="hair">
          <color theme="1"/>
        </left>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8" tint="0.79998168889431442"/>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theme="1"/>
        </top>
        <bottom style="thin">
          <color auto="1"/>
        </bottom>
      </border>
      <protection locked="1" hidden="0"/>
    </dxf>
    <dxf>
      <font>
        <b val="0"/>
        <i val="0"/>
        <strike val="0"/>
        <condense val="0"/>
        <extend val="0"/>
        <outline val="0"/>
        <shadow val="0"/>
        <u val="none"/>
        <vertAlign val="baseline"/>
        <sz val="10"/>
        <color auto="1"/>
        <name val="游明朝"/>
        <scheme val="none"/>
      </font>
      <numFmt numFmtId="0" formatCode="General"/>
      <fill>
        <patternFill patternType="solid">
          <fgColor indexed="64"/>
          <bgColor rgb="FFFFFFE7"/>
        </patternFill>
      </fill>
      <alignment horizontal="left" vertical="center" textRotation="0" wrapText="1" indent="0" justifyLastLine="0" shrinkToFit="0" readingOrder="0"/>
      <border diagonalUp="0" diagonalDown="0">
        <left style="hair">
          <color theme="1"/>
        </left>
        <right style="hair">
          <color theme="1"/>
        </right>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8" tint="0.79998168889431442"/>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theme="1"/>
        </top>
        <bottom style="thin">
          <color auto="1"/>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left" vertical="center" textRotation="0" wrapText="0" indent="0" justifyLastLine="0" shrinkToFit="0" readingOrder="0"/>
      <border diagonalUp="0" diagonalDown="0">
        <left style="hair">
          <color theme="1"/>
        </left>
        <right style="hair">
          <color theme="1"/>
        </right>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8" tint="0.79998168889431442"/>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theme="1"/>
        </top>
        <bottom style="thin">
          <color auto="1"/>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left" vertical="center" textRotation="0" wrapText="0" indent="0" justifyLastLine="0" shrinkToFit="0" readingOrder="0"/>
      <border diagonalUp="0" diagonalDown="0">
        <left style="hair">
          <color theme="1"/>
        </left>
        <right style="hair">
          <color theme="1"/>
        </right>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8" tint="0.79998168889431442"/>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theme="1"/>
        </top>
        <bottom style="thin">
          <color auto="1"/>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left" vertical="center" textRotation="0" wrapText="1" indent="0" justifyLastLine="0" shrinkToFit="0" readingOrder="0"/>
      <border diagonalUp="0" diagonalDown="0">
        <left style="hair">
          <color theme="1"/>
        </left>
        <right style="hair">
          <color theme="1"/>
        </right>
      </border>
      <protection locked="0" hidden="0"/>
    </dxf>
    <dxf>
      <font>
        <b/>
        <i val="0"/>
        <strike val="0"/>
        <condense val="0"/>
        <extend val="0"/>
        <outline val="0"/>
        <shadow val="0"/>
        <u val="none"/>
        <vertAlign val="baseline"/>
        <sz val="12"/>
        <color auto="1"/>
        <name val="游ゴシック"/>
        <family val="3"/>
        <charset val="128"/>
        <scheme val="none"/>
      </font>
      <numFmt numFmtId="0" formatCode="General"/>
      <fill>
        <patternFill patternType="solid">
          <fgColor indexed="64"/>
          <bgColor theme="8" tint="0.79998168889431442"/>
        </patternFill>
      </fill>
      <alignment horizontal="left" vertical="center" textRotation="0" wrapText="0" indent="0" justifyLastLine="0" shrinkToFit="0" readingOrder="0"/>
      <border diagonalUp="0" diagonalDown="0" outline="0">
        <left/>
        <right/>
        <top style="thin">
          <color theme="1"/>
        </top>
        <bottom style="thin">
          <color auto="1"/>
        </bottom>
      </border>
      <protection locked="1" hidden="0"/>
    </dxf>
    <dxf>
      <font>
        <b val="0"/>
        <i val="0"/>
        <strike val="0"/>
        <condense val="0"/>
        <extend val="0"/>
        <outline val="0"/>
        <shadow val="0"/>
        <u val="none"/>
        <vertAlign val="baseline"/>
        <sz val="9"/>
        <color auto="1"/>
        <name val="游ゴシック"/>
        <scheme val="none"/>
      </font>
      <numFmt numFmtId="190" formatCode="&quot;産カ&quot;\-General"/>
      <fill>
        <patternFill patternType="solid">
          <fgColor indexed="64"/>
          <bgColor theme="0" tint="-4.9989318521683403E-2"/>
        </patternFill>
      </fill>
      <alignment horizontal="center" vertical="center" textRotation="0" wrapText="0" indent="0" justifyLastLine="0" shrinkToFit="1" readingOrder="0"/>
      <border diagonalUp="0" diagonalDown="0">
        <right style="hair">
          <color theme="1"/>
        </right>
      </border>
      <protection locked="1" hidden="0"/>
    </dxf>
    <dxf>
      <font>
        <strike val="0"/>
        <outline val="0"/>
        <shadow val="0"/>
        <u val="none"/>
        <vertAlign val="baseline"/>
        <sz val="10"/>
        <color auto="1"/>
        <name val="游ゴシック"/>
        <scheme val="none"/>
      </font>
      <fill>
        <patternFill>
          <fgColor rgb="FF000000"/>
          <bgColor rgb="FFD9D9D9"/>
        </patternFill>
      </fill>
      <protection locked="1" hidden="0"/>
    </dxf>
    <dxf>
      <font>
        <b val="0"/>
        <i val="0"/>
        <strike val="0"/>
        <condense val="0"/>
        <extend val="0"/>
        <outline val="0"/>
        <shadow val="0"/>
        <u val="none"/>
        <vertAlign val="baseline"/>
        <sz val="10"/>
        <color auto="1"/>
        <name val="游ゴシック"/>
        <scheme val="none"/>
      </font>
      <protection locked="1" hidden="0"/>
    </dxf>
    <dxf>
      <font>
        <strike val="0"/>
        <outline val="0"/>
        <shadow val="0"/>
        <u val="none"/>
        <vertAlign val="baseline"/>
        <sz val="10"/>
        <color auto="1"/>
        <name val="游ゴシック"/>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none">
          <fgColor indexed="64"/>
          <bgColor indexed="65"/>
        </patternFill>
      </fill>
      <alignment horizontal="general" vertical="center" textRotation="0" wrapText="0" indent="0" justifyLastLine="0" shrinkToFit="0" readingOrder="0"/>
      <border diagonalUp="1" diagonalDown="0" outline="0">
        <left style="thin">
          <color indexed="64"/>
        </left>
        <right style="thin">
          <color indexed="64"/>
        </right>
        <top/>
        <bottom style="thin">
          <color indexed="64"/>
        </bottom>
        <diagonal style="thin">
          <color indexed="64"/>
        </diagonal>
      </border>
      <protection locked="1" hidden="0"/>
    </dxf>
    <dxf>
      <font>
        <strike val="0"/>
        <outline val="0"/>
        <shadow val="0"/>
        <u val="none"/>
        <vertAlign val="baseline"/>
        <sz val="10"/>
        <color auto="1"/>
        <name val="游明朝"/>
        <scheme val="none"/>
      </font>
      <numFmt numFmtId="0" formatCode="General"/>
      <fill>
        <patternFill patternType="solid">
          <fgColor indexed="64"/>
          <bgColor rgb="FFFFFFE7"/>
        </patternFill>
      </fill>
      <alignment horizontal="left" vertical="center" textRotation="0" wrapText="1" indent="0" justifyLastLine="0" shrinkToFit="0" readingOrder="0"/>
      <border diagonalUp="0" diagonalDown="0">
        <left/>
        <right style="thin">
          <color indexed="64"/>
        </right>
        <top/>
        <bottom/>
      </border>
      <protection locked="0" hidden="0"/>
    </dxf>
    <dxf>
      <font>
        <b val="0"/>
        <i val="0"/>
        <strike val="0"/>
        <condense val="0"/>
        <extend val="0"/>
        <outline val="0"/>
        <shadow val="0"/>
        <u val="none"/>
        <vertAlign val="baseline"/>
        <sz val="10"/>
        <color auto="1"/>
        <name val="游明朝"/>
        <family val="1"/>
        <charset val="128"/>
        <scheme val="none"/>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style="hair">
          <color theme="1"/>
        </left>
        <right style="thin">
          <color auto="1"/>
        </right>
        <top style="thin">
          <color theme="1"/>
        </top>
        <bottom style="thin">
          <color auto="1"/>
        </bottom>
      </border>
      <protection locked="1" hidden="0"/>
    </dxf>
    <dxf>
      <font>
        <strike val="0"/>
        <outline val="0"/>
        <shadow val="0"/>
        <u val="none"/>
        <vertAlign val="baseline"/>
        <sz val="10"/>
        <color auto="1"/>
        <name val="游明朝"/>
        <scheme val="none"/>
      </font>
      <numFmt numFmtId="6" formatCode="#,##0;[Red]\-#,##0"/>
      <fill>
        <patternFill patternType="none">
          <fgColor indexed="64"/>
          <bgColor auto="1"/>
        </patternFill>
      </fill>
      <protection locked="1" hidden="0"/>
    </dxf>
    <dxf>
      <font>
        <b val="0"/>
        <i val="0"/>
        <strike val="0"/>
        <condense val="0"/>
        <extend val="0"/>
        <outline val="0"/>
        <shadow val="0"/>
        <u val="none"/>
        <vertAlign val="baseline"/>
        <sz val="10"/>
        <color auto="1"/>
        <name val="游明朝"/>
        <family val="1"/>
        <charset val="128"/>
        <scheme val="none"/>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bottom style="thin">
          <color indexed="64"/>
        </bottom>
      </border>
      <protection locked="1" hidden="0"/>
    </dxf>
    <dxf>
      <font>
        <strike val="0"/>
        <outline val="0"/>
        <shadow val="0"/>
        <u val="none"/>
        <vertAlign val="baseline"/>
        <color auto="1"/>
      </font>
    </dxf>
    <dxf>
      <font>
        <b/>
        <i val="0"/>
        <strike val="0"/>
        <condense val="0"/>
        <extend val="0"/>
        <outline val="0"/>
        <shadow val="0"/>
        <u val="none"/>
        <vertAlign val="baseline"/>
        <sz val="12"/>
        <color auto="1"/>
        <name val="游ゴシック"/>
        <family val="3"/>
        <charset val="128"/>
        <scheme val="none"/>
      </font>
      <numFmt numFmtId="6" formatCode="#,##0;[Red]\-#,##0"/>
      <fill>
        <patternFill patternType="solid">
          <fgColor indexed="64"/>
          <bgColor theme="8" tint="0.79998168889431442"/>
        </patternFill>
      </fill>
      <alignment horizontal="right" vertical="center" textRotation="0" wrapText="0" indent="0" justifyLastLine="0" shrinkToFit="0" readingOrder="0"/>
      <border diagonalUp="0" diagonalDown="0" outline="0">
        <left/>
        <right style="hair">
          <color theme="1"/>
        </right>
        <top/>
        <bottom style="thin">
          <color indexed="64"/>
        </bottom>
      </border>
      <protection locked="1" hidden="0"/>
    </dxf>
    <dxf>
      <font>
        <strike val="0"/>
        <outline val="0"/>
        <shadow val="0"/>
        <u val="none"/>
        <vertAlign val="baseline"/>
        <sz val="10"/>
        <color auto="1"/>
        <name val="游明朝"/>
        <scheme val="none"/>
      </font>
      <fill>
        <patternFill patternType="solid">
          <fgColor indexed="64"/>
          <bgColor rgb="FFFFFFE7"/>
        </patternFill>
      </fill>
      <alignment horizontal="right" vertical="center" textRotation="0" wrapText="0" indent="0" justifyLastLine="0" shrinkToFit="0" readingOrder="0"/>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outline="0">
        <left/>
        <right/>
        <top/>
        <bottom style="thin">
          <color indexed="64"/>
        </bottom>
      </border>
      <protection locked="1" hidden="0"/>
    </dxf>
    <dxf>
      <font>
        <strike val="0"/>
        <outline val="0"/>
        <shadow val="0"/>
        <u val="none"/>
        <vertAlign val="baseline"/>
        <sz val="10"/>
        <color auto="1"/>
        <name val="游明朝"/>
        <scheme val="none"/>
      </font>
      <fill>
        <patternFill patternType="solid">
          <fgColor indexed="64"/>
          <bgColor rgb="FFFFFFE7"/>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outline="0">
        <left/>
        <right/>
        <top/>
        <bottom style="thin">
          <color indexed="64"/>
        </bottom>
      </border>
      <protection locked="1" hidden="0"/>
    </dxf>
    <dxf>
      <font>
        <strike val="0"/>
        <outline val="0"/>
        <shadow val="0"/>
        <u val="none"/>
        <vertAlign val="baseline"/>
        <sz val="10"/>
        <color auto="1"/>
        <name val="游明朝"/>
        <scheme val="none"/>
      </font>
      <fill>
        <patternFill patternType="solid">
          <fgColor indexed="64"/>
          <bgColor rgb="FFFFFFE7"/>
        </patternFill>
      </fill>
      <alignment horizontal="right" vertical="center" textRotation="0" wrapText="0" indent="0" justifyLastLine="0" shrinkToFit="0" readingOrder="0"/>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outline="0">
        <left/>
        <right/>
        <top/>
        <bottom style="thin">
          <color indexed="64"/>
        </bottom>
      </border>
      <protection locked="1" hidden="0"/>
    </dxf>
    <dxf>
      <font>
        <strike val="0"/>
        <outline val="0"/>
        <shadow val="0"/>
        <u val="none"/>
        <vertAlign val="baseline"/>
        <sz val="10"/>
        <color auto="1"/>
        <name val="游明朝"/>
        <scheme val="none"/>
      </font>
      <fill>
        <patternFill patternType="solid">
          <fgColor indexed="64"/>
          <bgColor rgb="FFFFFFE7"/>
        </patternFill>
      </fill>
      <alignment horizontal="left" vertical="center" textRotation="0" wrapText="1" indent="0" justifyLastLine="0" shrinkToFit="0" readingOrder="0"/>
      <border diagonalDown="0">
        <left style="hair">
          <color theme="1"/>
        </left>
      </border>
      <protection locked="0" hidden="0"/>
    </dxf>
    <dxf>
      <font>
        <b/>
        <i val="0"/>
        <strike val="0"/>
        <condense val="0"/>
        <extend val="0"/>
        <outline val="0"/>
        <shadow val="0"/>
        <u val="none"/>
        <vertAlign val="baseline"/>
        <sz val="12"/>
        <color auto="1"/>
        <name val="游ゴシック"/>
        <family val="3"/>
        <charset val="128"/>
        <scheme val="none"/>
      </font>
      <numFmt numFmtId="0" formatCode="General"/>
      <fill>
        <patternFill patternType="solid">
          <fgColor indexed="64"/>
          <bgColor theme="8" tint="0.79998168889431442"/>
        </patternFill>
      </fill>
      <alignment horizontal="left" vertical="center" textRotation="0" wrapText="0" indent="0" justifyLastLine="0" shrinkToFit="0" readingOrder="0"/>
      <border diagonalUp="0" diagonalDown="0" outline="0">
        <left/>
        <right/>
        <top/>
        <bottom style="thin">
          <color indexed="64"/>
        </bottom>
      </border>
      <protection locked="1" hidden="0"/>
    </dxf>
    <dxf>
      <font>
        <strike val="0"/>
        <outline val="0"/>
        <shadow val="0"/>
        <u val="none"/>
        <vertAlign val="baseline"/>
        <sz val="9"/>
        <color auto="1"/>
        <name val="游ゴシック"/>
        <scheme val="none"/>
      </font>
      <numFmt numFmtId="189" formatCode="&quot;委カ&quot;\-General"/>
      <fill>
        <patternFill patternType="solid">
          <fgColor indexed="64"/>
          <bgColor theme="0" tint="-4.9989318521683403E-2"/>
        </patternFill>
      </fill>
      <alignment horizontal="center" vertical="center" textRotation="0" wrapText="0" indent="0" justifyLastLine="0" shrinkToFit="1" readingOrder="0"/>
      <protection locked="1" hidden="0"/>
    </dxf>
    <dxf>
      <font>
        <strike val="0"/>
        <outline val="0"/>
        <shadow val="0"/>
        <u val="none"/>
        <vertAlign val="baseline"/>
        <sz val="10"/>
        <name val="游ゴシック"/>
        <scheme val="none"/>
      </font>
      <protection locked="1" hidden="0"/>
    </dxf>
    <dxf>
      <font>
        <b val="0"/>
        <i val="0"/>
        <strike val="0"/>
        <condense val="0"/>
        <extend val="0"/>
        <outline val="0"/>
        <shadow val="0"/>
        <u val="none"/>
        <vertAlign val="baseline"/>
        <sz val="10"/>
        <color auto="1"/>
        <name val="游ゴシック"/>
        <scheme val="none"/>
      </font>
      <protection locked="1" hidden="0"/>
    </dxf>
    <dxf>
      <font>
        <strike val="0"/>
        <outline val="0"/>
        <shadow val="0"/>
        <u val="none"/>
        <vertAlign val="baseline"/>
        <sz val="10"/>
        <name val="游ゴシック"/>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none">
          <fgColor indexed="64"/>
          <bgColor indexed="65"/>
        </patternFill>
      </fill>
      <alignment horizontal="general" vertical="center" textRotation="0" wrapText="1" indent="0" justifyLastLine="0" shrinkToFit="0" readingOrder="0"/>
      <border diagonalUp="1" diagonalDown="0">
        <left style="hair">
          <color theme="1"/>
        </left>
        <right style="thin">
          <color indexed="64"/>
        </right>
        <top style="hair">
          <color theme="1"/>
        </top>
        <bottom style="thin">
          <color indexed="64"/>
        </bottom>
        <diagonal/>
        <vertical style="thin">
          <color auto="1"/>
        </vertical>
        <horizontal/>
      </border>
      <protection locked="1" hidden="0"/>
    </dxf>
    <dxf>
      <font>
        <b val="0"/>
        <i val="0"/>
        <strike val="0"/>
        <condense val="0"/>
        <extend val="0"/>
        <outline val="0"/>
        <shadow val="0"/>
        <u val="none"/>
        <vertAlign val="baseline"/>
        <sz val="10"/>
        <color auto="1"/>
        <name val="游明朝"/>
        <scheme val="none"/>
      </font>
      <numFmt numFmtId="0" formatCode="General"/>
      <fill>
        <patternFill patternType="solid">
          <fgColor indexed="64"/>
          <bgColor rgb="FFFFFFE7"/>
        </patternFill>
      </fill>
      <alignment horizontal="left" vertical="center" textRotation="0" wrapText="1" indent="0" justifyLastLine="0" shrinkToFit="0" readingOrder="0"/>
      <border diagonalDown="0">
        <left/>
        <right style="hair">
          <color indexed="64"/>
        </right>
        <top/>
        <bottom/>
      </border>
      <protection locked="0" hidden="0"/>
    </dxf>
    <dxf>
      <font>
        <b val="0"/>
        <i val="0"/>
        <strike val="0"/>
        <condense val="0"/>
        <extend val="0"/>
        <outline val="0"/>
        <shadow val="0"/>
        <u val="none"/>
        <vertAlign val="baseline"/>
        <sz val="10"/>
        <color auto="1"/>
        <name val="游ゴシック"/>
        <family val="3"/>
        <charset val="128"/>
        <scheme val="none"/>
      </font>
      <numFmt numFmtId="6" formatCode="#,##0;[Red]\-#,##0"/>
      <fill>
        <patternFill patternType="none">
          <fgColor indexed="64"/>
          <bgColor indexed="65"/>
        </patternFill>
      </fill>
      <alignment horizontal="general" vertical="center" textRotation="0" wrapText="1" indent="0" justifyLastLine="0" shrinkToFit="0" readingOrder="0"/>
      <border diagonalUp="0" diagonalDown="0">
        <left style="hair">
          <color theme="1"/>
        </left>
        <right style="thin">
          <color indexed="64"/>
        </right>
        <top style="hair">
          <color theme="1"/>
        </top>
        <bottom style="thin">
          <color indexed="64"/>
        </bottom>
        <vertical style="thin">
          <color auto="1"/>
        </vertical>
        <horizontal/>
      </border>
      <protection locked="1" hidden="0"/>
    </dxf>
    <dxf>
      <font>
        <b val="0"/>
        <i val="0"/>
        <strike val="0"/>
        <condense val="0"/>
        <extend val="0"/>
        <outline val="0"/>
        <shadow val="0"/>
        <u val="none"/>
        <vertAlign val="baseline"/>
        <sz val="10"/>
        <color auto="1"/>
        <name val="游ゴシック"/>
        <scheme val="none"/>
      </font>
      <numFmt numFmtId="6" formatCode="#,##0;[Red]\-#,##0"/>
      <fill>
        <patternFill patternType="none">
          <fgColor indexed="64"/>
          <bgColor auto="1"/>
        </patternFill>
      </fill>
      <alignment vertical="center" wrapText="1" indent="0" justifyLastLine="0" readingOrder="0"/>
      <protection locked="1" hidden="0"/>
    </dxf>
    <dxf>
      <font>
        <b val="0"/>
        <i val="0"/>
        <strike val="0"/>
        <condense val="0"/>
        <extend val="0"/>
        <outline val="0"/>
        <shadow val="0"/>
        <u val="none"/>
        <vertAlign val="baseline"/>
        <sz val="10"/>
        <color auto="1"/>
        <name val="游ゴシック"/>
        <family val="3"/>
        <charset val="128"/>
        <scheme val="none"/>
      </font>
      <numFmt numFmtId="6" formatCode="#,##0;[Red]\-#,##0"/>
      <fill>
        <patternFill patternType="none">
          <fgColor indexed="64"/>
          <bgColor indexed="65"/>
        </patternFill>
      </fill>
      <alignment horizontal="general" vertical="center" textRotation="0" wrapText="1" indent="0" justifyLastLine="0" shrinkToFit="0" readingOrder="0"/>
      <border diagonalUp="0" diagonalDown="0" outline="0">
        <left/>
        <right/>
        <top/>
        <bottom style="thin">
          <color indexed="64"/>
        </bottom>
      </border>
      <protection locked="1" hidden="0"/>
    </dxf>
    <dxf>
      <font>
        <b val="0"/>
        <i val="0"/>
        <strike val="0"/>
        <condense val="0"/>
        <extend val="0"/>
        <outline val="0"/>
        <shadow val="0"/>
        <u val="none"/>
        <vertAlign val="baseline"/>
        <sz val="10"/>
        <color auto="1"/>
        <name val="游ゴシック"/>
        <scheme val="none"/>
      </font>
      <numFmt numFmtId="6" formatCode="#,##0;[Red]\-#,##0"/>
      <fill>
        <patternFill patternType="none">
          <fgColor indexed="64"/>
          <bgColor auto="1"/>
        </patternFill>
      </fill>
      <alignment vertical="center" wrapText="1" indent="0" justifyLastLine="0" readingOrder="0"/>
      <border diagonalDown="0">
        <left style="hair">
          <color theme="1"/>
        </left>
      </border>
      <protection locked="1" hidden="0"/>
    </dxf>
    <dxf>
      <font>
        <b val="0"/>
        <i val="0"/>
        <strike val="0"/>
        <condense val="0"/>
        <extend val="0"/>
        <outline val="0"/>
        <shadow val="0"/>
        <u val="none"/>
        <vertAlign val="baseline"/>
        <sz val="10"/>
        <color auto="1"/>
        <name val="游ゴシック"/>
        <family val="3"/>
        <charset val="128"/>
        <scheme val="none"/>
      </font>
      <numFmt numFmtId="6" formatCode="#,##0;[Red]\-#,##0"/>
      <fill>
        <patternFill patternType="solid">
          <fgColor indexed="64"/>
          <bgColor theme="8" tint="0.79998168889431442"/>
        </patternFill>
      </fill>
      <alignment horizontal="right" vertical="center" textRotation="0" wrapText="1" indent="0" justifyLastLine="0" shrinkToFit="0" readingOrder="0"/>
      <border diagonalUp="0" diagonalDown="0" outline="0">
        <left style="thin">
          <color theme="0" tint="-0.14996795556505021"/>
        </left>
        <right style="thin">
          <color theme="1"/>
        </right>
        <top style="thin">
          <color theme="1"/>
        </top>
        <bottom style="thin">
          <color indexed="64"/>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right" vertical="center" textRotation="0" wrapText="1" indent="0" justifyLastLine="0" shrinkToFit="0" readingOrder="0"/>
      <border diagonalDown="0">
        <left style="hair">
          <color theme="1"/>
        </left>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outline="0">
        <left style="thin">
          <color theme="0" tint="-0.14996795556505021"/>
        </left>
        <right/>
        <top style="thin">
          <color theme="1"/>
        </top>
        <bottom style="thin">
          <color indexed="64"/>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center" vertical="center" textRotation="0" wrapText="1" indent="0" justifyLastLine="0" shrinkToFit="0" readingOrder="0"/>
      <border diagonalDown="0">
        <left style="hair">
          <color theme="1"/>
        </left>
        <right style="hair">
          <color theme="1"/>
        </right>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theme="1"/>
        </top>
        <bottom style="thin">
          <color auto="1"/>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right" vertical="center" textRotation="0" wrapText="1" indent="0" justifyLastLine="0" shrinkToFit="0" readingOrder="0"/>
      <border diagonalDown="0">
        <left style="hair">
          <color theme="1"/>
        </left>
        <right style="hair">
          <color theme="1"/>
        </right>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theme="1"/>
        </top>
        <bottom style="thin">
          <color auto="1"/>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center" vertical="center" textRotation="0" wrapText="1" indent="0" justifyLastLine="0" shrinkToFit="0" readingOrder="0"/>
      <border diagonalDown="0">
        <left style="hair">
          <color theme="1"/>
        </left>
        <right style="hair">
          <color theme="1"/>
        </right>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theme="1"/>
        </top>
        <bottom style="thin">
          <color auto="1"/>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center" vertical="center" textRotation="0" wrapText="1" indent="0" justifyLastLine="0" shrinkToFit="1" readingOrder="0"/>
      <border diagonalDown="0">
        <left style="hair">
          <color theme="1"/>
        </left>
        <right style="hair">
          <color theme="1"/>
        </right>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theme="1"/>
        </top>
        <bottom style="thin">
          <color auto="1"/>
        </bottom>
      </border>
      <protection locked="1" hidden="0"/>
    </dxf>
    <dxf>
      <font>
        <b val="0"/>
        <i val="0"/>
        <strike val="0"/>
        <condense val="0"/>
        <extend val="0"/>
        <outline val="0"/>
        <shadow val="0"/>
        <u val="none"/>
        <vertAlign val="baseline"/>
        <sz val="10"/>
        <color auto="1"/>
        <name val="游明朝"/>
        <scheme val="none"/>
      </font>
      <numFmt numFmtId="0" formatCode="General"/>
      <fill>
        <patternFill patternType="solid">
          <fgColor indexed="64"/>
          <bgColor rgb="FFFFFFE7"/>
        </patternFill>
      </fill>
      <alignment horizontal="left" vertical="center" textRotation="0" wrapText="1" indent="0" justifyLastLine="0" shrinkToFit="0" readingOrder="0"/>
      <border diagonalDown="0">
        <left style="hair">
          <color theme="1"/>
        </left>
        <right style="hair">
          <color theme="1"/>
        </right>
      </border>
      <protection locked="0" hidden="0"/>
    </dxf>
    <dxf>
      <font>
        <b val="0"/>
        <i val="0"/>
        <strike val="0"/>
        <condense val="0"/>
        <extend val="0"/>
        <outline val="0"/>
        <shadow val="0"/>
        <u val="none"/>
        <vertAlign val="baseline"/>
        <sz val="10"/>
        <color auto="1"/>
        <name val="游ゴシック"/>
        <family val="3"/>
        <charset val="128"/>
        <scheme val="none"/>
      </font>
      <numFmt numFmtId="0" formatCode="General"/>
      <fill>
        <patternFill patternType="solid">
          <fgColor indexed="64"/>
          <bgColor theme="8" tint="0.79998168889431442"/>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theme="1"/>
        </top>
        <bottom style="thin">
          <color auto="1"/>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left" vertical="center" textRotation="0" wrapText="1" indent="0" justifyLastLine="0" shrinkToFit="0" readingOrder="0"/>
      <border diagonalDown="0">
        <right style="hair">
          <color theme="1"/>
        </right>
      </border>
      <protection locked="0" hidden="0"/>
    </dxf>
    <dxf>
      <font>
        <b/>
        <i val="0"/>
        <strike val="0"/>
        <condense val="0"/>
        <extend val="0"/>
        <outline val="0"/>
        <shadow val="0"/>
        <u val="none"/>
        <vertAlign val="baseline"/>
        <sz val="12"/>
        <color auto="1"/>
        <name val="游ゴシック"/>
        <family val="3"/>
        <charset val="128"/>
        <scheme val="none"/>
      </font>
      <numFmt numFmtId="0" formatCode="General"/>
      <fill>
        <patternFill patternType="solid">
          <fgColor indexed="64"/>
          <bgColor theme="8" tint="0.79998168889431442"/>
        </patternFill>
      </fill>
      <alignment horizontal="left" vertical="center" textRotation="0" wrapText="0" indent="0" justifyLastLine="0" shrinkToFit="0" readingOrder="0"/>
      <border diagonalUp="0" diagonalDown="0" outline="0">
        <left/>
        <right style="thin">
          <color theme="0" tint="-0.14996795556505021"/>
        </right>
        <top style="thin">
          <color theme="1"/>
        </top>
        <bottom style="thin">
          <color indexed="64"/>
        </bottom>
      </border>
      <protection locked="1" hidden="0"/>
    </dxf>
    <dxf>
      <font>
        <b val="0"/>
        <i val="0"/>
        <strike val="0"/>
        <condense val="0"/>
        <extend val="0"/>
        <outline val="0"/>
        <shadow val="0"/>
        <u val="none"/>
        <vertAlign val="baseline"/>
        <sz val="10"/>
        <color auto="1"/>
        <name val="游ゴシック"/>
        <scheme val="none"/>
      </font>
      <numFmt numFmtId="188" formatCode="&quot;機カ&quot;\-General"/>
      <fill>
        <patternFill patternType="none">
          <fgColor indexed="64"/>
          <bgColor auto="1"/>
        </patternFill>
      </fill>
      <alignment horizontal="center" vertical="center" textRotation="0" wrapText="0" indent="0" justifyLastLine="0" shrinkToFit="1" readingOrder="0"/>
      <border diagonalDown="0">
        <right style="hair">
          <color theme="1"/>
        </right>
      </border>
      <protection locked="1" hidden="0"/>
    </dxf>
    <dxf>
      <font>
        <strike val="0"/>
        <outline val="0"/>
        <shadow val="0"/>
        <u val="none"/>
        <vertAlign val="baseline"/>
        <sz val="10"/>
        <color auto="1"/>
        <name val="游ゴシック"/>
        <scheme val="none"/>
      </font>
      <protection locked="1" hidden="0"/>
    </dxf>
    <dxf>
      <font>
        <b val="0"/>
        <i val="0"/>
        <strike val="0"/>
        <condense val="0"/>
        <extend val="0"/>
        <outline val="0"/>
        <shadow val="0"/>
        <u val="none"/>
        <vertAlign val="baseline"/>
        <sz val="10"/>
        <color auto="1"/>
        <name val="游ゴシック"/>
        <scheme val="none"/>
      </font>
      <protection locked="1" hidden="0"/>
    </dxf>
    <dxf>
      <font>
        <strike val="0"/>
        <outline val="0"/>
        <shadow val="0"/>
        <u val="none"/>
        <vertAlign val="baseline"/>
        <sz val="10"/>
        <color auto="1"/>
        <name val="游ゴシック"/>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theme="1"/>
        <name val="游ゴシック"/>
        <family val="3"/>
        <charset val="128"/>
        <scheme val="none"/>
      </font>
      <numFmt numFmtId="0" formatCode="General"/>
      <fill>
        <patternFill patternType="none">
          <fgColor indexed="64"/>
          <bgColor indexed="65"/>
        </patternFill>
      </fill>
      <alignment horizontal="left" vertical="center" textRotation="0" wrapText="1" indent="0" justifyLastLine="0" shrinkToFit="0" readingOrder="0"/>
      <border diagonalUp="1" diagonalDown="0" outline="0">
        <left style="thin">
          <color indexed="64"/>
        </left>
        <right style="thin">
          <color indexed="64"/>
        </right>
        <top style="thin">
          <color indexed="64"/>
        </top>
        <bottom style="thin">
          <color indexed="64"/>
        </bottom>
        <diagonal style="thin">
          <color indexed="64"/>
        </diagonal>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left" vertical="center" textRotation="0" wrapText="1" indent="0" justifyLastLine="0" shrinkToFit="0" readingOrder="0"/>
      <border diagonalUp="0" diagonalDown="0">
        <left/>
        <right style="hair">
          <color indexed="64"/>
        </right>
        <top/>
        <bottom/>
      </border>
      <protection locked="0" hidden="0"/>
    </dxf>
    <dxf>
      <font>
        <b val="0"/>
        <i val="0"/>
        <strike val="0"/>
        <condense val="0"/>
        <extend val="0"/>
        <outline val="0"/>
        <shadow val="0"/>
        <u val="none"/>
        <vertAlign val="baseline"/>
        <sz val="10"/>
        <color auto="1"/>
        <name val="游明朝"/>
        <family val="1"/>
        <charset val="128"/>
        <scheme val="none"/>
      </font>
      <numFmt numFmtId="6" formatCode="#,##0;[Red]\-#,##0"/>
      <fill>
        <patternFill patternType="none">
          <fgColor indexed="64"/>
          <bgColor indexed="65"/>
        </patternFill>
      </fill>
      <alignment horizontal="general" vertical="center" textRotation="0" wrapText="1" indent="0" justifyLastLine="0" shrinkToFit="0" readingOrder="0"/>
      <border diagonalUp="0" diagonalDown="0" outline="0">
        <left style="hair">
          <color indexed="64"/>
        </left>
        <right/>
        <top style="thin">
          <color indexed="64"/>
        </top>
        <bottom style="thin">
          <color auto="1"/>
        </bottom>
      </border>
      <protection locked="1" hidden="0"/>
    </dxf>
    <dxf>
      <font>
        <strike val="0"/>
        <outline val="0"/>
        <shadow val="0"/>
        <u val="none"/>
        <vertAlign val="baseline"/>
        <sz val="10"/>
        <color auto="1"/>
        <name val="游明朝"/>
        <scheme val="none"/>
      </font>
      <numFmt numFmtId="6" formatCode="#,##0;[Red]\-#,##0"/>
      <protection locked="1" hidden="0"/>
    </dxf>
    <dxf>
      <font>
        <b val="0"/>
        <i val="0"/>
        <strike val="0"/>
        <condense val="0"/>
        <extend val="0"/>
        <outline val="0"/>
        <shadow val="0"/>
        <u val="none"/>
        <vertAlign val="baseline"/>
        <sz val="10"/>
        <color auto="1"/>
        <name val="游明朝"/>
        <family val="1"/>
        <charset val="128"/>
        <scheme val="none"/>
      </font>
      <numFmt numFmtId="6" formatCode="#,##0;[Red]\-#,##0"/>
      <fill>
        <patternFill patternType="none">
          <fgColor indexed="64"/>
          <bgColor indexed="65"/>
        </patternFill>
      </fill>
      <alignment horizontal="general" vertical="center" textRotation="0" wrapText="1" indent="0" justifyLastLine="0" shrinkToFit="0" readingOrder="0"/>
      <border diagonalUp="0" diagonalDown="0" outline="0">
        <left/>
        <right style="hair">
          <color indexed="64"/>
        </right>
        <top style="thin">
          <color indexed="64"/>
        </top>
        <bottom style="thin">
          <color indexed="64"/>
        </bottom>
      </border>
      <protection locked="1" hidden="0"/>
    </dxf>
    <dxf>
      <font>
        <strike val="0"/>
        <outline val="0"/>
        <shadow val="0"/>
        <u val="none"/>
        <vertAlign val="baseline"/>
        <sz val="10"/>
        <color auto="1"/>
        <name val="游明朝"/>
        <scheme val="none"/>
      </font>
      <numFmt numFmtId="6" formatCode="#,##0;[Red]\-#,##0"/>
      <border diagonalDown="0">
        <left style="hair">
          <color indexed="64"/>
        </left>
      </border>
      <protection locked="1" hidden="0"/>
    </dxf>
    <dxf>
      <font>
        <b val="0"/>
        <i val="0"/>
        <strike val="0"/>
        <condense val="0"/>
        <extend val="0"/>
        <outline val="0"/>
        <shadow val="0"/>
        <u val="none"/>
        <vertAlign val="baseline"/>
        <sz val="10"/>
        <color theme="1"/>
        <name val="游ゴシック"/>
        <family val="3"/>
        <charset val="128"/>
        <scheme val="none"/>
      </font>
      <numFmt numFmtId="6" formatCode="#,##0;[Red]\-#,##0"/>
      <fill>
        <patternFill patternType="solid">
          <fgColor indexed="64"/>
          <bgColor theme="8" tint="0.79998168889431442"/>
        </patternFill>
      </fill>
      <alignment horizontal="right"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vertical="center" textRotation="0" wrapText="1" indent="0" justifyLastLine="0" shrinkToFit="0" readingOrder="0"/>
      <border diagonalUp="0" diagonalDown="0">
        <left style="hair">
          <color indexed="64"/>
        </left>
        <right style="hair">
          <color indexed="64"/>
        </right>
        <top style="hair">
          <color auto="1"/>
        </top>
        <bottom style="hair">
          <color auto="1"/>
        </bottom>
      </border>
      <protection locked="0" hidden="0"/>
    </dxf>
    <dxf>
      <font>
        <b val="0"/>
        <i val="0"/>
        <strike val="0"/>
        <condense val="0"/>
        <extend val="0"/>
        <outline val="0"/>
        <shadow val="0"/>
        <u val="none"/>
        <vertAlign val="baseline"/>
        <sz val="10"/>
        <color theme="1"/>
        <name val="游ゴシック"/>
        <family val="3"/>
        <charset val="128"/>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center" vertical="center" textRotation="0" wrapText="1" indent="0" justifyLastLine="0" shrinkToFit="0" readingOrder="0"/>
      <border diagonalUp="0" diagonalDown="0">
        <left style="hair">
          <color indexed="64"/>
        </left>
        <right style="hair">
          <color auto="1"/>
        </right>
        <top style="hair">
          <color auto="1"/>
        </top>
        <bottom style="hair">
          <color auto="1"/>
        </bottom>
      </border>
      <protection locked="0" hidden="0"/>
    </dxf>
    <dxf>
      <font>
        <b val="0"/>
        <i val="0"/>
        <strike val="0"/>
        <condense val="0"/>
        <extend val="0"/>
        <outline val="0"/>
        <shadow val="0"/>
        <u val="none"/>
        <vertAlign val="baseline"/>
        <sz val="10"/>
        <color theme="1"/>
        <name val="游ゴシック"/>
        <family val="3"/>
        <charset val="128"/>
        <scheme val="none"/>
      </font>
      <numFmt numFmtId="0" formatCode="General"/>
      <fill>
        <patternFill patternType="solid">
          <fgColor indexed="64"/>
          <bgColor theme="8" tint="0.79998168889431442"/>
        </patternFill>
      </fill>
      <alignment horizontal="right" vertical="center"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right" vertical="center" textRotation="0" wrapText="1" indent="0" justifyLastLine="0" shrinkToFit="0" readingOrder="0"/>
      <border diagonalUp="0" diagonalDown="0">
        <left style="hair">
          <color indexed="64"/>
        </left>
        <right style="hair">
          <color auto="1"/>
        </right>
        <top style="hair">
          <color auto="1"/>
        </top>
        <bottom style="hair">
          <color auto="1"/>
        </bottom>
      </border>
      <protection locked="0" hidden="0"/>
    </dxf>
    <dxf>
      <font>
        <b val="0"/>
        <i val="0"/>
        <strike val="0"/>
        <condense val="0"/>
        <extend val="0"/>
        <outline val="0"/>
        <shadow val="0"/>
        <u val="none"/>
        <vertAlign val="baseline"/>
        <sz val="10"/>
        <color theme="1"/>
        <name val="游ゴシック"/>
        <family val="3"/>
        <charset val="128"/>
        <scheme val="none"/>
      </font>
      <numFmt numFmtId="0" formatCode="General"/>
      <fill>
        <patternFill patternType="solid">
          <fgColor indexed="64"/>
          <bgColor theme="8" tint="0.79998168889431442"/>
        </patternFill>
      </fill>
      <alignment horizontal="left" vertical="center"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left" vertical="center" textRotation="0" wrapText="1" indent="0" justifyLastLine="0" shrinkToFit="0" readingOrder="0"/>
      <border diagonalUp="0" diagonalDown="0">
        <left style="hair">
          <color indexed="64"/>
        </left>
        <right style="hair">
          <color auto="1"/>
        </right>
        <top style="hair">
          <color auto="1"/>
        </top>
        <bottom style="hair">
          <color auto="1"/>
        </bottom>
      </border>
      <protection locked="0" hidden="0"/>
    </dxf>
    <dxf>
      <font>
        <b val="0"/>
        <i val="0"/>
        <strike val="0"/>
        <condense val="0"/>
        <extend val="0"/>
        <outline val="0"/>
        <shadow val="0"/>
        <u val="none"/>
        <vertAlign val="baseline"/>
        <sz val="10"/>
        <color theme="1"/>
        <name val="游ゴシック"/>
        <family val="3"/>
        <charset val="128"/>
        <scheme val="none"/>
      </font>
      <numFmt numFmtId="0" formatCode="General"/>
      <fill>
        <patternFill patternType="solid">
          <fgColor indexed="64"/>
          <bgColor theme="8" tint="0.79998168889431442"/>
        </patternFill>
      </fill>
      <alignment horizontal="left" vertical="center"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left" vertical="center" textRotation="0" wrapText="1" indent="0" justifyLastLine="0" shrinkToFit="0" readingOrder="0"/>
      <border diagonalUp="0" diagonalDown="0">
        <left style="hair">
          <color indexed="64"/>
        </left>
        <right style="hair">
          <color auto="1"/>
        </right>
        <top style="hair">
          <color auto="1"/>
        </top>
        <bottom style="hair">
          <color auto="1"/>
        </bottom>
      </border>
      <protection locked="0" hidden="0"/>
    </dxf>
    <dxf>
      <font>
        <b val="0"/>
        <i val="0"/>
        <strike val="0"/>
        <condense val="0"/>
        <extend val="0"/>
        <outline val="0"/>
        <shadow val="0"/>
        <u val="none"/>
        <vertAlign val="baseline"/>
        <sz val="10"/>
        <color theme="1"/>
        <name val="游ゴシック"/>
        <family val="3"/>
        <charset val="128"/>
        <scheme val="none"/>
      </font>
      <numFmt numFmtId="0" formatCode="General"/>
      <fill>
        <patternFill patternType="solid">
          <fgColor indexed="64"/>
          <bgColor theme="8" tint="0.79998168889431442"/>
        </patternFill>
      </fill>
      <alignment horizontal="left" vertical="center"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0"/>
        <color auto="1"/>
        <name val="游明朝"/>
        <scheme val="none"/>
      </font>
      <fill>
        <patternFill patternType="solid">
          <fgColor indexed="64"/>
          <bgColor rgb="FFFFFFE7"/>
        </patternFill>
      </fill>
      <alignment horizontal="left" vertical="center" textRotation="0" wrapText="1" indent="0" justifyLastLine="0" shrinkToFit="0" readingOrder="0"/>
      <border diagonalUp="0" diagonalDown="0">
        <left style="hair">
          <color indexed="64"/>
        </left>
        <right style="hair">
          <color auto="1"/>
        </right>
        <top style="hair">
          <color auto="1"/>
        </top>
        <bottom style="hair">
          <color auto="1"/>
        </bottom>
      </border>
      <protection locked="0" hidden="0"/>
    </dxf>
    <dxf>
      <font>
        <b/>
        <i val="0"/>
        <strike val="0"/>
        <condense val="0"/>
        <extend val="0"/>
        <outline val="0"/>
        <shadow val="0"/>
        <u val="none"/>
        <vertAlign val="baseline"/>
        <sz val="12"/>
        <color theme="1"/>
        <name val="游ゴシック"/>
        <family val="3"/>
        <charset val="128"/>
        <scheme val="none"/>
      </font>
      <numFmt numFmtId="0" formatCode="General"/>
      <fill>
        <patternFill patternType="solid">
          <fgColor indexed="64"/>
          <bgColor theme="8" tint="0.79998168889431442"/>
        </patternFill>
      </fill>
      <alignment horizontal="left" vertical="center" textRotation="0" wrapText="0" indent="0" justifyLastLine="0" shrinkToFit="0" readingOrder="0"/>
      <border diagonalUp="0" diagonalDown="0" outline="0">
        <left style="thin">
          <color indexed="64"/>
        </left>
        <right/>
        <top style="thin">
          <color auto="1"/>
        </top>
        <bottom style="thin">
          <color auto="1"/>
        </bottom>
      </border>
      <protection locked="1" hidden="0"/>
    </dxf>
    <dxf>
      <font>
        <b val="0"/>
        <i val="0"/>
        <strike val="0"/>
        <condense val="0"/>
        <extend val="0"/>
        <outline val="0"/>
        <shadow val="0"/>
        <u val="none"/>
        <vertAlign val="baseline"/>
        <sz val="9"/>
        <color auto="1"/>
        <name val="游ゴシック"/>
        <scheme val="none"/>
      </font>
      <numFmt numFmtId="187" formatCode="&quot;原カ&quot;\-General"/>
      <fill>
        <patternFill patternType="solid">
          <fgColor indexed="64"/>
          <bgColor theme="0" tint="-4.9989318521683403E-2"/>
        </patternFill>
      </fill>
      <alignment horizontal="center" vertical="center" textRotation="0" wrapText="0" indent="0" justifyLastLine="0" shrinkToFit="1" readingOrder="0"/>
      <border diagonalUp="0" diagonalDown="0">
        <left style="thin">
          <color indexed="64"/>
        </left>
        <right style="hair">
          <color auto="1"/>
        </right>
        <top style="hair">
          <color auto="1"/>
        </top>
        <bottom style="hair">
          <color auto="1"/>
        </bottom>
      </border>
      <protection locked="1" hidden="0"/>
    </dxf>
    <dxf>
      <font>
        <strike val="0"/>
        <outline val="0"/>
        <shadow val="0"/>
        <u val="none"/>
        <vertAlign val="baseline"/>
        <sz val="10"/>
        <name val="游ゴシック"/>
        <scheme val="none"/>
      </font>
      <protection locked="1" hidden="0"/>
    </dxf>
    <dxf>
      <font>
        <b val="0"/>
        <i val="0"/>
        <strike val="0"/>
        <condense val="0"/>
        <extend val="0"/>
        <outline val="0"/>
        <shadow val="0"/>
        <u val="none"/>
        <vertAlign val="baseline"/>
        <sz val="10"/>
        <color auto="1"/>
        <name val="游ゴシック"/>
        <scheme val="none"/>
      </font>
      <protection locked="1" hidden="0"/>
    </dxf>
    <dxf>
      <font>
        <strike val="0"/>
        <outline val="0"/>
        <shadow val="0"/>
        <u val="none"/>
        <vertAlign val="baseline"/>
        <sz val="10"/>
        <name val="游ゴシック"/>
        <scheme val="none"/>
      </font>
      <alignment horizontal="center" vertical="center" textRotation="0" wrapText="1" indent="0" justifyLastLine="0" shrinkToFit="0" readingOrder="0"/>
      <protection locked="1" hidden="0"/>
    </dxf>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7" defaultTableStyle="テーブル スタイル 8" defaultPivotStyle="PivotStyleLight16">
    <tableStyle name="テーブル スタイル 1" pivot="0" count="0" xr9:uid="{00000000-0011-0000-FFFF-FFFF00000000}"/>
    <tableStyle name="テーブル スタイル 2" pivot="0" count="0" xr9:uid="{00000000-0011-0000-FFFF-FFFF01000000}"/>
    <tableStyle name="テーブル スタイル 3" pivot="0" count="2" xr9:uid="{00000000-0011-0000-FFFF-FFFF02000000}">
      <tableStyleElement type="headerRow" dxfId="267"/>
      <tableStyleElement type="firstColumn" dxfId="266"/>
    </tableStyle>
    <tableStyle name="テーブル スタイル 4" pivot="0" count="3" xr9:uid="{00000000-0011-0000-FFFF-FFFF03000000}">
      <tableStyleElement type="headerRow" dxfId="265"/>
      <tableStyleElement type="totalRow" dxfId="264"/>
      <tableStyleElement type="firstColumn" dxfId="263"/>
    </tableStyle>
    <tableStyle name="テーブル スタイル 5" pivot="0" count="3" xr9:uid="{00000000-0011-0000-FFFF-FFFF04000000}">
      <tableStyleElement type="headerRow" dxfId="262"/>
      <tableStyleElement type="totalRow" dxfId="261"/>
      <tableStyleElement type="firstColumn" dxfId="260"/>
    </tableStyle>
    <tableStyle name="テーブル スタイル 6" pivot="0" count="3" xr9:uid="{00000000-0011-0000-FFFF-FFFF05000000}">
      <tableStyleElement type="headerRow" dxfId="259"/>
      <tableStyleElement type="totalRow" dxfId="258"/>
      <tableStyleElement type="firstColumn" dxfId="257"/>
    </tableStyle>
    <tableStyle name="テーブル スタイル 8" pivot="0" count="4" xr9:uid="{00000000-0011-0000-FFFF-FFFF06000000}">
      <tableStyleElement type="wholeTable" dxfId="256"/>
      <tableStyleElement type="headerRow" dxfId="255"/>
      <tableStyleElement type="totalRow" dxfId="254"/>
      <tableStyleElement type="firstColumn" dxfId="253"/>
    </tableStyle>
  </tableStyles>
  <colors>
    <mruColors>
      <color rgb="FFFFFFE7"/>
      <color rgb="FFEBFFFF"/>
      <color rgb="FFFFFFCC"/>
      <color rgb="FFFF99CC"/>
      <color rgb="FFFFCCFF"/>
      <color rgb="FFFF99FF"/>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xdr:col>
      <xdr:colOff>133350</xdr:colOff>
      <xdr:row>4</xdr:row>
      <xdr:rowOff>152400</xdr:rowOff>
    </xdr:from>
    <xdr:to>
      <xdr:col>9</xdr:col>
      <xdr:colOff>914400</xdr:colOff>
      <xdr:row>6</xdr:row>
      <xdr:rowOff>238126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04800" y="962025"/>
          <a:ext cx="6076950" cy="581026"/>
        </a:xfrm>
        <a:prstGeom prst="rect">
          <a:avLst/>
        </a:prstGeom>
        <a:solidFill>
          <a:schemeClr val="bg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rgbClr val="FF0000"/>
              </a:solidFill>
              <a:latin typeface="BIZ UDゴシック" panose="020B0400000000000000" pitchFamily="49" charset="-128"/>
              <a:ea typeface="BIZ UDゴシック" panose="020B0400000000000000" pitchFamily="49" charset="-128"/>
            </a:rPr>
            <a:t>申請書別紙は、クリーム色のセルのみ（赤字箇所）入力してください。</a:t>
          </a:r>
          <a:endParaRPr kumimoji="1" lang="en-US" altLang="ja-JP" sz="1200" b="1">
            <a:solidFill>
              <a:srgbClr val="FF0000"/>
            </a:solidFill>
            <a:latin typeface="BIZ UDゴシック" panose="020B0400000000000000" pitchFamily="49" charset="-128"/>
            <a:ea typeface="BIZ UDゴシック" panose="020B0400000000000000" pitchFamily="49" charset="-128"/>
          </a:endParaRPr>
        </a:p>
        <a:p>
          <a:pPr algn="ctr"/>
          <a:r>
            <a:rPr kumimoji="1" lang="ja-JP" altLang="en-US" sz="1200" b="1">
              <a:solidFill>
                <a:srgbClr val="FF0000"/>
              </a:solidFill>
              <a:latin typeface="BIZ UDゴシック" panose="020B0400000000000000" pitchFamily="49" charset="-128"/>
              <a:ea typeface="BIZ UDゴシック" panose="020B0400000000000000" pitchFamily="49" charset="-128"/>
            </a:rPr>
            <a:t>その他のセルは入力箇所から転記・自動計算されます。</a:t>
          </a:r>
        </a:p>
      </xdr:txBody>
    </xdr:sp>
    <xdr:clientData/>
  </xdr:twoCellAnchor>
  <xdr:twoCellAnchor>
    <xdr:from>
      <xdr:col>3</xdr:col>
      <xdr:colOff>85725</xdr:colOff>
      <xdr:row>3</xdr:row>
      <xdr:rowOff>57150</xdr:rowOff>
    </xdr:from>
    <xdr:to>
      <xdr:col>9</xdr:col>
      <xdr:colOff>304800</xdr:colOff>
      <xdr:row>4</xdr:row>
      <xdr:rowOff>66675</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00150" y="619125"/>
          <a:ext cx="5057775" cy="257175"/>
        </a:xfrm>
        <a:prstGeom prst="rect">
          <a:avLst/>
        </a:prstGeom>
        <a:solidFill>
          <a:schemeClr val="bg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rgbClr val="FF0000"/>
              </a:solidFill>
              <a:latin typeface="BIZ UDゴシック" panose="020B0400000000000000" pitchFamily="49" charset="-128"/>
              <a:ea typeface="BIZ UDゴシック" panose="020B0400000000000000" pitchFamily="49" charset="-128"/>
            </a:rPr>
            <a:t>申請書別紙を入力する前に、まずはこちらを入力してください。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7472</xdr:colOff>
      <xdr:row>10</xdr:row>
      <xdr:rowOff>7472</xdr:rowOff>
    </xdr:from>
    <xdr:to>
      <xdr:col>37</xdr:col>
      <xdr:colOff>48847</xdr:colOff>
      <xdr:row>10</xdr:row>
      <xdr:rowOff>117231</xdr:rowOff>
    </xdr:to>
    <xdr:sp macro="" textlink="">
      <xdr:nvSpPr>
        <xdr:cNvPr id="2" name="正方形/長方形 1">
          <a:extLst>
            <a:ext uri="{FF2B5EF4-FFF2-40B4-BE49-F238E27FC236}">
              <a16:creationId xmlns:a16="http://schemas.microsoft.com/office/drawing/2014/main" id="{00000000-0008-0000-1900-000002000000}"/>
            </a:ext>
          </a:extLst>
        </xdr:cNvPr>
        <xdr:cNvSpPr/>
      </xdr:nvSpPr>
      <xdr:spPr>
        <a:xfrm>
          <a:off x="4838357" y="2176241"/>
          <a:ext cx="466336" cy="109759"/>
        </a:xfrm>
        <a:prstGeom prst="rect">
          <a:avLst/>
        </a:prstGeom>
        <a:noFill/>
        <a:ln w="9525"/>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t"/>
        <a:lstStyle/>
        <a:p>
          <a:pPr algn="l"/>
          <a:r>
            <a:rPr kumimoji="1" lang="ja-JP" altLang="en-US" sz="600" b="0">
              <a:solidFill>
                <a:srgbClr val="FF0000"/>
              </a:solidFill>
            </a:rPr>
            <a:t>上限</a:t>
          </a:r>
          <a:r>
            <a:rPr kumimoji="1" lang="en-US" altLang="ja-JP" sz="600" b="0">
              <a:solidFill>
                <a:srgbClr val="FF0000"/>
              </a:solidFill>
            </a:rPr>
            <a:t>350</a:t>
          </a:r>
          <a:r>
            <a:rPr kumimoji="1" lang="ja-JP" altLang="en-US" sz="600" b="0">
              <a:solidFill>
                <a:srgbClr val="FF0000"/>
              </a:solidFill>
            </a:rPr>
            <a:t>万円</a:t>
          </a:r>
        </a:p>
      </xdr:txBody>
    </xdr:sp>
    <xdr:clientData/>
  </xdr:twoCellAnchor>
  <xdr:twoCellAnchor>
    <xdr:from>
      <xdr:col>34</xdr:col>
      <xdr:colOff>8449</xdr:colOff>
      <xdr:row>10</xdr:row>
      <xdr:rowOff>267334</xdr:rowOff>
    </xdr:from>
    <xdr:to>
      <xdr:col>37</xdr:col>
      <xdr:colOff>49824</xdr:colOff>
      <xdr:row>11</xdr:row>
      <xdr:rowOff>108439</xdr:rowOff>
    </xdr:to>
    <xdr:sp macro="" textlink="">
      <xdr:nvSpPr>
        <xdr:cNvPr id="16" name="正方形/長方形 15">
          <a:extLst>
            <a:ext uri="{FF2B5EF4-FFF2-40B4-BE49-F238E27FC236}">
              <a16:creationId xmlns:a16="http://schemas.microsoft.com/office/drawing/2014/main" id="{00000000-0008-0000-1900-000010000000}"/>
            </a:ext>
          </a:extLst>
        </xdr:cNvPr>
        <xdr:cNvSpPr/>
      </xdr:nvSpPr>
      <xdr:spPr>
        <a:xfrm>
          <a:off x="4839334" y="2436103"/>
          <a:ext cx="466336" cy="109759"/>
        </a:xfrm>
        <a:prstGeom prst="rect">
          <a:avLst/>
        </a:prstGeom>
        <a:noFill/>
        <a:ln w="9525"/>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t"/>
        <a:lstStyle/>
        <a:p>
          <a:pPr algn="l"/>
          <a:r>
            <a:rPr kumimoji="1" lang="ja-JP" altLang="en-US" sz="600" b="0">
              <a:solidFill>
                <a:srgbClr val="FF0000"/>
              </a:solidFill>
            </a:rPr>
            <a:t>上限</a:t>
          </a:r>
          <a:r>
            <a:rPr kumimoji="1" lang="en-US" altLang="ja-JP" sz="600" b="0">
              <a:solidFill>
                <a:srgbClr val="FF0000"/>
              </a:solidFill>
            </a:rPr>
            <a:t>150</a:t>
          </a:r>
          <a:r>
            <a:rPr kumimoji="1" lang="ja-JP" altLang="en-US" sz="600" b="0">
              <a:solidFill>
                <a:srgbClr val="FF0000"/>
              </a:solidFill>
            </a:rPr>
            <a:t>万円</a:t>
          </a:r>
        </a:p>
      </xdr:txBody>
    </xdr:sp>
    <xdr:clientData/>
  </xdr:twoCellAnchor>
  <xdr:twoCellAnchor>
    <xdr:from>
      <xdr:col>43</xdr:col>
      <xdr:colOff>29209</xdr:colOff>
      <xdr:row>20</xdr:row>
      <xdr:rowOff>16753</xdr:rowOff>
    </xdr:from>
    <xdr:to>
      <xdr:col>46</xdr:col>
      <xdr:colOff>89634</xdr:colOff>
      <xdr:row>20</xdr:row>
      <xdr:rowOff>124558</xdr:rowOff>
    </xdr:to>
    <xdr:sp macro="" textlink="">
      <xdr:nvSpPr>
        <xdr:cNvPr id="4" name="正方形/長方形 3">
          <a:extLst>
            <a:ext uri="{FF2B5EF4-FFF2-40B4-BE49-F238E27FC236}">
              <a16:creationId xmlns:a16="http://schemas.microsoft.com/office/drawing/2014/main" id="{00000000-0008-0000-1900-000004000000}"/>
            </a:ext>
          </a:extLst>
        </xdr:cNvPr>
        <xdr:cNvSpPr/>
      </xdr:nvSpPr>
      <xdr:spPr>
        <a:xfrm>
          <a:off x="6058534" y="5093578"/>
          <a:ext cx="470000" cy="107805"/>
        </a:xfrm>
        <a:prstGeom prst="rect">
          <a:avLst/>
        </a:prstGeom>
        <a:noFill/>
        <a:ln w="9525"/>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t"/>
        <a:lstStyle/>
        <a:p>
          <a:pPr algn="l"/>
          <a:r>
            <a:rPr kumimoji="1" lang="ja-JP" altLang="en-US" sz="600" b="0">
              <a:solidFill>
                <a:srgbClr val="FF0000"/>
              </a:solidFill>
            </a:rPr>
            <a:t>上限</a:t>
          </a:r>
          <a:r>
            <a:rPr kumimoji="1" lang="en-US" altLang="ja-JP" sz="600" b="0">
              <a:solidFill>
                <a:srgbClr val="FF0000"/>
              </a:solidFill>
            </a:rPr>
            <a:t>500</a:t>
          </a:r>
          <a:r>
            <a:rPr kumimoji="1" lang="ja-JP" altLang="en-US" sz="600" b="0">
              <a:solidFill>
                <a:srgbClr val="FF0000"/>
              </a:solidFill>
            </a:rPr>
            <a:t>万円</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0_&#20225;&#30011;&#31649;&#29702;&#37096;/030_&#21161;&#25104;&#35506;/010%20&#21161;&#25104;&#20107;&#26989;/010%20&#20107;&#26989;&#31649;&#29702;/230_&#23637;&#31034;&#20250;&#31561;&#20986;&#23637;&#25903;&#25588;&#21161;&#25104;&#20107;&#26989;/&#20196;&#21644;2&#24180;&#24230;/010_&#20107;&#26989;&#31649;&#29702;/100_R3&#28310;&#20633;/040_&#21215;&#38598;&#35201;&#38917;&#12539;&#30003;&#35531;&#26360;/020_&#30003;&#35531;&#26360;/R3_&#30003;&#35531;&#26360;_210107_&#26696;+&#35475;&#32004;&#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0_&#20225;&#30011;&#31649;&#29702;&#37096;/030_&#21161;&#25104;&#35506;/070_PT&#12539;&#22996;&#21729;&#31561;/020%20&#35506;&#20869;&#20107;&#21209;/010%20&#21161;&#25104;&#20107;&#26989;/000_&#20844;&#31038;&#20840;&#33324;/010%20&#20107;&#26989;&#31649;&#29702;/510%20&#35069;&#21697;&#25913;&#33391;&#12539;&#35215;&#26684;&#31561;&#36969;&#21512;&#21270;&#25903;&#25588;&#20107;&#26989;/070_&#20196;&#21644;4&#24180;&#24230;/010_&#20132;&#20184;&#35201;&#32177;&#12289;&#21215;&#38598;&#35201;&#38917;&#12289;&#27096;&#24335;&#31561;/003_&#30003;&#35531;&#26360;/&#30003;&#35531;&#26360;&#35352;&#20837;&#20363;/040803_&#27096;&#24335;&#31532;1-3&#21495;_&#25913;&#33391;_&#30003;&#35531;&#26360;&#35352;&#20837;&#20363;_&#30000;&#20013;&#20462;&#27491;ver.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表紙"/>
      <sheetName val="１申請者概要２申請状況"/>
      <sheetName val="３役員・株主"/>
      <sheetName val="４申請要件５契約・実施・支払"/>
      <sheetName val="６申請概要"/>
      <sheetName val="７資金計画"/>
      <sheetName val="誓約書"/>
    </sheetNames>
    <sheetDataSet>
      <sheetData sheetId="0">
        <row r="12">
          <cell r="G12"/>
        </row>
      </sheetData>
      <sheetData sheetId="1" refreshError="1">
        <row r="5">
          <cell r="AG5" t="str">
            <v>A_農業・林業</v>
          </cell>
        </row>
        <row r="6">
          <cell r="AG6" t="str">
            <v>B_漁業</v>
          </cell>
        </row>
        <row r="7">
          <cell r="AG7" t="str">
            <v>C_鉱業・採石業・砂利採取業</v>
          </cell>
        </row>
        <row r="8">
          <cell r="AG8" t="str">
            <v>D_建設業</v>
          </cell>
        </row>
        <row r="9">
          <cell r="AG9" t="str">
            <v>E_製造業</v>
          </cell>
        </row>
        <row r="10">
          <cell r="AG10" t="str">
            <v>F_電気・ガス・熱供給・水道業</v>
          </cell>
        </row>
        <row r="11">
          <cell r="AG11" t="str">
            <v>G_情報通信業</v>
          </cell>
        </row>
        <row r="12">
          <cell r="AG12" t="str">
            <v>H_運輸業・郵便業</v>
          </cell>
        </row>
        <row r="13">
          <cell r="AG13" t="str">
            <v>I_卸売業・小売業</v>
          </cell>
        </row>
        <row r="14">
          <cell r="AG14" t="str">
            <v>J_金融業・保険業</v>
          </cell>
        </row>
        <row r="15">
          <cell r="AG15" t="str">
            <v>K_不動産業・物品賃貸業</v>
          </cell>
        </row>
        <row r="16">
          <cell r="AG16" t="str">
            <v>L_学術研究・専門・技術ｻｰﾋﾞｽ業</v>
          </cell>
        </row>
        <row r="17">
          <cell r="AG17" t="str">
            <v>M_宿泊業・飲食ｻｰﾋﾞｽ業</v>
          </cell>
        </row>
        <row r="18">
          <cell r="AG18" t="str">
            <v>N_生活関連ｻｰﾋﾞｽ業・娯楽業</v>
          </cell>
        </row>
        <row r="19">
          <cell r="AG19" t="str">
            <v>O_教育・学習支援業</v>
          </cell>
        </row>
        <row r="20">
          <cell r="AG20" t="str">
            <v>P_医療・福祉</v>
          </cell>
        </row>
        <row r="21">
          <cell r="AG21" t="str">
            <v>Q_複合ｻｰﾋﾞｽ事業</v>
          </cell>
        </row>
        <row r="22">
          <cell r="AG22" t="str">
            <v>R_ｻｰﾋﾞｽ業〈他に分類されないもの〉</v>
          </cell>
        </row>
        <row r="23">
          <cell r="AG23" t="str">
            <v>S_公務〈他に分類されるものを除く〉</v>
          </cell>
        </row>
        <row r="24">
          <cell r="AG24" t="str">
            <v>T_分類不能の産業</v>
          </cell>
        </row>
      </sheetData>
      <sheetData sheetId="2"/>
      <sheetData sheetId="3"/>
      <sheetData sheetId="4"/>
      <sheetData sheetId="5">
        <row r="29">
          <cell r="H29">
            <v>0</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原材料・副資材費" displayName="原材料・副資材費" ref="B6:K22" totalsRowCount="1" headerRowDxfId="252" dataDxfId="251" totalsRowDxfId="250" dataCellStyle="標準 2">
  <tableColumns count="10">
    <tableColumn id="1" xr3:uid="{00000000-0010-0000-0000-000001000000}" name="経費_x000a_番号" totalsRowLabel=" 原材料・副資材費（製品改良費）　計" dataDxfId="249" totalsRowDxfId="248" dataCellStyle="標準 2">
      <calculatedColumnFormula>ROW()-6</calculatedColumnFormula>
    </tableColumn>
    <tableColumn id="2" xr3:uid="{00000000-0010-0000-0000-000002000000}" name="品　名" dataDxfId="247" totalsRowDxfId="246" dataCellStyle="標準 2"/>
    <tableColumn id="3" xr3:uid="{00000000-0010-0000-0000-000003000000}" name="仕　様" dataDxfId="245" totalsRowDxfId="244" dataCellStyle="標準 2"/>
    <tableColumn id="4" xr3:uid="{00000000-0010-0000-0000-000004000000}" name="用　途" dataDxfId="243" totalsRowDxfId="242" dataCellStyle="標準 2"/>
    <tableColumn id="5" xr3:uid="{00000000-0010-0000-0000-000005000000}" name="数量_x000a_(A)" dataDxfId="241" totalsRowDxfId="240" dataCellStyle="桁区切り"/>
    <tableColumn id="10" xr3:uid="{00000000-0010-0000-0000-00000A000000}" name="単位" dataDxfId="239" totalsRowDxfId="238" dataCellStyle="桁区切り"/>
    <tableColumn id="6" xr3:uid="{00000000-0010-0000-0000-000006000000}" name="単価_x000a_（税抜）_x000a_(B)" dataDxfId="237" totalsRowDxfId="236" dataCellStyle="桁区切り"/>
    <tableColumn id="7" xr3:uid="{00000000-0010-0000-0000-000007000000}" name="助成対象経費_x000a_（税抜）_x000a_(A)×(B)" totalsRowFunction="sum" dataDxfId="235" totalsRowDxfId="234" dataCellStyle="桁区切り">
      <calculatedColumnFormula>IF(OR(原材料・副資材費[[#This Row],[数量
(A)]]="",原材料・副資材費[[#This Row],[単価
（税抜）
(B)]]=""),"",(原材料・副資材費[[#This Row],[数量
(A)]]*原材料・副資材費[[#This Row],[単価
（税抜）
(B)]]))</calculatedColumnFormula>
    </tableColumn>
    <tableColumn id="8" xr3:uid="{00000000-0010-0000-0000-000008000000}" name="助成事業に_x000a_要する経費_x000a_（税込）" totalsRowFunction="sum" dataDxfId="233" totalsRowDxfId="232" dataCellStyle="桁区切り">
      <calculatedColumnFormula>IF(原材料・副資材費[[#This Row],[助成対象経費
（税抜）
(A)×(B)]]="","",ROUNDDOWN(原材料・副資材費[[#This Row],[助成対象経費
（税抜）
(A)×(B)]]*1.1,0))</calculatedColumnFormula>
    </tableColumn>
    <tableColumn id="9" xr3:uid="{00000000-0010-0000-0000-000009000000}" name="購入先事業者名" dataDxfId="231" totalsRowDxfId="230" dataCellStyle="標準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機械装置・工具器具費" displayName="機械装置・工具器具費" ref="B7:L23" totalsRowCount="1" headerRowDxfId="229" dataDxfId="228" totalsRowDxfId="227" dataCellStyle="標準 2">
  <tableColumns count="11">
    <tableColumn id="1" xr3:uid="{00000000-0010-0000-0100-000001000000}" name="経費_x000a_番号" totalsRowLabel="機械装置・工具器具費（製品改良費）　計" dataDxfId="226" totalsRowDxfId="225" dataCellStyle="標準 2">
      <calculatedColumnFormula>ROW()-7</calculatedColumnFormula>
    </tableColumn>
    <tableColumn id="2" xr3:uid="{00000000-0010-0000-0100-000002000000}" name="品　名" dataDxfId="224" totalsRowDxfId="223" dataCellStyle="標準 2"/>
    <tableColumn id="4" xr3:uid="{00000000-0010-0000-0100-000004000000}" name="用　途" dataDxfId="222" totalsRowDxfId="221" dataCellStyle="標準 2"/>
    <tableColumn id="10" xr3:uid="{00000000-0010-0000-0100-00000A000000}" name="調達_x000a_方法" dataDxfId="220" totalsRowDxfId="219" dataCellStyle="標準 2"/>
    <tableColumn id="3" xr3:uid="{00000000-0010-0000-0100-000003000000}" name="ﾘｰｽ・_x000a_ﾚﾝﾀﾙ_x000a_月数" dataDxfId="218" totalsRowDxfId="217"/>
    <tableColumn id="5" xr3:uid="{00000000-0010-0000-0100-000005000000}" name="数量_x000a_(A)" dataDxfId="216" totalsRowDxfId="215" dataCellStyle="桁区切り"/>
    <tableColumn id="13" xr3:uid="{00000000-0010-0000-0100-00000D000000}" name="単位" dataDxfId="214" totalsRowDxfId="213" dataCellStyle="桁区切り"/>
    <tableColumn id="6" xr3:uid="{00000000-0010-0000-0100-000006000000}" name="購入単価 又は_x000a_ﾘｰｽ･ﾚﾝﾀﾙ料_x000a_合計（税抜）_x000a_(B)" dataDxfId="212" totalsRowDxfId="211" dataCellStyle="桁区切り"/>
    <tableColumn id="7" xr3:uid="{00000000-0010-0000-0100-000007000000}" name="助成対象_x000a_経費_x000a_（税抜）_x000a_(A)×(B）" totalsRowFunction="sum" dataDxfId="210" totalsRowDxfId="209" dataCellStyle="桁区切り">
      <calculatedColumnFormula>IF(機械装置・工具器具費[[#This Row],[ﾘｰｽ・
ﾚﾝﾀﾙ
月数]]&gt;0,機械装置・工具器具費[[#This Row],[ﾘｰｽ・
ﾚﾝﾀﾙ
月数]]*機械装置・工具器具費[[#This Row],[数量
(A)]]*機械装置・工具器具費[[#This Row],[購入単価 又は
ﾘｰｽ･ﾚﾝﾀﾙ料
合計（税抜）
(B)]],機械装置・工具器具費[[#This Row],[数量
(A)]]*機械装置・工具器具費[[#This Row],[購入単価 又は
ﾘｰｽ･ﾚﾝﾀﾙ料
合計（税抜）
(B)]])</calculatedColumnFormula>
    </tableColumn>
    <tableColumn id="8" xr3:uid="{00000000-0010-0000-0100-000008000000}" name="助成事業に_x000a_要する経費_x000a_（税込）" totalsRowFunction="sum" dataDxfId="208" totalsRowDxfId="207" dataCellStyle="桁区切り">
      <calculatedColumnFormula>IF(機械装置・工具器具費[[#This Row],[助成対象
経費
（税抜）
(A)×(B）]]="","",ROUNDDOWN(機械装置・工具器具費[[#This Row],[助成対象
経費
（税抜）
(A)×(B）]]*1.1,0))</calculatedColumnFormula>
    </tableColumn>
    <tableColumn id="9" xr3:uid="{00000000-0010-0000-0100-000009000000}" name="購入先又は_x000a_ﾘｰｽ･ﾚﾝﾀﾙ先_x000a_事業者名" dataDxfId="206" totalsRowDxfId="205" dataCellStyle="標準 2"/>
  </tableColumns>
  <tableStyleInfo name="テーブル スタイル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委託・外注費9" displayName="委託・外注費9" ref="B6:I22" totalsRowCount="1" headerRowDxfId="204" dataDxfId="203" totalsRowDxfId="202" dataCellStyle="標準 2">
  <tableColumns count="8">
    <tableColumn id="1" xr3:uid="{00000000-0010-0000-0200-000001000000}" name="経費_x000a_番号" totalsRowLabel="委託・外注費/専門家指導費（製品改良費）　計" dataDxfId="201" totalsRowDxfId="200" dataCellStyle="標準 2">
      <calculatedColumnFormula>ROW()-6</calculatedColumnFormula>
    </tableColumn>
    <tableColumn id="2" xr3:uid="{00000000-0010-0000-0200-000002000000}" name="委託・外注内容／_x000a_指導内容" dataDxfId="199" totalsRowDxfId="198" dataCellStyle="標準 2"/>
    <tableColumn id="4" xr3:uid="{00000000-0010-0000-0200-000004000000}" name="数量／_x000a_指導日数_x000a_(A)" dataDxfId="197" totalsRowDxfId="196" dataCellStyle="桁区切り"/>
    <tableColumn id="6" xr3:uid="{00000000-0010-0000-0200-000006000000}" name="単位" dataDxfId="195" totalsRowDxfId="194" dataCellStyle="桁区切り"/>
    <tableColumn id="10" xr3:uid="{00000000-0010-0000-0200-00000A000000}" name="単価_x000a_（税抜）_x000a_(B)" dataDxfId="193" totalsRowDxfId="192" dataCellStyle="桁区切り"/>
    <tableColumn id="7" xr3:uid="{00000000-0010-0000-0200-000007000000}" name="助成対象経費_x000a_（税抜）_x000a_(A)×(B）" totalsRowFunction="sum" dataDxfId="191" totalsRowDxfId="190" dataCellStyle="桁区切り">
      <calculatedColumnFormula>IF(OR(委託・外注費9[[#This Row],[数量／
指導日数
(A)]]="",委託・外注費9[[#This Row],[単価
（税抜）
(B)]]=""),"",(委託・外注費9[[#This Row],[数量／
指導日数
(A)]]*委託・外注費9[[#This Row],[単価
（税抜）
(B)]]))</calculatedColumnFormula>
    </tableColumn>
    <tableColumn id="8" xr3:uid="{00000000-0010-0000-0200-000008000000}" name="助成事業に_x000a_要する経費_x000a_（税込）" totalsRowFunction="sum" dataDxfId="189" totalsRowDxfId="188" dataCellStyle="桁区切り">
      <calculatedColumnFormula>IF(委託・外注費9[[#This Row],[助成対象経費
（税抜）
(A)×(B）]]="","",ROUNDDOWN(委託・外注費9[[#This Row],[助成対象経費
（税抜）
(A)×(B）]]*1.1,0))</calculatedColumnFormula>
    </tableColumn>
    <tableColumn id="9" xr3:uid="{00000000-0010-0000-0200-000009000000}" name="委託・外注先_x000a_事業者名／_x000a_専門家所属・氏名   " dataDxfId="187" totalsRowDxfId="186" dataCellStyle="標準 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産業財産権・出願導入費914" displayName="産業財産権・出願導入費914" ref="B5:I16" totalsRowCount="1" headerRowDxfId="185" dataDxfId="184" totalsRowDxfId="183" dataCellStyle="標準 2">
  <tableColumns count="8">
    <tableColumn id="1" xr3:uid="{00000000-0010-0000-0300-000001000000}" name="経費_x000a_番号" totalsRowLabel="産業財産権出願・導入費（製品改良費）　計" dataDxfId="182" totalsRowDxfId="181" dataCellStyle="標準 2">
      <calculatedColumnFormula>ROW()-5</calculatedColumnFormula>
    </tableColumn>
    <tableColumn id="2" xr3:uid="{00000000-0010-0000-0300-000002000000}" name="対象製品等" dataDxfId="180" totalsRowDxfId="179" dataCellStyle="標準 2"/>
    <tableColumn id="3" xr3:uid="{00000000-0010-0000-0300-000003000000}" name="権利名" dataDxfId="178" totalsRowDxfId="177" dataCellStyle="標準 2"/>
    <tableColumn id="10" xr3:uid="{00000000-0010-0000-0300-00000A000000}" name="内容" dataDxfId="176" totalsRowDxfId="175" dataCellStyle="桁区切り"/>
    <tableColumn id="5" xr3:uid="{00000000-0010-0000-0300-000005000000}" name="弁理士事務所_x000a_又は_x000a_権利所有事業者名" dataDxfId="174" totalsRowDxfId="173" dataCellStyle="桁区切り"/>
    <tableColumn id="8" xr3:uid="{00000000-0010-0000-0300-000008000000}" name="単価_x000a_（税抜）" totalsRowLabel="計" dataDxfId="172" totalsRowDxfId="171" dataCellStyle="桁区切り" totalsRowCellStyle="桁区切り"/>
    <tableColumn id="6" xr3:uid="{00000000-0010-0000-0300-000006000000}" name="助成対象経費_x000a_（税抜）" totalsRowFunction="sum" dataDxfId="170" totalsRowDxfId="169" dataCellStyle="桁区切り" totalsRowCellStyle="桁区切り">
      <calculatedColumnFormula>IF(産業財産権・出願導入費914[[#This Row],[単価
（税抜）]]="","",産業財産権・出願導入費914[[#This Row],[単価
（税抜）]])</calculatedColumnFormula>
    </tableColumn>
    <tableColumn id="12" xr3:uid="{00000000-0010-0000-0300-00000C000000}" name="助成事業に_x000a_要する経費_x000a_（税込）" totalsRowFunction="sum" dataDxfId="168" totalsRowDxfId="167" dataCellStyle="桁区切り" totalsRowCellStyle="桁区切り">
      <calculatedColumnFormula>IF(産業財産権・出願導入費914[[#This Row],[助成対象経費
（税抜）]]="","",ROUNDDOWN(産業財産権・出願導入費914[[#This Row],[助成対象経費
（税抜）]]*1.1,0))</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4000000}" name="直接人件費" displayName="直接人件費" ref="B4:I20" totalsRowCount="1" headerRowDxfId="166" dataDxfId="165" totalsRowDxfId="164" headerRowCellStyle="標準 2">
  <tableColumns count="8">
    <tableColumn id="1" xr3:uid="{00000000-0010-0000-0400-000001000000}" name="経費_x000a_番号" totalsRowLabel="直接人件費（製品改良費）　計" dataDxfId="163" totalsRowDxfId="162" dataCellStyle="標準 2">
      <calculatedColumnFormula>ROW()-4</calculatedColumnFormula>
    </tableColumn>
    <tableColumn id="2" xr3:uid="{00000000-0010-0000-0400-000002000000}" name="従事者氏名" dataDxfId="161" totalsRowDxfId="160" dataCellStyle="標準 2">
      <calculatedColumnFormula>IF(AND('人件費早見表・改良(別紙１６)'!C6=""),"",'人件費早見表・改良(別紙１６)'!C6)</calculatedColumnFormula>
    </tableColumn>
    <tableColumn id="3" xr3:uid="{00000000-0010-0000-0400-000003000000}" name="所属・役職" dataDxfId="159" totalsRowDxfId="158" dataCellStyle="標準 2"/>
    <tableColumn id="4" xr3:uid="{00000000-0010-0000-0400-000004000000}" name="従事内容" dataDxfId="157" totalsRowDxfId="156" dataCellStyle="桁区切り"/>
    <tableColumn id="5" xr3:uid="{00000000-0010-0000-0400-000005000000}" name="従事時間_x000a_(A)" dataDxfId="155" totalsRowDxfId="154" dataCellStyle="桁区切り">
      <calculatedColumnFormula>'人件費早見表・改良(別紙１６)'!I6</calculatedColumnFormula>
    </tableColumn>
    <tableColumn id="6" xr3:uid="{00000000-0010-0000-0400-000006000000}" name="時間単価_x000a_(B)" dataDxfId="153" totalsRowDxfId="152" dataCellStyle="桁区切り"/>
    <tableColumn id="7" xr3:uid="{00000000-0010-0000-0400-000007000000}" name="助成対象経費_x000a_(A)×(B)" totalsRowFunction="sum" dataDxfId="151" totalsRowDxfId="150" dataCellStyle="桁区切り">
      <calculatedColumnFormula>直接人件費[[#This Row],[従事時間
(A)]]*直接人件費[[#This Row],[時間単価
(B)]]</calculatedColumnFormula>
    </tableColumn>
    <tableColumn id="11" xr3:uid="{00000000-0010-0000-0400-00000B000000}" name="助成事業に_x000a_要する経費" totalsRowFunction="sum" dataDxfId="149" totalsRowDxfId="148" dataCellStyle="桁区切り">
      <calculatedColumnFormula>直接人件費[[#This Row],[助成対象経費
(A)×(B)]]</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5000000}" name="賃借" displayName="賃借" ref="B7:J17" totalsRowShown="0" headerRowDxfId="147" dataDxfId="145" headerRowBorderDxfId="146" tableBorderDxfId="144" totalsRowBorderDxfId="143">
  <autoFilter ref="B7:J17" xr:uid="{00000000-0009-0000-0100-000010000000}"/>
  <tableColumns count="9">
    <tableColumn id="9" xr3:uid="{00000000-0010-0000-0500-000009000000}" name="経費_x000a_番号" dataDxfId="142">
      <calculatedColumnFormula>ROW()-7</calculatedColumnFormula>
    </tableColumn>
    <tableColumn id="1" xr3:uid="{00000000-0010-0000-0500-000001000000}" name="賃借施設等_x000a_（場所・延床面積）" dataDxfId="141"/>
    <tableColumn id="2" xr3:uid="{00000000-0010-0000-0500-000002000000}" name="使用目的・用途" dataDxfId="140"/>
    <tableColumn id="3" xr3:uid="{00000000-0010-0000-0500-000003000000}" name="賃借_x000a_期間" dataDxfId="139" dataCellStyle="桁区切り"/>
    <tableColumn id="4" xr3:uid="{00000000-0010-0000-0500-000004000000}" name="賃借_x000a_月数_x000a_(A)" dataDxfId="138" dataCellStyle="桁区切り"/>
    <tableColumn id="5" xr3:uid="{00000000-0010-0000-0500-000005000000}" name="月額賃料_x000a_（税抜）_x000a_(B)" dataDxfId="137" dataCellStyle="桁区切り"/>
    <tableColumn id="6" xr3:uid="{00000000-0010-0000-0500-000006000000}" name="助成対象_x000a_経費（税抜）_x000a_(A)×(B）" dataDxfId="136" dataCellStyle="桁区切り">
      <calculatedColumnFormula>'支出明細＜賃借料・改良＞(別紙１８)'!$F8*'支出明細＜賃借料・改良＞(別紙１８)'!$G8</calculatedColumnFormula>
    </tableColumn>
    <tableColumn id="7" xr3:uid="{00000000-0010-0000-0500-000007000000}" name="助成事業に_x000a_要する経費_x000a_（税込）" dataDxfId="135" dataCellStyle="桁区切り">
      <calculatedColumnFormula>ROUNDDOWN('支出明細＜賃借料・改良＞(別紙１８)'!$H8*1.1,0)</calculatedColumnFormula>
    </tableColumn>
    <tableColumn id="8" xr3:uid="{00000000-0010-0000-0500-000008000000}" name="契約予定先_x000a_事業者名   " dataDxfId="13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6000000}" name="原材料・副資材費4" displayName="原材料・副資材費4" ref="B5:K21" totalsRowCount="1" headerRowDxfId="133" dataDxfId="132" totalsRowDxfId="131" dataCellStyle="標準 2">
  <tableColumns count="10">
    <tableColumn id="1" xr3:uid="{00000000-0010-0000-0600-000001000000}" name="経費_x000a_番号" totalsRowLabel=" 原材料・副資材費（規格認証費）　計" dataDxfId="130" totalsRowDxfId="129" dataCellStyle="標準 2">
      <calculatedColumnFormula>ROW()-5</calculatedColumnFormula>
    </tableColumn>
    <tableColumn id="2" xr3:uid="{00000000-0010-0000-0600-000002000000}" name="品　名" dataDxfId="128" totalsRowDxfId="127" dataCellStyle="標準 2"/>
    <tableColumn id="3" xr3:uid="{00000000-0010-0000-0600-000003000000}" name="仕　様" dataDxfId="126" totalsRowDxfId="125" dataCellStyle="標準 2"/>
    <tableColumn id="4" xr3:uid="{00000000-0010-0000-0600-000004000000}" name="用　途" dataDxfId="124" totalsRowDxfId="123" dataCellStyle="標準 2"/>
    <tableColumn id="5" xr3:uid="{00000000-0010-0000-0600-000005000000}" name="数量_x000a_(A)" dataDxfId="122" totalsRowDxfId="121" dataCellStyle="桁区切り"/>
    <tableColumn id="10" xr3:uid="{00000000-0010-0000-0600-00000A000000}" name="単位" dataDxfId="120" totalsRowDxfId="119" dataCellStyle="桁区切り"/>
    <tableColumn id="6" xr3:uid="{00000000-0010-0000-0600-000006000000}" name="単価_x000a_（税抜）_x000a_(B)" dataDxfId="118" totalsRowDxfId="117" dataCellStyle="桁区切り"/>
    <tableColumn id="7" xr3:uid="{00000000-0010-0000-0600-000007000000}" name="助成対象経費_x000a_（税抜）_x000a_(A)×(B)" totalsRowFunction="sum" dataDxfId="116" totalsRowDxfId="115" dataCellStyle="桁区切り">
      <calculatedColumnFormula>IF(OR(原材料・副資材費4[[#This Row],[数量
(A)]]="",原材料・副資材費4[[#This Row],[単価
（税抜）
(B)]]=""),"",(原材料・副資材費4[[#This Row],[数量
(A)]]*原材料・副資材費4[[#This Row],[単価
（税抜）
(B)]]))</calculatedColumnFormula>
    </tableColumn>
    <tableColumn id="8" xr3:uid="{00000000-0010-0000-0600-000008000000}" name="助成事業に_x000a_要する経費_x000a_（税込）" totalsRowFunction="sum" dataDxfId="114" totalsRowDxfId="113" dataCellStyle="桁区切り">
      <calculatedColumnFormula>IF(原材料・副資材費4[[#This Row],[助成対象経費
（税抜）
(A)×(B)]]="","",ROUNDDOWN(原材料・副資材費4[[#This Row],[助成対象経費
（税抜）
(A)×(B)]]*1.1,0))</calculatedColumnFormula>
    </tableColumn>
    <tableColumn id="9" xr3:uid="{00000000-0010-0000-0600-000009000000}" name="購入先_x000a_事業者名" dataDxfId="112" totalsRowDxfId="111" dataCellStyle="標準 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7000000}" name="機械装置・工具器具費6" displayName="機械装置・工具器具費6" ref="B7:L23" totalsRowCount="1" headerRowDxfId="110" dataDxfId="109" totalsRowDxfId="108" dataCellStyle="標準 2">
  <tableColumns count="11">
    <tableColumn id="1" xr3:uid="{00000000-0010-0000-0700-000001000000}" name="経費_x000a_番号" totalsRowLabel="機械装置・工具器具費（規格認証費）　計" dataDxfId="107" totalsRowDxfId="106" dataCellStyle="標準 2">
      <calculatedColumnFormula>ROW()-7</calculatedColumnFormula>
    </tableColumn>
    <tableColumn id="2" xr3:uid="{00000000-0010-0000-0700-000002000000}" name="品　名" dataDxfId="105" totalsRowDxfId="104" dataCellStyle="標準 2"/>
    <tableColumn id="4" xr3:uid="{00000000-0010-0000-0700-000004000000}" name="用　途" dataDxfId="103" totalsRowDxfId="102" dataCellStyle="標準 2"/>
    <tableColumn id="10" xr3:uid="{00000000-0010-0000-0700-00000A000000}" name="調達_x000a_方法" dataDxfId="101" totalsRowDxfId="100" dataCellStyle="標準 2"/>
    <tableColumn id="3" xr3:uid="{00000000-0010-0000-0700-000003000000}" name="ﾘｰｽ・_x000a_ﾚﾝﾀﾙ_x000a_月数" dataDxfId="99" totalsRowDxfId="98"/>
    <tableColumn id="5" xr3:uid="{00000000-0010-0000-0700-000005000000}" name="数量_x000a_(A)" dataDxfId="97" totalsRowDxfId="96" dataCellStyle="桁区切り"/>
    <tableColumn id="13" xr3:uid="{00000000-0010-0000-0700-00000D000000}" name="単位" dataDxfId="95" totalsRowDxfId="94" dataCellStyle="桁区切り"/>
    <tableColumn id="6" xr3:uid="{00000000-0010-0000-0700-000006000000}" name="購入単価 又は_x000a_ﾘｰｽ･ﾚﾝﾀﾙ料_x000a_合計（税抜）_x000a_(B)" dataDxfId="93" totalsRowDxfId="92" dataCellStyle="桁区切り"/>
    <tableColumn id="7" xr3:uid="{00000000-0010-0000-0700-000007000000}" name="助成対象_x000a_経費_x000a_（税抜）_x000a_(A)×(B）" totalsRowFunction="sum" dataDxfId="91" totalsRowDxfId="90" dataCellStyle="桁区切り">
      <calculatedColumnFormula>IF(機械装置・工具器具費6[[#This Row],[ﾘｰｽ・
ﾚﾝﾀﾙ
月数]]&gt;0,機械装置・工具器具費6[[#This Row],[ﾘｰｽ・
ﾚﾝﾀﾙ
月数]]*機械装置・工具器具費6[[#This Row],[数量
(A)]]*機械装置・工具器具費6[[#This Row],[購入単価 又は
ﾘｰｽ･ﾚﾝﾀﾙ料
合計（税抜）
(B)]],機械装置・工具器具費6[[#This Row],[数量
(A)]]*機械装置・工具器具費6[[#This Row],[購入単価 又は
ﾘｰｽ･ﾚﾝﾀﾙ料
合計（税抜）
(B)]])</calculatedColumnFormula>
    </tableColumn>
    <tableColumn id="8" xr3:uid="{00000000-0010-0000-0700-000008000000}" name="助成事業に_x000a_要する経費_x000a_（税込）" totalsRowFunction="sum" dataDxfId="89" totalsRowDxfId="88" dataCellStyle="桁区切り">
      <calculatedColumnFormula>IF(機械装置・工具器具費6[[#This Row],[助成対象
経費
（税抜）
(A)×(B）]]="","",ROUNDDOWN(機械装置・工具器具費6[[#This Row],[助成対象
経費
（税抜）
(A)×(B）]]*1.1,0))</calculatedColumnFormula>
    </tableColumn>
    <tableColumn id="9" xr3:uid="{00000000-0010-0000-0700-000009000000}" name="購入先又は_x000a_ﾘｰｽ･ﾚﾝﾀﾙ先_x000a_事業者名" dataDxfId="87" totalsRowDxfId="86" dataCellStyle="標準 2"/>
  </tableColumns>
  <tableStyleInfo name="テーブル スタイル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8000000}" name="委託・外注費916" displayName="委託・外注費916" ref="B7:I18" totalsRowCount="1" headerRowDxfId="85" dataDxfId="84" totalsRowDxfId="83" dataCellStyle="標準 2">
  <tableColumns count="8">
    <tableColumn id="1" xr3:uid="{00000000-0010-0000-0800-000001000000}" name="経費_x000a_番号" totalsRowLabel="委託・外注費/専門家指導費（規格認証費）　計" dataDxfId="82" totalsRowDxfId="81" dataCellStyle="標準 2">
      <calculatedColumnFormula>ROW()-7</calculatedColumnFormula>
    </tableColumn>
    <tableColumn id="2" xr3:uid="{00000000-0010-0000-0800-000002000000}" name="委託・外注内容／_x000a_指導内容" dataDxfId="80" totalsRowDxfId="79" dataCellStyle="標準 2"/>
    <tableColumn id="4" xr3:uid="{00000000-0010-0000-0800-000004000000}" name="数量／_x000a_指導日数_x000a_(A)" dataDxfId="78" totalsRowDxfId="77" dataCellStyle="桁区切り"/>
    <tableColumn id="6" xr3:uid="{00000000-0010-0000-0800-000006000000}" name="単位" dataDxfId="76" totalsRowDxfId="75" dataCellStyle="桁区切り"/>
    <tableColumn id="10" xr3:uid="{00000000-0010-0000-0800-00000A000000}" name="単価_x000a_（税抜）_x000a_(B)" dataDxfId="74" totalsRowDxfId="73" dataCellStyle="桁区切り"/>
    <tableColumn id="7" xr3:uid="{00000000-0010-0000-0800-000007000000}" name="助成対象経費_x000a_（税抜）_x000a_(A)×(B）" totalsRowFunction="sum" dataDxfId="72" totalsRowDxfId="71" dataCellStyle="桁区切り">
      <calculatedColumnFormula>IF(OR(委託・外注費916[[#This Row],[数量／
指導日数
(A)]]="",委託・外注費916[[#This Row],[単価
（税抜）
(B)]]=""),"",(委託・外注費916[[#This Row],[数量／
指導日数
(A)]]*委託・外注費916[[#This Row],[単価
（税抜）
(B)]]))</calculatedColumnFormula>
    </tableColumn>
    <tableColumn id="8" xr3:uid="{00000000-0010-0000-0800-000008000000}" name="助成事業に_x000a_要する経費_x000a_（税込）" totalsRowFunction="sum" dataDxfId="70" totalsRowDxfId="69" dataCellStyle="桁区切り">
      <calculatedColumnFormula>IF(委託・外注費916[[#This Row],[助成対象経費
（税抜）
(A)×(B）]]="","",ROUNDDOWN(委託・外注費916[[#This Row],[助成対象経費
（税抜）
(A)×(B）]]*1.1,0))</calculatedColumnFormula>
    </tableColumn>
    <tableColumn id="9" xr3:uid="{00000000-0010-0000-0800-000009000000}" name="委託・外注先_x000a_事業者名／_x000a_専門家所属・氏名   " dataDxfId="68" totalsRowDxfId="67" dataCellStyle="標準 2"/>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9" tint="0.79998168889431442"/>
    <pageSetUpPr fitToPage="1"/>
  </sheetPr>
  <dimension ref="A1:R54"/>
  <sheetViews>
    <sheetView showGridLines="0" tabSelected="1" view="pageBreakPreview" zoomScaleNormal="100" zoomScaleSheetLayoutView="100" workbookViewId="0">
      <selection activeCell="H12" sqref="H12:J12"/>
    </sheetView>
  </sheetViews>
  <sheetFormatPr defaultColWidth="9" defaultRowHeight="15" customHeight="1" x14ac:dyDescent="0.2"/>
  <cols>
    <col min="1" max="1" width="2.453125" style="416" customWidth="1"/>
    <col min="2" max="2" width="3.08984375" style="416" customWidth="1"/>
    <col min="3" max="3" width="9" style="416"/>
    <col min="4" max="4" width="14.453125" style="416" customWidth="1"/>
    <col min="5" max="5" width="14.26953125" style="416" bestFit="1" customWidth="1"/>
    <col min="6" max="6" width="9.6328125" style="416" customWidth="1"/>
    <col min="7" max="8" width="10.7265625" style="416" customWidth="1"/>
    <col min="9" max="9" width="12.36328125" style="416" bestFit="1" customWidth="1"/>
    <col min="10" max="10" width="10.7265625" style="416" customWidth="1"/>
    <col min="11" max="11" width="2.6328125" style="416" customWidth="1"/>
    <col min="12" max="12" width="9" style="416" customWidth="1"/>
    <col min="13" max="13" width="16.6328125" style="417" bestFit="1" customWidth="1"/>
    <col min="14" max="17" width="9" style="416"/>
    <col min="18" max="18" width="10.08984375" style="416" bestFit="1" customWidth="1"/>
    <col min="19" max="16384" width="9" style="416"/>
  </cols>
  <sheetData>
    <row r="1" spans="1:11" ht="15" customHeight="1" x14ac:dyDescent="0.2">
      <c r="A1" s="553" t="s">
        <v>403</v>
      </c>
    </row>
    <row r="3" spans="1:11" ht="33.75" customHeight="1" x14ac:dyDescent="0.2">
      <c r="A3" s="687" t="s">
        <v>353</v>
      </c>
      <c r="B3" s="687"/>
      <c r="C3" s="687"/>
      <c r="D3" s="687"/>
      <c r="E3" s="687"/>
      <c r="F3" s="687"/>
      <c r="G3" s="687"/>
      <c r="H3" s="687"/>
      <c r="I3" s="687"/>
      <c r="J3" s="687"/>
      <c r="K3" s="687"/>
    </row>
    <row r="4" spans="1:11" ht="19.5" customHeight="1" x14ac:dyDescent="0.2"/>
    <row r="5" spans="1:11" ht="19.5" customHeight="1" x14ac:dyDescent="0.2"/>
    <row r="6" spans="1:11" ht="19.5" customHeight="1" x14ac:dyDescent="0.2"/>
    <row r="7" spans="1:11" ht="19.5" customHeight="1" x14ac:dyDescent="0.2">
      <c r="A7" s="659"/>
      <c r="B7" s="659"/>
      <c r="C7" s="659"/>
      <c r="D7" s="659"/>
      <c r="E7" s="659"/>
      <c r="F7" s="659"/>
      <c r="G7" s="659"/>
      <c r="H7" s="659"/>
      <c r="I7" s="659"/>
      <c r="J7" s="659"/>
      <c r="K7" s="659"/>
    </row>
    <row r="8" spans="1:11" ht="19.5" customHeight="1" x14ac:dyDescent="0.2">
      <c r="A8" s="552"/>
      <c r="B8" s="552"/>
      <c r="C8" s="552"/>
      <c r="D8" s="552"/>
      <c r="E8" s="552"/>
      <c r="F8" s="552"/>
      <c r="G8" s="552"/>
      <c r="H8" s="552"/>
      <c r="I8" s="552"/>
      <c r="J8" s="552"/>
      <c r="K8" s="552"/>
    </row>
    <row r="9" spans="1:11" ht="19.5" customHeight="1" x14ac:dyDescent="0.2">
      <c r="A9" s="552"/>
      <c r="B9" s="552"/>
      <c r="C9" s="569" t="s">
        <v>404</v>
      </c>
      <c r="D9" s="552"/>
      <c r="E9" s="552"/>
      <c r="F9" s="552"/>
      <c r="G9" s="552"/>
      <c r="H9" s="552"/>
      <c r="I9" s="552"/>
      <c r="J9" s="552"/>
      <c r="K9" s="552"/>
    </row>
    <row r="10" spans="1:11" ht="19.5" customHeight="1" x14ac:dyDescent="0.2">
      <c r="A10" s="552"/>
      <c r="B10" s="552"/>
      <c r="C10" s="552"/>
      <c r="D10" s="569" t="s">
        <v>405</v>
      </c>
      <c r="E10" s="552"/>
      <c r="F10" s="552"/>
      <c r="G10" s="552"/>
      <c r="H10" s="552"/>
      <c r="I10" s="552"/>
      <c r="J10" s="552"/>
      <c r="K10" s="552"/>
    </row>
    <row r="11" spans="1:11" ht="19.5" customHeight="1" x14ac:dyDescent="0.2">
      <c r="A11" s="552"/>
      <c r="B11" s="552"/>
      <c r="C11" s="552"/>
      <c r="D11" s="552"/>
      <c r="E11" s="552"/>
      <c r="F11" s="552"/>
      <c r="G11" s="552"/>
      <c r="H11" s="552"/>
      <c r="I11" s="552"/>
      <c r="J11" s="552"/>
      <c r="K11" s="552"/>
    </row>
    <row r="12" spans="1:11" ht="25" customHeight="1" x14ac:dyDescent="0.2">
      <c r="A12" s="552"/>
      <c r="B12" s="552"/>
      <c r="C12" s="552"/>
      <c r="D12" s="552"/>
      <c r="E12" s="552"/>
      <c r="F12" s="552"/>
      <c r="G12" s="568" t="s">
        <v>411</v>
      </c>
      <c r="H12" s="662"/>
      <c r="I12" s="663"/>
      <c r="J12" s="664"/>
      <c r="K12" s="552"/>
    </row>
    <row r="13" spans="1:11" ht="25" customHeight="1" x14ac:dyDescent="0.2">
      <c r="A13" s="552"/>
      <c r="B13" s="552"/>
      <c r="C13" s="552"/>
      <c r="D13" s="552"/>
      <c r="E13" s="552"/>
      <c r="F13" s="552"/>
      <c r="G13" s="667" t="s">
        <v>407</v>
      </c>
      <c r="H13" s="567" t="s">
        <v>406</v>
      </c>
      <c r="I13" s="665"/>
      <c r="J13" s="666"/>
      <c r="K13" s="552"/>
    </row>
    <row r="14" spans="1:11" ht="25" customHeight="1" x14ac:dyDescent="0.2">
      <c r="A14" s="552"/>
      <c r="B14" s="552"/>
      <c r="C14" s="552"/>
      <c r="D14" s="552"/>
      <c r="E14" s="552"/>
      <c r="F14" s="552"/>
      <c r="G14" s="668"/>
      <c r="H14" s="566" t="s">
        <v>60</v>
      </c>
      <c r="I14" s="660"/>
      <c r="J14" s="661"/>
      <c r="K14" s="552"/>
    </row>
    <row r="15" spans="1:11" ht="19.5" customHeight="1" x14ac:dyDescent="0.2">
      <c r="A15" s="552"/>
      <c r="B15" s="552"/>
      <c r="C15" s="552"/>
      <c r="D15" s="552"/>
      <c r="E15" s="552"/>
      <c r="F15" s="552"/>
      <c r="G15" s="552"/>
      <c r="H15" s="552"/>
      <c r="I15" s="552"/>
      <c r="J15" s="552"/>
      <c r="K15" s="552"/>
    </row>
    <row r="16" spans="1:11" ht="19.5" customHeight="1" x14ac:dyDescent="0.2">
      <c r="A16" s="552"/>
      <c r="B16" s="670" t="s">
        <v>412</v>
      </c>
      <c r="C16" s="670"/>
      <c r="D16" s="670"/>
      <c r="E16" s="670"/>
      <c r="F16" s="670"/>
      <c r="G16" s="670"/>
      <c r="H16" s="670"/>
      <c r="I16" s="670"/>
      <c r="J16" s="670"/>
      <c r="K16" s="552"/>
    </row>
    <row r="17" spans="1:11" ht="19.5" customHeight="1" x14ac:dyDescent="0.2">
      <c r="A17" s="552"/>
      <c r="B17" s="552"/>
      <c r="C17" s="552"/>
      <c r="D17" s="552"/>
      <c r="E17" s="552"/>
      <c r="F17" s="552"/>
      <c r="G17" s="552"/>
      <c r="H17" s="552"/>
      <c r="I17" s="552"/>
      <c r="J17" s="552"/>
      <c r="K17" s="552"/>
    </row>
    <row r="18" spans="1:11" ht="19.5" customHeight="1" x14ac:dyDescent="0.2">
      <c r="A18" s="552"/>
      <c r="B18" s="669" t="s">
        <v>446</v>
      </c>
      <c r="C18" s="669"/>
      <c r="D18" s="669"/>
      <c r="E18" s="669"/>
      <c r="F18" s="669"/>
      <c r="G18" s="669"/>
      <c r="H18" s="669"/>
      <c r="I18" s="669"/>
      <c r="J18" s="669"/>
      <c r="K18" s="552"/>
    </row>
    <row r="19" spans="1:11" ht="19.5" customHeight="1" x14ac:dyDescent="0.2">
      <c r="A19" s="552"/>
      <c r="B19" s="552"/>
      <c r="C19" s="552"/>
      <c r="D19" s="552"/>
      <c r="E19" s="552"/>
      <c r="F19" s="552"/>
      <c r="G19" s="552"/>
      <c r="H19" s="552"/>
      <c r="I19" s="552"/>
      <c r="J19" s="552"/>
      <c r="K19" s="552"/>
    </row>
    <row r="20" spans="1:11" ht="19.5" customHeight="1" x14ac:dyDescent="0.2">
      <c r="A20" s="552"/>
      <c r="B20" s="669" t="s">
        <v>408</v>
      </c>
      <c r="C20" s="669"/>
      <c r="D20" s="669"/>
      <c r="E20" s="669"/>
      <c r="F20" s="669"/>
      <c r="G20" s="669"/>
      <c r="H20" s="669"/>
      <c r="I20" s="669"/>
      <c r="J20" s="669"/>
      <c r="K20" s="552"/>
    </row>
    <row r="21" spans="1:11" ht="19.5" customHeight="1" x14ac:dyDescent="0.2">
      <c r="A21" s="418"/>
      <c r="B21" s="418"/>
      <c r="C21" s="418"/>
      <c r="D21" s="418"/>
      <c r="E21" s="418"/>
      <c r="F21" s="418"/>
      <c r="G21" s="418"/>
      <c r="H21" s="418"/>
      <c r="I21" s="418"/>
      <c r="J21" s="418"/>
      <c r="K21" s="418"/>
    </row>
    <row r="22" spans="1:11" ht="15" customHeight="1" x14ac:dyDescent="0.2">
      <c r="B22" s="419" t="s">
        <v>97</v>
      </c>
    </row>
    <row r="23" spans="1:11" ht="15" customHeight="1" x14ac:dyDescent="0.2">
      <c r="B23" s="420"/>
    </row>
    <row r="24" spans="1:11" ht="19.5" customHeight="1" x14ac:dyDescent="0.2">
      <c r="C24" s="653" t="s">
        <v>267</v>
      </c>
      <c r="D24" s="654"/>
      <c r="E24" s="654"/>
      <c r="F24" s="654"/>
      <c r="G24" s="654"/>
      <c r="H24" s="654"/>
      <c r="I24" s="654"/>
      <c r="J24" s="655"/>
    </row>
    <row r="25" spans="1:11" ht="19.5" customHeight="1" x14ac:dyDescent="0.2">
      <c r="C25" s="656"/>
      <c r="D25" s="657"/>
      <c r="E25" s="657"/>
      <c r="F25" s="657"/>
      <c r="G25" s="657"/>
      <c r="H25" s="657"/>
      <c r="I25" s="657"/>
      <c r="J25" s="658"/>
    </row>
    <row r="26" spans="1:11" ht="19.5" customHeight="1" x14ac:dyDescent="0.2"/>
    <row r="27" spans="1:11" ht="19.5" customHeight="1" x14ac:dyDescent="0.2">
      <c r="B27" s="419" t="s">
        <v>98</v>
      </c>
      <c r="C27" s="421"/>
      <c r="D27" s="421"/>
      <c r="E27" s="418"/>
    </row>
    <row r="28" spans="1:11" ht="19.5" customHeight="1" x14ac:dyDescent="0.2">
      <c r="C28" s="649" t="s">
        <v>99</v>
      </c>
      <c r="D28" s="649"/>
      <c r="E28" s="650"/>
      <c r="F28" s="651"/>
      <c r="G28" s="651"/>
      <c r="H28" s="651"/>
      <c r="I28" s="651"/>
      <c r="J28" s="652"/>
      <c r="K28" s="422"/>
    </row>
    <row r="29" spans="1:11" ht="19.5" customHeight="1" x14ac:dyDescent="0.2">
      <c r="C29" s="688" t="s">
        <v>352</v>
      </c>
      <c r="D29" s="649"/>
      <c r="E29" s="689"/>
      <c r="F29" s="651"/>
      <c r="G29" s="651"/>
      <c r="H29" s="651"/>
      <c r="I29" s="651"/>
      <c r="J29" s="652"/>
      <c r="K29" s="422"/>
    </row>
    <row r="30" spans="1:11" ht="15" customHeight="1" x14ac:dyDescent="0.2">
      <c r="C30" s="423"/>
      <c r="D30" s="423"/>
      <c r="E30" s="423"/>
      <c r="F30" s="424"/>
      <c r="G30" s="424"/>
      <c r="H30" s="424"/>
      <c r="I30" s="424"/>
    </row>
    <row r="31" spans="1:11" ht="15" customHeight="1" x14ac:dyDescent="0.2">
      <c r="C31" s="423"/>
      <c r="D31" s="423"/>
      <c r="E31" s="423"/>
      <c r="F31" s="424"/>
      <c r="G31" s="424"/>
      <c r="H31" s="424"/>
      <c r="I31" s="424"/>
    </row>
    <row r="32" spans="1:11" ht="15" customHeight="1" x14ac:dyDescent="0.2">
      <c r="B32" s="154" t="s">
        <v>409</v>
      </c>
      <c r="C32" s="423"/>
      <c r="D32" s="423"/>
      <c r="E32" s="423"/>
      <c r="F32" s="424"/>
      <c r="G32" s="424"/>
      <c r="H32" s="424"/>
      <c r="I32" s="424"/>
    </row>
    <row r="33" spans="2:18" ht="15" customHeight="1" x14ac:dyDescent="0.2">
      <c r="C33" s="677" t="s">
        <v>410</v>
      </c>
      <c r="D33" s="678"/>
      <c r="E33" s="681">
        <f>'資金計画(別紙２５)'!AR21</f>
        <v>0</v>
      </c>
      <c r="F33" s="682"/>
      <c r="G33" s="683"/>
      <c r="H33" s="424"/>
      <c r="I33" s="424"/>
    </row>
    <row r="34" spans="2:18" ht="15" customHeight="1" x14ac:dyDescent="0.2">
      <c r="C34" s="679"/>
      <c r="D34" s="680"/>
      <c r="E34" s="684"/>
      <c r="F34" s="685"/>
      <c r="G34" s="686"/>
      <c r="H34" s="424" t="s">
        <v>0</v>
      </c>
      <c r="I34" s="424"/>
    </row>
    <row r="35" spans="2:18" ht="15" customHeight="1" x14ac:dyDescent="0.2">
      <c r="C35" s="423"/>
      <c r="D35" s="423"/>
      <c r="E35" s="423"/>
      <c r="F35" s="424"/>
      <c r="G35" s="424"/>
      <c r="H35" s="424"/>
      <c r="I35" s="424"/>
    </row>
    <row r="36" spans="2:18" ht="15" customHeight="1" x14ac:dyDescent="0.2">
      <c r="B36" s="419" t="s">
        <v>445</v>
      </c>
      <c r="C36" s="425"/>
      <c r="D36" s="423"/>
      <c r="E36" s="423"/>
      <c r="F36" s="565"/>
      <c r="G36" s="565"/>
      <c r="H36" s="564"/>
      <c r="I36" s="564"/>
      <c r="K36" s="422"/>
    </row>
    <row r="37" spans="2:18" ht="15" customHeight="1" x14ac:dyDescent="0.2">
      <c r="B37" s="419"/>
      <c r="C37" s="692" t="s">
        <v>447</v>
      </c>
      <c r="D37" s="692"/>
      <c r="E37" s="571">
        <v>46419</v>
      </c>
      <c r="F37" s="565" t="s">
        <v>159</v>
      </c>
      <c r="G37" s="565"/>
      <c r="H37" s="564"/>
      <c r="I37" s="564"/>
      <c r="K37" s="422"/>
    </row>
    <row r="38" spans="2:18" ht="15" customHeight="1" x14ac:dyDescent="0.2">
      <c r="C38" s="671"/>
      <c r="D38" s="672"/>
      <c r="E38" s="673"/>
      <c r="F38" s="690">
        <f>C38</f>
        <v>0</v>
      </c>
      <c r="G38" s="691"/>
      <c r="H38" s="570"/>
      <c r="I38" s="570"/>
      <c r="J38" s="570"/>
    </row>
    <row r="39" spans="2:18" ht="15" customHeight="1" x14ac:dyDescent="0.2">
      <c r="C39" s="674"/>
      <c r="D39" s="675"/>
      <c r="E39" s="676"/>
      <c r="F39" s="690"/>
      <c r="G39" s="691"/>
      <c r="H39" s="570"/>
      <c r="I39" s="570"/>
      <c r="J39" s="570"/>
    </row>
    <row r="40" spans="2:18" ht="15" customHeight="1" x14ac:dyDescent="0.2">
      <c r="B40" s="421"/>
      <c r="C40" s="421"/>
    </row>
    <row r="41" spans="2:18" ht="15" customHeight="1" x14ac:dyDescent="0.2">
      <c r="B41" s="421"/>
      <c r="C41" s="421"/>
    </row>
    <row r="42" spans="2:18" ht="7.5" customHeight="1" x14ac:dyDescent="0.2">
      <c r="B42" s="421"/>
      <c r="C42" s="421"/>
    </row>
    <row r="43" spans="2:18" ht="15" customHeight="1" x14ac:dyDescent="0.2">
      <c r="B43" s="421"/>
      <c r="C43" s="421"/>
    </row>
    <row r="44" spans="2:18" ht="15" customHeight="1" x14ac:dyDescent="0.2">
      <c r="B44" s="421"/>
      <c r="C44" s="421"/>
    </row>
    <row r="45" spans="2:18" ht="24" hidden="1" customHeight="1" x14ac:dyDescent="0.2">
      <c r="H45" s="416" t="b">
        <f>IF(OR(C24=C48,C24=C49),AND(I46&lt;C38,C38&lt;=I47),AND(C24=C50,I46&lt;C38,C38&lt;=I48))</f>
        <v>0</v>
      </c>
    </row>
    <row r="46" spans="2:18" ht="24" hidden="1" customHeight="1" x14ac:dyDescent="0.2">
      <c r="C46" s="416" t="s">
        <v>266</v>
      </c>
      <c r="H46" s="551" t="s">
        <v>351</v>
      </c>
      <c r="I46" s="641">
        <f>E37</f>
        <v>46419</v>
      </c>
      <c r="J46" s="417"/>
    </row>
    <row r="47" spans="2:18" ht="24" hidden="1" customHeight="1" x14ac:dyDescent="0.2">
      <c r="C47" s="416" t="s">
        <v>267</v>
      </c>
      <c r="H47" s="551" t="s">
        <v>349</v>
      </c>
      <c r="I47" s="427">
        <v>47057</v>
      </c>
      <c r="J47" s="549"/>
      <c r="K47" s="550"/>
    </row>
    <row r="48" spans="2:18" ht="24" hidden="1" customHeight="1" x14ac:dyDescent="0.2">
      <c r="C48" s="416" t="s">
        <v>275</v>
      </c>
      <c r="H48" s="551" t="s">
        <v>350</v>
      </c>
      <c r="I48" s="427">
        <v>47087</v>
      </c>
      <c r="J48" s="648"/>
      <c r="K48" s="648"/>
      <c r="L48" s="422"/>
      <c r="M48" s="426"/>
      <c r="R48" s="427"/>
    </row>
    <row r="49" spans="3:13" ht="24" hidden="1" customHeight="1" x14ac:dyDescent="0.2">
      <c r="C49" s="416" t="s">
        <v>360</v>
      </c>
    </row>
    <row r="50" spans="3:13" ht="22.5" hidden="1" x14ac:dyDescent="0.2">
      <c r="C50" s="416" t="s">
        <v>361</v>
      </c>
    </row>
    <row r="51" spans="3:13" ht="13.5" customHeight="1" x14ac:dyDescent="0.2"/>
    <row r="52" spans="3:13" ht="13.5" customHeight="1" x14ac:dyDescent="0.2"/>
    <row r="53" spans="3:13" ht="13.5" customHeight="1" x14ac:dyDescent="0.2">
      <c r="M53" s="416"/>
    </row>
    <row r="54" spans="3:13" ht="13.5" customHeight="1" x14ac:dyDescent="0.2"/>
  </sheetData>
  <sheetProtection sheet="1" formatCells="0" formatColumns="0" formatRows="0" selectLockedCells="1"/>
  <dataConsolidate/>
  <mergeCells count="20">
    <mergeCell ref="A3:K3"/>
    <mergeCell ref="C29:D29"/>
    <mergeCell ref="E29:J29"/>
    <mergeCell ref="F38:G39"/>
    <mergeCell ref="C37:D37"/>
    <mergeCell ref="J48:K48"/>
    <mergeCell ref="C28:D28"/>
    <mergeCell ref="E28:J28"/>
    <mergeCell ref="C24:J25"/>
    <mergeCell ref="A7:K7"/>
    <mergeCell ref="I14:J14"/>
    <mergeCell ref="H12:J12"/>
    <mergeCell ref="I13:J13"/>
    <mergeCell ref="G13:G14"/>
    <mergeCell ref="B20:J20"/>
    <mergeCell ref="B18:J18"/>
    <mergeCell ref="B16:J16"/>
    <mergeCell ref="C38:E39"/>
    <mergeCell ref="C33:D34"/>
    <mergeCell ref="E33:G34"/>
  </mergeCells>
  <phoneticPr fontId="1"/>
  <conditionalFormatting sqref="E29">
    <cfRule type="cellIs" dxfId="66" priority="11" operator="equal">
      <formula>"の開発"</formula>
    </cfRule>
  </conditionalFormatting>
  <conditionalFormatting sqref="E28:J28">
    <cfRule type="expression" dxfId="65" priority="5">
      <formula>$C$24="申請区分②　B【規格適合・認証取得プロジェクト - 製品改良目標無】"</formula>
    </cfRule>
  </conditionalFormatting>
  <conditionalFormatting sqref="E29:J29">
    <cfRule type="expression" dxfId="64" priority="6">
      <formula>$C$24="申請区分①　A【製品改良プロジェクト】"</formula>
    </cfRule>
  </conditionalFormatting>
  <dataValidations xWindow="339" yWindow="831" count="3">
    <dataValidation type="list" allowBlank="1" showInputMessage="1" showErrorMessage="1" sqref="C24:J25" xr:uid="{00000000-0002-0000-0000-000000000000}">
      <formula1>$C$47:$C$50</formula1>
    </dataValidation>
    <dataValidation type="custom" imeMode="hiragana" allowBlank="1" showInputMessage="1" showErrorMessage="1" errorTitle="文字数制限" error="30文字以内で入力してください" sqref="E28:J29" xr:uid="{00000000-0002-0000-0000-000001000000}">
      <formula1>LEN(E28)&lt;=30</formula1>
    </dataValidation>
    <dataValidation type="custom" imeMode="halfAlpha" showInputMessage="1" showErrorMessage="1" errorTitle="令和9年２月1日から各申請区分の最長の対象期間内にて入力ください" error="A【製品改良プロジェクト】_x000a_B【規格適合・認証取得プロジェクト-製品改良目標無】_x000a_⇒　令和10年10月31日(2028/10/31)まで(１年９か月以内)_x000a__x000a_B【規格適合・認証取得プロジェクト-製品改良目標有】_x000a_⇒　令和11年10月31日(2030/10/31)まで(２年９か月以内)" promptTitle="申請区分によって、助成事業完了予定日の上限が変わります。" prompt="A【製品改良プロジェクト】_x000a_B【規格適合・認証取得プロジェクト-製品改良目標無】_x000a_⇒　令和10年10月31日(2028/10/31)まで(１年９か月以内)_x000a__x000a_B【規格適合・認証取得プロジェクト-製品改良目標有】_x000a_⇒　令和11年10月31日(2029/10/31)まで(２年９か月以内)" sqref="C38:E39" xr:uid="{255AB23C-0701-4F74-8ABC-300733104E0F}">
      <formula1>OR(AND(COUNTBLANK(E28:E29)=1,C38&lt;=EDATE(E37, 21)),AND(COUNTBLANK(E28:E29)=0,C38&lt;=EDATE(E37, 33)))</formula1>
    </dataValidation>
  </dataValidations>
  <pageMargins left="0.59055118110236227" right="0.39370078740157483" top="0.39370078740157483" bottom="0.39370078740157483" header="0.19685039370078741" footer="0.19685039370078741"/>
  <pageSetup paperSize="9" scale="9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79998168889431442"/>
    <pageSetUpPr fitToPage="1"/>
  </sheetPr>
  <dimension ref="A1:Z55"/>
  <sheetViews>
    <sheetView showGridLines="0" view="pageBreakPreview" zoomScaleNormal="100" zoomScaleSheetLayoutView="100" zoomScalePageLayoutView="85" workbookViewId="0">
      <selection activeCell="L29" sqref="L29:S29"/>
    </sheetView>
  </sheetViews>
  <sheetFormatPr defaultColWidth="5" defaultRowHeight="15" customHeight="1" x14ac:dyDescent="0.2"/>
  <cols>
    <col min="1" max="3" width="5.90625" style="439" customWidth="1"/>
    <col min="4" max="18" width="5" style="429"/>
    <col min="19" max="19" width="4.26953125" style="429" customWidth="1"/>
    <col min="20" max="20" width="2.6328125" style="442" customWidth="1"/>
    <col min="21" max="26" width="5" style="442"/>
    <col min="27" max="16384" width="5" style="429"/>
  </cols>
  <sheetData>
    <row r="1" spans="1:21" ht="15" customHeight="1" x14ac:dyDescent="0.2">
      <c r="A1" s="207" t="s">
        <v>300</v>
      </c>
    </row>
    <row r="2" spans="1:21" ht="20" x14ac:dyDescent="0.2">
      <c r="A2" s="471" t="s">
        <v>331</v>
      </c>
      <c r="B2" s="472"/>
      <c r="C2" s="472"/>
      <c r="D2" s="1041"/>
      <c r="E2" s="1041"/>
      <c r="F2" s="1041"/>
      <c r="G2" s="1041"/>
      <c r="H2" s="1041"/>
      <c r="I2" s="1041"/>
      <c r="J2" s="1041"/>
      <c r="K2" s="1041"/>
      <c r="L2" s="1041"/>
      <c r="M2" s="1041"/>
      <c r="N2" s="1041"/>
      <c r="O2" s="1041"/>
      <c r="P2" s="1041"/>
      <c r="Q2" s="1041"/>
      <c r="R2" s="1041"/>
      <c r="S2" s="1041"/>
      <c r="T2" s="473"/>
      <c r="U2" s="473"/>
    </row>
    <row r="3" spans="1:21" ht="14.5" customHeight="1" x14ac:dyDescent="0.2">
      <c r="A3" s="1048" t="s">
        <v>380</v>
      </c>
      <c r="B3" s="1049"/>
      <c r="C3" s="1050"/>
      <c r="D3" s="858"/>
      <c r="E3" s="854"/>
      <c r="F3" s="854"/>
      <c r="G3" s="854"/>
      <c r="H3" s="854"/>
      <c r="I3" s="854"/>
      <c r="J3" s="854"/>
      <c r="K3" s="854"/>
      <c r="L3" s="854"/>
      <c r="M3" s="854"/>
      <c r="N3" s="854"/>
      <c r="O3" s="854"/>
      <c r="P3" s="854"/>
      <c r="Q3" s="854"/>
      <c r="R3" s="854"/>
      <c r="S3" s="1052"/>
    </row>
    <row r="4" spans="1:21" ht="14.5" customHeight="1" x14ac:dyDescent="0.2">
      <c r="A4" s="713"/>
      <c r="B4" s="714"/>
      <c r="C4" s="1051"/>
      <c r="D4" s="859"/>
      <c r="E4" s="708"/>
      <c r="F4" s="708"/>
      <c r="G4" s="708"/>
      <c r="H4" s="708"/>
      <c r="I4" s="708"/>
      <c r="J4" s="708"/>
      <c r="K4" s="708"/>
      <c r="L4" s="708"/>
      <c r="M4" s="708"/>
      <c r="N4" s="708"/>
      <c r="O4" s="708"/>
      <c r="P4" s="708"/>
      <c r="Q4" s="708"/>
      <c r="R4" s="708"/>
      <c r="S4" s="709"/>
    </row>
    <row r="5" spans="1:21" ht="14.5" customHeight="1" x14ac:dyDescent="0.2">
      <c r="A5" s="713"/>
      <c r="B5" s="714"/>
      <c r="C5" s="1051"/>
      <c r="D5" s="859"/>
      <c r="E5" s="708"/>
      <c r="F5" s="708"/>
      <c r="G5" s="708"/>
      <c r="H5" s="708"/>
      <c r="I5" s="708"/>
      <c r="J5" s="708"/>
      <c r="K5" s="708"/>
      <c r="L5" s="708"/>
      <c r="M5" s="708"/>
      <c r="N5" s="708"/>
      <c r="O5" s="708"/>
      <c r="P5" s="708"/>
      <c r="Q5" s="708"/>
      <c r="R5" s="708"/>
      <c r="S5" s="709"/>
    </row>
    <row r="6" spans="1:21" ht="14.5" customHeight="1" x14ac:dyDescent="0.2">
      <c r="A6" s="713"/>
      <c r="B6" s="714"/>
      <c r="C6" s="1051"/>
      <c r="D6" s="859"/>
      <c r="E6" s="708"/>
      <c r="F6" s="708"/>
      <c r="G6" s="708"/>
      <c r="H6" s="708"/>
      <c r="I6" s="708"/>
      <c r="J6" s="708"/>
      <c r="K6" s="708"/>
      <c r="L6" s="708"/>
      <c r="M6" s="708"/>
      <c r="N6" s="708"/>
      <c r="O6" s="708"/>
      <c r="P6" s="708"/>
      <c r="Q6" s="708"/>
      <c r="R6" s="708"/>
      <c r="S6" s="709"/>
    </row>
    <row r="7" spans="1:21" ht="14.5" customHeight="1" x14ac:dyDescent="0.2">
      <c r="A7" s="713"/>
      <c r="B7" s="714"/>
      <c r="C7" s="1051"/>
      <c r="D7" s="859"/>
      <c r="E7" s="708"/>
      <c r="F7" s="708"/>
      <c r="G7" s="708"/>
      <c r="H7" s="708"/>
      <c r="I7" s="708"/>
      <c r="J7" s="708"/>
      <c r="K7" s="708"/>
      <c r="L7" s="708"/>
      <c r="M7" s="708"/>
      <c r="N7" s="708"/>
      <c r="O7" s="708"/>
      <c r="P7" s="708"/>
      <c r="Q7" s="708"/>
      <c r="R7" s="708"/>
      <c r="S7" s="709"/>
    </row>
    <row r="8" spans="1:21" ht="14.5" customHeight="1" x14ac:dyDescent="0.2">
      <c r="A8" s="713"/>
      <c r="B8" s="714"/>
      <c r="C8" s="1051"/>
      <c r="D8" s="859"/>
      <c r="E8" s="708"/>
      <c r="F8" s="708"/>
      <c r="G8" s="708"/>
      <c r="H8" s="708"/>
      <c r="I8" s="708"/>
      <c r="J8" s="708"/>
      <c r="K8" s="708"/>
      <c r="L8" s="708"/>
      <c r="M8" s="708"/>
      <c r="N8" s="708"/>
      <c r="O8" s="708"/>
      <c r="P8" s="708"/>
      <c r="Q8" s="708"/>
      <c r="R8" s="708"/>
      <c r="S8" s="709"/>
    </row>
    <row r="9" spans="1:21" ht="14.5" customHeight="1" x14ac:dyDescent="0.2">
      <c r="A9" s="713"/>
      <c r="B9" s="714"/>
      <c r="C9" s="1051"/>
      <c r="D9" s="859"/>
      <c r="E9" s="708"/>
      <c r="F9" s="708"/>
      <c r="G9" s="708"/>
      <c r="H9" s="708"/>
      <c r="I9" s="708"/>
      <c r="J9" s="708"/>
      <c r="K9" s="708"/>
      <c r="L9" s="708"/>
      <c r="M9" s="708"/>
      <c r="N9" s="708"/>
      <c r="O9" s="708"/>
      <c r="P9" s="708"/>
      <c r="Q9" s="708"/>
      <c r="R9" s="708"/>
      <c r="S9" s="709"/>
    </row>
    <row r="10" spans="1:21" ht="14.5" customHeight="1" x14ac:dyDescent="0.2">
      <c r="A10" s="1042"/>
      <c r="B10" s="990"/>
      <c r="C10" s="991"/>
      <c r="D10" s="859"/>
      <c r="E10" s="708"/>
      <c r="F10" s="708"/>
      <c r="G10" s="708"/>
      <c r="H10" s="708"/>
      <c r="I10" s="708"/>
      <c r="J10" s="708"/>
      <c r="K10" s="708"/>
      <c r="L10" s="708"/>
      <c r="M10" s="708"/>
      <c r="N10" s="708"/>
      <c r="O10" s="708"/>
      <c r="P10" s="708"/>
      <c r="Q10" s="708"/>
      <c r="R10" s="708"/>
      <c r="S10" s="709"/>
    </row>
    <row r="11" spans="1:21" ht="14.5" customHeight="1" x14ac:dyDescent="0.2">
      <c r="A11" s="1054">
        <f>IF(LEN(D3)&lt;=300,LEN(D3),"→300字を超過しています")</f>
        <v>0</v>
      </c>
      <c r="B11" s="1055"/>
      <c r="C11" s="1056"/>
      <c r="D11" s="1053"/>
      <c r="E11" s="748"/>
      <c r="F11" s="748"/>
      <c r="G11" s="748"/>
      <c r="H11" s="748"/>
      <c r="I11" s="748"/>
      <c r="J11" s="748"/>
      <c r="K11" s="748"/>
      <c r="L11" s="748"/>
      <c r="M11" s="748"/>
      <c r="N11" s="748"/>
      <c r="O11" s="748"/>
      <c r="P11" s="748"/>
      <c r="Q11" s="748"/>
      <c r="R11" s="748"/>
      <c r="S11" s="749"/>
    </row>
    <row r="12" spans="1:21" ht="14.5" customHeight="1" x14ac:dyDescent="0.2">
      <c r="A12" s="713" t="s">
        <v>381</v>
      </c>
      <c r="B12" s="714"/>
      <c r="C12" s="1051"/>
      <c r="D12" s="859"/>
      <c r="E12" s="708"/>
      <c r="F12" s="708"/>
      <c r="G12" s="708"/>
      <c r="H12" s="708"/>
      <c r="I12" s="708"/>
      <c r="J12" s="708"/>
      <c r="K12" s="708"/>
      <c r="L12" s="708"/>
      <c r="M12" s="708"/>
      <c r="N12" s="708"/>
      <c r="O12" s="708"/>
      <c r="P12" s="708"/>
      <c r="Q12" s="708"/>
      <c r="R12" s="708"/>
      <c r="S12" s="709"/>
    </row>
    <row r="13" spans="1:21" ht="14.5" customHeight="1" x14ac:dyDescent="0.2">
      <c r="A13" s="713"/>
      <c r="B13" s="714"/>
      <c r="C13" s="1051"/>
      <c r="D13" s="859"/>
      <c r="E13" s="708"/>
      <c r="F13" s="708"/>
      <c r="G13" s="708"/>
      <c r="H13" s="708"/>
      <c r="I13" s="708"/>
      <c r="J13" s="708"/>
      <c r="K13" s="708"/>
      <c r="L13" s="708"/>
      <c r="M13" s="708"/>
      <c r="N13" s="708"/>
      <c r="O13" s="708"/>
      <c r="P13" s="708"/>
      <c r="Q13" s="708"/>
      <c r="R13" s="708"/>
      <c r="S13" s="709"/>
    </row>
    <row r="14" spans="1:21" ht="14.5" customHeight="1" x14ac:dyDescent="0.2">
      <c r="A14" s="713"/>
      <c r="B14" s="714"/>
      <c r="C14" s="1051"/>
      <c r="D14" s="859"/>
      <c r="E14" s="708"/>
      <c r="F14" s="708"/>
      <c r="G14" s="708"/>
      <c r="H14" s="708"/>
      <c r="I14" s="708"/>
      <c r="J14" s="708"/>
      <c r="K14" s="708"/>
      <c r="L14" s="708"/>
      <c r="M14" s="708"/>
      <c r="N14" s="708"/>
      <c r="O14" s="708"/>
      <c r="P14" s="708"/>
      <c r="Q14" s="708"/>
      <c r="R14" s="708"/>
      <c r="S14" s="709"/>
    </row>
    <row r="15" spans="1:21" ht="14.5" customHeight="1" x14ac:dyDescent="0.2">
      <c r="A15" s="713"/>
      <c r="B15" s="714"/>
      <c r="C15" s="1051"/>
      <c r="D15" s="859"/>
      <c r="E15" s="708"/>
      <c r="F15" s="708"/>
      <c r="G15" s="708"/>
      <c r="H15" s="708"/>
      <c r="I15" s="708"/>
      <c r="J15" s="708"/>
      <c r="K15" s="708"/>
      <c r="L15" s="708"/>
      <c r="M15" s="708"/>
      <c r="N15" s="708"/>
      <c r="O15" s="708"/>
      <c r="P15" s="708"/>
      <c r="Q15" s="708"/>
      <c r="R15" s="708"/>
      <c r="S15" s="709"/>
    </row>
    <row r="16" spans="1:21" ht="14.5" customHeight="1" x14ac:dyDescent="0.2">
      <c r="A16" s="713"/>
      <c r="B16" s="714"/>
      <c r="C16" s="1051"/>
      <c r="D16" s="859"/>
      <c r="E16" s="708"/>
      <c r="F16" s="708"/>
      <c r="G16" s="708"/>
      <c r="H16" s="708"/>
      <c r="I16" s="708"/>
      <c r="J16" s="708"/>
      <c r="K16" s="708"/>
      <c r="L16" s="708"/>
      <c r="M16" s="708"/>
      <c r="N16" s="708"/>
      <c r="O16" s="708"/>
      <c r="P16" s="708"/>
      <c r="Q16" s="708"/>
      <c r="R16" s="708"/>
      <c r="S16" s="709"/>
    </row>
    <row r="17" spans="1:19" ht="14.5" customHeight="1" x14ac:dyDescent="0.2">
      <c r="A17" s="713"/>
      <c r="B17" s="714"/>
      <c r="C17" s="1051"/>
      <c r="D17" s="859"/>
      <c r="E17" s="708"/>
      <c r="F17" s="708"/>
      <c r="G17" s="708"/>
      <c r="H17" s="708"/>
      <c r="I17" s="708"/>
      <c r="J17" s="708"/>
      <c r="K17" s="708"/>
      <c r="L17" s="708"/>
      <c r="M17" s="708"/>
      <c r="N17" s="708"/>
      <c r="O17" s="708"/>
      <c r="P17" s="708"/>
      <c r="Q17" s="708"/>
      <c r="R17" s="708"/>
      <c r="S17" s="709"/>
    </row>
    <row r="18" spans="1:19" ht="14.5" customHeight="1" x14ac:dyDescent="0.2">
      <c r="A18" s="713"/>
      <c r="B18" s="714"/>
      <c r="C18" s="1051"/>
      <c r="D18" s="859"/>
      <c r="E18" s="708"/>
      <c r="F18" s="708"/>
      <c r="G18" s="708"/>
      <c r="H18" s="708"/>
      <c r="I18" s="708"/>
      <c r="J18" s="708"/>
      <c r="K18" s="708"/>
      <c r="L18" s="708"/>
      <c r="M18" s="708"/>
      <c r="N18" s="708"/>
      <c r="O18" s="708"/>
      <c r="P18" s="708"/>
      <c r="Q18" s="708"/>
      <c r="R18" s="708"/>
      <c r="S18" s="709"/>
    </row>
    <row r="19" spans="1:19" ht="14.5" customHeight="1" x14ac:dyDescent="0.2">
      <c r="A19" s="1042"/>
      <c r="B19" s="990"/>
      <c r="C19" s="991"/>
      <c r="D19" s="859"/>
      <c r="E19" s="708"/>
      <c r="F19" s="708"/>
      <c r="G19" s="708"/>
      <c r="H19" s="708"/>
      <c r="I19" s="708"/>
      <c r="J19" s="708"/>
      <c r="K19" s="708"/>
      <c r="L19" s="708"/>
      <c r="M19" s="708"/>
      <c r="N19" s="708"/>
      <c r="O19" s="708"/>
      <c r="P19" s="708"/>
      <c r="Q19" s="708"/>
      <c r="R19" s="708"/>
      <c r="S19" s="709"/>
    </row>
    <row r="20" spans="1:19" ht="14.5" customHeight="1" x14ac:dyDescent="0.2">
      <c r="A20" s="1054">
        <f>IF(LEN(D12)&lt;=300,LEN(D12),"→300字を超過しています")</f>
        <v>0</v>
      </c>
      <c r="B20" s="1055"/>
      <c r="C20" s="1056"/>
      <c r="D20" s="1053"/>
      <c r="E20" s="748"/>
      <c r="F20" s="748"/>
      <c r="G20" s="748"/>
      <c r="H20" s="748"/>
      <c r="I20" s="748"/>
      <c r="J20" s="748"/>
      <c r="K20" s="748"/>
      <c r="L20" s="748"/>
      <c r="M20" s="748"/>
      <c r="N20" s="748"/>
      <c r="O20" s="748"/>
      <c r="P20" s="748"/>
      <c r="Q20" s="748"/>
      <c r="R20" s="748"/>
      <c r="S20" s="749"/>
    </row>
    <row r="21" spans="1:19" ht="15" customHeight="1" x14ac:dyDescent="0.2">
      <c r="A21" s="713" t="s">
        <v>382</v>
      </c>
      <c r="B21" s="714"/>
      <c r="C21" s="715"/>
      <c r="D21" s="704"/>
      <c r="E21" s="705"/>
      <c r="F21" s="705"/>
      <c r="G21" s="705"/>
      <c r="H21" s="705"/>
      <c r="I21" s="705"/>
      <c r="J21" s="705"/>
      <c r="K21" s="705"/>
      <c r="L21" s="705"/>
      <c r="M21" s="705"/>
      <c r="N21" s="705"/>
      <c r="O21" s="705"/>
      <c r="P21" s="705"/>
      <c r="Q21" s="705"/>
      <c r="R21" s="705"/>
      <c r="S21" s="706"/>
    </row>
    <row r="22" spans="1:19" ht="15" customHeight="1" x14ac:dyDescent="0.2">
      <c r="A22" s="713"/>
      <c r="B22" s="714"/>
      <c r="C22" s="715"/>
      <c r="D22" s="707"/>
      <c r="E22" s="708"/>
      <c r="F22" s="708"/>
      <c r="G22" s="708"/>
      <c r="H22" s="708"/>
      <c r="I22" s="708"/>
      <c r="J22" s="708"/>
      <c r="K22" s="708"/>
      <c r="L22" s="708"/>
      <c r="M22" s="708"/>
      <c r="N22" s="708"/>
      <c r="O22" s="708"/>
      <c r="P22" s="708"/>
      <c r="Q22" s="708"/>
      <c r="R22" s="708"/>
      <c r="S22" s="709"/>
    </row>
    <row r="23" spans="1:19" ht="15" customHeight="1" x14ac:dyDescent="0.2">
      <c r="A23" s="713"/>
      <c r="B23" s="714"/>
      <c r="C23" s="715"/>
      <c r="D23" s="707"/>
      <c r="E23" s="708"/>
      <c r="F23" s="708"/>
      <c r="G23" s="708"/>
      <c r="H23" s="708"/>
      <c r="I23" s="708"/>
      <c r="J23" s="708"/>
      <c r="K23" s="708"/>
      <c r="L23" s="708"/>
      <c r="M23" s="708"/>
      <c r="N23" s="708"/>
      <c r="O23" s="708"/>
      <c r="P23" s="708"/>
      <c r="Q23" s="708"/>
      <c r="R23" s="708"/>
      <c r="S23" s="709"/>
    </row>
    <row r="24" spans="1:19" ht="15" customHeight="1" x14ac:dyDescent="0.2">
      <c r="A24" s="713"/>
      <c r="B24" s="714"/>
      <c r="C24" s="715"/>
      <c r="D24" s="707"/>
      <c r="E24" s="708"/>
      <c r="F24" s="708"/>
      <c r="G24" s="708"/>
      <c r="H24" s="708"/>
      <c r="I24" s="708"/>
      <c r="J24" s="708"/>
      <c r="K24" s="708"/>
      <c r="L24" s="708"/>
      <c r="M24" s="708"/>
      <c r="N24" s="708"/>
      <c r="O24" s="708"/>
      <c r="P24" s="708"/>
      <c r="Q24" s="708"/>
      <c r="R24" s="708"/>
      <c r="S24" s="709"/>
    </row>
    <row r="25" spans="1:19" ht="15" customHeight="1" x14ac:dyDescent="0.2">
      <c r="A25" s="1042"/>
      <c r="B25" s="990"/>
      <c r="C25" s="1043"/>
      <c r="D25" s="707"/>
      <c r="E25" s="708"/>
      <c r="F25" s="708"/>
      <c r="G25" s="708"/>
      <c r="H25" s="708"/>
      <c r="I25" s="708"/>
      <c r="J25" s="708"/>
      <c r="K25" s="708"/>
      <c r="L25" s="708"/>
      <c r="M25" s="708"/>
      <c r="N25" s="708"/>
      <c r="O25" s="708"/>
      <c r="P25" s="708"/>
      <c r="Q25" s="708"/>
      <c r="R25" s="708"/>
      <c r="S25" s="709"/>
    </row>
    <row r="26" spans="1:19" ht="15" customHeight="1" x14ac:dyDescent="0.2">
      <c r="A26" s="1045">
        <f>IF(LEN(D21)&lt;=200,LEN(D21),"→200字を超過しています")</f>
        <v>0</v>
      </c>
      <c r="B26" s="1046"/>
      <c r="C26" s="1047"/>
      <c r="D26" s="1044"/>
      <c r="E26" s="754"/>
      <c r="F26" s="754"/>
      <c r="G26" s="754"/>
      <c r="H26" s="754"/>
      <c r="I26" s="754"/>
      <c r="J26" s="754"/>
      <c r="K26" s="754"/>
      <c r="L26" s="754"/>
      <c r="M26" s="754"/>
      <c r="N26" s="754"/>
      <c r="O26" s="754"/>
      <c r="P26" s="754"/>
      <c r="Q26" s="754"/>
      <c r="R26" s="754"/>
      <c r="S26" s="755"/>
    </row>
    <row r="27" spans="1:19" ht="8.25" customHeight="1" x14ac:dyDescent="0.2">
      <c r="A27" s="474"/>
      <c r="B27" s="474"/>
      <c r="C27" s="474"/>
      <c r="D27" s="474"/>
      <c r="E27" s="474"/>
      <c r="F27" s="474"/>
      <c r="G27" s="474"/>
      <c r="H27" s="474"/>
      <c r="I27" s="474"/>
      <c r="J27" s="474"/>
      <c r="K27" s="474"/>
      <c r="L27" s="474"/>
      <c r="M27" s="474"/>
      <c r="N27" s="474"/>
      <c r="O27" s="474"/>
      <c r="P27" s="474"/>
      <c r="Q27" s="474"/>
      <c r="R27" s="474"/>
      <c r="S27" s="474"/>
    </row>
    <row r="28" spans="1:19" s="442" customFormat="1" ht="20" x14ac:dyDescent="0.2">
      <c r="A28" s="475" t="s">
        <v>394</v>
      </c>
      <c r="B28" s="476"/>
      <c r="C28" s="475"/>
      <c r="D28" s="476"/>
      <c r="E28" s="476"/>
      <c r="F28" s="476"/>
      <c r="G28" s="476"/>
      <c r="H28" s="476"/>
      <c r="I28" s="476"/>
      <c r="J28" s="476"/>
      <c r="K28" s="476"/>
      <c r="L28" s="476"/>
      <c r="M28" s="476"/>
      <c r="N28" s="476"/>
      <c r="O28" s="476"/>
      <c r="P28" s="476"/>
      <c r="Q28" s="476"/>
      <c r="R28" s="476"/>
    </row>
    <row r="29" spans="1:19" s="442" customFormat="1" ht="36.75" customHeight="1" x14ac:dyDescent="0.2">
      <c r="A29" s="1096" t="s">
        <v>383</v>
      </c>
      <c r="B29" s="1097"/>
      <c r="C29" s="1097"/>
      <c r="D29" s="1097"/>
      <c r="E29" s="1097"/>
      <c r="F29" s="1097"/>
      <c r="G29" s="1097"/>
      <c r="H29" s="1097"/>
      <c r="I29" s="1097"/>
      <c r="J29" s="1097"/>
      <c r="K29" s="1098"/>
      <c r="L29" s="1106" t="s">
        <v>283</v>
      </c>
      <c r="M29" s="1106"/>
      <c r="N29" s="1106"/>
      <c r="O29" s="1106"/>
      <c r="P29" s="1106"/>
      <c r="Q29" s="1106"/>
      <c r="R29" s="1106"/>
      <c r="S29" s="1107"/>
    </row>
    <row r="30" spans="1:19" s="442" customFormat="1" ht="21" customHeight="1" x14ac:dyDescent="0.2">
      <c r="A30" s="1057" t="s">
        <v>309</v>
      </c>
      <c r="B30" s="1058"/>
      <c r="C30" s="1073" t="s">
        <v>196</v>
      </c>
      <c r="D30" s="1073"/>
      <c r="E30" s="1073"/>
      <c r="F30" s="1073"/>
      <c r="G30" s="1073"/>
      <c r="H30" s="1073"/>
      <c r="I30" s="1073"/>
      <c r="J30" s="1073"/>
      <c r="K30" s="1074"/>
      <c r="L30" s="1101"/>
      <c r="M30" s="1101"/>
      <c r="N30" s="1101"/>
      <c r="O30" s="1101"/>
      <c r="P30" s="1101"/>
      <c r="Q30" s="1101"/>
      <c r="R30" s="1101"/>
      <c r="S30" s="1102"/>
    </row>
    <row r="31" spans="1:19" s="442" customFormat="1" ht="15" customHeight="1" x14ac:dyDescent="0.2">
      <c r="A31" s="1059"/>
      <c r="B31" s="1060"/>
      <c r="C31" s="1067" t="s">
        <v>247</v>
      </c>
      <c r="D31" s="1067"/>
      <c r="E31" s="1067"/>
      <c r="F31" s="1067"/>
      <c r="G31" s="1067"/>
      <c r="H31" s="1067"/>
      <c r="I31" s="1067"/>
      <c r="J31" s="1067"/>
      <c r="K31" s="1068"/>
      <c r="L31" s="1099"/>
      <c r="M31" s="1099"/>
      <c r="N31" s="1099"/>
      <c r="O31" s="1099"/>
      <c r="P31" s="1099"/>
      <c r="Q31" s="1099"/>
      <c r="R31" s="1099"/>
      <c r="S31" s="1100"/>
    </row>
    <row r="32" spans="1:19" s="442" customFormat="1" ht="15" customHeight="1" x14ac:dyDescent="0.2">
      <c r="A32" s="1059"/>
      <c r="B32" s="1060"/>
      <c r="C32" s="1069"/>
      <c r="D32" s="1069"/>
      <c r="E32" s="1069"/>
      <c r="F32" s="1069"/>
      <c r="G32" s="1069"/>
      <c r="H32" s="1069"/>
      <c r="I32" s="1069"/>
      <c r="J32" s="1069"/>
      <c r="K32" s="1070"/>
      <c r="L32" s="1091"/>
      <c r="M32" s="1091"/>
      <c r="N32" s="1091"/>
      <c r="O32" s="1091"/>
      <c r="P32" s="1091"/>
      <c r="Q32" s="1091"/>
      <c r="R32" s="1091"/>
      <c r="S32" s="1092"/>
    </row>
    <row r="33" spans="1:26" s="442" customFormat="1" ht="15" customHeight="1" x14ac:dyDescent="0.2">
      <c r="A33" s="1061"/>
      <c r="B33" s="1062"/>
      <c r="C33" s="1071"/>
      <c r="D33" s="1071"/>
      <c r="E33" s="1071"/>
      <c r="F33" s="1071"/>
      <c r="G33" s="1071"/>
      <c r="H33" s="1071"/>
      <c r="I33" s="1071"/>
      <c r="J33" s="1071"/>
      <c r="K33" s="1072"/>
      <c r="L33" s="1094"/>
      <c r="M33" s="1094"/>
      <c r="N33" s="1094"/>
      <c r="O33" s="1094"/>
      <c r="P33" s="1094"/>
      <c r="Q33" s="1094"/>
      <c r="R33" s="1094"/>
      <c r="S33" s="1095"/>
    </row>
    <row r="34" spans="1:26" s="442" customFormat="1" ht="18" x14ac:dyDescent="0.2">
      <c r="A34" s="1075" t="s">
        <v>108</v>
      </c>
      <c r="B34" s="1076"/>
      <c r="C34" s="1076"/>
      <c r="D34" s="1076"/>
      <c r="E34" s="1076"/>
      <c r="F34" s="1076"/>
      <c r="G34" s="1076"/>
      <c r="H34" s="1076"/>
      <c r="I34" s="1076"/>
      <c r="J34" s="1076"/>
      <c r="K34" s="1077"/>
      <c r="L34" s="1106" t="s">
        <v>283</v>
      </c>
      <c r="M34" s="1106"/>
      <c r="N34" s="1106"/>
      <c r="O34" s="1106"/>
      <c r="P34" s="1106"/>
      <c r="Q34" s="1106"/>
      <c r="R34" s="1106"/>
      <c r="S34" s="1107"/>
    </row>
    <row r="35" spans="1:26" s="442" customFormat="1" ht="21" customHeight="1" x14ac:dyDescent="0.2">
      <c r="A35" s="1063" t="s">
        <v>106</v>
      </c>
      <c r="B35" s="1064"/>
      <c r="C35" s="1084" t="s">
        <v>195</v>
      </c>
      <c r="D35" s="1085"/>
      <c r="E35" s="1085"/>
      <c r="F35" s="1085"/>
      <c r="G35" s="1085"/>
      <c r="H35" s="1085"/>
      <c r="I35" s="1085"/>
      <c r="J35" s="1085"/>
      <c r="K35" s="1086"/>
      <c r="L35" s="1112" t="s">
        <v>283</v>
      </c>
      <c r="M35" s="1113"/>
      <c r="N35" s="1113"/>
      <c r="O35" s="1113"/>
      <c r="P35" s="1113"/>
      <c r="Q35" s="1113"/>
      <c r="R35" s="1113"/>
      <c r="S35" s="1114"/>
    </row>
    <row r="36" spans="1:26" s="442" customFormat="1" ht="21" customHeight="1" x14ac:dyDescent="0.2">
      <c r="A36" s="1065"/>
      <c r="B36" s="1066"/>
      <c r="C36" s="1087" t="s">
        <v>413</v>
      </c>
      <c r="D36" s="1088"/>
      <c r="E36" s="1088"/>
      <c r="F36" s="1088"/>
      <c r="G36" s="1088"/>
      <c r="H36" s="1088"/>
      <c r="I36" s="1088"/>
      <c r="J36" s="1088"/>
      <c r="K36" s="1089"/>
      <c r="L36" s="1110"/>
      <c r="M36" s="1110"/>
      <c r="N36" s="1110"/>
      <c r="O36" s="1110"/>
      <c r="P36" s="1110"/>
      <c r="Q36" s="1110"/>
      <c r="R36" s="1110"/>
      <c r="S36" s="1111"/>
    </row>
    <row r="37" spans="1:26" s="442" customFormat="1" ht="19.5" customHeight="1" x14ac:dyDescent="0.2">
      <c r="A37" s="1078" t="s">
        <v>303</v>
      </c>
      <c r="B37" s="1079"/>
      <c r="C37" s="1079"/>
      <c r="D37" s="1079"/>
      <c r="E37" s="1079"/>
      <c r="F37" s="1079"/>
      <c r="G37" s="1079"/>
      <c r="H37" s="1079"/>
      <c r="I37" s="1079"/>
      <c r="J37" s="1079"/>
      <c r="K37" s="1080"/>
      <c r="L37" s="1115" t="s">
        <v>283</v>
      </c>
      <c r="M37" s="1115"/>
      <c r="N37" s="1115"/>
      <c r="O37" s="1115"/>
      <c r="P37" s="1115"/>
      <c r="Q37" s="1115"/>
      <c r="R37" s="1115"/>
      <c r="S37" s="1116"/>
    </row>
    <row r="38" spans="1:26" s="442" customFormat="1" ht="19.5" customHeight="1" x14ac:dyDescent="0.2">
      <c r="A38" s="1081"/>
      <c r="B38" s="1082"/>
      <c r="C38" s="1082"/>
      <c r="D38" s="1082"/>
      <c r="E38" s="1082"/>
      <c r="F38" s="1082"/>
      <c r="G38" s="1082"/>
      <c r="H38" s="1082"/>
      <c r="I38" s="1082"/>
      <c r="J38" s="1082"/>
      <c r="K38" s="1083"/>
      <c r="L38" s="1117"/>
      <c r="M38" s="1117"/>
      <c r="N38" s="1117"/>
      <c r="O38" s="1117"/>
      <c r="P38" s="1117"/>
      <c r="Q38" s="1117"/>
      <c r="R38" s="1117"/>
      <c r="S38" s="1118"/>
    </row>
    <row r="39" spans="1:26" s="442" customFormat="1" ht="18.75" customHeight="1" x14ac:dyDescent="0.2">
      <c r="A39" s="1063" t="s">
        <v>106</v>
      </c>
      <c r="B39" s="1064"/>
      <c r="C39" s="1084" t="s">
        <v>195</v>
      </c>
      <c r="D39" s="1085"/>
      <c r="E39" s="1085"/>
      <c r="F39" s="1085"/>
      <c r="G39" s="1085"/>
      <c r="H39" s="1085"/>
      <c r="I39" s="1085"/>
      <c r="J39" s="1085"/>
      <c r="K39" s="1086"/>
      <c r="L39" s="1112" t="s">
        <v>283</v>
      </c>
      <c r="M39" s="1113"/>
      <c r="N39" s="1113"/>
      <c r="O39" s="1113"/>
      <c r="P39" s="1113"/>
      <c r="Q39" s="1113"/>
      <c r="R39" s="1113"/>
      <c r="S39" s="1114"/>
    </row>
    <row r="40" spans="1:26" s="442" customFormat="1" ht="18.75" customHeight="1" x14ac:dyDescent="0.2">
      <c r="A40" s="1065"/>
      <c r="B40" s="1066"/>
      <c r="C40" s="1087" t="s">
        <v>413</v>
      </c>
      <c r="D40" s="1088"/>
      <c r="E40" s="1088"/>
      <c r="F40" s="1088"/>
      <c r="G40" s="1088"/>
      <c r="H40" s="1088"/>
      <c r="I40" s="1088"/>
      <c r="J40" s="1088"/>
      <c r="K40" s="1089"/>
      <c r="L40" s="1110"/>
      <c r="M40" s="1110"/>
      <c r="N40" s="1110"/>
      <c r="O40" s="1110"/>
      <c r="P40" s="1110"/>
      <c r="Q40" s="1110"/>
      <c r="R40" s="1110"/>
      <c r="S40" s="1111"/>
    </row>
    <row r="41" spans="1:26" s="442" customFormat="1" ht="18" x14ac:dyDescent="0.2">
      <c r="A41" s="1103" t="s">
        <v>107</v>
      </c>
      <c r="B41" s="1104"/>
      <c r="C41" s="1104"/>
      <c r="D41" s="1104"/>
      <c r="E41" s="1104"/>
      <c r="F41" s="1104"/>
      <c r="G41" s="1104"/>
      <c r="H41" s="1104"/>
      <c r="I41" s="1104"/>
      <c r="J41" s="1104"/>
      <c r="K41" s="1105"/>
      <c r="L41" s="1108" t="s">
        <v>283</v>
      </c>
      <c r="M41" s="1108"/>
      <c r="N41" s="1108"/>
      <c r="O41" s="1108"/>
      <c r="P41" s="1108"/>
      <c r="Q41" s="1108"/>
      <c r="R41" s="1108"/>
      <c r="S41" s="1109"/>
    </row>
    <row r="42" spans="1:26" s="439" customFormat="1" ht="18" x14ac:dyDescent="0.2">
      <c r="A42" s="982" t="s">
        <v>246</v>
      </c>
      <c r="B42" s="983"/>
      <c r="C42" s="983"/>
      <c r="D42" s="983"/>
      <c r="E42" s="983"/>
      <c r="F42" s="983"/>
      <c r="G42" s="983"/>
      <c r="H42" s="983"/>
      <c r="I42" s="983"/>
      <c r="J42" s="983"/>
      <c r="K42" s="983"/>
      <c r="L42" s="983"/>
      <c r="M42" s="983"/>
      <c r="N42" s="983"/>
      <c r="O42" s="983"/>
      <c r="P42" s="983"/>
      <c r="Q42" s="983"/>
      <c r="R42" s="983"/>
      <c r="S42" s="984"/>
      <c r="T42" s="477"/>
      <c r="U42" s="477"/>
      <c r="V42" s="478"/>
      <c r="W42" s="478"/>
      <c r="X42" s="478"/>
      <c r="Y42" s="478"/>
      <c r="Z42" s="478"/>
    </row>
    <row r="43" spans="1:26" s="442" customFormat="1" ht="15.75" customHeight="1" x14ac:dyDescent="0.2">
      <c r="A43" s="1090"/>
      <c r="B43" s="1091"/>
      <c r="C43" s="1091"/>
      <c r="D43" s="1091"/>
      <c r="E43" s="1091"/>
      <c r="F43" s="1091"/>
      <c r="G43" s="1091"/>
      <c r="H43" s="1091"/>
      <c r="I43" s="1091"/>
      <c r="J43" s="1091"/>
      <c r="K43" s="1091"/>
      <c r="L43" s="1091"/>
      <c r="M43" s="1091"/>
      <c r="N43" s="1091"/>
      <c r="O43" s="1091"/>
      <c r="P43" s="1091"/>
      <c r="Q43" s="1091"/>
      <c r="R43" s="1091"/>
      <c r="S43" s="1092"/>
    </row>
    <row r="44" spans="1:26" s="442" customFormat="1" ht="15.75" customHeight="1" x14ac:dyDescent="0.2">
      <c r="A44" s="1090"/>
      <c r="B44" s="1091"/>
      <c r="C44" s="1091"/>
      <c r="D44" s="1091"/>
      <c r="E44" s="1091"/>
      <c r="F44" s="1091"/>
      <c r="G44" s="1091"/>
      <c r="H44" s="1091"/>
      <c r="I44" s="1091"/>
      <c r="J44" s="1091"/>
      <c r="K44" s="1091"/>
      <c r="L44" s="1091"/>
      <c r="M44" s="1091"/>
      <c r="N44" s="1091"/>
      <c r="O44" s="1091"/>
      <c r="P44" s="1091"/>
      <c r="Q44" s="1091"/>
      <c r="R44" s="1091"/>
      <c r="S44" s="1092"/>
    </row>
    <row r="45" spans="1:26" s="442" customFormat="1" ht="15.75" customHeight="1" x14ac:dyDescent="0.2">
      <c r="A45" s="1090"/>
      <c r="B45" s="1091"/>
      <c r="C45" s="1091"/>
      <c r="D45" s="1091"/>
      <c r="E45" s="1091"/>
      <c r="F45" s="1091"/>
      <c r="G45" s="1091"/>
      <c r="H45" s="1091"/>
      <c r="I45" s="1091"/>
      <c r="J45" s="1091"/>
      <c r="K45" s="1091"/>
      <c r="L45" s="1091"/>
      <c r="M45" s="1091"/>
      <c r="N45" s="1091"/>
      <c r="O45" s="1091"/>
      <c r="P45" s="1091"/>
      <c r="Q45" s="1091"/>
      <c r="R45" s="1091"/>
      <c r="S45" s="1092"/>
    </row>
    <row r="46" spans="1:26" ht="15.75" customHeight="1" x14ac:dyDescent="0.2">
      <c r="A46" s="1090"/>
      <c r="B46" s="1091"/>
      <c r="C46" s="1091"/>
      <c r="D46" s="1091"/>
      <c r="E46" s="1091"/>
      <c r="F46" s="1091"/>
      <c r="G46" s="1091"/>
      <c r="H46" s="1091"/>
      <c r="I46" s="1091"/>
      <c r="J46" s="1091"/>
      <c r="K46" s="1091"/>
      <c r="L46" s="1091"/>
      <c r="M46" s="1091"/>
      <c r="N46" s="1091"/>
      <c r="O46" s="1091"/>
      <c r="P46" s="1091"/>
      <c r="Q46" s="1091"/>
      <c r="R46" s="1091"/>
      <c r="S46" s="1092"/>
      <c r="Z46" s="429"/>
    </row>
    <row r="47" spans="1:26" ht="15.75" customHeight="1" x14ac:dyDescent="0.2">
      <c r="A47" s="1090"/>
      <c r="B47" s="1091"/>
      <c r="C47" s="1091"/>
      <c r="D47" s="1091"/>
      <c r="E47" s="1091"/>
      <c r="F47" s="1091"/>
      <c r="G47" s="1091"/>
      <c r="H47" s="1091"/>
      <c r="I47" s="1091"/>
      <c r="J47" s="1091"/>
      <c r="K47" s="1091"/>
      <c r="L47" s="1091"/>
      <c r="M47" s="1091"/>
      <c r="N47" s="1091"/>
      <c r="O47" s="1091"/>
      <c r="P47" s="1091"/>
      <c r="Q47" s="1091"/>
      <c r="R47" s="1091"/>
      <c r="S47" s="1092"/>
      <c r="Z47" s="429"/>
    </row>
    <row r="48" spans="1:26" ht="15.75" customHeight="1" x14ac:dyDescent="0.2">
      <c r="A48" s="1093"/>
      <c r="B48" s="1094"/>
      <c r="C48" s="1094"/>
      <c r="D48" s="1094"/>
      <c r="E48" s="1094"/>
      <c r="F48" s="1094"/>
      <c r="G48" s="1094"/>
      <c r="H48" s="1094"/>
      <c r="I48" s="1094"/>
      <c r="J48" s="1094"/>
      <c r="K48" s="1094"/>
      <c r="L48" s="1094"/>
      <c r="M48" s="1094"/>
      <c r="N48" s="1094"/>
      <c r="O48" s="1094"/>
      <c r="P48" s="1094"/>
      <c r="Q48" s="1094"/>
      <c r="R48" s="1094"/>
      <c r="S48" s="1095"/>
      <c r="Z48" s="429"/>
    </row>
    <row r="49" spans="1:19" ht="15" customHeight="1" x14ac:dyDescent="0.2">
      <c r="A49" s="982" t="s">
        <v>357</v>
      </c>
      <c r="B49" s="983"/>
      <c r="C49" s="983"/>
      <c r="D49" s="983"/>
      <c r="E49" s="983"/>
      <c r="F49" s="983"/>
      <c r="G49" s="983"/>
      <c r="H49" s="983"/>
      <c r="I49" s="983"/>
      <c r="J49" s="983"/>
      <c r="K49" s="983"/>
      <c r="L49" s="983"/>
      <c r="M49" s="983"/>
      <c r="N49" s="983"/>
      <c r="O49" s="983"/>
      <c r="P49" s="983"/>
      <c r="Q49" s="983"/>
      <c r="R49" s="983"/>
      <c r="S49" s="984"/>
    </row>
    <row r="50" spans="1:19" ht="24" customHeight="1" x14ac:dyDescent="0.2">
      <c r="A50" s="1090"/>
      <c r="B50" s="1091"/>
      <c r="C50" s="1091"/>
      <c r="D50" s="1091"/>
      <c r="E50" s="1091"/>
      <c r="F50" s="1091"/>
      <c r="G50" s="1091"/>
      <c r="H50" s="1091"/>
      <c r="I50" s="1091"/>
      <c r="J50" s="1091"/>
      <c r="K50" s="1091"/>
      <c r="L50" s="1091"/>
      <c r="M50" s="1091"/>
      <c r="N50" s="1091"/>
      <c r="O50" s="1091"/>
      <c r="P50" s="1091"/>
      <c r="Q50" s="1091"/>
      <c r="R50" s="1091"/>
      <c r="S50" s="1092"/>
    </row>
    <row r="51" spans="1:19" ht="24" customHeight="1" x14ac:dyDescent="0.2">
      <c r="A51" s="1090"/>
      <c r="B51" s="1091"/>
      <c r="C51" s="1091"/>
      <c r="D51" s="1091"/>
      <c r="E51" s="1091"/>
      <c r="F51" s="1091"/>
      <c r="G51" s="1091"/>
      <c r="H51" s="1091"/>
      <c r="I51" s="1091"/>
      <c r="J51" s="1091"/>
      <c r="K51" s="1091"/>
      <c r="L51" s="1091"/>
      <c r="M51" s="1091"/>
      <c r="N51" s="1091"/>
      <c r="O51" s="1091"/>
      <c r="P51" s="1091"/>
      <c r="Q51" s="1091"/>
      <c r="R51" s="1091"/>
      <c r="S51" s="1092"/>
    </row>
    <row r="52" spans="1:19" ht="24" customHeight="1" x14ac:dyDescent="0.2">
      <c r="A52" s="1090"/>
      <c r="B52" s="1091"/>
      <c r="C52" s="1091"/>
      <c r="D52" s="1091"/>
      <c r="E52" s="1091"/>
      <c r="F52" s="1091"/>
      <c r="G52" s="1091"/>
      <c r="H52" s="1091"/>
      <c r="I52" s="1091"/>
      <c r="J52" s="1091"/>
      <c r="K52" s="1091"/>
      <c r="L52" s="1091"/>
      <c r="M52" s="1091"/>
      <c r="N52" s="1091"/>
      <c r="O52" s="1091"/>
      <c r="P52" s="1091"/>
      <c r="Q52" s="1091"/>
      <c r="R52" s="1091"/>
      <c r="S52" s="1092"/>
    </row>
    <row r="53" spans="1:19" ht="24" customHeight="1" x14ac:dyDescent="0.2">
      <c r="A53" s="1090"/>
      <c r="B53" s="1091"/>
      <c r="C53" s="1091"/>
      <c r="D53" s="1091"/>
      <c r="E53" s="1091"/>
      <c r="F53" s="1091"/>
      <c r="G53" s="1091"/>
      <c r="H53" s="1091"/>
      <c r="I53" s="1091"/>
      <c r="J53" s="1091"/>
      <c r="K53" s="1091"/>
      <c r="L53" s="1091"/>
      <c r="M53" s="1091"/>
      <c r="N53" s="1091"/>
      <c r="O53" s="1091"/>
      <c r="P53" s="1091"/>
      <c r="Q53" s="1091"/>
      <c r="R53" s="1091"/>
      <c r="S53" s="1092"/>
    </row>
    <row r="54" spans="1:19" ht="24" customHeight="1" x14ac:dyDescent="0.2">
      <c r="A54" s="1090"/>
      <c r="B54" s="1091"/>
      <c r="C54" s="1091"/>
      <c r="D54" s="1091"/>
      <c r="E54" s="1091"/>
      <c r="F54" s="1091"/>
      <c r="G54" s="1091"/>
      <c r="H54" s="1091"/>
      <c r="I54" s="1091"/>
      <c r="J54" s="1091"/>
      <c r="K54" s="1091"/>
      <c r="L54" s="1091"/>
      <c r="M54" s="1091"/>
      <c r="N54" s="1091"/>
      <c r="O54" s="1091"/>
      <c r="P54" s="1091"/>
      <c r="Q54" s="1091"/>
      <c r="R54" s="1091"/>
      <c r="S54" s="1092"/>
    </row>
    <row r="55" spans="1:19" ht="24" customHeight="1" x14ac:dyDescent="0.2">
      <c r="A55" s="1093"/>
      <c r="B55" s="1094"/>
      <c r="C55" s="1094"/>
      <c r="D55" s="1094"/>
      <c r="E55" s="1094"/>
      <c r="F55" s="1094"/>
      <c r="G55" s="1094"/>
      <c r="H55" s="1094"/>
      <c r="I55" s="1094"/>
      <c r="J55" s="1094"/>
      <c r="K55" s="1094"/>
      <c r="L55" s="1094"/>
      <c r="M55" s="1094"/>
      <c r="N55" s="1094"/>
      <c r="O55" s="1094"/>
      <c r="P55" s="1094"/>
      <c r="Q55" s="1094"/>
      <c r="R55" s="1094"/>
      <c r="S55" s="1095"/>
    </row>
  </sheetData>
  <sheetProtection sheet="1" formatCells="0" selectLockedCells="1"/>
  <mergeCells count="37">
    <mergeCell ref="A49:S49"/>
    <mergeCell ref="A50:S55"/>
    <mergeCell ref="A42:S42"/>
    <mergeCell ref="A29:K29"/>
    <mergeCell ref="L31:S33"/>
    <mergeCell ref="L30:S30"/>
    <mergeCell ref="A43:S48"/>
    <mergeCell ref="A41:K41"/>
    <mergeCell ref="L29:S29"/>
    <mergeCell ref="L41:S41"/>
    <mergeCell ref="L40:S40"/>
    <mergeCell ref="L39:S39"/>
    <mergeCell ref="L37:S38"/>
    <mergeCell ref="L36:S36"/>
    <mergeCell ref="L35:S35"/>
    <mergeCell ref="L34:S34"/>
    <mergeCell ref="A30:B33"/>
    <mergeCell ref="A39:B40"/>
    <mergeCell ref="A35:B36"/>
    <mergeCell ref="C31:K33"/>
    <mergeCell ref="C30:K30"/>
    <mergeCell ref="A34:K34"/>
    <mergeCell ref="A37:K38"/>
    <mergeCell ref="C35:K35"/>
    <mergeCell ref="C36:K36"/>
    <mergeCell ref="C39:K39"/>
    <mergeCell ref="C40:K40"/>
    <mergeCell ref="D2:S2"/>
    <mergeCell ref="A21:C25"/>
    <mergeCell ref="D21:S26"/>
    <mergeCell ref="A26:C26"/>
    <mergeCell ref="A3:C10"/>
    <mergeCell ref="D3:S11"/>
    <mergeCell ref="A11:C11"/>
    <mergeCell ref="A12:C19"/>
    <mergeCell ref="D12:S20"/>
    <mergeCell ref="A20:C20"/>
  </mergeCells>
  <phoneticPr fontId="1"/>
  <conditionalFormatting sqref="L30:S33">
    <cfRule type="expression" dxfId="50" priority="3">
      <formula>$L$29&lt;&gt;"はい"</formula>
    </cfRule>
  </conditionalFormatting>
  <conditionalFormatting sqref="L35:S36">
    <cfRule type="expression" dxfId="49" priority="2">
      <formula>$L$34&lt;&gt;"はい"</formula>
    </cfRule>
  </conditionalFormatting>
  <conditionalFormatting sqref="L39:S40">
    <cfRule type="expression" dxfId="48" priority="1">
      <formula>$L$37&lt;&gt;"はい"</formula>
    </cfRule>
  </conditionalFormatting>
  <dataValidations xWindow="589" yWindow="654" count="11">
    <dataValidation allowBlank="1" showErrorMessage="1" prompt="_x000a_" sqref="L31:S33" xr:uid="{00000000-0002-0000-0900-000000000000}"/>
    <dataValidation type="list" allowBlank="1" showInputMessage="1" showErrorMessage="1" prompt="許諾を受ける産業財産権が１つ以上ある場合、主となる権利を記入してください。記入した産業財産権の特許等公報を提出してください。※出願公開前の出願明細書は、記入・提出不要。" sqref="L39:S39" xr:uid="{00000000-0002-0000-0900-000001000000}">
      <formula1>"選択してください,特許権,実用新案権,意匠権,商標権,複数(説明欄に記入)"</formula1>
    </dataValidation>
    <dataValidation imeMode="halfAlpha" allowBlank="1" showInputMessage="1" showErrorMessage="1" sqref="L30:S30" xr:uid="{00000000-0002-0000-0900-000002000000}"/>
    <dataValidation type="list" allowBlank="1" showInputMessage="1" showErrorMessage="1" prompt="保有する産業財産権が１つ以上ある場合は、主となる権利を記入してください。記入した産業財産権の特許等公報を提出してください。※出願公開前の出願明細書は、記入・提出不要。" sqref="L35:S35" xr:uid="{00000000-0002-0000-0900-000003000000}">
      <formula1>"選択してください,特許権,実用新案権,意匠権,商標権,複数(説明欄に記入)"</formula1>
    </dataValidation>
    <dataValidation type="list" allowBlank="1" showInputMessage="1" showErrorMessage="1" sqref="L37:S38 L34:S34" xr:uid="{00000000-0002-0000-0900-000004000000}">
      <formula1>"選択してください,はい,いいえ,対象外"</formula1>
    </dataValidation>
    <dataValidation type="list" allowBlank="1" showInputMessage="1" showErrorMessage="1" sqref="L41:S41" xr:uid="{00000000-0002-0000-0900-000005000000}">
      <formula1>"選択してください,特許権を出願予定,実用新案権を出願予定,商標権を出願予定,意匠権を出願予定,予定なし,対象外"</formula1>
    </dataValidation>
    <dataValidation allowBlank="1" showInputMessage="1" showErrorMessage="1" prompt="主に以下の点を説明してください。・本助成事業を含む企業活動における法令遵守への取組み・本助成事業の成果物に対する安全性対策・その他必要に応じ、各自で説明項目を追加" sqref="A50:S55" xr:uid="{00000000-0002-0000-0900-000006000000}"/>
    <dataValidation allowBlank="1" showInputMessage="1" showErrorMessage="1" prompt="ターゲットとする市場全体・顧客を説明してください。" sqref="D3:S11" xr:uid="{00000000-0002-0000-0900-000007000000}"/>
    <dataValidation allowBlank="1" showInputMessage="1" showErrorMessage="1" prompt="主に以下の点を説明してください。・本助成事業の成果の活用方法（今後のビジネスでどう活かしていくか）・期待される波及効果（技術力向上、経営基盤強化、経済・業界への波及効果、社会的貢献度）" sqref="D21:S26" xr:uid="{00000000-0002-0000-0900-000008000000}"/>
    <dataValidation allowBlank="1" showInputMessage="1" showErrorMessage="1" prompt="主に以下の点を説明してください。_x000a_・ターゲットとなる市場・顧客の開拓方法_x000a_・販売ルートの確立手法_x000a_・価格戦略（低コスト、高付加価値）" sqref="D12:S20" xr:uid="{00000000-0002-0000-0900-000009000000}"/>
    <dataValidation type="list" allowBlank="1" showErrorMessage="1" sqref="L29:S29" xr:uid="{00000000-0002-0000-0900-00000A000000}">
      <formula1>"選択してください,はい,いいえ,対象外"</formula1>
    </dataValidation>
  </dataValidations>
  <pageMargins left="0.59055118110236227" right="0.19685039370078741" top="0.39370078740157483" bottom="0.39370078740157483" header="0.19685039370078741" footer="0.19685039370078741"/>
  <pageSetup paperSize="9" scale="8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79998168889431442"/>
  </sheetPr>
  <dimension ref="A1:AS46"/>
  <sheetViews>
    <sheetView showGridLines="0" view="pageBreakPreview" zoomScaleNormal="100" zoomScaleSheetLayoutView="100" workbookViewId="0">
      <selection activeCell="K7" sqref="K7"/>
    </sheetView>
  </sheetViews>
  <sheetFormatPr defaultColWidth="2.08984375" defaultRowHeight="18" x14ac:dyDescent="0.2"/>
  <cols>
    <col min="1" max="1" width="0.7265625" style="20" customWidth="1"/>
    <col min="2" max="2" width="7" style="23" customWidth="1"/>
    <col min="3" max="3" width="12.453125" style="217" customWidth="1"/>
    <col min="4" max="5" width="10.453125" style="217" customWidth="1"/>
    <col min="6" max="6" width="5" style="53" customWidth="1"/>
    <col min="7" max="7" width="5" style="23" customWidth="1"/>
    <col min="8" max="8" width="10" style="23" customWidth="1"/>
    <col min="9" max="10" width="11" style="23" customWidth="1"/>
    <col min="11" max="11" width="12.7265625" style="217" customWidth="1"/>
    <col min="12" max="12" width="2.6328125" style="17" customWidth="1"/>
    <col min="13" max="17" width="9" style="17"/>
    <col min="18" max="54" width="2.08984375" style="20" customWidth="1"/>
    <col min="55" max="55" width="3" style="20" customWidth="1"/>
    <col min="56" max="213" width="2.08984375" style="20" customWidth="1"/>
    <col min="214" max="16384" width="2.08984375" style="20"/>
  </cols>
  <sheetData>
    <row r="1" spans="1:40" x14ac:dyDescent="0.2">
      <c r="A1" s="20" t="s">
        <v>311</v>
      </c>
    </row>
    <row r="2" spans="1:40" s="19" customFormat="1" ht="22.5" x14ac:dyDescent="0.2">
      <c r="A2" s="44" t="s">
        <v>332</v>
      </c>
      <c r="C2" s="18"/>
      <c r="D2" s="18"/>
      <c r="E2" s="1119"/>
      <c r="F2" s="1119"/>
      <c r="G2" s="1119"/>
      <c r="H2" s="1119"/>
      <c r="I2" s="1119"/>
      <c r="J2" s="1119"/>
      <c r="K2" s="1119"/>
      <c r="L2" s="17"/>
      <c r="M2" s="17"/>
      <c r="N2" s="17"/>
      <c r="O2" s="17"/>
      <c r="P2" s="17"/>
      <c r="Q2" s="17"/>
      <c r="R2" s="45"/>
      <c r="S2" s="45"/>
      <c r="T2" s="27"/>
      <c r="U2" s="46"/>
      <c r="V2" s="27"/>
      <c r="W2" s="27"/>
      <c r="X2" s="27"/>
      <c r="Y2" s="27"/>
      <c r="Z2" s="27"/>
    </row>
    <row r="3" spans="1:40" s="19" customFormat="1" ht="20" x14ac:dyDescent="0.2">
      <c r="A3" s="4" t="s">
        <v>203</v>
      </c>
      <c r="B3" s="4"/>
      <c r="C3" s="18"/>
      <c r="D3" s="18"/>
      <c r="E3" s="18"/>
      <c r="F3" s="18"/>
      <c r="G3" s="18"/>
      <c r="H3" s="18"/>
      <c r="I3" s="18"/>
      <c r="J3" s="18"/>
      <c r="K3" s="18"/>
      <c r="L3" s="17"/>
      <c r="M3" s="17"/>
      <c r="N3" s="17"/>
      <c r="O3" s="17"/>
      <c r="P3" s="17"/>
      <c r="Q3" s="17"/>
      <c r="R3" s="45"/>
      <c r="S3" s="45"/>
      <c r="T3" s="27"/>
      <c r="U3" s="27"/>
      <c r="V3" s="27"/>
      <c r="W3" s="27"/>
      <c r="X3" s="27"/>
      <c r="Y3" s="27"/>
      <c r="Z3" s="27"/>
    </row>
    <row r="4" spans="1:40" ht="15" customHeight="1" x14ac:dyDescent="0.2">
      <c r="A4" s="36" t="s">
        <v>57</v>
      </c>
      <c r="B4" s="581"/>
      <c r="C4" s="42"/>
      <c r="D4" s="42"/>
      <c r="E4" s="42"/>
      <c r="F4" s="42"/>
      <c r="G4" s="42"/>
      <c r="H4" s="42"/>
      <c r="I4" s="42"/>
      <c r="J4" s="42"/>
      <c r="K4" s="582"/>
      <c r="R4" s="47"/>
      <c r="S4" s="47"/>
      <c r="T4" s="47"/>
      <c r="U4" s="47"/>
      <c r="V4" s="47"/>
      <c r="W4" s="47"/>
      <c r="X4" s="47"/>
      <c r="Y4" s="47"/>
      <c r="Z4" s="47"/>
    </row>
    <row r="5" spans="1:40" ht="15" customHeight="1" x14ac:dyDescent="0.2">
      <c r="A5" s="35"/>
      <c r="B5" s="127" t="s">
        <v>173</v>
      </c>
      <c r="C5" s="128"/>
      <c r="D5" s="129"/>
      <c r="E5" s="129"/>
      <c r="F5" s="130"/>
      <c r="G5" s="129"/>
      <c r="H5" s="129"/>
      <c r="I5" s="129"/>
      <c r="J5" s="129"/>
      <c r="K5" s="583" t="s">
        <v>10</v>
      </c>
    </row>
    <row r="6" spans="1:40" ht="49.5" customHeight="1" x14ac:dyDescent="0.2">
      <c r="A6" s="35"/>
      <c r="B6" s="131" t="s">
        <v>49</v>
      </c>
      <c r="C6" s="132" t="s">
        <v>11</v>
      </c>
      <c r="D6" s="132" t="s">
        <v>12</v>
      </c>
      <c r="E6" s="132" t="s">
        <v>24</v>
      </c>
      <c r="F6" s="132" t="s">
        <v>13</v>
      </c>
      <c r="G6" s="132" t="s">
        <v>31</v>
      </c>
      <c r="H6" s="132" t="s">
        <v>74</v>
      </c>
      <c r="I6" s="179" t="s">
        <v>92</v>
      </c>
      <c r="J6" s="132" t="s">
        <v>14</v>
      </c>
      <c r="K6" s="584" t="s">
        <v>78</v>
      </c>
    </row>
    <row r="7" spans="1:40" ht="41.25" customHeight="1" x14ac:dyDescent="0.2">
      <c r="A7" s="35"/>
      <c r="B7" s="479">
        <f t="shared" ref="B7:B21" si="0">ROW()-6</f>
        <v>1</v>
      </c>
      <c r="C7" s="174"/>
      <c r="D7" s="174"/>
      <c r="E7" s="174"/>
      <c r="F7" s="248"/>
      <c r="G7" s="249"/>
      <c r="H7" s="250"/>
      <c r="I7" s="251" t="str">
        <f>IF(OR(原材料・副資材費[[#This Row],[数量
(A)]]="",原材料・副資材費[[#This Row],[単価
（税抜）
(B)]]=""),"",(原材料・副資材費[[#This Row],[数量
(A)]]*原材料・副資材費[[#This Row],[単価
（税抜）
(B)]]))</f>
        <v/>
      </c>
      <c r="J7" s="251" t="str">
        <f>IF(原材料・副資材費[[#This Row],[助成対象経費
（税抜）
(A)×(B)]]="","",ROUNDDOWN(原材料・副資材費[[#This Row],[助成対象経費
（税抜）
(A)×(B)]]*1.1,0))</f>
        <v/>
      </c>
      <c r="K7" s="585"/>
      <c r="R7" s="47"/>
      <c r="S7" s="47"/>
    </row>
    <row r="8" spans="1:40" ht="41.25" customHeight="1" x14ac:dyDescent="0.2">
      <c r="A8" s="35"/>
      <c r="B8" s="479">
        <f t="shared" si="0"/>
        <v>2</v>
      </c>
      <c r="C8" s="174"/>
      <c r="D8" s="174"/>
      <c r="E8" s="174"/>
      <c r="F8" s="248"/>
      <c r="G8" s="249"/>
      <c r="H8" s="250"/>
      <c r="I8" s="251" t="str">
        <f>IF(OR(原材料・副資材費[[#This Row],[数量
(A)]]="",原材料・副資材費[[#This Row],[単価
（税抜）
(B)]]=""),"",(原材料・副資材費[[#This Row],[数量
(A)]]*原材料・副資材費[[#This Row],[単価
（税抜）
(B)]]))</f>
        <v/>
      </c>
      <c r="J8" s="251" t="str">
        <f>IF(原材料・副資材費[[#This Row],[助成対象経費
（税抜）
(A)×(B)]]="","",ROUNDDOWN(原材料・副資材費[[#This Row],[助成対象経費
（税抜）
(A)×(B)]]*1.1,0))</f>
        <v/>
      </c>
      <c r="K8" s="585"/>
      <c r="R8" s="47"/>
      <c r="S8" s="47"/>
    </row>
    <row r="9" spans="1:40" ht="41.25" customHeight="1" x14ac:dyDescent="0.2">
      <c r="A9" s="35"/>
      <c r="B9" s="479">
        <f t="shared" si="0"/>
        <v>3</v>
      </c>
      <c r="C9" s="174"/>
      <c r="D9" s="174"/>
      <c r="E9" s="174"/>
      <c r="F9" s="248"/>
      <c r="G9" s="249"/>
      <c r="H9" s="250"/>
      <c r="I9" s="251" t="str">
        <f>IF(OR(原材料・副資材費[[#This Row],[数量
(A)]]="",原材料・副資材費[[#This Row],[単価
（税抜）
(B)]]=""),"",(原材料・副資材費[[#This Row],[数量
(A)]]*原材料・副資材費[[#This Row],[単価
（税抜）
(B)]]))</f>
        <v/>
      </c>
      <c r="J9" s="251" t="str">
        <f>IF(原材料・副資材費[[#This Row],[助成対象経費
（税抜）
(A)×(B)]]="","",ROUNDDOWN(原材料・副資材費[[#This Row],[助成対象経費
（税抜）
(A)×(B)]]*1.1,0))</f>
        <v/>
      </c>
      <c r="K9" s="585"/>
      <c r="R9" s="47"/>
      <c r="S9" s="47"/>
    </row>
    <row r="10" spans="1:40" ht="41.25" customHeight="1" x14ac:dyDescent="0.2">
      <c r="A10" s="35"/>
      <c r="B10" s="479">
        <f t="shared" si="0"/>
        <v>4</v>
      </c>
      <c r="C10" s="174"/>
      <c r="D10" s="174"/>
      <c r="E10" s="174"/>
      <c r="F10" s="248"/>
      <c r="G10" s="249"/>
      <c r="H10" s="250"/>
      <c r="I10" s="251" t="str">
        <f>IF(OR(原材料・副資材費[[#This Row],[数量
(A)]]="",原材料・副資材費[[#This Row],[単価
（税抜）
(B)]]=""),"",(原材料・副資材費[[#This Row],[数量
(A)]]*原材料・副資材費[[#This Row],[単価
（税抜）
(B)]]))</f>
        <v/>
      </c>
      <c r="J10" s="251" t="str">
        <f>IF(原材料・副資材費[[#This Row],[助成対象経費
（税抜）
(A)×(B)]]="","",ROUNDDOWN(原材料・副資材費[[#This Row],[助成対象経費
（税抜）
(A)×(B)]]*1.1,0))</f>
        <v/>
      </c>
      <c r="K10" s="585"/>
      <c r="R10" s="47"/>
      <c r="S10" s="47"/>
    </row>
    <row r="11" spans="1:40" ht="41.25" customHeight="1" x14ac:dyDescent="0.2">
      <c r="A11" s="35"/>
      <c r="B11" s="480">
        <f t="shared" si="0"/>
        <v>5</v>
      </c>
      <c r="C11" s="252"/>
      <c r="D11" s="252"/>
      <c r="E11" s="252"/>
      <c r="F11" s="253"/>
      <c r="G11" s="249"/>
      <c r="H11" s="250"/>
      <c r="I11" s="251" t="str">
        <f>IF(OR(原材料・副資材費[[#This Row],[数量
(A)]]="",原材料・副資材費[[#This Row],[単価
（税抜）
(B)]]=""),"",(原材料・副資材費[[#This Row],[数量
(A)]]*原材料・副資材費[[#This Row],[単価
（税抜）
(B)]]))</f>
        <v/>
      </c>
      <c r="J11" s="251" t="str">
        <f>IF(原材料・副資材費[[#This Row],[助成対象経費
（税抜）
(A)×(B)]]="","",ROUNDDOWN(原材料・副資材費[[#This Row],[助成対象経費
（税抜）
(A)×(B)]]*1.1,0))</f>
        <v/>
      </c>
      <c r="K11" s="586"/>
      <c r="R11" s="47"/>
      <c r="S11" s="47"/>
    </row>
    <row r="12" spans="1:40" ht="41.25" customHeight="1" x14ac:dyDescent="0.2">
      <c r="A12" s="35"/>
      <c r="B12" s="479">
        <f t="shared" si="0"/>
        <v>6</v>
      </c>
      <c r="C12" s="174"/>
      <c r="D12" s="174"/>
      <c r="E12" s="174"/>
      <c r="F12" s="248"/>
      <c r="G12" s="249"/>
      <c r="H12" s="250"/>
      <c r="I12" s="251" t="str">
        <f>IF(OR(原材料・副資材費[[#This Row],[数量
(A)]]="",原材料・副資材費[[#This Row],[単価
（税抜）
(B)]]=""),"",(原材料・副資材費[[#This Row],[数量
(A)]]*原材料・副資材費[[#This Row],[単価
（税抜）
(B)]]))</f>
        <v/>
      </c>
      <c r="J12" s="251" t="str">
        <f>IF(原材料・副資材費[[#This Row],[助成対象経費
（税抜）
(A)×(B)]]="","",ROUNDDOWN(原材料・副資材費[[#This Row],[助成対象経費
（税抜）
(A)×(B)]]*1.1,0))</f>
        <v/>
      </c>
      <c r="K12" s="585"/>
      <c r="R12" s="47"/>
      <c r="S12" s="47"/>
    </row>
    <row r="13" spans="1:40" ht="41.25" customHeight="1" x14ac:dyDescent="0.2">
      <c r="A13" s="35"/>
      <c r="B13" s="479">
        <f t="shared" si="0"/>
        <v>7</v>
      </c>
      <c r="C13" s="174"/>
      <c r="D13" s="174"/>
      <c r="E13" s="174"/>
      <c r="F13" s="248"/>
      <c r="G13" s="249"/>
      <c r="H13" s="250"/>
      <c r="I13" s="251" t="str">
        <f>IF(OR(原材料・副資材費[[#This Row],[数量
(A)]]="",原材料・副資材費[[#This Row],[単価
（税抜）
(B)]]=""),"",(原材料・副資材費[[#This Row],[数量
(A)]]*原材料・副資材費[[#This Row],[単価
（税抜）
(B)]]))</f>
        <v/>
      </c>
      <c r="J13" s="251" t="str">
        <f>IF(原材料・副資材費[[#This Row],[助成対象経費
（税抜）
(A)×(B)]]="","",ROUNDDOWN(原材料・副資材費[[#This Row],[助成対象経費
（税抜）
(A)×(B)]]*1.1,0))</f>
        <v/>
      </c>
      <c r="K13" s="585"/>
      <c r="R13" s="47"/>
      <c r="S13" s="47"/>
    </row>
    <row r="14" spans="1:40" ht="41.25" customHeight="1" x14ac:dyDescent="0.2">
      <c r="A14" s="35"/>
      <c r="B14" s="479">
        <f t="shared" si="0"/>
        <v>8</v>
      </c>
      <c r="C14" s="174"/>
      <c r="D14" s="174"/>
      <c r="E14" s="174"/>
      <c r="F14" s="248"/>
      <c r="G14" s="249"/>
      <c r="H14" s="250"/>
      <c r="I14" s="251" t="str">
        <f>IF(OR(原材料・副資材費[[#This Row],[数量
(A)]]="",原材料・副資材費[[#This Row],[単価
（税抜）
(B)]]=""),"",(原材料・副資材費[[#This Row],[数量
(A)]]*原材料・副資材費[[#This Row],[単価
（税抜）
(B)]]))</f>
        <v/>
      </c>
      <c r="J14" s="251" t="str">
        <f>IF(原材料・副資材費[[#This Row],[助成対象経費
（税抜）
(A)×(B)]]="","",ROUNDDOWN(原材料・副資材費[[#This Row],[助成対象経費
（税抜）
(A)×(B)]]*1.1,0))</f>
        <v/>
      </c>
      <c r="K14" s="585"/>
      <c r="AN14" s="20" t="e">
        <f>AND(OR($C7&lt;&gt;"",$D7&lt;&gt;"",$E7&lt;&gt;"",$F7&lt;&gt;"",$G7&lt;&gt;"",$H7&lt;&gt;"",$K7&lt;&gt;"",#REF!&lt;&gt;""),C7="")</f>
        <v>#REF!</v>
      </c>
    </row>
    <row r="15" spans="1:40" ht="41.25" customHeight="1" x14ac:dyDescent="0.2">
      <c r="A15" s="35"/>
      <c r="B15" s="481">
        <f t="shared" si="0"/>
        <v>9</v>
      </c>
      <c r="C15" s="174"/>
      <c r="D15" s="174"/>
      <c r="E15" s="174"/>
      <c r="F15" s="248"/>
      <c r="G15" s="249"/>
      <c r="H15" s="250"/>
      <c r="I15" s="251" t="str">
        <f>IF(OR(原材料・副資材費[[#This Row],[数量
(A)]]="",原材料・副資材費[[#This Row],[単価
（税抜）
(B)]]=""),"",(原材料・副資材費[[#This Row],[数量
(A)]]*原材料・副資材費[[#This Row],[単価
（税抜）
(B)]]))</f>
        <v/>
      </c>
      <c r="J15" s="251" t="str">
        <f>IF(原材料・副資材費[[#This Row],[助成対象経費
（税抜）
(A)×(B)]]="","",ROUNDDOWN(原材料・副資材費[[#This Row],[助成対象経費
（税抜）
(A)×(B)]]*1.1,0))</f>
        <v/>
      </c>
      <c r="K15" s="585"/>
    </row>
    <row r="16" spans="1:40" ht="41.25" customHeight="1" x14ac:dyDescent="0.2">
      <c r="A16" s="35"/>
      <c r="B16" s="481">
        <f t="shared" si="0"/>
        <v>10</v>
      </c>
      <c r="C16" s="174"/>
      <c r="D16" s="174"/>
      <c r="E16" s="174"/>
      <c r="F16" s="248"/>
      <c r="G16" s="249"/>
      <c r="H16" s="250"/>
      <c r="I16" s="251" t="str">
        <f>IF(OR(原材料・副資材費[[#This Row],[数量
(A)]]="",原材料・副資材費[[#This Row],[単価
（税抜）
(B)]]=""),"",(原材料・副資材費[[#This Row],[数量
(A)]]*原材料・副資材費[[#This Row],[単価
（税抜）
(B)]]))</f>
        <v/>
      </c>
      <c r="J16" s="251" t="str">
        <f>IF(原材料・副資材費[[#This Row],[助成対象経費
（税抜）
(A)×(B)]]="","",ROUNDDOWN(原材料・副資材費[[#This Row],[助成対象経費
（税抜）
(A)×(B)]]*1.1,0))</f>
        <v/>
      </c>
      <c r="K16" s="585"/>
    </row>
    <row r="17" spans="1:45" ht="41.25" customHeight="1" x14ac:dyDescent="0.2">
      <c r="A17" s="35"/>
      <c r="B17" s="481">
        <f t="shared" si="0"/>
        <v>11</v>
      </c>
      <c r="C17" s="174"/>
      <c r="D17" s="174"/>
      <c r="E17" s="174"/>
      <c r="F17" s="248"/>
      <c r="G17" s="249"/>
      <c r="H17" s="250"/>
      <c r="I17" s="251" t="str">
        <f>IF(OR(原材料・副資材費[[#This Row],[数量
(A)]]="",原材料・副資材費[[#This Row],[単価
（税抜）
(B)]]=""),"",(原材料・副資材費[[#This Row],[数量
(A)]]*原材料・副資材費[[#This Row],[単価
（税抜）
(B)]]))</f>
        <v/>
      </c>
      <c r="J17" s="251" t="str">
        <f>IF(原材料・副資材費[[#This Row],[助成対象経費
（税抜）
(A)×(B)]]="","",ROUNDDOWN(原材料・副資材費[[#This Row],[助成対象経費
（税抜）
(A)×(B)]]*1.1,0))</f>
        <v/>
      </c>
      <c r="K17" s="585"/>
    </row>
    <row r="18" spans="1:45" ht="41.25" customHeight="1" x14ac:dyDescent="0.2">
      <c r="A18" s="35"/>
      <c r="B18" s="481">
        <f t="shared" si="0"/>
        <v>12</v>
      </c>
      <c r="C18" s="174"/>
      <c r="D18" s="174"/>
      <c r="E18" s="174"/>
      <c r="F18" s="248"/>
      <c r="G18" s="249"/>
      <c r="H18" s="250"/>
      <c r="I18" s="251" t="str">
        <f>IF(OR(原材料・副資材費[[#This Row],[数量
(A)]]="",原材料・副資材費[[#This Row],[単価
（税抜）
(B)]]=""),"",(原材料・副資材費[[#This Row],[数量
(A)]]*原材料・副資材費[[#This Row],[単価
（税抜）
(B)]]))</f>
        <v/>
      </c>
      <c r="J18" s="251" t="str">
        <f>IF(原材料・副資材費[[#This Row],[助成対象経費
（税抜）
(A)×(B)]]="","",ROUNDDOWN(原材料・副資材費[[#This Row],[助成対象経費
（税抜）
(A)×(B)]]*1.1,0))</f>
        <v/>
      </c>
      <c r="K18" s="585"/>
    </row>
    <row r="19" spans="1:45" ht="41.25" customHeight="1" x14ac:dyDescent="0.2">
      <c r="A19" s="35"/>
      <c r="B19" s="481">
        <f t="shared" si="0"/>
        <v>13</v>
      </c>
      <c r="C19" s="174"/>
      <c r="D19" s="174"/>
      <c r="E19" s="174"/>
      <c r="F19" s="248"/>
      <c r="G19" s="249"/>
      <c r="H19" s="250"/>
      <c r="I19" s="251" t="str">
        <f>IF(OR(原材料・副資材費[[#This Row],[数量
(A)]]="",原材料・副資材費[[#This Row],[単価
（税抜）
(B)]]=""),"",(原材料・副資材費[[#This Row],[数量
(A)]]*原材料・副資材費[[#This Row],[単価
（税抜）
(B)]]))</f>
        <v/>
      </c>
      <c r="J19" s="251" t="str">
        <f>IF(原材料・副資材費[[#This Row],[助成対象経費
（税抜）
(A)×(B)]]="","",ROUNDDOWN(原材料・副資材費[[#This Row],[助成対象経費
（税抜）
(A)×(B)]]*1.1,0))</f>
        <v/>
      </c>
      <c r="K19" s="585"/>
    </row>
    <row r="20" spans="1:45" ht="41.25" customHeight="1" x14ac:dyDescent="0.2">
      <c r="A20" s="35"/>
      <c r="B20" s="481">
        <f t="shared" si="0"/>
        <v>14</v>
      </c>
      <c r="C20" s="174"/>
      <c r="D20" s="174"/>
      <c r="E20" s="174"/>
      <c r="F20" s="248"/>
      <c r="G20" s="249"/>
      <c r="H20" s="250"/>
      <c r="I20" s="251" t="str">
        <f>IF(OR(原材料・副資材費[[#This Row],[数量
(A)]]="",原材料・副資材費[[#This Row],[単価
（税抜）
(B)]]=""),"",(原材料・副資材費[[#This Row],[数量
(A)]]*原材料・副資材費[[#This Row],[単価
（税抜）
(B)]]))</f>
        <v/>
      </c>
      <c r="J20" s="251" t="str">
        <f>IF(原材料・副資材費[[#This Row],[助成対象経費
（税抜）
(A)×(B)]]="","",ROUNDDOWN(原材料・副資材費[[#This Row],[助成対象経費
（税抜）
(A)×(B)]]*1.1,0))</f>
        <v/>
      </c>
      <c r="K20" s="585"/>
    </row>
    <row r="21" spans="1:45" ht="41.25" customHeight="1" x14ac:dyDescent="0.2">
      <c r="A21" s="35"/>
      <c r="B21" s="482">
        <f t="shared" si="0"/>
        <v>15</v>
      </c>
      <c r="C21" s="254"/>
      <c r="D21" s="254"/>
      <c r="E21" s="254"/>
      <c r="F21" s="255"/>
      <c r="G21" s="256"/>
      <c r="H21" s="257"/>
      <c r="I21" s="258" t="str">
        <f>IF(OR(原材料・副資材費[[#This Row],[数量
(A)]]="",原材料・副資材費[[#This Row],[単価
（税抜）
(B)]]=""),"",(原材料・副資材費[[#This Row],[数量
(A)]]*原材料・副資材費[[#This Row],[単価
（税抜）
(B)]]))</f>
        <v/>
      </c>
      <c r="J21" s="258" t="str">
        <f>IF(原材料・副資材費[[#This Row],[助成対象経費
（税抜）
(A)×(B)]]="","",ROUNDDOWN(原材料・副資材費[[#This Row],[助成対象経費
（税抜）
(A)×(B)]]*1.1,0))</f>
        <v/>
      </c>
      <c r="K21" s="587"/>
    </row>
    <row r="22" spans="1:45" ht="24" customHeight="1" x14ac:dyDescent="0.2">
      <c r="A22" s="56"/>
      <c r="B22" s="588" t="s">
        <v>176</v>
      </c>
      <c r="C22" s="49"/>
      <c r="D22" s="49"/>
      <c r="E22" s="49"/>
      <c r="F22" s="50"/>
      <c r="G22" s="51"/>
      <c r="H22" s="52"/>
      <c r="I22" s="259">
        <f>SUBTOTAL(109,原材料・副資材費[助成対象経費
（税抜）
(A)×(B)])</f>
        <v>0</v>
      </c>
      <c r="J22" s="260">
        <f>SUBTOTAL(109,原材料・副資材費[助成事業に
要する経費
（税込）])</f>
        <v>0</v>
      </c>
      <c r="K22" s="54"/>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row>
    <row r="46" spans="12:17" x14ac:dyDescent="0.2">
      <c r="L46" s="16"/>
      <c r="M46" s="16"/>
      <c r="N46" s="16"/>
      <c r="O46" s="16"/>
      <c r="P46" s="16"/>
      <c r="Q46" s="16"/>
    </row>
  </sheetData>
  <sheetProtection sheet="1" formatCells="0" formatRows="0" insertRows="0" deleteRows="0" selectLockedCells="1"/>
  <mergeCells count="1">
    <mergeCell ref="E2:K2"/>
  </mergeCells>
  <phoneticPr fontId="1"/>
  <dataValidations xWindow="505" yWindow="370" count="7">
    <dataValidation allowBlank="1" showInputMessage="1" showErrorMessage="1" prompt="（例）_x000a_・○○部に組込_x000a_・試験用_x000a_" sqref="E7:E21" xr:uid="{00000000-0002-0000-0A00-000000000000}"/>
    <dataValidation allowBlank="1" showInputMessage="1" showErrorMessage="1" prompt="大きさ、材質、規格等を記入してください。" sqref="D7:D21" xr:uid="{00000000-0002-0000-0A00-000001000000}"/>
    <dataValidation imeMode="disabled" allowBlank="1" showInputMessage="1" showErrorMessage="1" sqref="H7:H21" xr:uid="{00000000-0002-0000-0A00-000002000000}"/>
    <dataValidation allowBlank="1" showErrorMessage="1" prompt="_x000a_" sqref="C7:C21" xr:uid="{00000000-0002-0000-0A00-000003000000}"/>
    <dataValidation type="custom" imeMode="disabled" allowBlank="1" showInputMessage="1" showErrorMessage="1" prompt="本助成事業に必要な最小限の数量を記入してください。" sqref="F7:F21" xr:uid="{00000000-0002-0000-0A00-000004000000}">
      <formula1>ISERROR(FIND(CHAR(10),F7))</formula1>
    </dataValidation>
    <dataValidation allowBlank="1" showInputMessage="1" showErrorMessage="1" prompt="未定等不明確の場合は、 申請時点の候補先を記入してください。「未定、検討中」等の記入はできません。" sqref="K7:K21" xr:uid="{00000000-0002-0000-0A00-000005000000}"/>
    <dataValidation allowBlank="1" showInputMessage="1" showErrorMessage="1" prompt="自動計算されます。" sqref="I7:J21" xr:uid="{00000000-0002-0000-0A00-000006000000}"/>
  </dataValidations>
  <pageMargins left="0.59055118110236227" right="0.19685039370078741" top="0.39370078740157483" bottom="0.39370078740157483" header="0.19685039370078741" footer="0.19685039370078741"/>
  <pageSetup paperSize="9" scale="90" fitToWidth="0" fitToHeight="0"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78BC03D4-79A9-48E7-A377-F0C6F1673E71}">
            <xm:f>様式外＿申請書別紙入力用資料!$C$24="申請区分②　B【規格適合・認証取得プロジェクト - 製品改良目標無】"</xm:f>
            <x14:dxf>
              <font>
                <color theme="0" tint="-0.24994659260841701"/>
              </font>
              <fill>
                <patternFill>
                  <bgColor theme="0" tint="-0.24994659260841701"/>
                </patternFill>
              </fill>
            </x14:dxf>
          </x14:cfRule>
          <xm:sqref>C7:H21 K7:K21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1">
    <tabColor theme="8" tint="0.79998168889431442"/>
    <pageSetUpPr fitToPage="1"/>
  </sheetPr>
  <dimension ref="A1:U23"/>
  <sheetViews>
    <sheetView showGridLines="0" view="pageBreakPreview" zoomScaleNormal="100" zoomScaleSheetLayoutView="100" zoomScalePageLayoutView="130" workbookViewId="0">
      <selection activeCell="C8" sqref="C8"/>
    </sheetView>
  </sheetViews>
  <sheetFormatPr defaultColWidth="2.08984375" defaultRowHeight="15" customHeight="1" x14ac:dyDescent="0.2"/>
  <cols>
    <col min="1" max="1" width="1.26953125" style="20" customWidth="1"/>
    <col min="2" max="2" width="7.36328125" style="20" customWidth="1"/>
    <col min="3" max="4" width="11.7265625" style="23" customWidth="1"/>
    <col min="5" max="8" width="5.08984375" style="23" customWidth="1"/>
    <col min="9" max="9" width="11.26953125" style="23" customWidth="1"/>
    <col min="10" max="11" width="10" style="23" customWidth="1"/>
    <col min="12" max="12" width="12.6328125" style="23" customWidth="1"/>
    <col min="13" max="161" width="2.08984375" style="20" customWidth="1"/>
    <col min="162" max="16384" width="2.08984375" style="20"/>
  </cols>
  <sheetData>
    <row r="1" spans="1:21" ht="15" customHeight="1" x14ac:dyDescent="0.2">
      <c r="A1" s="20" t="s">
        <v>312</v>
      </c>
    </row>
    <row r="2" spans="1:21" s="206" customFormat="1" ht="20" x14ac:dyDescent="0.2">
      <c r="A2" s="483" t="s">
        <v>168</v>
      </c>
      <c r="C2" s="297"/>
      <c r="D2" s="1041"/>
      <c r="E2" s="1041"/>
      <c r="F2" s="1041"/>
      <c r="G2" s="1041"/>
      <c r="H2" s="1041"/>
      <c r="I2" s="1041"/>
      <c r="J2" s="1041"/>
      <c r="K2" s="1041"/>
      <c r="L2" s="1041"/>
    </row>
    <row r="3" spans="1:21" ht="18" x14ac:dyDescent="0.2">
      <c r="A3" s="298" t="s">
        <v>29</v>
      </c>
      <c r="B3" s="299"/>
      <c r="C3" s="299"/>
      <c r="D3" s="299"/>
      <c r="E3" s="299"/>
      <c r="F3" s="299"/>
      <c r="G3" s="299"/>
      <c r="H3" s="299"/>
      <c r="I3" s="299"/>
      <c r="J3" s="299"/>
      <c r="K3" s="43"/>
      <c r="L3" s="589"/>
    </row>
    <row r="4" spans="1:21" ht="33.75" customHeight="1" x14ac:dyDescent="0.2">
      <c r="A4" s="35"/>
      <c r="B4" s="1122" t="s">
        <v>242</v>
      </c>
      <c r="C4" s="1123"/>
      <c r="D4" s="1123"/>
      <c r="E4" s="1123"/>
      <c r="F4" s="1123"/>
      <c r="G4" s="1123"/>
      <c r="H4" s="1123"/>
      <c r="I4" s="1123"/>
      <c r="J4" s="1123"/>
      <c r="K4" s="1123"/>
      <c r="L4" s="1124"/>
    </row>
    <row r="5" spans="1:21" ht="15" customHeight="1" x14ac:dyDescent="0.2">
      <c r="A5" s="35"/>
      <c r="B5" s="1125" t="s">
        <v>191</v>
      </c>
      <c r="C5" s="1126"/>
      <c r="D5" s="1126"/>
      <c r="E5" s="1126"/>
      <c r="F5" s="1126"/>
      <c r="G5" s="1126"/>
      <c r="H5" s="1126"/>
      <c r="I5" s="1126"/>
      <c r="J5" s="1126"/>
      <c r="K5" s="1126"/>
      <c r="L5" s="1127"/>
    </row>
    <row r="6" spans="1:21" ht="15" customHeight="1" x14ac:dyDescent="0.2">
      <c r="A6" s="35"/>
      <c r="B6" s="1120" t="s">
        <v>243</v>
      </c>
      <c r="C6" s="1121"/>
      <c r="D6" s="1121"/>
      <c r="E6" s="1121"/>
      <c r="F6" s="1121"/>
      <c r="G6" s="1121"/>
      <c r="H6" s="1121"/>
      <c r="I6" s="1121"/>
      <c r="J6" s="1121"/>
      <c r="K6" s="1121"/>
      <c r="L6" s="590" t="s">
        <v>10</v>
      </c>
    </row>
    <row r="7" spans="1:21" ht="60" x14ac:dyDescent="0.2">
      <c r="A7" s="35"/>
      <c r="B7" s="191" t="s">
        <v>49</v>
      </c>
      <c r="C7" s="192" t="s">
        <v>25</v>
      </c>
      <c r="D7" s="192" t="s">
        <v>26</v>
      </c>
      <c r="E7" s="192" t="s">
        <v>76</v>
      </c>
      <c r="F7" s="261" t="s">
        <v>136</v>
      </c>
      <c r="G7" s="262" t="s">
        <v>135</v>
      </c>
      <c r="H7" s="262" t="s">
        <v>32</v>
      </c>
      <c r="I7" s="263" t="s">
        <v>170</v>
      </c>
      <c r="J7" s="194" t="s">
        <v>137</v>
      </c>
      <c r="K7" s="192" t="s">
        <v>23</v>
      </c>
      <c r="L7" s="591" t="s">
        <v>90</v>
      </c>
    </row>
    <row r="8" spans="1:21" ht="41.25" customHeight="1" x14ac:dyDescent="0.2">
      <c r="A8" s="35"/>
      <c r="B8" s="264">
        <f t="shared" ref="B8:B22" si="0">ROW()-7</f>
        <v>1</v>
      </c>
      <c r="C8" s="290"/>
      <c r="D8" s="290"/>
      <c r="E8" s="401"/>
      <c r="F8" s="402"/>
      <c r="G8" s="403"/>
      <c r="H8" s="404"/>
      <c r="I8" s="403"/>
      <c r="J8" s="270">
        <f>IF(機械装置・工具器具費[[#This Row],[ﾘｰｽ・
ﾚﾝﾀﾙ
月数]]&gt;0,機械装置・工具器具費[[#This Row],[ﾘｰｽ・
ﾚﾝﾀﾙ
月数]]*機械装置・工具器具費[[#This Row],[数量
(A)]]*機械装置・工具器具費[[#This Row],[購入単価 又は
ﾘｰｽ･ﾚﾝﾀﾙ料
合計（税抜）
(B)]],機械装置・工具器具費[[#This Row],[数量
(A)]]*機械装置・工具器具費[[#This Row],[購入単価 又は
ﾘｰｽ･ﾚﾝﾀﾙ料
合計（税抜）
(B)]])</f>
        <v>0</v>
      </c>
      <c r="K8" s="270">
        <f>IF(機械装置・工具器具費[[#This Row],[助成対象
経費
（税抜）
(A)×(B）]]="","",ROUNDDOWN(機械装置・工具器具費[[#This Row],[助成対象
経費
（税抜）
(A)×(B）]]*1.1,0))</f>
        <v>0</v>
      </c>
      <c r="L8" s="592"/>
    </row>
    <row r="9" spans="1:21" ht="41.25" customHeight="1" x14ac:dyDescent="0.2">
      <c r="A9" s="35"/>
      <c r="B9" s="264">
        <f t="shared" si="0"/>
        <v>2</v>
      </c>
      <c r="C9" s="290"/>
      <c r="D9" s="290"/>
      <c r="E9" s="401"/>
      <c r="F9" s="402"/>
      <c r="G9" s="403"/>
      <c r="H9" s="404"/>
      <c r="I9" s="403"/>
      <c r="J9" s="270">
        <f>IF(機械装置・工具器具費[[#This Row],[ﾘｰｽ・
ﾚﾝﾀﾙ
月数]]&gt;0,機械装置・工具器具費[[#This Row],[ﾘｰｽ・
ﾚﾝﾀﾙ
月数]]*機械装置・工具器具費[[#This Row],[数量
(A)]]*機械装置・工具器具費[[#This Row],[購入単価 又は
ﾘｰｽ･ﾚﾝﾀﾙ料
合計（税抜）
(B)]],機械装置・工具器具費[[#This Row],[数量
(A)]]*機械装置・工具器具費[[#This Row],[購入単価 又は
ﾘｰｽ･ﾚﾝﾀﾙ料
合計（税抜）
(B)]])</f>
        <v>0</v>
      </c>
      <c r="K9" s="270">
        <f>IF(機械装置・工具器具費[[#This Row],[助成対象
経費
（税抜）
(A)×(B）]]="","",ROUNDDOWN(機械装置・工具器具費[[#This Row],[助成対象
経費
（税抜）
(A)×(B）]]*1.1,0))</f>
        <v>0</v>
      </c>
      <c r="L9" s="592"/>
      <c r="M9" s="22"/>
      <c r="N9" s="22"/>
      <c r="O9" s="22"/>
      <c r="P9" s="22"/>
      <c r="Q9" s="22"/>
      <c r="R9" s="22"/>
      <c r="S9" s="22"/>
      <c r="T9" s="22"/>
      <c r="U9" s="22"/>
    </row>
    <row r="10" spans="1:21" ht="41.25" customHeight="1" x14ac:dyDescent="0.2">
      <c r="A10" s="35"/>
      <c r="B10" s="264">
        <f t="shared" si="0"/>
        <v>3</v>
      </c>
      <c r="C10" s="290"/>
      <c r="D10" s="290"/>
      <c r="E10" s="401"/>
      <c r="F10" s="402"/>
      <c r="G10" s="403"/>
      <c r="H10" s="404"/>
      <c r="I10" s="403"/>
      <c r="J10" s="270">
        <f>IF(機械装置・工具器具費[[#This Row],[ﾘｰｽ・
ﾚﾝﾀﾙ
月数]]&gt;0,機械装置・工具器具費[[#This Row],[ﾘｰｽ・
ﾚﾝﾀﾙ
月数]]*機械装置・工具器具費[[#This Row],[数量
(A)]]*機械装置・工具器具費[[#This Row],[購入単価 又は
ﾘｰｽ･ﾚﾝﾀﾙ料
合計（税抜）
(B)]],機械装置・工具器具費[[#This Row],[数量
(A)]]*機械装置・工具器具費[[#This Row],[購入単価 又は
ﾘｰｽ･ﾚﾝﾀﾙ料
合計（税抜）
(B)]])</f>
        <v>0</v>
      </c>
      <c r="K10" s="270">
        <f>IF(機械装置・工具器具費[[#This Row],[助成対象
経費
（税抜）
(A)×(B）]]="","",ROUNDDOWN(機械装置・工具器具費[[#This Row],[助成対象
経費
（税抜）
(A)×(B）]]*1.1,0))</f>
        <v>0</v>
      </c>
      <c r="L10" s="592"/>
      <c r="M10" s="22"/>
      <c r="N10" s="22"/>
      <c r="O10" s="22"/>
      <c r="P10" s="22"/>
      <c r="Q10" s="22"/>
      <c r="R10" s="22"/>
      <c r="S10" s="22"/>
      <c r="T10" s="22"/>
      <c r="U10" s="22"/>
    </row>
    <row r="11" spans="1:21" ht="41.25" customHeight="1" x14ac:dyDescent="0.2">
      <c r="A11" s="35"/>
      <c r="B11" s="264">
        <f t="shared" si="0"/>
        <v>4</v>
      </c>
      <c r="C11" s="290"/>
      <c r="D11" s="290"/>
      <c r="E11" s="401"/>
      <c r="F11" s="402"/>
      <c r="G11" s="403"/>
      <c r="H11" s="404"/>
      <c r="I11" s="403"/>
      <c r="J11" s="270">
        <f>IF(機械装置・工具器具費[[#This Row],[ﾘｰｽ・
ﾚﾝﾀﾙ
月数]]&gt;0,機械装置・工具器具費[[#This Row],[ﾘｰｽ・
ﾚﾝﾀﾙ
月数]]*機械装置・工具器具費[[#This Row],[数量
(A)]]*機械装置・工具器具費[[#This Row],[購入単価 又は
ﾘｰｽ･ﾚﾝﾀﾙ料
合計（税抜）
(B)]],機械装置・工具器具費[[#This Row],[数量
(A)]]*機械装置・工具器具費[[#This Row],[購入単価 又は
ﾘｰｽ･ﾚﾝﾀﾙ料
合計（税抜）
(B)]])</f>
        <v>0</v>
      </c>
      <c r="K11" s="270">
        <f>IF(機械装置・工具器具費[[#This Row],[助成対象
経費
（税抜）
(A)×(B）]]="","",ROUNDDOWN(機械装置・工具器具費[[#This Row],[助成対象
経費
（税抜）
(A)×(B）]]*1.1,0))</f>
        <v>0</v>
      </c>
      <c r="L11" s="592"/>
      <c r="M11" s="22"/>
      <c r="N11" s="22"/>
      <c r="O11" s="22"/>
      <c r="P11" s="22"/>
      <c r="Q11" s="22"/>
      <c r="R11" s="22"/>
      <c r="S11" s="22"/>
      <c r="T11" s="22"/>
      <c r="U11" s="22"/>
    </row>
    <row r="12" spans="1:21" ht="41.25" customHeight="1" x14ac:dyDescent="0.2">
      <c r="A12" s="35"/>
      <c r="B12" s="264">
        <f t="shared" si="0"/>
        <v>5</v>
      </c>
      <c r="C12" s="290"/>
      <c r="D12" s="290"/>
      <c r="E12" s="401"/>
      <c r="F12" s="402"/>
      <c r="G12" s="403"/>
      <c r="H12" s="404"/>
      <c r="I12" s="403"/>
      <c r="J12" s="270">
        <f>IF(機械装置・工具器具費[[#This Row],[ﾘｰｽ・
ﾚﾝﾀﾙ
月数]]&gt;0,機械装置・工具器具費[[#This Row],[ﾘｰｽ・
ﾚﾝﾀﾙ
月数]]*機械装置・工具器具費[[#This Row],[数量
(A)]]*機械装置・工具器具費[[#This Row],[購入単価 又は
ﾘｰｽ･ﾚﾝﾀﾙ料
合計（税抜）
(B)]],機械装置・工具器具費[[#This Row],[数量
(A)]]*機械装置・工具器具費[[#This Row],[購入単価 又は
ﾘｰｽ･ﾚﾝﾀﾙ料
合計（税抜）
(B)]])</f>
        <v>0</v>
      </c>
      <c r="K12" s="270">
        <f>IF(機械装置・工具器具費[[#This Row],[助成対象
経費
（税抜）
(A)×(B）]]="","",ROUNDDOWN(機械装置・工具器具費[[#This Row],[助成対象
経費
（税抜）
(A)×(B）]]*1.1,0))</f>
        <v>0</v>
      </c>
      <c r="L12" s="592"/>
      <c r="M12" s="22"/>
      <c r="N12" s="22"/>
      <c r="O12" s="22"/>
      <c r="P12" s="22"/>
      <c r="Q12" s="22"/>
      <c r="R12" s="22"/>
      <c r="S12" s="22"/>
      <c r="T12" s="22"/>
      <c r="U12" s="22"/>
    </row>
    <row r="13" spans="1:21" ht="41.25" customHeight="1" x14ac:dyDescent="0.2">
      <c r="A13" s="35"/>
      <c r="B13" s="271">
        <f t="shared" si="0"/>
        <v>6</v>
      </c>
      <c r="C13" s="290"/>
      <c r="D13" s="290"/>
      <c r="E13" s="401"/>
      <c r="F13" s="402"/>
      <c r="G13" s="403"/>
      <c r="H13" s="404"/>
      <c r="I13" s="403"/>
      <c r="J13" s="270">
        <f>IF(機械装置・工具器具費[[#This Row],[ﾘｰｽ・
ﾚﾝﾀﾙ
月数]]&gt;0,機械装置・工具器具費[[#This Row],[ﾘｰｽ・
ﾚﾝﾀﾙ
月数]]*機械装置・工具器具費[[#This Row],[数量
(A)]]*機械装置・工具器具費[[#This Row],[購入単価 又は
ﾘｰｽ･ﾚﾝﾀﾙ料
合計（税抜）
(B)]],機械装置・工具器具費[[#This Row],[数量
(A)]]*機械装置・工具器具費[[#This Row],[購入単価 又は
ﾘｰｽ･ﾚﾝﾀﾙ料
合計（税抜）
(B)]])</f>
        <v>0</v>
      </c>
      <c r="K13" s="270">
        <f>IF(機械装置・工具器具費[[#This Row],[助成対象
経費
（税抜）
(A)×(B）]]="","",ROUNDDOWN(機械装置・工具器具費[[#This Row],[助成対象
経費
（税抜）
(A)×(B）]]*1.1,0))</f>
        <v>0</v>
      </c>
      <c r="L13" s="592"/>
      <c r="M13" s="22"/>
      <c r="N13" s="22"/>
      <c r="O13" s="22"/>
      <c r="P13" s="22"/>
      <c r="Q13" s="22"/>
      <c r="R13" s="22"/>
      <c r="S13" s="22"/>
      <c r="T13" s="22"/>
      <c r="U13" s="22"/>
    </row>
    <row r="14" spans="1:21" ht="41.25" customHeight="1" x14ac:dyDescent="0.2">
      <c r="A14" s="35"/>
      <c r="B14" s="264">
        <f t="shared" si="0"/>
        <v>7</v>
      </c>
      <c r="C14" s="290"/>
      <c r="D14" s="290"/>
      <c r="E14" s="401"/>
      <c r="F14" s="402"/>
      <c r="G14" s="403"/>
      <c r="H14" s="404"/>
      <c r="I14" s="403"/>
      <c r="J14" s="270">
        <f>IF(機械装置・工具器具費[[#This Row],[ﾘｰｽ・
ﾚﾝﾀﾙ
月数]]&gt;0,機械装置・工具器具費[[#This Row],[ﾘｰｽ・
ﾚﾝﾀﾙ
月数]]*機械装置・工具器具費[[#This Row],[数量
(A)]]*機械装置・工具器具費[[#This Row],[購入単価 又は
ﾘｰｽ･ﾚﾝﾀﾙ料
合計（税抜）
(B)]],機械装置・工具器具費[[#This Row],[数量
(A)]]*機械装置・工具器具費[[#This Row],[購入単価 又は
ﾘｰｽ･ﾚﾝﾀﾙ料
合計（税抜）
(B)]])</f>
        <v>0</v>
      </c>
      <c r="K14" s="270">
        <f>IF(機械装置・工具器具費[[#This Row],[助成対象
経費
（税抜）
(A)×(B）]]="","",ROUNDDOWN(機械装置・工具器具費[[#This Row],[助成対象
経費
（税抜）
(A)×(B）]]*1.1,0))</f>
        <v>0</v>
      </c>
      <c r="L14" s="592"/>
      <c r="M14" s="22"/>
      <c r="N14" s="22"/>
      <c r="O14" s="22"/>
      <c r="P14" s="22"/>
      <c r="Q14" s="22"/>
      <c r="R14" s="22"/>
      <c r="S14" s="22"/>
      <c r="T14" s="22"/>
      <c r="U14" s="22"/>
    </row>
    <row r="15" spans="1:21" ht="41.25" customHeight="1" x14ac:dyDescent="0.2">
      <c r="A15" s="35"/>
      <c r="B15" s="264">
        <f t="shared" si="0"/>
        <v>8</v>
      </c>
      <c r="C15" s="290"/>
      <c r="D15" s="290"/>
      <c r="E15" s="401"/>
      <c r="F15" s="402"/>
      <c r="G15" s="403"/>
      <c r="H15" s="404"/>
      <c r="I15" s="403"/>
      <c r="J15" s="270">
        <f>IF(機械装置・工具器具費[[#This Row],[ﾘｰｽ・
ﾚﾝﾀﾙ
月数]]&gt;0,機械装置・工具器具費[[#This Row],[ﾘｰｽ・
ﾚﾝﾀﾙ
月数]]*機械装置・工具器具費[[#This Row],[数量
(A)]]*機械装置・工具器具費[[#This Row],[購入単価 又は
ﾘｰｽ･ﾚﾝﾀﾙ料
合計（税抜）
(B)]],機械装置・工具器具費[[#This Row],[数量
(A)]]*機械装置・工具器具費[[#This Row],[購入単価 又は
ﾘｰｽ･ﾚﾝﾀﾙ料
合計（税抜）
(B)]])</f>
        <v>0</v>
      </c>
      <c r="K15" s="270">
        <f>IF(機械装置・工具器具費[[#This Row],[助成対象
経費
（税抜）
(A)×(B）]]="","",ROUNDDOWN(機械装置・工具器具費[[#This Row],[助成対象
経費
（税抜）
(A)×(B）]]*1.1,0))</f>
        <v>0</v>
      </c>
      <c r="L15" s="592"/>
      <c r="M15" s="22"/>
      <c r="N15" s="22"/>
      <c r="O15" s="22"/>
      <c r="P15" s="22"/>
      <c r="Q15" s="22"/>
      <c r="R15" s="22"/>
      <c r="S15" s="22"/>
      <c r="T15" s="22"/>
      <c r="U15" s="22"/>
    </row>
    <row r="16" spans="1:21" ht="41.25" customHeight="1" x14ac:dyDescent="0.2">
      <c r="A16" s="35"/>
      <c r="B16" s="264">
        <f t="shared" si="0"/>
        <v>9</v>
      </c>
      <c r="C16" s="290"/>
      <c r="D16" s="290"/>
      <c r="E16" s="401"/>
      <c r="F16" s="402"/>
      <c r="G16" s="403"/>
      <c r="H16" s="404"/>
      <c r="I16" s="403"/>
      <c r="J16" s="270">
        <f>IF(機械装置・工具器具費[[#This Row],[ﾘｰｽ・
ﾚﾝﾀﾙ
月数]]&gt;0,機械装置・工具器具費[[#This Row],[ﾘｰｽ・
ﾚﾝﾀﾙ
月数]]*機械装置・工具器具費[[#This Row],[数量
(A)]]*機械装置・工具器具費[[#This Row],[購入単価 又は
ﾘｰｽ･ﾚﾝﾀﾙ料
合計（税抜）
(B)]],機械装置・工具器具費[[#This Row],[数量
(A)]]*機械装置・工具器具費[[#This Row],[購入単価 又は
ﾘｰｽ･ﾚﾝﾀﾙ料
合計（税抜）
(B)]])</f>
        <v>0</v>
      </c>
      <c r="K16" s="270">
        <f>IF(機械装置・工具器具費[[#This Row],[助成対象
経費
（税抜）
(A)×(B）]]="","",ROUNDDOWN(機械装置・工具器具費[[#This Row],[助成対象
経費
（税抜）
(A)×(B）]]*1.1,0))</f>
        <v>0</v>
      </c>
      <c r="L16" s="592"/>
      <c r="M16" s="22"/>
      <c r="N16" s="22"/>
      <c r="O16" s="22"/>
      <c r="P16" s="22"/>
      <c r="Q16" s="22"/>
      <c r="R16" s="22"/>
      <c r="S16" s="22"/>
      <c r="T16" s="22"/>
      <c r="U16" s="22"/>
    </row>
    <row r="17" spans="1:21" ht="41.25" customHeight="1" x14ac:dyDescent="0.2">
      <c r="A17" s="35"/>
      <c r="B17" s="264">
        <f t="shared" si="0"/>
        <v>10</v>
      </c>
      <c r="C17" s="290"/>
      <c r="D17" s="290"/>
      <c r="E17" s="401"/>
      <c r="F17" s="402"/>
      <c r="G17" s="403"/>
      <c r="H17" s="404"/>
      <c r="I17" s="403"/>
      <c r="J17" s="270">
        <f>IF(機械装置・工具器具費[[#This Row],[ﾘｰｽ・
ﾚﾝﾀﾙ
月数]]&gt;0,機械装置・工具器具費[[#This Row],[ﾘｰｽ・
ﾚﾝﾀﾙ
月数]]*機械装置・工具器具費[[#This Row],[数量
(A)]]*機械装置・工具器具費[[#This Row],[購入単価 又は
ﾘｰｽ･ﾚﾝﾀﾙ料
合計（税抜）
(B)]],機械装置・工具器具費[[#This Row],[数量
(A)]]*機械装置・工具器具費[[#This Row],[購入単価 又は
ﾘｰｽ･ﾚﾝﾀﾙ料
合計（税抜）
(B)]])</f>
        <v>0</v>
      </c>
      <c r="K17" s="270">
        <f>IF(機械装置・工具器具費[[#This Row],[助成対象
経費
（税抜）
(A)×(B）]]="","",ROUNDDOWN(機械装置・工具器具費[[#This Row],[助成対象
経費
（税抜）
(A)×(B）]]*1.1,0))</f>
        <v>0</v>
      </c>
      <c r="L17" s="592"/>
      <c r="M17" s="22"/>
      <c r="N17" s="22"/>
      <c r="O17" s="22"/>
      <c r="P17" s="22"/>
      <c r="Q17" s="22"/>
      <c r="R17" s="22"/>
      <c r="S17" s="22"/>
      <c r="T17" s="22"/>
      <c r="U17" s="22"/>
    </row>
    <row r="18" spans="1:21" ht="41.25" customHeight="1" x14ac:dyDescent="0.2">
      <c r="A18" s="35"/>
      <c r="B18" s="264">
        <f t="shared" si="0"/>
        <v>11</v>
      </c>
      <c r="C18" s="290"/>
      <c r="D18" s="290"/>
      <c r="E18" s="401"/>
      <c r="F18" s="402"/>
      <c r="G18" s="403"/>
      <c r="H18" s="404"/>
      <c r="I18" s="403"/>
      <c r="J18" s="270">
        <f>IF(機械装置・工具器具費[[#This Row],[ﾘｰｽ・
ﾚﾝﾀﾙ
月数]]&gt;0,機械装置・工具器具費[[#This Row],[ﾘｰｽ・
ﾚﾝﾀﾙ
月数]]*機械装置・工具器具費[[#This Row],[数量
(A)]]*機械装置・工具器具費[[#This Row],[購入単価 又は
ﾘｰｽ･ﾚﾝﾀﾙ料
合計（税抜）
(B)]],機械装置・工具器具費[[#This Row],[数量
(A)]]*機械装置・工具器具費[[#This Row],[購入単価 又は
ﾘｰｽ･ﾚﾝﾀﾙ料
合計（税抜）
(B)]])</f>
        <v>0</v>
      </c>
      <c r="K18" s="270">
        <f>IF(機械装置・工具器具費[[#This Row],[助成対象
経費
（税抜）
(A)×(B）]]="","",ROUNDDOWN(機械装置・工具器具費[[#This Row],[助成対象
経費
（税抜）
(A)×(B）]]*1.1,0))</f>
        <v>0</v>
      </c>
      <c r="L18" s="592"/>
      <c r="M18" s="22"/>
      <c r="N18" s="22"/>
      <c r="O18" s="22"/>
      <c r="P18" s="22"/>
      <c r="Q18" s="22"/>
      <c r="R18" s="22"/>
      <c r="S18" s="22"/>
      <c r="T18" s="22"/>
      <c r="U18" s="22"/>
    </row>
    <row r="19" spans="1:21" ht="41.25" customHeight="1" x14ac:dyDescent="0.2">
      <c r="A19" s="35"/>
      <c r="B19" s="264">
        <f t="shared" si="0"/>
        <v>12</v>
      </c>
      <c r="C19" s="290"/>
      <c r="D19" s="290"/>
      <c r="E19" s="401"/>
      <c r="F19" s="402"/>
      <c r="G19" s="403"/>
      <c r="H19" s="404"/>
      <c r="I19" s="403"/>
      <c r="J19" s="270">
        <f>IF(機械装置・工具器具費[[#This Row],[ﾘｰｽ・
ﾚﾝﾀﾙ
月数]]&gt;0,機械装置・工具器具費[[#This Row],[ﾘｰｽ・
ﾚﾝﾀﾙ
月数]]*機械装置・工具器具費[[#This Row],[数量
(A)]]*機械装置・工具器具費[[#This Row],[購入単価 又は
ﾘｰｽ･ﾚﾝﾀﾙ料
合計（税抜）
(B)]],機械装置・工具器具費[[#This Row],[数量
(A)]]*機械装置・工具器具費[[#This Row],[購入単価 又は
ﾘｰｽ･ﾚﾝﾀﾙ料
合計（税抜）
(B)]])</f>
        <v>0</v>
      </c>
      <c r="K19" s="270">
        <f>IF(機械装置・工具器具費[[#This Row],[助成対象
経費
（税抜）
(A)×(B）]]="","",ROUNDDOWN(機械装置・工具器具費[[#This Row],[助成対象
経費
（税抜）
(A)×(B）]]*1.1,0))</f>
        <v>0</v>
      </c>
      <c r="L19" s="592"/>
      <c r="M19" s="22"/>
      <c r="N19" s="22"/>
      <c r="O19" s="22"/>
      <c r="P19" s="22"/>
      <c r="Q19" s="22"/>
      <c r="R19" s="22"/>
      <c r="S19" s="22"/>
      <c r="T19" s="22"/>
      <c r="U19" s="22"/>
    </row>
    <row r="20" spans="1:21" ht="41.25" customHeight="1" x14ac:dyDescent="0.2">
      <c r="A20" s="35"/>
      <c r="B20" s="271">
        <f t="shared" si="0"/>
        <v>13</v>
      </c>
      <c r="C20" s="304"/>
      <c r="D20" s="304"/>
      <c r="E20" s="405"/>
      <c r="F20" s="402"/>
      <c r="G20" s="403"/>
      <c r="H20" s="404"/>
      <c r="I20" s="403"/>
      <c r="J20" s="270">
        <f>IF(機械装置・工具器具費[[#This Row],[ﾘｰｽ・
ﾚﾝﾀﾙ
月数]]&gt;0,機械装置・工具器具費[[#This Row],[ﾘｰｽ・
ﾚﾝﾀﾙ
月数]]*機械装置・工具器具費[[#This Row],[数量
(A)]]*機械装置・工具器具費[[#This Row],[購入単価 又は
ﾘｰｽ･ﾚﾝﾀﾙ料
合計（税抜）
(B)]],機械装置・工具器具費[[#This Row],[数量
(A)]]*機械装置・工具器具費[[#This Row],[購入単価 又は
ﾘｰｽ･ﾚﾝﾀﾙ料
合計（税抜）
(B)]])</f>
        <v>0</v>
      </c>
      <c r="K20" s="270">
        <f>IF(機械装置・工具器具費[[#This Row],[助成対象
経費
（税抜）
(A)×(B）]]="","",ROUNDDOWN(機械装置・工具器具費[[#This Row],[助成対象
経費
（税抜）
(A)×(B）]]*1.1,0))</f>
        <v>0</v>
      </c>
      <c r="L20" s="592"/>
      <c r="M20" s="22"/>
      <c r="N20" s="22"/>
      <c r="O20" s="22"/>
      <c r="P20" s="22"/>
      <c r="Q20" s="22"/>
      <c r="R20" s="22"/>
      <c r="S20" s="22"/>
      <c r="T20" s="22"/>
      <c r="U20" s="22"/>
    </row>
    <row r="21" spans="1:21" ht="41.25" customHeight="1" x14ac:dyDescent="0.2">
      <c r="A21" s="35"/>
      <c r="B21" s="271">
        <f t="shared" si="0"/>
        <v>14</v>
      </c>
      <c r="C21" s="304"/>
      <c r="D21" s="304"/>
      <c r="E21" s="405"/>
      <c r="F21" s="406"/>
      <c r="G21" s="403"/>
      <c r="H21" s="404"/>
      <c r="I21" s="403"/>
      <c r="J21" s="270">
        <f>IF(機械装置・工具器具費[[#This Row],[ﾘｰｽ・
ﾚﾝﾀﾙ
月数]]&gt;0,機械装置・工具器具費[[#This Row],[ﾘｰｽ・
ﾚﾝﾀﾙ
月数]]*機械装置・工具器具費[[#This Row],[数量
(A)]]*機械装置・工具器具費[[#This Row],[購入単価 又は
ﾘｰｽ･ﾚﾝﾀﾙ料
合計（税抜）
(B)]],機械装置・工具器具費[[#This Row],[数量
(A)]]*機械装置・工具器具費[[#This Row],[購入単価 又は
ﾘｰｽ･ﾚﾝﾀﾙ料
合計（税抜）
(B)]])</f>
        <v>0</v>
      </c>
      <c r="K21" s="270">
        <f>IF(機械装置・工具器具費[[#This Row],[助成対象
経費
（税抜）
(A)×(B）]]="","",ROUNDDOWN(機械装置・工具器具費[[#This Row],[助成対象
経費
（税抜）
(A)×(B）]]*1.1,0))</f>
        <v>0</v>
      </c>
      <c r="L21" s="592"/>
      <c r="M21" s="22"/>
      <c r="N21" s="22"/>
      <c r="O21" s="22"/>
      <c r="P21" s="22"/>
      <c r="Q21" s="22"/>
      <c r="R21" s="22"/>
      <c r="S21" s="22"/>
      <c r="T21" s="22"/>
      <c r="U21" s="22"/>
    </row>
    <row r="22" spans="1:21" ht="41.25" customHeight="1" x14ac:dyDescent="0.2">
      <c r="A22" s="35"/>
      <c r="B22" s="275">
        <f t="shared" si="0"/>
        <v>15</v>
      </c>
      <c r="C22" s="291"/>
      <c r="D22" s="291"/>
      <c r="E22" s="407"/>
      <c r="F22" s="408"/>
      <c r="G22" s="409"/>
      <c r="H22" s="410"/>
      <c r="I22" s="409"/>
      <c r="J22" s="270">
        <f>IF(機械装置・工具器具費[[#This Row],[ﾘｰｽ・
ﾚﾝﾀﾙ
月数]]&gt;0,機械装置・工具器具費[[#This Row],[ﾘｰｽ・
ﾚﾝﾀﾙ
月数]]*機械装置・工具器具費[[#This Row],[数量
(A)]]*機械装置・工具器具費[[#This Row],[購入単価 又は
ﾘｰｽ･ﾚﾝﾀﾙ料
合計（税抜）
(B)]],機械装置・工具器具費[[#This Row],[数量
(A)]]*機械装置・工具器具費[[#This Row],[購入単価 又は
ﾘｰｽ･ﾚﾝﾀﾙ料
合計（税抜）
(B)]])</f>
        <v>0</v>
      </c>
      <c r="K22" s="545">
        <f>IF(機械装置・工具器具費[[#This Row],[助成対象
経費
（税抜）
(A)×(B）]]="","",ROUNDDOWN(機械装置・工具器具費[[#This Row],[助成対象
経費
（税抜）
(A)×(B）]]*1.1,0))</f>
        <v>0</v>
      </c>
      <c r="L22" s="645"/>
      <c r="M22" s="22"/>
      <c r="N22" s="22"/>
      <c r="O22" s="22"/>
      <c r="P22" s="22"/>
      <c r="Q22" s="22"/>
      <c r="R22" s="22"/>
      <c r="S22" s="22"/>
      <c r="T22" s="22"/>
      <c r="U22" s="22"/>
    </row>
    <row r="23" spans="1:21" ht="24.75" customHeight="1" x14ac:dyDescent="0.2">
      <c r="A23" s="56"/>
      <c r="B23" s="282" t="s">
        <v>175</v>
      </c>
      <c r="C23" s="283"/>
      <c r="D23" s="284"/>
      <c r="E23" s="284"/>
      <c r="F23" s="284"/>
      <c r="G23" s="284"/>
      <c r="H23" s="285"/>
      <c r="I23" s="286"/>
      <c r="J23" s="287">
        <f>SUBTOTAL(109,機械装置・工具器具費[助成対象
経費
（税抜）
(A)×(B）])</f>
        <v>0</v>
      </c>
      <c r="K23" s="646">
        <f>SUBTOTAL(109,機械装置・工具器具費[助成事業に
要する経費
（税込）])</f>
        <v>0</v>
      </c>
      <c r="L23" s="647"/>
      <c r="M23" s="22"/>
      <c r="N23" s="22"/>
      <c r="O23" s="22"/>
      <c r="P23" s="22"/>
      <c r="Q23" s="22"/>
      <c r="R23" s="22"/>
      <c r="S23" s="22"/>
      <c r="T23" s="22"/>
      <c r="U23" s="22"/>
    </row>
  </sheetData>
  <sheetProtection sheet="1" formatCells="0" formatRows="0" insertRows="0" deleteRows="0" selectLockedCells="1"/>
  <dataConsolidate/>
  <mergeCells count="4">
    <mergeCell ref="D2:L2"/>
    <mergeCell ref="B6:K6"/>
    <mergeCell ref="B4:L4"/>
    <mergeCell ref="B5:L5"/>
  </mergeCells>
  <phoneticPr fontId="1"/>
  <dataValidations xWindow="360" yWindow="463" count="8">
    <dataValidation allowBlank="1" showInputMessage="1" showErrorMessage="1" prompt="生産・量産用の機械装置等に係る経費は計上できません。" sqref="C8:C22" xr:uid="{00000000-0002-0000-0B00-000000000000}"/>
    <dataValidation imeMode="halfAlpha" allowBlank="1" showInputMessage="1" showErrorMessage="1" prompt="本助成事業に必要な最小限の数量を記入してください。" sqref="G8:G22" xr:uid="{00000000-0002-0000-0B00-000001000000}"/>
    <dataValidation type="list" allowBlank="1" showInputMessage="1" showErrorMessage="1" sqref="E8:E22" xr:uid="{00000000-0002-0000-0B00-000002000000}">
      <formula1>"購入,ﾘｰｽ,ﾚﾝﾀﾙ"</formula1>
    </dataValidation>
    <dataValidation allowBlank="1" showInputMessage="1" showErrorMessage="1" prompt="（例）_x000a_○○加工_x000a_" sqref="D8:D22" xr:uid="{00000000-0002-0000-0B00-000003000000}"/>
    <dataValidation allowBlank="1" showInputMessage="1" showErrorMessage="1" prompt="未定等不明確の場合は、 申請時点の候補先を記入してください。「未定、検討中」等の記入はできません。" sqref="L8:L22" xr:uid="{00000000-0002-0000-0B00-000004000000}"/>
    <dataValidation type="whole" imeMode="disabled" allowBlank="1" showInputMessage="1" showErrorMessage="1" prompt="調達方法が「購入」の場合は記入不要です。_x000a_リース・レンタル月数（数字）のみ記入してください。_x000a_（例）リース・レンタル月数１年３ヶ月（15ヶ月）の場合→「15」" sqref="F8:F22" xr:uid="{00000000-0002-0000-0B00-000005000000}">
      <formula1>1</formula1>
      <formula2>21</formula2>
    </dataValidation>
    <dataValidation imeMode="disabled" allowBlank="1" showInputMessage="1" showErrorMessage="1" prompt="１件あたりの単価が税抜100万円以上の購入品の場合は、別紙12の購入計画書を記入してください。_x000a_※併せて原則２者以上の見積書を提出してください。" sqref="I8:I22" xr:uid="{00000000-0002-0000-0B00-000006000000}"/>
    <dataValidation allowBlank="1" showInputMessage="1" showErrorMessage="1" prompt="自動計算されます。" sqref="J8:K22" xr:uid="{00000000-0002-0000-0B00-000007000000}"/>
  </dataValidations>
  <pageMargins left="0.59055118110236227" right="0.19685039370078741" top="0.39370078740157483" bottom="0.39370078740157483" header="0.19685039370078741" footer="0.19685039370078741"/>
  <pageSetup paperSize="9" scale="98"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6B3CCAB3-AE35-47A8-8865-2B93470C034E}">
            <xm:f>様式外＿申請書別紙入力用資料!$C$24="申請区分②　B【規格適合・認証取得プロジェクト - 製品改良目標無】"</xm:f>
            <x14:dxf>
              <font>
                <color theme="0" tint="-0.24994659260841701"/>
              </font>
              <fill>
                <patternFill patternType="solid">
                  <fgColor theme="0" tint="-0.24994659260841701"/>
                  <bgColor theme="0" tint="-0.24994659260841701"/>
                </patternFill>
              </fill>
            </x14:dxf>
          </x14:cfRule>
          <xm:sqref>C8:I22 L8:L22</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2">
    <tabColor theme="8" tint="0.79998168889431442"/>
    <pageSetUpPr fitToPage="1"/>
  </sheetPr>
  <dimension ref="A1:CG43"/>
  <sheetViews>
    <sheetView showGridLines="0" view="pageBreakPreview" topLeftCell="A3" zoomScaleNormal="100" zoomScaleSheetLayoutView="100" workbookViewId="0">
      <selection activeCell="N7" sqref="N7:AC7"/>
    </sheetView>
  </sheetViews>
  <sheetFormatPr defaultColWidth="2.08984375" defaultRowHeight="16.5" outlineLevelCol="1" x14ac:dyDescent="0.2"/>
  <cols>
    <col min="1" max="1" width="1" style="21" customWidth="1"/>
    <col min="2" max="4" width="2.7265625" style="21" customWidth="1"/>
    <col min="5" max="8" width="2.08984375" style="21" customWidth="1"/>
    <col min="9" max="9" width="2" style="21" customWidth="1"/>
    <col min="10" max="13" width="1.7265625" style="21" customWidth="1"/>
    <col min="14" max="15" width="2" style="21" customWidth="1"/>
    <col min="16" max="17" width="2.08984375" style="21" customWidth="1"/>
    <col min="18" max="18" width="2.26953125" style="21" customWidth="1"/>
    <col min="19" max="21" width="2.08984375" style="21" customWidth="1"/>
    <col min="22" max="22" width="2.26953125" style="21" customWidth="1"/>
    <col min="23" max="29" width="2.08984375" style="21" customWidth="1"/>
    <col min="30" max="33" width="3.26953125" style="21" customWidth="1"/>
    <col min="34" max="37" width="2.08984375" style="21" customWidth="1"/>
    <col min="38" max="39" width="2.36328125" style="21" customWidth="1"/>
    <col min="40" max="44" width="2" style="21" customWidth="1"/>
    <col min="45" max="50" width="2.08984375" style="21" customWidth="1"/>
    <col min="51" max="51" width="12.453125" style="21" hidden="1" customWidth="1" outlineLevel="1"/>
    <col min="52" max="52" width="2.08984375" style="21" customWidth="1" collapsed="1"/>
    <col min="53" max="250" width="2.08984375" style="21" customWidth="1"/>
    <col min="251" max="16384" width="2.08984375" style="21"/>
  </cols>
  <sheetData>
    <row r="1" spans="1:85" x14ac:dyDescent="0.2">
      <c r="A1" s="21" t="s">
        <v>313</v>
      </c>
    </row>
    <row r="2" spans="1:85" ht="20" x14ac:dyDescent="0.2">
      <c r="A2" s="483" t="s">
        <v>168</v>
      </c>
      <c r="I2" s="1041"/>
      <c r="J2" s="1041"/>
      <c r="K2" s="1041"/>
      <c r="L2" s="1041"/>
      <c r="M2" s="1041"/>
      <c r="N2" s="1041"/>
      <c r="O2" s="1041"/>
      <c r="P2" s="1041"/>
      <c r="Q2" s="1041"/>
      <c r="R2" s="1041"/>
      <c r="S2" s="1041"/>
      <c r="T2" s="1041"/>
      <c r="U2" s="1041"/>
      <c r="V2" s="1041"/>
      <c r="W2" s="1041"/>
      <c r="X2" s="1041"/>
      <c r="Y2" s="1041"/>
      <c r="Z2" s="1041"/>
      <c r="AA2" s="1041"/>
      <c r="AB2" s="1041"/>
      <c r="AC2" s="1041"/>
      <c r="AD2" s="1041"/>
      <c r="AE2" s="1041"/>
      <c r="AF2" s="1041"/>
      <c r="AG2" s="1041"/>
      <c r="AH2" s="1041"/>
      <c r="AI2" s="1041"/>
      <c r="AJ2" s="1041"/>
      <c r="AK2" s="1041"/>
      <c r="AL2" s="1041"/>
      <c r="AM2" s="1041"/>
      <c r="AN2" s="1041"/>
      <c r="AO2" s="1041"/>
      <c r="AP2" s="1041"/>
      <c r="AQ2" s="1041"/>
      <c r="AR2" s="1041"/>
    </row>
    <row r="3" spans="1:85" ht="22.5" customHeight="1" x14ac:dyDescent="0.2">
      <c r="A3" s="298" t="s">
        <v>177</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60"/>
    </row>
    <row r="4" spans="1:85" ht="15" customHeight="1" x14ac:dyDescent="0.2">
      <c r="A4" s="61"/>
      <c r="B4" s="1128" t="s">
        <v>384</v>
      </c>
      <c r="C4" s="1129"/>
      <c r="D4" s="1129"/>
      <c r="E4" s="1129"/>
      <c r="F4" s="1129"/>
      <c r="G4" s="1129"/>
      <c r="H4" s="1129"/>
      <c r="I4" s="1129"/>
      <c r="J4" s="1129"/>
      <c r="K4" s="1129"/>
      <c r="L4" s="1129"/>
      <c r="M4" s="1129"/>
      <c r="N4" s="1129"/>
      <c r="O4" s="1129"/>
      <c r="P4" s="1129"/>
      <c r="Q4" s="1129"/>
      <c r="R4" s="1129"/>
      <c r="S4" s="1129"/>
      <c r="T4" s="1129"/>
      <c r="U4" s="1129"/>
      <c r="V4" s="1129"/>
      <c r="W4" s="1129"/>
      <c r="X4" s="1129"/>
      <c r="Y4" s="1129"/>
      <c r="Z4" s="1129"/>
      <c r="AA4" s="1129"/>
      <c r="AB4" s="1129"/>
      <c r="AC4" s="1129"/>
      <c r="AD4" s="1129"/>
      <c r="AE4" s="1129"/>
      <c r="AF4" s="1129"/>
      <c r="AG4" s="1129"/>
      <c r="AH4" s="1129"/>
      <c r="AI4" s="1129"/>
      <c r="AJ4" s="1129"/>
      <c r="AK4" s="1129"/>
      <c r="AL4" s="1129"/>
      <c r="AM4" s="1129"/>
      <c r="AN4" s="1129"/>
      <c r="AO4" s="1129"/>
      <c r="AP4" s="1129"/>
      <c r="AQ4" s="1129"/>
      <c r="AR4" s="1130"/>
    </row>
    <row r="5" spans="1:85" ht="15" customHeight="1" x14ac:dyDescent="0.2">
      <c r="A5" s="61"/>
      <c r="B5" s="38" t="s">
        <v>385</v>
      </c>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484"/>
    </row>
    <row r="6" spans="1:85" ht="15" customHeight="1" thickBot="1" x14ac:dyDescent="0.25">
      <c r="A6" s="61"/>
      <c r="B6" s="38" t="s">
        <v>448</v>
      </c>
      <c r="C6" s="25"/>
      <c r="D6" s="80"/>
      <c r="E6" s="80"/>
      <c r="F6" s="485"/>
      <c r="G6" s="485"/>
      <c r="H6" s="485"/>
      <c r="I6" s="485"/>
      <c r="J6" s="485"/>
      <c r="K6" s="485"/>
      <c r="L6" s="485"/>
      <c r="M6" s="485"/>
      <c r="N6" s="485"/>
      <c r="O6" s="485"/>
      <c r="P6" s="485"/>
      <c r="Q6" s="485"/>
      <c r="R6" s="485"/>
      <c r="S6" s="485"/>
      <c r="T6" s="485"/>
      <c r="U6" s="485"/>
      <c r="V6" s="485"/>
      <c r="W6" s="485"/>
      <c r="X6" s="485"/>
      <c r="Y6" s="485"/>
      <c r="Z6" s="485"/>
      <c r="AA6" s="485"/>
      <c r="AB6" s="485"/>
      <c r="AC6" s="485"/>
      <c r="AD6" s="485"/>
      <c r="AE6" s="485"/>
      <c r="AF6" s="485"/>
      <c r="AG6" s="485"/>
      <c r="AH6" s="485"/>
      <c r="AI6" s="485"/>
      <c r="AJ6" s="485"/>
      <c r="AK6" s="485"/>
      <c r="AL6" s="485"/>
      <c r="AM6" s="485"/>
      <c r="AN6" s="485"/>
      <c r="AO6" s="485"/>
      <c r="AP6" s="485"/>
      <c r="AQ6" s="485"/>
      <c r="AR6" s="486"/>
    </row>
    <row r="7" spans="1:85" ht="16.5" customHeight="1" x14ac:dyDescent="0.2">
      <c r="A7" s="61"/>
      <c r="B7" s="1135" t="s">
        <v>171</v>
      </c>
      <c r="C7" s="1136"/>
      <c r="D7" s="1136"/>
      <c r="E7" s="1137"/>
      <c r="F7" s="1138" t="s">
        <v>36</v>
      </c>
      <c r="G7" s="1138"/>
      <c r="H7" s="1138"/>
      <c r="I7" s="1138"/>
      <c r="J7" s="1138"/>
      <c r="K7" s="1138"/>
      <c r="L7" s="1138"/>
      <c r="M7" s="1139"/>
      <c r="N7" s="1159"/>
      <c r="O7" s="1159"/>
      <c r="P7" s="1159"/>
      <c r="Q7" s="1159"/>
      <c r="R7" s="1159"/>
      <c r="S7" s="1159"/>
      <c r="T7" s="1159"/>
      <c r="U7" s="1159"/>
      <c r="V7" s="1159"/>
      <c r="W7" s="1159"/>
      <c r="X7" s="1159"/>
      <c r="Y7" s="1159"/>
      <c r="Z7" s="1159"/>
      <c r="AA7" s="1159"/>
      <c r="AB7" s="1159"/>
      <c r="AC7" s="1160"/>
      <c r="AD7" s="1161" t="s">
        <v>386</v>
      </c>
      <c r="AE7" s="1162"/>
      <c r="AF7" s="1162"/>
      <c r="AG7" s="1162"/>
      <c r="AH7" s="1165"/>
      <c r="AI7" s="1165"/>
      <c r="AJ7" s="1165"/>
      <c r="AK7" s="1165"/>
      <c r="AL7" s="1165"/>
      <c r="AM7" s="1165"/>
      <c r="AN7" s="1165"/>
      <c r="AO7" s="1165"/>
      <c r="AP7" s="1165"/>
      <c r="AQ7" s="1165"/>
      <c r="AR7" s="1166"/>
      <c r="AV7" s="25"/>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25"/>
      <c r="CB7" s="25"/>
      <c r="CC7" s="25"/>
      <c r="CD7" s="25"/>
      <c r="CE7" s="25"/>
      <c r="CF7" s="25"/>
      <c r="CG7" s="25"/>
    </row>
    <row r="8" spans="1:85" ht="17" thickBot="1" x14ac:dyDescent="0.25">
      <c r="A8" s="61"/>
      <c r="B8" s="1156" t="s">
        <v>280</v>
      </c>
      <c r="C8" s="1157"/>
      <c r="D8" s="1157"/>
      <c r="E8" s="1158"/>
      <c r="F8" s="1138" t="s">
        <v>116</v>
      </c>
      <c r="G8" s="1138"/>
      <c r="H8" s="1138"/>
      <c r="I8" s="1138"/>
      <c r="J8" s="1138"/>
      <c r="K8" s="1138"/>
      <c r="L8" s="1138"/>
      <c r="M8" s="1139"/>
      <c r="N8" s="1179"/>
      <c r="O8" s="1179"/>
      <c r="P8" s="1179"/>
      <c r="Q8" s="1179"/>
      <c r="R8" s="1179"/>
      <c r="S8" s="1179"/>
      <c r="T8" s="1179"/>
      <c r="U8" s="1179"/>
      <c r="V8" s="1179"/>
      <c r="W8" s="1179"/>
      <c r="X8" s="1179"/>
      <c r="Y8" s="1179"/>
      <c r="Z8" s="1179"/>
      <c r="AA8" s="1179"/>
      <c r="AB8" s="1179"/>
      <c r="AC8" s="1180"/>
      <c r="AD8" s="1163"/>
      <c r="AE8" s="1164"/>
      <c r="AF8" s="1164"/>
      <c r="AG8" s="1164"/>
      <c r="AH8" s="1167"/>
      <c r="AI8" s="1167"/>
      <c r="AJ8" s="1167"/>
      <c r="AK8" s="1167"/>
      <c r="AL8" s="1167"/>
      <c r="AM8" s="1167"/>
      <c r="AN8" s="1167"/>
      <c r="AO8" s="1167"/>
      <c r="AP8" s="1167"/>
      <c r="AQ8" s="1167"/>
      <c r="AR8" s="1168"/>
      <c r="AV8" s="25"/>
      <c r="AW8" s="511"/>
      <c r="AX8" s="511"/>
      <c r="AY8" s="511"/>
      <c r="AZ8" s="511"/>
      <c r="BA8" s="511"/>
      <c r="BB8" s="511"/>
      <c r="BC8" s="511"/>
      <c r="BD8" s="511"/>
      <c r="BE8" s="511"/>
      <c r="BF8" s="511"/>
      <c r="BG8" s="511"/>
      <c r="BH8" s="511"/>
      <c r="BI8" s="511"/>
      <c r="BJ8" s="511"/>
      <c r="BK8" s="511"/>
      <c r="BL8" s="511"/>
      <c r="BM8" s="511"/>
      <c r="BN8" s="511"/>
      <c r="BO8" s="511"/>
      <c r="BP8" s="511"/>
      <c r="BQ8" s="511"/>
      <c r="BR8" s="511"/>
      <c r="BS8" s="511"/>
      <c r="BT8" s="511"/>
      <c r="BU8" s="511"/>
      <c r="BV8" s="511"/>
      <c r="BW8" s="511"/>
      <c r="BX8" s="511"/>
      <c r="BY8" s="511"/>
      <c r="BZ8" s="511"/>
      <c r="CA8" s="25"/>
      <c r="CB8" s="25"/>
      <c r="CC8" s="25"/>
      <c r="CD8" s="25"/>
      <c r="CE8" s="25"/>
      <c r="CF8" s="25"/>
      <c r="CG8" s="25"/>
    </row>
    <row r="9" spans="1:85" ht="19.5" customHeight="1" x14ac:dyDescent="0.2">
      <c r="A9" s="61"/>
      <c r="B9" s="1140" t="s">
        <v>15</v>
      </c>
      <c r="C9" s="1141"/>
      <c r="D9" s="1141"/>
      <c r="E9" s="1142"/>
      <c r="F9" s="1169" t="s">
        <v>115</v>
      </c>
      <c r="G9" s="1169"/>
      <c r="H9" s="1169"/>
      <c r="I9" s="1170"/>
      <c r="J9" s="1181"/>
      <c r="K9" s="1182"/>
      <c r="L9" s="1182"/>
      <c r="M9" s="1182"/>
      <c r="N9" s="1182"/>
      <c r="O9" s="1182"/>
      <c r="P9" s="1182"/>
      <c r="Q9" s="1182"/>
      <c r="R9" s="1182"/>
      <c r="S9" s="1182"/>
      <c r="T9" s="1182"/>
      <c r="U9" s="1182"/>
      <c r="V9" s="1182"/>
      <c r="W9" s="1182"/>
      <c r="X9" s="1182"/>
      <c r="Y9" s="1182"/>
      <c r="Z9" s="1182"/>
      <c r="AA9" s="1182"/>
      <c r="AB9" s="1182"/>
      <c r="AC9" s="1183"/>
      <c r="AD9" s="1153" t="s">
        <v>181</v>
      </c>
      <c r="AE9" s="1138"/>
      <c r="AF9" s="1138"/>
      <c r="AG9" s="1138"/>
      <c r="AH9" s="1154" t="s">
        <v>274</v>
      </c>
      <c r="AI9" s="1155"/>
      <c r="AJ9" s="1155"/>
      <c r="AK9" s="1173"/>
      <c r="AL9" s="1173"/>
      <c r="AM9" s="1174" t="s">
        <v>51</v>
      </c>
      <c r="AN9" s="1174"/>
      <c r="AO9" s="1173"/>
      <c r="AP9" s="1173"/>
      <c r="AQ9" s="1174" t="s">
        <v>56</v>
      </c>
      <c r="AR9" s="1175"/>
      <c r="AV9" s="25"/>
      <c r="AW9" s="511"/>
      <c r="AX9" s="511"/>
      <c r="AY9" s="576">
        <f>様式外＿申請書別紙入力用資料!$E$37</f>
        <v>46419</v>
      </c>
      <c r="AZ9" s="511"/>
      <c r="BA9" s="511"/>
      <c r="BB9" s="511"/>
      <c r="BC9" s="511"/>
      <c r="BD9" s="511"/>
      <c r="BE9" s="511"/>
      <c r="BF9" s="511"/>
      <c r="BG9" s="511"/>
      <c r="BH9" s="511"/>
      <c r="BI9" s="511"/>
      <c r="BJ9" s="511"/>
      <c r="BK9" s="511"/>
      <c r="BL9" s="511"/>
      <c r="BM9" s="511"/>
      <c r="BN9" s="511"/>
      <c r="BO9" s="511"/>
      <c r="BP9" s="511"/>
      <c r="BQ9" s="511"/>
      <c r="BR9" s="511"/>
      <c r="BS9" s="511"/>
      <c r="BT9" s="511"/>
      <c r="BU9" s="511"/>
      <c r="BV9" s="511"/>
      <c r="BW9" s="511"/>
      <c r="BX9" s="511"/>
      <c r="BY9" s="511"/>
      <c r="BZ9" s="511"/>
      <c r="CA9" s="25"/>
      <c r="CB9" s="25"/>
      <c r="CC9" s="25"/>
      <c r="CD9" s="25"/>
      <c r="CE9" s="25"/>
      <c r="CF9" s="25"/>
      <c r="CG9" s="25"/>
    </row>
    <row r="10" spans="1:85" ht="30" customHeight="1" x14ac:dyDescent="0.2">
      <c r="A10" s="61"/>
      <c r="B10" s="1143"/>
      <c r="C10" s="1144"/>
      <c r="D10" s="1144"/>
      <c r="E10" s="1145"/>
      <c r="F10" s="1133" t="s">
        <v>16</v>
      </c>
      <c r="G10" s="1133"/>
      <c r="H10" s="1133"/>
      <c r="I10" s="1134"/>
      <c r="J10" s="1151"/>
      <c r="K10" s="1152"/>
      <c r="L10" s="1152"/>
      <c r="M10" s="1152"/>
      <c r="N10" s="1152"/>
      <c r="O10" s="1152"/>
      <c r="P10" s="1152"/>
      <c r="Q10" s="1152"/>
      <c r="R10" s="1152"/>
      <c r="S10" s="1152"/>
      <c r="T10" s="1152"/>
      <c r="U10" s="1149" t="s">
        <v>179</v>
      </c>
      <c r="V10" s="1150"/>
      <c r="W10" s="1146"/>
      <c r="X10" s="1147"/>
      <c r="Y10" s="1147"/>
      <c r="Z10" s="1147"/>
      <c r="AA10" s="1147"/>
      <c r="AB10" s="1147"/>
      <c r="AC10" s="1148"/>
      <c r="AD10" s="1171" t="s">
        <v>305</v>
      </c>
      <c r="AE10" s="1172"/>
      <c r="AF10" s="1172"/>
      <c r="AG10" s="1172"/>
      <c r="AH10" s="1131"/>
      <c r="AI10" s="1131"/>
      <c r="AJ10" s="1131"/>
      <c r="AK10" s="1131"/>
      <c r="AL10" s="1131"/>
      <c r="AM10" s="1131"/>
      <c r="AN10" s="1132"/>
      <c r="AO10" s="1176" t="s">
        <v>180</v>
      </c>
      <c r="AP10" s="1177"/>
      <c r="AQ10" s="1177"/>
      <c r="AR10" s="1178"/>
      <c r="AV10" s="25"/>
      <c r="AW10" s="511"/>
      <c r="AX10" s="511"/>
      <c r="AY10" s="576">
        <f>様式外＿申請書別紙入力用資料!$F$38</f>
        <v>0</v>
      </c>
      <c r="AZ10" s="511"/>
      <c r="BA10" s="511"/>
      <c r="BB10" s="511"/>
      <c r="BC10" s="511"/>
      <c r="BD10" s="511"/>
      <c r="BE10" s="511"/>
      <c r="BF10" s="511"/>
      <c r="BG10" s="511"/>
      <c r="BH10" s="511"/>
      <c r="BI10" s="511"/>
      <c r="BJ10" s="511"/>
      <c r="BK10" s="511"/>
      <c r="BL10" s="511"/>
      <c r="BM10" s="511"/>
      <c r="BN10" s="511"/>
      <c r="BO10" s="511"/>
      <c r="BP10" s="511"/>
      <c r="BQ10" s="511"/>
      <c r="BR10" s="511"/>
      <c r="BS10" s="511"/>
      <c r="BT10" s="511"/>
      <c r="BU10" s="511"/>
      <c r="BV10" s="511"/>
      <c r="BW10" s="511"/>
      <c r="BX10" s="511"/>
      <c r="BY10" s="511"/>
      <c r="BZ10" s="511"/>
      <c r="CA10" s="25"/>
      <c r="CB10" s="25"/>
      <c r="CC10" s="25"/>
      <c r="CD10" s="25"/>
      <c r="CE10" s="25"/>
      <c r="CF10" s="25"/>
      <c r="CG10" s="25"/>
    </row>
    <row r="11" spans="1:85" ht="51" customHeight="1" x14ac:dyDescent="0.2">
      <c r="A11" s="61"/>
      <c r="B11" s="1184" t="s">
        <v>117</v>
      </c>
      <c r="C11" s="1185"/>
      <c r="D11" s="1185"/>
      <c r="E11" s="1185"/>
      <c r="F11" s="1185"/>
      <c r="G11" s="1185"/>
      <c r="H11" s="1185"/>
      <c r="I11" s="1186"/>
      <c r="J11" s="1187"/>
      <c r="K11" s="1188"/>
      <c r="L11" s="1188"/>
      <c r="M11" s="1188"/>
      <c r="N11" s="1188"/>
      <c r="O11" s="1188"/>
      <c r="P11" s="1188"/>
      <c r="Q11" s="1188"/>
      <c r="R11" s="1188"/>
      <c r="S11" s="1188"/>
      <c r="T11" s="1188"/>
      <c r="U11" s="1188"/>
      <c r="V11" s="1188"/>
      <c r="W11" s="1188"/>
      <c r="X11" s="1188"/>
      <c r="Y11" s="1188"/>
      <c r="Z11" s="1188"/>
      <c r="AA11" s="1188"/>
      <c r="AB11" s="1188"/>
      <c r="AC11" s="1188"/>
      <c r="AD11" s="1188"/>
      <c r="AE11" s="1188"/>
      <c r="AF11" s="1188"/>
      <c r="AG11" s="1188"/>
      <c r="AH11" s="1188"/>
      <c r="AI11" s="1188"/>
      <c r="AJ11" s="1188"/>
      <c r="AK11" s="1188"/>
      <c r="AL11" s="1188"/>
      <c r="AM11" s="1188"/>
      <c r="AN11" s="1188"/>
      <c r="AO11" s="1188"/>
      <c r="AP11" s="1188"/>
      <c r="AQ11" s="1188"/>
      <c r="AR11" s="1189"/>
    </row>
    <row r="12" spans="1:85" ht="17.25" customHeight="1" x14ac:dyDescent="0.2">
      <c r="A12" s="61"/>
      <c r="B12" s="1190" t="s">
        <v>186</v>
      </c>
      <c r="C12" s="1191"/>
      <c r="D12" s="1191"/>
      <c r="E12" s="1191"/>
      <c r="F12" s="1194"/>
      <c r="G12" s="1195"/>
      <c r="H12" s="1195"/>
      <c r="I12" s="1195"/>
      <c r="J12" s="1196"/>
      <c r="K12" s="1200" t="s">
        <v>180</v>
      </c>
      <c r="L12" s="1201"/>
      <c r="M12" s="1201"/>
      <c r="N12" s="1202"/>
      <c r="O12" s="1206" t="s">
        <v>184</v>
      </c>
      <c r="P12" s="1207"/>
      <c r="Q12" s="1207"/>
      <c r="R12" s="1207"/>
      <c r="S12" s="1210"/>
      <c r="T12" s="1211"/>
      <c r="U12" s="1211"/>
      <c r="V12" s="1211"/>
      <c r="W12" s="1211"/>
      <c r="X12" s="1211"/>
      <c r="Y12" s="1211"/>
      <c r="Z12" s="1211"/>
      <c r="AA12" s="1211"/>
      <c r="AB12" s="1211"/>
      <c r="AC12" s="1211"/>
      <c r="AD12" s="1211"/>
      <c r="AE12" s="1211"/>
      <c r="AF12" s="1211"/>
      <c r="AG12" s="1211"/>
      <c r="AH12" s="1211"/>
      <c r="AI12" s="1211"/>
      <c r="AJ12" s="1211"/>
      <c r="AK12" s="1211"/>
      <c r="AL12" s="1211"/>
      <c r="AM12" s="1211"/>
      <c r="AN12" s="1211"/>
      <c r="AO12" s="1211"/>
      <c r="AP12" s="1211"/>
      <c r="AQ12" s="1211"/>
      <c r="AR12" s="1212"/>
    </row>
    <row r="13" spans="1:85" ht="17.25" customHeight="1" thickBot="1" x14ac:dyDescent="0.25">
      <c r="A13" s="61"/>
      <c r="B13" s="1192"/>
      <c r="C13" s="1193"/>
      <c r="D13" s="1193"/>
      <c r="E13" s="1193"/>
      <c r="F13" s="1197"/>
      <c r="G13" s="1198"/>
      <c r="H13" s="1198"/>
      <c r="I13" s="1198"/>
      <c r="J13" s="1199"/>
      <c r="K13" s="1203"/>
      <c r="L13" s="1204"/>
      <c r="M13" s="1204"/>
      <c r="N13" s="1205"/>
      <c r="O13" s="1208"/>
      <c r="P13" s="1209"/>
      <c r="Q13" s="1209"/>
      <c r="R13" s="1209"/>
      <c r="S13" s="1213"/>
      <c r="T13" s="1214"/>
      <c r="U13" s="1214"/>
      <c r="V13" s="1214"/>
      <c r="W13" s="1214"/>
      <c r="X13" s="1214"/>
      <c r="Y13" s="1214"/>
      <c r="Z13" s="1214"/>
      <c r="AA13" s="1214"/>
      <c r="AB13" s="1214"/>
      <c r="AC13" s="1214"/>
      <c r="AD13" s="1214"/>
      <c r="AE13" s="1214"/>
      <c r="AF13" s="1214"/>
      <c r="AG13" s="1214"/>
      <c r="AH13" s="1214"/>
      <c r="AI13" s="1214"/>
      <c r="AJ13" s="1214"/>
      <c r="AK13" s="1214"/>
      <c r="AL13" s="1214"/>
      <c r="AM13" s="1214"/>
      <c r="AN13" s="1214"/>
      <c r="AO13" s="1214"/>
      <c r="AP13" s="1214"/>
      <c r="AQ13" s="1214"/>
      <c r="AR13" s="1215"/>
    </row>
    <row r="14" spans="1:85" ht="22.5" customHeight="1" thickBot="1" x14ac:dyDescent="0.25">
      <c r="A14" s="61"/>
      <c r="B14" s="1216" t="s">
        <v>254</v>
      </c>
      <c r="C14" s="1217"/>
      <c r="D14" s="1217"/>
      <c r="E14" s="1217"/>
      <c r="F14" s="1217"/>
      <c r="G14" s="1217"/>
      <c r="H14" s="1217"/>
      <c r="I14" s="1217"/>
      <c r="J14" s="1217"/>
      <c r="K14" s="1217"/>
      <c r="L14" s="1217"/>
      <c r="M14" s="1217"/>
      <c r="N14" s="1217"/>
      <c r="O14" s="1217"/>
      <c r="P14" s="1217"/>
      <c r="Q14" s="1217"/>
      <c r="R14" s="1217"/>
      <c r="S14" s="1217"/>
      <c r="T14" s="1217"/>
      <c r="U14" s="1217"/>
      <c r="V14" s="1217"/>
      <c r="W14" s="1217"/>
      <c r="X14" s="1217"/>
      <c r="Y14" s="1217"/>
      <c r="Z14" s="1217"/>
      <c r="AA14" s="1217"/>
      <c r="AB14" s="1217"/>
      <c r="AC14" s="1217"/>
      <c r="AD14" s="1217"/>
      <c r="AE14" s="1217"/>
      <c r="AF14" s="1217"/>
      <c r="AG14" s="1218"/>
      <c r="AH14" s="1219" t="s">
        <v>283</v>
      </c>
      <c r="AI14" s="1220"/>
      <c r="AJ14" s="1220"/>
      <c r="AK14" s="1220"/>
      <c r="AL14" s="1220"/>
      <c r="AM14" s="1220"/>
      <c r="AN14" s="1220"/>
      <c r="AO14" s="1220"/>
      <c r="AP14" s="1220"/>
      <c r="AQ14" s="1220"/>
      <c r="AR14" s="1221"/>
    </row>
    <row r="15" spans="1:85" ht="25.5" customHeight="1" thickBot="1" x14ac:dyDescent="0.25">
      <c r="A15" s="61"/>
      <c r="B15" s="543"/>
      <c r="C15" s="543"/>
      <c r="D15" s="543"/>
      <c r="E15" s="543"/>
      <c r="F15" s="537"/>
      <c r="G15" s="537"/>
      <c r="H15" s="537"/>
      <c r="I15" s="537"/>
      <c r="J15" s="537"/>
      <c r="K15" s="537"/>
      <c r="L15" s="537"/>
      <c r="M15" s="537"/>
      <c r="N15" s="537"/>
      <c r="O15" s="537"/>
      <c r="P15" s="537"/>
      <c r="Q15" s="537"/>
      <c r="R15" s="537"/>
      <c r="S15" s="537"/>
      <c r="T15" s="537"/>
      <c r="U15" s="537"/>
      <c r="V15" s="537"/>
      <c r="W15" s="537"/>
      <c r="X15" s="537"/>
      <c r="Y15" s="537"/>
      <c r="Z15" s="537"/>
      <c r="AA15" s="537"/>
      <c r="AB15" s="537"/>
      <c r="AC15" s="537"/>
      <c r="AD15" s="537"/>
      <c r="AE15" s="537"/>
      <c r="AF15" s="537"/>
      <c r="AG15" s="537"/>
      <c r="AH15" s="537"/>
      <c r="AI15" s="537"/>
      <c r="AJ15" s="537"/>
      <c r="AK15" s="537"/>
      <c r="AL15" s="538"/>
      <c r="AM15" s="538"/>
      <c r="AN15" s="538"/>
      <c r="AO15" s="538"/>
      <c r="AP15" s="538"/>
      <c r="AQ15" s="538"/>
      <c r="AR15" s="539"/>
    </row>
    <row r="16" spans="1:85" ht="19.5" customHeight="1" x14ac:dyDescent="0.2">
      <c r="A16" s="61"/>
      <c r="B16" s="1135" t="s">
        <v>171</v>
      </c>
      <c r="C16" s="1136"/>
      <c r="D16" s="1136"/>
      <c r="E16" s="1137"/>
      <c r="F16" s="1138" t="s">
        <v>36</v>
      </c>
      <c r="G16" s="1138"/>
      <c r="H16" s="1138"/>
      <c r="I16" s="1138"/>
      <c r="J16" s="1138"/>
      <c r="K16" s="1138"/>
      <c r="L16" s="1138"/>
      <c r="M16" s="1139"/>
      <c r="N16" s="1159"/>
      <c r="O16" s="1159"/>
      <c r="P16" s="1159"/>
      <c r="Q16" s="1159"/>
      <c r="R16" s="1159"/>
      <c r="S16" s="1159"/>
      <c r="T16" s="1159"/>
      <c r="U16" s="1159"/>
      <c r="V16" s="1159"/>
      <c r="W16" s="1159"/>
      <c r="X16" s="1159"/>
      <c r="Y16" s="1159"/>
      <c r="Z16" s="1159"/>
      <c r="AA16" s="1159"/>
      <c r="AB16" s="1159"/>
      <c r="AC16" s="1160"/>
      <c r="AD16" s="1161" t="s">
        <v>386</v>
      </c>
      <c r="AE16" s="1162"/>
      <c r="AF16" s="1162"/>
      <c r="AG16" s="1162"/>
      <c r="AH16" s="1165"/>
      <c r="AI16" s="1165"/>
      <c r="AJ16" s="1165"/>
      <c r="AK16" s="1165"/>
      <c r="AL16" s="1165"/>
      <c r="AM16" s="1165"/>
      <c r="AN16" s="1165"/>
      <c r="AO16" s="1165"/>
      <c r="AP16" s="1165"/>
      <c r="AQ16" s="1165"/>
      <c r="AR16" s="1166"/>
      <c r="AV16" s="25"/>
      <c r="AW16" s="511"/>
      <c r="AX16" s="511"/>
      <c r="AY16" s="511"/>
      <c r="AZ16" s="511"/>
      <c r="BA16" s="511"/>
      <c r="BB16" s="511"/>
      <c r="BC16" s="511"/>
      <c r="BD16" s="511"/>
      <c r="BE16" s="511"/>
      <c r="BF16" s="511"/>
      <c r="BG16" s="511"/>
      <c r="BH16" s="511"/>
      <c r="BI16" s="511"/>
      <c r="BJ16" s="511"/>
      <c r="BK16" s="511"/>
      <c r="BL16" s="511"/>
      <c r="BM16" s="511"/>
      <c r="BN16" s="511"/>
      <c r="BO16" s="511"/>
      <c r="BP16" s="511"/>
      <c r="BQ16" s="511"/>
      <c r="BR16" s="511"/>
      <c r="BS16" s="511"/>
      <c r="BT16" s="511"/>
      <c r="BU16" s="511"/>
      <c r="BV16" s="511"/>
      <c r="BW16" s="511"/>
      <c r="BX16" s="511"/>
      <c r="BY16" s="511"/>
      <c r="BZ16" s="511"/>
      <c r="CA16" s="25"/>
      <c r="CB16" s="25"/>
      <c r="CC16" s="25"/>
      <c r="CD16" s="25"/>
      <c r="CE16" s="25"/>
      <c r="CF16" s="25"/>
      <c r="CG16" s="25"/>
    </row>
    <row r="17" spans="1:85" ht="19.5" customHeight="1" thickBot="1" x14ac:dyDescent="0.25">
      <c r="A17" s="61"/>
      <c r="B17" s="1156" t="s">
        <v>281</v>
      </c>
      <c r="C17" s="1157"/>
      <c r="D17" s="1157"/>
      <c r="E17" s="1158"/>
      <c r="F17" s="1138" t="s">
        <v>116</v>
      </c>
      <c r="G17" s="1138"/>
      <c r="H17" s="1138"/>
      <c r="I17" s="1138"/>
      <c r="J17" s="1138"/>
      <c r="K17" s="1138"/>
      <c r="L17" s="1138"/>
      <c r="M17" s="1139"/>
      <c r="N17" s="1179" t="s">
        <v>248</v>
      </c>
      <c r="O17" s="1179"/>
      <c r="P17" s="1179"/>
      <c r="Q17" s="1179"/>
      <c r="R17" s="1179"/>
      <c r="S17" s="1179"/>
      <c r="T17" s="1179"/>
      <c r="U17" s="1179"/>
      <c r="V17" s="1179"/>
      <c r="W17" s="1179"/>
      <c r="X17" s="1179"/>
      <c r="Y17" s="1179"/>
      <c r="Z17" s="1179"/>
      <c r="AA17" s="1179"/>
      <c r="AB17" s="1179"/>
      <c r="AC17" s="1180"/>
      <c r="AD17" s="1163"/>
      <c r="AE17" s="1164"/>
      <c r="AF17" s="1164"/>
      <c r="AG17" s="1164"/>
      <c r="AH17" s="1167"/>
      <c r="AI17" s="1167"/>
      <c r="AJ17" s="1167"/>
      <c r="AK17" s="1167"/>
      <c r="AL17" s="1167"/>
      <c r="AM17" s="1167"/>
      <c r="AN17" s="1167"/>
      <c r="AO17" s="1167"/>
      <c r="AP17" s="1167"/>
      <c r="AQ17" s="1167"/>
      <c r="AR17" s="1168"/>
      <c r="AV17" s="25"/>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511"/>
      <c r="BW17" s="511"/>
      <c r="BX17" s="511"/>
      <c r="BY17" s="511"/>
      <c r="BZ17" s="511"/>
      <c r="CA17" s="25"/>
      <c r="CB17" s="25"/>
      <c r="CC17" s="25"/>
      <c r="CD17" s="25"/>
      <c r="CE17" s="25"/>
      <c r="CF17" s="25"/>
      <c r="CG17" s="25"/>
    </row>
    <row r="18" spans="1:85" ht="19.5" customHeight="1" x14ac:dyDescent="0.2">
      <c r="A18" s="61"/>
      <c r="B18" s="1140" t="s">
        <v>15</v>
      </c>
      <c r="C18" s="1141"/>
      <c r="D18" s="1141"/>
      <c r="E18" s="1142"/>
      <c r="F18" s="1169" t="s">
        <v>115</v>
      </c>
      <c r="G18" s="1169"/>
      <c r="H18" s="1169"/>
      <c r="I18" s="1170"/>
      <c r="J18" s="1181"/>
      <c r="K18" s="1182"/>
      <c r="L18" s="1182"/>
      <c r="M18" s="1182"/>
      <c r="N18" s="1182"/>
      <c r="O18" s="1182"/>
      <c r="P18" s="1182"/>
      <c r="Q18" s="1182"/>
      <c r="R18" s="1182"/>
      <c r="S18" s="1182"/>
      <c r="T18" s="1182"/>
      <c r="U18" s="1182"/>
      <c r="V18" s="1182"/>
      <c r="W18" s="1182"/>
      <c r="X18" s="1182"/>
      <c r="Y18" s="1182"/>
      <c r="Z18" s="1182"/>
      <c r="AA18" s="1182"/>
      <c r="AB18" s="1182"/>
      <c r="AC18" s="1183"/>
      <c r="AD18" s="1153" t="s">
        <v>181</v>
      </c>
      <c r="AE18" s="1138"/>
      <c r="AF18" s="1138"/>
      <c r="AG18" s="1138"/>
      <c r="AH18" s="1154" t="s">
        <v>274</v>
      </c>
      <c r="AI18" s="1155"/>
      <c r="AJ18" s="1155"/>
      <c r="AK18" s="1173"/>
      <c r="AL18" s="1173"/>
      <c r="AM18" s="1174" t="s">
        <v>51</v>
      </c>
      <c r="AN18" s="1174"/>
      <c r="AO18" s="1173"/>
      <c r="AP18" s="1173"/>
      <c r="AQ18" s="1174" t="s">
        <v>56</v>
      </c>
      <c r="AR18" s="1175"/>
      <c r="AV18" s="25"/>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25"/>
      <c r="CB18" s="25"/>
      <c r="CC18" s="25"/>
      <c r="CD18" s="25"/>
      <c r="CE18" s="25"/>
      <c r="CF18" s="25"/>
      <c r="CG18" s="25"/>
    </row>
    <row r="19" spans="1:85" ht="30" customHeight="1" x14ac:dyDescent="0.2">
      <c r="A19" s="61"/>
      <c r="B19" s="1143"/>
      <c r="C19" s="1144"/>
      <c r="D19" s="1144"/>
      <c r="E19" s="1145"/>
      <c r="F19" s="1133" t="s">
        <v>16</v>
      </c>
      <c r="G19" s="1133"/>
      <c r="H19" s="1133"/>
      <c r="I19" s="1134"/>
      <c r="J19" s="1151"/>
      <c r="K19" s="1152"/>
      <c r="L19" s="1152"/>
      <c r="M19" s="1152"/>
      <c r="N19" s="1152"/>
      <c r="O19" s="1152"/>
      <c r="P19" s="1152"/>
      <c r="Q19" s="1152"/>
      <c r="R19" s="1152"/>
      <c r="S19" s="1152"/>
      <c r="T19" s="1152"/>
      <c r="U19" s="1149" t="s">
        <v>179</v>
      </c>
      <c r="V19" s="1150"/>
      <c r="W19" s="1146"/>
      <c r="X19" s="1147"/>
      <c r="Y19" s="1147"/>
      <c r="Z19" s="1147"/>
      <c r="AA19" s="1147"/>
      <c r="AB19" s="1147"/>
      <c r="AC19" s="1148"/>
      <c r="AD19" s="1171" t="s">
        <v>305</v>
      </c>
      <c r="AE19" s="1172"/>
      <c r="AF19" s="1172"/>
      <c r="AG19" s="1172"/>
      <c r="AH19" s="1131"/>
      <c r="AI19" s="1131"/>
      <c r="AJ19" s="1131"/>
      <c r="AK19" s="1131"/>
      <c r="AL19" s="1131"/>
      <c r="AM19" s="1131"/>
      <c r="AN19" s="1132"/>
      <c r="AO19" s="1176" t="s">
        <v>180</v>
      </c>
      <c r="AP19" s="1177"/>
      <c r="AQ19" s="1177"/>
      <c r="AR19" s="1178"/>
      <c r="AV19" s="25"/>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511"/>
      <c r="BW19" s="511"/>
      <c r="BX19" s="511"/>
      <c r="BY19" s="511"/>
      <c r="BZ19" s="511"/>
      <c r="CA19" s="25"/>
      <c r="CB19" s="25"/>
      <c r="CC19" s="25"/>
      <c r="CD19" s="25"/>
      <c r="CE19" s="25"/>
      <c r="CF19" s="25"/>
      <c r="CG19" s="25"/>
    </row>
    <row r="20" spans="1:85" ht="51" customHeight="1" x14ac:dyDescent="0.2">
      <c r="A20" s="61"/>
      <c r="B20" s="1184" t="s">
        <v>117</v>
      </c>
      <c r="C20" s="1185"/>
      <c r="D20" s="1185"/>
      <c r="E20" s="1185"/>
      <c r="F20" s="1185"/>
      <c r="G20" s="1185"/>
      <c r="H20" s="1185"/>
      <c r="I20" s="1186"/>
      <c r="J20" s="1187"/>
      <c r="K20" s="1188"/>
      <c r="L20" s="1188"/>
      <c r="M20" s="1188"/>
      <c r="N20" s="1188"/>
      <c r="O20" s="1188"/>
      <c r="P20" s="1188"/>
      <c r="Q20" s="1188"/>
      <c r="R20" s="1188"/>
      <c r="S20" s="1188"/>
      <c r="T20" s="1188"/>
      <c r="U20" s="1188"/>
      <c r="V20" s="1188"/>
      <c r="W20" s="1188"/>
      <c r="X20" s="1188"/>
      <c r="Y20" s="1188"/>
      <c r="Z20" s="1188"/>
      <c r="AA20" s="1188"/>
      <c r="AB20" s="1188"/>
      <c r="AC20" s="1188"/>
      <c r="AD20" s="1188"/>
      <c r="AE20" s="1188"/>
      <c r="AF20" s="1188"/>
      <c r="AG20" s="1188"/>
      <c r="AH20" s="1188"/>
      <c r="AI20" s="1188"/>
      <c r="AJ20" s="1188"/>
      <c r="AK20" s="1188"/>
      <c r="AL20" s="1188"/>
      <c r="AM20" s="1188"/>
      <c r="AN20" s="1188"/>
      <c r="AO20" s="1188"/>
      <c r="AP20" s="1188"/>
      <c r="AQ20" s="1188"/>
      <c r="AR20" s="1189"/>
    </row>
    <row r="21" spans="1:85" ht="17.25" customHeight="1" x14ac:dyDescent="0.2">
      <c r="A21" s="61"/>
      <c r="B21" s="1190" t="s">
        <v>186</v>
      </c>
      <c r="C21" s="1191"/>
      <c r="D21" s="1191"/>
      <c r="E21" s="1191"/>
      <c r="F21" s="1194"/>
      <c r="G21" s="1195"/>
      <c r="H21" s="1195"/>
      <c r="I21" s="1195"/>
      <c r="J21" s="1196"/>
      <c r="K21" s="1200" t="s">
        <v>180</v>
      </c>
      <c r="L21" s="1201"/>
      <c r="M21" s="1201"/>
      <c r="N21" s="1202"/>
      <c r="O21" s="1206" t="s">
        <v>184</v>
      </c>
      <c r="P21" s="1207"/>
      <c r="Q21" s="1207"/>
      <c r="R21" s="1207"/>
      <c r="S21" s="1210"/>
      <c r="T21" s="1211"/>
      <c r="U21" s="1211"/>
      <c r="V21" s="1211"/>
      <c r="W21" s="1211"/>
      <c r="X21" s="1211"/>
      <c r="Y21" s="1211"/>
      <c r="Z21" s="1211"/>
      <c r="AA21" s="1211"/>
      <c r="AB21" s="1211"/>
      <c r="AC21" s="1211"/>
      <c r="AD21" s="1211"/>
      <c r="AE21" s="1211"/>
      <c r="AF21" s="1211"/>
      <c r="AG21" s="1211"/>
      <c r="AH21" s="1211"/>
      <c r="AI21" s="1211"/>
      <c r="AJ21" s="1211"/>
      <c r="AK21" s="1211"/>
      <c r="AL21" s="1211"/>
      <c r="AM21" s="1211"/>
      <c r="AN21" s="1211"/>
      <c r="AO21" s="1211"/>
      <c r="AP21" s="1211"/>
      <c r="AQ21" s="1211"/>
      <c r="AR21" s="1212"/>
    </row>
    <row r="22" spans="1:85" ht="17.25" customHeight="1" thickBot="1" x14ac:dyDescent="0.25">
      <c r="A22" s="61"/>
      <c r="B22" s="1192"/>
      <c r="C22" s="1193"/>
      <c r="D22" s="1193"/>
      <c r="E22" s="1193"/>
      <c r="F22" s="1197"/>
      <c r="G22" s="1198"/>
      <c r="H22" s="1198"/>
      <c r="I22" s="1198"/>
      <c r="J22" s="1199"/>
      <c r="K22" s="1203"/>
      <c r="L22" s="1204"/>
      <c r="M22" s="1204"/>
      <c r="N22" s="1205"/>
      <c r="O22" s="1208"/>
      <c r="P22" s="1209"/>
      <c r="Q22" s="1209"/>
      <c r="R22" s="1209"/>
      <c r="S22" s="1213"/>
      <c r="T22" s="1214"/>
      <c r="U22" s="1214"/>
      <c r="V22" s="1214"/>
      <c r="W22" s="1214"/>
      <c r="X22" s="1214"/>
      <c r="Y22" s="1214"/>
      <c r="Z22" s="1214"/>
      <c r="AA22" s="1214"/>
      <c r="AB22" s="1214"/>
      <c r="AC22" s="1214"/>
      <c r="AD22" s="1214"/>
      <c r="AE22" s="1214"/>
      <c r="AF22" s="1214"/>
      <c r="AG22" s="1214"/>
      <c r="AH22" s="1214"/>
      <c r="AI22" s="1214"/>
      <c r="AJ22" s="1214"/>
      <c r="AK22" s="1214"/>
      <c r="AL22" s="1214"/>
      <c r="AM22" s="1214"/>
      <c r="AN22" s="1214"/>
      <c r="AO22" s="1214"/>
      <c r="AP22" s="1214"/>
      <c r="AQ22" s="1214"/>
      <c r="AR22" s="1215"/>
    </row>
    <row r="23" spans="1:85" ht="22.5" customHeight="1" thickBot="1" x14ac:dyDescent="0.25">
      <c r="A23" s="61"/>
      <c r="B23" s="1216" t="s">
        <v>254</v>
      </c>
      <c r="C23" s="1217"/>
      <c r="D23" s="1217"/>
      <c r="E23" s="1217"/>
      <c r="F23" s="1217"/>
      <c r="G23" s="1217"/>
      <c r="H23" s="1217"/>
      <c r="I23" s="1217"/>
      <c r="J23" s="1217"/>
      <c r="K23" s="1217"/>
      <c r="L23" s="1217"/>
      <c r="M23" s="1217"/>
      <c r="N23" s="1217"/>
      <c r="O23" s="1217"/>
      <c r="P23" s="1217"/>
      <c r="Q23" s="1217"/>
      <c r="R23" s="1217"/>
      <c r="S23" s="1217"/>
      <c r="T23" s="1217"/>
      <c r="U23" s="1217"/>
      <c r="V23" s="1217"/>
      <c r="W23" s="1217"/>
      <c r="X23" s="1217"/>
      <c r="Y23" s="1217"/>
      <c r="Z23" s="1217"/>
      <c r="AA23" s="1217"/>
      <c r="AB23" s="1217"/>
      <c r="AC23" s="1217"/>
      <c r="AD23" s="1217"/>
      <c r="AE23" s="1217"/>
      <c r="AF23" s="1217"/>
      <c r="AG23" s="1218"/>
      <c r="AH23" s="1219" t="s">
        <v>283</v>
      </c>
      <c r="AI23" s="1220"/>
      <c r="AJ23" s="1220"/>
      <c r="AK23" s="1220"/>
      <c r="AL23" s="1220"/>
      <c r="AM23" s="1220"/>
      <c r="AN23" s="1220"/>
      <c r="AO23" s="1220"/>
      <c r="AP23" s="1220"/>
      <c r="AQ23" s="1220"/>
      <c r="AR23" s="1221"/>
    </row>
    <row r="24" spans="1:85" ht="25.5" customHeight="1" thickBot="1" x14ac:dyDescent="0.25">
      <c r="A24" s="61"/>
      <c r="B24" s="543"/>
      <c r="C24" s="543"/>
      <c r="D24" s="543"/>
      <c r="E24" s="543"/>
      <c r="F24" s="537"/>
      <c r="G24" s="537"/>
      <c r="H24" s="537"/>
      <c r="I24" s="537"/>
      <c r="J24" s="537"/>
      <c r="K24" s="537"/>
      <c r="L24" s="537"/>
      <c r="M24" s="537"/>
      <c r="N24" s="537"/>
      <c r="O24" s="537"/>
      <c r="P24" s="537"/>
      <c r="Q24" s="537"/>
      <c r="R24" s="537"/>
      <c r="S24" s="537"/>
      <c r="T24" s="537"/>
      <c r="U24" s="537"/>
      <c r="V24" s="537"/>
      <c r="W24" s="537"/>
      <c r="X24" s="537"/>
      <c r="Y24" s="537"/>
      <c r="Z24" s="537"/>
      <c r="AA24" s="537"/>
      <c r="AB24" s="537"/>
      <c r="AC24" s="537"/>
      <c r="AD24" s="537"/>
      <c r="AE24" s="537"/>
      <c r="AF24" s="537"/>
      <c r="AG24" s="537"/>
      <c r="AH24" s="537"/>
      <c r="AI24" s="537"/>
      <c r="AJ24" s="537"/>
      <c r="AK24" s="537"/>
      <c r="AL24" s="538"/>
      <c r="AM24" s="538"/>
      <c r="AN24" s="538"/>
      <c r="AO24" s="538"/>
      <c r="AP24" s="538"/>
      <c r="AQ24" s="538"/>
      <c r="AR24" s="539"/>
    </row>
    <row r="25" spans="1:85" ht="19.5" customHeight="1" x14ac:dyDescent="0.2">
      <c r="A25" s="61"/>
      <c r="B25" s="1135" t="s">
        <v>171</v>
      </c>
      <c r="C25" s="1136"/>
      <c r="D25" s="1136"/>
      <c r="E25" s="1137"/>
      <c r="F25" s="1138" t="s">
        <v>36</v>
      </c>
      <c r="G25" s="1138"/>
      <c r="H25" s="1138"/>
      <c r="I25" s="1138"/>
      <c r="J25" s="1138"/>
      <c r="K25" s="1138"/>
      <c r="L25" s="1138"/>
      <c r="M25" s="1139"/>
      <c r="N25" s="1159"/>
      <c r="O25" s="1159"/>
      <c r="P25" s="1159"/>
      <c r="Q25" s="1159"/>
      <c r="R25" s="1159"/>
      <c r="S25" s="1159"/>
      <c r="T25" s="1159"/>
      <c r="U25" s="1159"/>
      <c r="V25" s="1159"/>
      <c r="W25" s="1159"/>
      <c r="X25" s="1159"/>
      <c r="Y25" s="1159"/>
      <c r="Z25" s="1159"/>
      <c r="AA25" s="1159"/>
      <c r="AB25" s="1159"/>
      <c r="AC25" s="1160"/>
      <c r="AD25" s="1161" t="s">
        <v>386</v>
      </c>
      <c r="AE25" s="1162"/>
      <c r="AF25" s="1162"/>
      <c r="AG25" s="1162"/>
      <c r="AH25" s="1165"/>
      <c r="AI25" s="1165"/>
      <c r="AJ25" s="1165"/>
      <c r="AK25" s="1165"/>
      <c r="AL25" s="1165"/>
      <c r="AM25" s="1165"/>
      <c r="AN25" s="1165"/>
      <c r="AO25" s="1165"/>
      <c r="AP25" s="1165"/>
      <c r="AQ25" s="1165"/>
      <c r="AR25" s="1166"/>
      <c r="AV25" s="25"/>
      <c r="AW25" s="511"/>
      <c r="AX25" s="511"/>
      <c r="AY25" s="511"/>
      <c r="AZ25" s="511"/>
      <c r="BA25" s="511"/>
      <c r="BB25" s="511"/>
      <c r="BC25" s="511"/>
      <c r="BD25" s="511"/>
      <c r="BE25" s="511"/>
      <c r="BF25" s="511"/>
      <c r="BG25" s="511"/>
      <c r="BH25" s="511"/>
      <c r="BI25" s="511"/>
      <c r="BJ25" s="511"/>
      <c r="BK25" s="511"/>
      <c r="BL25" s="511"/>
      <c r="BM25" s="511"/>
      <c r="BN25" s="511"/>
      <c r="BO25" s="511"/>
      <c r="BP25" s="511"/>
      <c r="BQ25" s="511"/>
      <c r="BR25" s="511"/>
      <c r="BS25" s="511"/>
      <c r="BT25" s="511"/>
      <c r="BU25" s="511"/>
      <c r="BV25" s="511"/>
      <c r="BW25" s="511"/>
      <c r="BX25" s="511"/>
      <c r="BY25" s="511"/>
      <c r="BZ25" s="511"/>
      <c r="CA25" s="25"/>
      <c r="CB25" s="25"/>
      <c r="CC25" s="25"/>
      <c r="CD25" s="25"/>
      <c r="CE25" s="25"/>
      <c r="CF25" s="25"/>
      <c r="CG25" s="25"/>
    </row>
    <row r="26" spans="1:85" ht="19.5" customHeight="1" thickBot="1" x14ac:dyDescent="0.25">
      <c r="A26" s="61"/>
      <c r="B26" s="1156" t="s">
        <v>281</v>
      </c>
      <c r="C26" s="1157"/>
      <c r="D26" s="1157"/>
      <c r="E26" s="1158"/>
      <c r="F26" s="1138" t="s">
        <v>116</v>
      </c>
      <c r="G26" s="1138"/>
      <c r="H26" s="1138"/>
      <c r="I26" s="1138"/>
      <c r="J26" s="1138"/>
      <c r="K26" s="1138"/>
      <c r="L26" s="1138"/>
      <c r="M26" s="1139"/>
      <c r="N26" s="1179"/>
      <c r="O26" s="1179"/>
      <c r="P26" s="1179"/>
      <c r="Q26" s="1179"/>
      <c r="R26" s="1179"/>
      <c r="S26" s="1179"/>
      <c r="T26" s="1179"/>
      <c r="U26" s="1179"/>
      <c r="V26" s="1179"/>
      <c r="W26" s="1179"/>
      <c r="X26" s="1179"/>
      <c r="Y26" s="1179"/>
      <c r="Z26" s="1179"/>
      <c r="AA26" s="1179"/>
      <c r="AB26" s="1179"/>
      <c r="AC26" s="1180"/>
      <c r="AD26" s="1163"/>
      <c r="AE26" s="1164"/>
      <c r="AF26" s="1164"/>
      <c r="AG26" s="1164"/>
      <c r="AH26" s="1167"/>
      <c r="AI26" s="1167"/>
      <c r="AJ26" s="1167"/>
      <c r="AK26" s="1167"/>
      <c r="AL26" s="1167"/>
      <c r="AM26" s="1167"/>
      <c r="AN26" s="1167"/>
      <c r="AO26" s="1167"/>
      <c r="AP26" s="1167"/>
      <c r="AQ26" s="1167"/>
      <c r="AR26" s="1168"/>
      <c r="AV26" s="25"/>
      <c r="AW26" s="511"/>
      <c r="AX26" s="511"/>
      <c r="AY26" s="511"/>
      <c r="AZ26" s="511"/>
      <c r="BA26" s="511"/>
      <c r="BB26" s="511"/>
      <c r="BC26" s="511"/>
      <c r="BD26" s="511"/>
      <c r="BE26" s="511"/>
      <c r="BF26" s="511"/>
      <c r="BG26" s="511"/>
      <c r="BH26" s="511"/>
      <c r="BI26" s="511"/>
      <c r="BJ26" s="511"/>
      <c r="BK26" s="511"/>
      <c r="BL26" s="511"/>
      <c r="BM26" s="511"/>
      <c r="BN26" s="511"/>
      <c r="BO26" s="511"/>
      <c r="BP26" s="511"/>
      <c r="BQ26" s="511"/>
      <c r="BR26" s="511"/>
      <c r="BS26" s="511"/>
      <c r="BT26" s="511"/>
      <c r="BU26" s="511"/>
      <c r="BV26" s="511"/>
      <c r="BW26" s="511"/>
      <c r="BX26" s="511"/>
      <c r="BY26" s="511"/>
      <c r="BZ26" s="511"/>
      <c r="CA26" s="25"/>
      <c r="CB26" s="25"/>
      <c r="CC26" s="25"/>
      <c r="CD26" s="25"/>
      <c r="CE26" s="25"/>
      <c r="CF26" s="25"/>
      <c r="CG26" s="25"/>
    </row>
    <row r="27" spans="1:85" ht="19.5" customHeight="1" x14ac:dyDescent="0.2">
      <c r="A27" s="61"/>
      <c r="B27" s="1140" t="s">
        <v>15</v>
      </c>
      <c r="C27" s="1141"/>
      <c r="D27" s="1141"/>
      <c r="E27" s="1142"/>
      <c r="F27" s="1169" t="s">
        <v>115</v>
      </c>
      <c r="G27" s="1169"/>
      <c r="H27" s="1169"/>
      <c r="I27" s="1170"/>
      <c r="J27" s="1181"/>
      <c r="K27" s="1182"/>
      <c r="L27" s="1182"/>
      <c r="M27" s="1182"/>
      <c r="N27" s="1182"/>
      <c r="O27" s="1182"/>
      <c r="P27" s="1182"/>
      <c r="Q27" s="1182"/>
      <c r="R27" s="1182"/>
      <c r="S27" s="1182"/>
      <c r="T27" s="1182"/>
      <c r="U27" s="1182"/>
      <c r="V27" s="1182"/>
      <c r="W27" s="1182"/>
      <c r="X27" s="1182"/>
      <c r="Y27" s="1182"/>
      <c r="Z27" s="1182"/>
      <c r="AA27" s="1182"/>
      <c r="AB27" s="1182"/>
      <c r="AC27" s="1183"/>
      <c r="AD27" s="1153" t="s">
        <v>181</v>
      </c>
      <c r="AE27" s="1138"/>
      <c r="AF27" s="1138"/>
      <c r="AG27" s="1138"/>
      <c r="AH27" s="1154" t="s">
        <v>274</v>
      </c>
      <c r="AI27" s="1155"/>
      <c r="AJ27" s="1155"/>
      <c r="AK27" s="1173"/>
      <c r="AL27" s="1173"/>
      <c r="AM27" s="1174" t="s">
        <v>51</v>
      </c>
      <c r="AN27" s="1174"/>
      <c r="AO27" s="1173"/>
      <c r="AP27" s="1173"/>
      <c r="AQ27" s="1174" t="s">
        <v>56</v>
      </c>
      <c r="AR27" s="1175"/>
      <c r="AV27" s="25"/>
      <c r="AW27" s="511"/>
      <c r="AX27" s="511"/>
      <c r="AY27" s="511"/>
      <c r="AZ27" s="511"/>
      <c r="BA27" s="511"/>
      <c r="BB27" s="511"/>
      <c r="BC27" s="511"/>
      <c r="BD27" s="511"/>
      <c r="BE27" s="511"/>
      <c r="BF27" s="511"/>
      <c r="BG27" s="511"/>
      <c r="BH27" s="511"/>
      <c r="BI27" s="511"/>
      <c r="BJ27" s="511"/>
      <c r="BK27" s="511"/>
      <c r="BL27" s="511"/>
      <c r="BM27" s="511"/>
      <c r="BN27" s="511"/>
      <c r="BO27" s="511"/>
      <c r="BP27" s="511"/>
      <c r="BQ27" s="511"/>
      <c r="BR27" s="511"/>
      <c r="BS27" s="511"/>
      <c r="BT27" s="511"/>
      <c r="BU27" s="511"/>
      <c r="BV27" s="511"/>
      <c r="BW27" s="511"/>
      <c r="BX27" s="511"/>
      <c r="BY27" s="511"/>
      <c r="BZ27" s="511"/>
      <c r="CA27" s="25"/>
      <c r="CB27" s="25"/>
      <c r="CC27" s="25"/>
      <c r="CD27" s="25"/>
      <c r="CE27" s="25"/>
      <c r="CF27" s="25"/>
      <c r="CG27" s="25"/>
    </row>
    <row r="28" spans="1:85" ht="30" customHeight="1" x14ac:dyDescent="0.2">
      <c r="A28" s="61"/>
      <c r="B28" s="1143"/>
      <c r="C28" s="1144"/>
      <c r="D28" s="1144"/>
      <c r="E28" s="1145"/>
      <c r="F28" s="1133" t="s">
        <v>16</v>
      </c>
      <c r="G28" s="1133"/>
      <c r="H28" s="1133"/>
      <c r="I28" s="1134"/>
      <c r="J28" s="1151"/>
      <c r="K28" s="1152"/>
      <c r="L28" s="1152"/>
      <c r="M28" s="1152"/>
      <c r="N28" s="1152"/>
      <c r="O28" s="1152"/>
      <c r="P28" s="1152"/>
      <c r="Q28" s="1152"/>
      <c r="R28" s="1152"/>
      <c r="S28" s="1152"/>
      <c r="T28" s="1152"/>
      <c r="U28" s="1149" t="s">
        <v>179</v>
      </c>
      <c r="V28" s="1150"/>
      <c r="W28" s="1146"/>
      <c r="X28" s="1147"/>
      <c r="Y28" s="1147"/>
      <c r="Z28" s="1147"/>
      <c r="AA28" s="1147"/>
      <c r="AB28" s="1147"/>
      <c r="AC28" s="1148"/>
      <c r="AD28" s="1171" t="s">
        <v>305</v>
      </c>
      <c r="AE28" s="1172"/>
      <c r="AF28" s="1172"/>
      <c r="AG28" s="1172"/>
      <c r="AH28" s="1131"/>
      <c r="AI28" s="1131"/>
      <c r="AJ28" s="1131"/>
      <c r="AK28" s="1131"/>
      <c r="AL28" s="1131"/>
      <c r="AM28" s="1131"/>
      <c r="AN28" s="1132"/>
      <c r="AO28" s="1176" t="s">
        <v>180</v>
      </c>
      <c r="AP28" s="1177"/>
      <c r="AQ28" s="1177"/>
      <c r="AR28" s="1178"/>
      <c r="AV28" s="25"/>
      <c r="AW28" s="511"/>
      <c r="AX28" s="511"/>
      <c r="AY28" s="511"/>
      <c r="AZ28" s="511"/>
      <c r="BA28" s="511"/>
      <c r="BB28" s="511"/>
      <c r="BC28" s="511"/>
      <c r="BD28" s="511"/>
      <c r="BE28" s="511"/>
      <c r="BF28" s="511"/>
      <c r="BG28" s="511"/>
      <c r="BH28" s="511"/>
      <c r="BI28" s="511"/>
      <c r="BJ28" s="511"/>
      <c r="BK28" s="511"/>
      <c r="BL28" s="511"/>
      <c r="BM28" s="511"/>
      <c r="BN28" s="511"/>
      <c r="BO28" s="511"/>
      <c r="BP28" s="511"/>
      <c r="BQ28" s="511"/>
      <c r="BR28" s="511"/>
      <c r="BS28" s="511"/>
      <c r="BT28" s="511"/>
      <c r="BU28" s="511"/>
      <c r="BV28" s="511"/>
      <c r="BW28" s="511"/>
      <c r="BX28" s="511"/>
      <c r="BY28" s="511"/>
      <c r="BZ28" s="511"/>
      <c r="CA28" s="25"/>
      <c r="CB28" s="25"/>
      <c r="CC28" s="25"/>
      <c r="CD28" s="25"/>
      <c r="CE28" s="25"/>
      <c r="CF28" s="25"/>
      <c r="CG28" s="25"/>
    </row>
    <row r="29" spans="1:85" ht="51.75" customHeight="1" x14ac:dyDescent="0.2">
      <c r="A29" s="61"/>
      <c r="B29" s="1184" t="s">
        <v>117</v>
      </c>
      <c r="C29" s="1185"/>
      <c r="D29" s="1185"/>
      <c r="E29" s="1185"/>
      <c r="F29" s="1185"/>
      <c r="G29" s="1185"/>
      <c r="H29" s="1185"/>
      <c r="I29" s="1186"/>
      <c r="J29" s="1187"/>
      <c r="K29" s="1188"/>
      <c r="L29" s="1188"/>
      <c r="M29" s="1188"/>
      <c r="N29" s="1188"/>
      <c r="O29" s="1188"/>
      <c r="P29" s="1188"/>
      <c r="Q29" s="1188"/>
      <c r="R29" s="1188"/>
      <c r="S29" s="1188"/>
      <c r="T29" s="1188"/>
      <c r="U29" s="1188"/>
      <c r="V29" s="1188"/>
      <c r="W29" s="1188"/>
      <c r="X29" s="1188"/>
      <c r="Y29" s="1188"/>
      <c r="Z29" s="1188"/>
      <c r="AA29" s="1188"/>
      <c r="AB29" s="1188"/>
      <c r="AC29" s="1188"/>
      <c r="AD29" s="1188"/>
      <c r="AE29" s="1188"/>
      <c r="AF29" s="1188"/>
      <c r="AG29" s="1188"/>
      <c r="AH29" s="1188"/>
      <c r="AI29" s="1188"/>
      <c r="AJ29" s="1188"/>
      <c r="AK29" s="1188"/>
      <c r="AL29" s="1188"/>
      <c r="AM29" s="1188"/>
      <c r="AN29" s="1188"/>
      <c r="AO29" s="1188"/>
      <c r="AP29" s="1188"/>
      <c r="AQ29" s="1188"/>
      <c r="AR29" s="1189"/>
      <c r="AZ29" s="135"/>
    </row>
    <row r="30" spans="1:85" ht="17.25" customHeight="1" x14ac:dyDescent="0.2">
      <c r="A30" s="61"/>
      <c r="B30" s="1190" t="s">
        <v>186</v>
      </c>
      <c r="C30" s="1191"/>
      <c r="D30" s="1191"/>
      <c r="E30" s="1191"/>
      <c r="F30" s="1194"/>
      <c r="G30" s="1195"/>
      <c r="H30" s="1195"/>
      <c r="I30" s="1195"/>
      <c r="J30" s="1196"/>
      <c r="K30" s="1200" t="s">
        <v>180</v>
      </c>
      <c r="L30" s="1201"/>
      <c r="M30" s="1201"/>
      <c r="N30" s="1202"/>
      <c r="O30" s="1206" t="s">
        <v>184</v>
      </c>
      <c r="P30" s="1207"/>
      <c r="Q30" s="1207"/>
      <c r="R30" s="1207"/>
      <c r="S30" s="1210"/>
      <c r="T30" s="1211"/>
      <c r="U30" s="1211"/>
      <c r="V30" s="1211"/>
      <c r="W30" s="1211"/>
      <c r="X30" s="1211"/>
      <c r="Y30" s="1211"/>
      <c r="Z30" s="1211"/>
      <c r="AA30" s="1211"/>
      <c r="AB30" s="1211"/>
      <c r="AC30" s="1211"/>
      <c r="AD30" s="1211"/>
      <c r="AE30" s="1211"/>
      <c r="AF30" s="1211"/>
      <c r="AG30" s="1211"/>
      <c r="AH30" s="1211"/>
      <c r="AI30" s="1211"/>
      <c r="AJ30" s="1211"/>
      <c r="AK30" s="1211"/>
      <c r="AL30" s="1211"/>
      <c r="AM30" s="1211"/>
      <c r="AN30" s="1211"/>
      <c r="AO30" s="1211"/>
      <c r="AP30" s="1211"/>
      <c r="AQ30" s="1211"/>
      <c r="AR30" s="1212"/>
    </row>
    <row r="31" spans="1:85" ht="17.25" customHeight="1" thickBot="1" x14ac:dyDescent="0.25">
      <c r="A31" s="61"/>
      <c r="B31" s="1192"/>
      <c r="C31" s="1193"/>
      <c r="D31" s="1193"/>
      <c r="E31" s="1193"/>
      <c r="F31" s="1197"/>
      <c r="G31" s="1198"/>
      <c r="H31" s="1198"/>
      <c r="I31" s="1198"/>
      <c r="J31" s="1199"/>
      <c r="K31" s="1203"/>
      <c r="L31" s="1204"/>
      <c r="M31" s="1204"/>
      <c r="N31" s="1205"/>
      <c r="O31" s="1208"/>
      <c r="P31" s="1209"/>
      <c r="Q31" s="1209"/>
      <c r="R31" s="1209"/>
      <c r="S31" s="1213"/>
      <c r="T31" s="1214"/>
      <c r="U31" s="1214"/>
      <c r="V31" s="1214"/>
      <c r="W31" s="1214"/>
      <c r="X31" s="1214"/>
      <c r="Y31" s="1214"/>
      <c r="Z31" s="1214"/>
      <c r="AA31" s="1214"/>
      <c r="AB31" s="1214"/>
      <c r="AC31" s="1214"/>
      <c r="AD31" s="1214"/>
      <c r="AE31" s="1214"/>
      <c r="AF31" s="1214"/>
      <c r="AG31" s="1214"/>
      <c r="AH31" s="1214"/>
      <c r="AI31" s="1214"/>
      <c r="AJ31" s="1214"/>
      <c r="AK31" s="1214"/>
      <c r="AL31" s="1214"/>
      <c r="AM31" s="1214"/>
      <c r="AN31" s="1214"/>
      <c r="AO31" s="1214"/>
      <c r="AP31" s="1214"/>
      <c r="AQ31" s="1214"/>
      <c r="AR31" s="1215"/>
    </row>
    <row r="32" spans="1:85" ht="22.5" customHeight="1" thickBot="1" x14ac:dyDescent="0.25">
      <c r="A32" s="61"/>
      <c r="B32" s="1216" t="s">
        <v>254</v>
      </c>
      <c r="C32" s="1217"/>
      <c r="D32" s="1217"/>
      <c r="E32" s="1217"/>
      <c r="F32" s="1217"/>
      <c r="G32" s="1217"/>
      <c r="H32" s="1217"/>
      <c r="I32" s="1217"/>
      <c r="J32" s="1217"/>
      <c r="K32" s="1217"/>
      <c r="L32" s="1217"/>
      <c r="M32" s="1217"/>
      <c r="N32" s="1217"/>
      <c r="O32" s="1217"/>
      <c r="P32" s="1217"/>
      <c r="Q32" s="1217"/>
      <c r="R32" s="1217"/>
      <c r="S32" s="1217"/>
      <c r="T32" s="1217"/>
      <c r="U32" s="1217"/>
      <c r="V32" s="1217"/>
      <c r="W32" s="1217"/>
      <c r="X32" s="1217"/>
      <c r="Y32" s="1217"/>
      <c r="Z32" s="1217"/>
      <c r="AA32" s="1217"/>
      <c r="AB32" s="1217"/>
      <c r="AC32" s="1217"/>
      <c r="AD32" s="1217"/>
      <c r="AE32" s="1217"/>
      <c r="AF32" s="1217"/>
      <c r="AG32" s="1218"/>
      <c r="AH32" s="1219" t="s">
        <v>283</v>
      </c>
      <c r="AI32" s="1220"/>
      <c r="AJ32" s="1220"/>
      <c r="AK32" s="1220"/>
      <c r="AL32" s="1220"/>
      <c r="AM32" s="1220"/>
      <c r="AN32" s="1220"/>
      <c r="AO32" s="1220"/>
      <c r="AP32" s="1220"/>
      <c r="AQ32" s="1220"/>
      <c r="AR32" s="1221"/>
    </row>
    <row r="33" spans="1:85" ht="25.5" customHeight="1" thickBot="1" x14ac:dyDescent="0.25">
      <c r="A33" s="61"/>
      <c r="B33" s="543"/>
      <c r="C33" s="543"/>
      <c r="D33" s="543"/>
      <c r="E33" s="543"/>
      <c r="F33" s="537"/>
      <c r="G33" s="537"/>
      <c r="H33" s="537"/>
      <c r="I33" s="537"/>
      <c r="J33" s="537"/>
      <c r="K33" s="537"/>
      <c r="L33" s="537"/>
      <c r="M33" s="537"/>
      <c r="N33" s="537"/>
      <c r="O33" s="537"/>
      <c r="P33" s="537"/>
      <c r="Q33" s="537"/>
      <c r="R33" s="537"/>
      <c r="S33" s="537"/>
      <c r="T33" s="537"/>
      <c r="U33" s="537"/>
      <c r="V33" s="537"/>
      <c r="W33" s="537"/>
      <c r="X33" s="537"/>
      <c r="Y33" s="537"/>
      <c r="Z33" s="537"/>
      <c r="AA33" s="537"/>
      <c r="AB33" s="537"/>
      <c r="AC33" s="537"/>
      <c r="AD33" s="537"/>
      <c r="AE33" s="537"/>
      <c r="AF33" s="537"/>
      <c r="AG33" s="537"/>
      <c r="AH33" s="537"/>
      <c r="AI33" s="537"/>
      <c r="AJ33" s="537"/>
      <c r="AK33" s="537"/>
      <c r="AL33" s="538"/>
      <c r="AM33" s="538"/>
      <c r="AN33" s="538"/>
      <c r="AO33" s="538"/>
      <c r="AP33" s="538"/>
      <c r="AQ33" s="538"/>
      <c r="AR33" s="539"/>
    </row>
    <row r="34" spans="1:85" ht="19.5" customHeight="1" x14ac:dyDescent="0.2">
      <c r="A34" s="61"/>
      <c r="B34" s="1135" t="s">
        <v>171</v>
      </c>
      <c r="C34" s="1136"/>
      <c r="D34" s="1136"/>
      <c r="E34" s="1137"/>
      <c r="F34" s="1138" t="s">
        <v>36</v>
      </c>
      <c r="G34" s="1138"/>
      <c r="H34" s="1138"/>
      <c r="I34" s="1138"/>
      <c r="J34" s="1138"/>
      <c r="K34" s="1138"/>
      <c r="L34" s="1138"/>
      <c r="M34" s="1139"/>
      <c r="N34" s="1159"/>
      <c r="O34" s="1159"/>
      <c r="P34" s="1159"/>
      <c r="Q34" s="1159"/>
      <c r="R34" s="1159"/>
      <c r="S34" s="1159"/>
      <c r="T34" s="1159"/>
      <c r="U34" s="1159"/>
      <c r="V34" s="1159"/>
      <c r="W34" s="1159"/>
      <c r="X34" s="1159"/>
      <c r="Y34" s="1159"/>
      <c r="Z34" s="1159"/>
      <c r="AA34" s="1159"/>
      <c r="AB34" s="1159"/>
      <c r="AC34" s="1160"/>
      <c r="AD34" s="1161" t="s">
        <v>386</v>
      </c>
      <c r="AE34" s="1162"/>
      <c r="AF34" s="1162"/>
      <c r="AG34" s="1162"/>
      <c r="AH34" s="1165"/>
      <c r="AI34" s="1165"/>
      <c r="AJ34" s="1165"/>
      <c r="AK34" s="1165"/>
      <c r="AL34" s="1165"/>
      <c r="AM34" s="1165"/>
      <c r="AN34" s="1165"/>
      <c r="AO34" s="1165"/>
      <c r="AP34" s="1165"/>
      <c r="AQ34" s="1165"/>
      <c r="AR34" s="1166"/>
      <c r="AV34" s="25"/>
      <c r="AW34" s="511"/>
      <c r="AX34" s="511"/>
      <c r="AY34" s="511"/>
      <c r="AZ34" s="511"/>
      <c r="BA34" s="511"/>
      <c r="BB34" s="511"/>
      <c r="BC34" s="511"/>
      <c r="BD34" s="511"/>
      <c r="BE34" s="511"/>
      <c r="BF34" s="511"/>
      <c r="BG34" s="511"/>
      <c r="BH34" s="511"/>
      <c r="BI34" s="511"/>
      <c r="BJ34" s="511"/>
      <c r="BK34" s="511"/>
      <c r="BL34" s="511"/>
      <c r="BM34" s="511"/>
      <c r="BN34" s="511"/>
      <c r="BO34" s="511"/>
      <c r="BP34" s="511"/>
      <c r="BQ34" s="511"/>
      <c r="BR34" s="511"/>
      <c r="BS34" s="511"/>
      <c r="BT34" s="511"/>
      <c r="BU34" s="511"/>
      <c r="BV34" s="511"/>
      <c r="BW34" s="511"/>
      <c r="BX34" s="511"/>
      <c r="BY34" s="511"/>
      <c r="BZ34" s="511"/>
      <c r="CA34" s="25"/>
      <c r="CB34" s="25"/>
      <c r="CC34" s="25"/>
      <c r="CD34" s="25"/>
      <c r="CE34" s="25"/>
      <c r="CF34" s="25"/>
      <c r="CG34" s="25"/>
    </row>
    <row r="35" spans="1:85" ht="19.5" customHeight="1" thickBot="1" x14ac:dyDescent="0.25">
      <c r="A35" s="61"/>
      <c r="B35" s="1156" t="s">
        <v>281</v>
      </c>
      <c r="C35" s="1157"/>
      <c r="D35" s="1157"/>
      <c r="E35" s="1158"/>
      <c r="F35" s="1138" t="s">
        <v>116</v>
      </c>
      <c r="G35" s="1138"/>
      <c r="H35" s="1138"/>
      <c r="I35" s="1138"/>
      <c r="J35" s="1138"/>
      <c r="K35" s="1138"/>
      <c r="L35" s="1138"/>
      <c r="M35" s="1139"/>
      <c r="N35" s="1179"/>
      <c r="O35" s="1179"/>
      <c r="P35" s="1179"/>
      <c r="Q35" s="1179"/>
      <c r="R35" s="1179"/>
      <c r="S35" s="1179"/>
      <c r="T35" s="1179"/>
      <c r="U35" s="1179"/>
      <c r="V35" s="1179"/>
      <c r="W35" s="1179"/>
      <c r="X35" s="1179"/>
      <c r="Y35" s="1179"/>
      <c r="Z35" s="1179"/>
      <c r="AA35" s="1179"/>
      <c r="AB35" s="1179"/>
      <c r="AC35" s="1180"/>
      <c r="AD35" s="1163"/>
      <c r="AE35" s="1164"/>
      <c r="AF35" s="1164"/>
      <c r="AG35" s="1164"/>
      <c r="AH35" s="1167"/>
      <c r="AI35" s="1167"/>
      <c r="AJ35" s="1167"/>
      <c r="AK35" s="1167"/>
      <c r="AL35" s="1167"/>
      <c r="AM35" s="1167"/>
      <c r="AN35" s="1167"/>
      <c r="AO35" s="1167"/>
      <c r="AP35" s="1167"/>
      <c r="AQ35" s="1167"/>
      <c r="AR35" s="1168"/>
      <c r="AV35" s="25"/>
      <c r="AW35" s="511"/>
      <c r="AX35" s="511"/>
      <c r="AY35" s="511"/>
      <c r="AZ35" s="511"/>
      <c r="BA35" s="511"/>
      <c r="BB35" s="511"/>
      <c r="BC35" s="511"/>
      <c r="BD35" s="511"/>
      <c r="BE35" s="511"/>
      <c r="BF35" s="511"/>
      <c r="BG35" s="511"/>
      <c r="BH35" s="511"/>
      <c r="BI35" s="511"/>
      <c r="BJ35" s="511"/>
      <c r="BK35" s="511"/>
      <c r="BL35" s="511"/>
      <c r="BM35" s="511"/>
      <c r="BN35" s="511"/>
      <c r="BO35" s="511"/>
      <c r="BP35" s="511"/>
      <c r="BQ35" s="511"/>
      <c r="BR35" s="511"/>
      <c r="BS35" s="511"/>
      <c r="BT35" s="511"/>
      <c r="BU35" s="511"/>
      <c r="BV35" s="511"/>
      <c r="BW35" s="511"/>
      <c r="BX35" s="511"/>
      <c r="BY35" s="511"/>
      <c r="BZ35" s="511"/>
      <c r="CA35" s="25"/>
      <c r="CB35" s="25"/>
      <c r="CC35" s="25"/>
      <c r="CD35" s="25"/>
      <c r="CE35" s="25"/>
      <c r="CF35" s="25"/>
      <c r="CG35" s="25"/>
    </row>
    <row r="36" spans="1:85" ht="19.5" customHeight="1" x14ac:dyDescent="0.2">
      <c r="A36" s="61"/>
      <c r="B36" s="1140" t="s">
        <v>15</v>
      </c>
      <c r="C36" s="1141"/>
      <c r="D36" s="1141"/>
      <c r="E36" s="1142"/>
      <c r="F36" s="1169" t="s">
        <v>115</v>
      </c>
      <c r="G36" s="1169"/>
      <c r="H36" s="1169"/>
      <c r="I36" s="1170"/>
      <c r="J36" s="1181"/>
      <c r="K36" s="1182"/>
      <c r="L36" s="1182"/>
      <c r="M36" s="1182"/>
      <c r="N36" s="1182"/>
      <c r="O36" s="1182"/>
      <c r="P36" s="1182"/>
      <c r="Q36" s="1182"/>
      <c r="R36" s="1182"/>
      <c r="S36" s="1182"/>
      <c r="T36" s="1182"/>
      <c r="U36" s="1182"/>
      <c r="V36" s="1182"/>
      <c r="W36" s="1182"/>
      <c r="X36" s="1182"/>
      <c r="Y36" s="1182"/>
      <c r="Z36" s="1182"/>
      <c r="AA36" s="1182"/>
      <c r="AB36" s="1182"/>
      <c r="AC36" s="1183"/>
      <c r="AD36" s="1153" t="s">
        <v>181</v>
      </c>
      <c r="AE36" s="1138"/>
      <c r="AF36" s="1138"/>
      <c r="AG36" s="1138"/>
      <c r="AH36" s="1154" t="s">
        <v>274</v>
      </c>
      <c r="AI36" s="1155"/>
      <c r="AJ36" s="1155"/>
      <c r="AK36" s="1173"/>
      <c r="AL36" s="1173"/>
      <c r="AM36" s="1174" t="s">
        <v>182</v>
      </c>
      <c r="AN36" s="1174"/>
      <c r="AO36" s="1173"/>
      <c r="AP36" s="1173"/>
      <c r="AQ36" s="1174" t="s">
        <v>183</v>
      </c>
      <c r="AR36" s="1175"/>
      <c r="AV36" s="25"/>
      <c r="AW36" s="511"/>
      <c r="AX36" s="511"/>
      <c r="AY36" s="511"/>
      <c r="AZ36" s="511"/>
      <c r="BA36" s="511"/>
      <c r="BB36" s="511"/>
      <c r="BC36" s="511"/>
      <c r="BD36" s="511"/>
      <c r="BE36" s="511"/>
      <c r="BF36" s="511"/>
      <c r="BG36" s="511"/>
      <c r="BH36" s="511"/>
      <c r="BI36" s="511"/>
      <c r="BJ36" s="511"/>
      <c r="BK36" s="511"/>
      <c r="BL36" s="511"/>
      <c r="BM36" s="511"/>
      <c r="BN36" s="511"/>
      <c r="BO36" s="511"/>
      <c r="BP36" s="511"/>
      <c r="BQ36" s="511"/>
      <c r="BR36" s="511"/>
      <c r="BS36" s="511"/>
      <c r="BT36" s="511"/>
      <c r="BU36" s="511"/>
      <c r="BV36" s="511"/>
      <c r="BW36" s="511"/>
      <c r="BX36" s="511"/>
      <c r="BY36" s="511"/>
      <c r="BZ36" s="511"/>
      <c r="CA36" s="25"/>
      <c r="CB36" s="25"/>
      <c r="CC36" s="25"/>
      <c r="CD36" s="25"/>
      <c r="CE36" s="25"/>
      <c r="CF36" s="25"/>
      <c r="CG36" s="25"/>
    </row>
    <row r="37" spans="1:85" ht="30" customHeight="1" x14ac:dyDescent="0.2">
      <c r="A37" s="61"/>
      <c r="B37" s="1143"/>
      <c r="C37" s="1144"/>
      <c r="D37" s="1144"/>
      <c r="E37" s="1145"/>
      <c r="F37" s="1133" t="s">
        <v>16</v>
      </c>
      <c r="G37" s="1133"/>
      <c r="H37" s="1133"/>
      <c r="I37" s="1134"/>
      <c r="J37" s="1151"/>
      <c r="K37" s="1152"/>
      <c r="L37" s="1152"/>
      <c r="M37" s="1152"/>
      <c r="N37" s="1152"/>
      <c r="O37" s="1152"/>
      <c r="P37" s="1152"/>
      <c r="Q37" s="1152"/>
      <c r="R37" s="1152"/>
      <c r="S37" s="1152"/>
      <c r="T37" s="1152"/>
      <c r="U37" s="1149" t="s">
        <v>179</v>
      </c>
      <c r="V37" s="1150"/>
      <c r="W37" s="1146"/>
      <c r="X37" s="1147"/>
      <c r="Y37" s="1147"/>
      <c r="Z37" s="1147"/>
      <c r="AA37" s="1147"/>
      <c r="AB37" s="1147"/>
      <c r="AC37" s="1148"/>
      <c r="AD37" s="1171" t="s">
        <v>305</v>
      </c>
      <c r="AE37" s="1172"/>
      <c r="AF37" s="1172"/>
      <c r="AG37" s="1172"/>
      <c r="AH37" s="1131"/>
      <c r="AI37" s="1131"/>
      <c r="AJ37" s="1131"/>
      <c r="AK37" s="1131"/>
      <c r="AL37" s="1131"/>
      <c r="AM37" s="1131"/>
      <c r="AN37" s="1132"/>
      <c r="AO37" s="1176" t="s">
        <v>180</v>
      </c>
      <c r="AP37" s="1177"/>
      <c r="AQ37" s="1177"/>
      <c r="AR37" s="1178"/>
      <c r="AV37" s="25"/>
      <c r="AW37" s="511"/>
      <c r="AX37" s="511"/>
      <c r="AY37" s="511"/>
      <c r="AZ37" s="511"/>
      <c r="BA37" s="511"/>
      <c r="BB37" s="511"/>
      <c r="BC37" s="511"/>
      <c r="BD37" s="511"/>
      <c r="BE37" s="511"/>
      <c r="BF37" s="511"/>
      <c r="BG37" s="511"/>
      <c r="BH37" s="511"/>
      <c r="BI37" s="511"/>
      <c r="BJ37" s="511"/>
      <c r="BK37" s="511"/>
      <c r="BL37" s="511"/>
      <c r="BM37" s="511"/>
      <c r="BN37" s="511"/>
      <c r="BO37" s="511"/>
      <c r="BP37" s="511"/>
      <c r="BQ37" s="511"/>
      <c r="BR37" s="511"/>
      <c r="BS37" s="511"/>
      <c r="BT37" s="511"/>
      <c r="BU37" s="511"/>
      <c r="BV37" s="511"/>
      <c r="BW37" s="511"/>
      <c r="BX37" s="511"/>
      <c r="BY37" s="511"/>
      <c r="BZ37" s="511"/>
      <c r="CA37" s="25"/>
      <c r="CB37" s="25"/>
      <c r="CC37" s="25"/>
      <c r="CD37" s="25"/>
      <c r="CE37" s="25"/>
      <c r="CF37" s="25"/>
      <c r="CG37" s="25"/>
    </row>
    <row r="38" spans="1:85" ht="51" customHeight="1" x14ac:dyDescent="0.2">
      <c r="A38" s="61"/>
      <c r="B38" s="1184" t="s">
        <v>117</v>
      </c>
      <c r="C38" s="1185"/>
      <c r="D38" s="1185"/>
      <c r="E38" s="1185"/>
      <c r="F38" s="1185"/>
      <c r="G38" s="1185"/>
      <c r="H38" s="1185"/>
      <c r="I38" s="1186"/>
      <c r="J38" s="1187"/>
      <c r="K38" s="1188"/>
      <c r="L38" s="1188"/>
      <c r="M38" s="1188"/>
      <c r="N38" s="1188"/>
      <c r="O38" s="1188"/>
      <c r="P38" s="1188"/>
      <c r="Q38" s="1188"/>
      <c r="R38" s="1188"/>
      <c r="S38" s="1188"/>
      <c r="T38" s="1188"/>
      <c r="U38" s="1188"/>
      <c r="V38" s="1188"/>
      <c r="W38" s="1188"/>
      <c r="X38" s="1188"/>
      <c r="Y38" s="1188"/>
      <c r="Z38" s="1188"/>
      <c r="AA38" s="1188"/>
      <c r="AB38" s="1188"/>
      <c r="AC38" s="1188"/>
      <c r="AD38" s="1188"/>
      <c r="AE38" s="1188"/>
      <c r="AF38" s="1188"/>
      <c r="AG38" s="1188"/>
      <c r="AH38" s="1188"/>
      <c r="AI38" s="1188"/>
      <c r="AJ38" s="1188"/>
      <c r="AK38" s="1188"/>
      <c r="AL38" s="1188"/>
      <c r="AM38" s="1188"/>
      <c r="AN38" s="1188"/>
      <c r="AO38" s="1188"/>
      <c r="AP38" s="1188"/>
      <c r="AQ38" s="1188"/>
      <c r="AR38" s="1189"/>
    </row>
    <row r="39" spans="1:85" ht="17.25" customHeight="1" x14ac:dyDescent="0.2">
      <c r="A39" s="61"/>
      <c r="B39" s="1190" t="s">
        <v>186</v>
      </c>
      <c r="C39" s="1191"/>
      <c r="D39" s="1191"/>
      <c r="E39" s="1191"/>
      <c r="F39" s="1194"/>
      <c r="G39" s="1195"/>
      <c r="H39" s="1195"/>
      <c r="I39" s="1195"/>
      <c r="J39" s="1196"/>
      <c r="K39" s="1200" t="s">
        <v>180</v>
      </c>
      <c r="L39" s="1201"/>
      <c r="M39" s="1201"/>
      <c r="N39" s="1202"/>
      <c r="O39" s="1206" t="s">
        <v>184</v>
      </c>
      <c r="P39" s="1207"/>
      <c r="Q39" s="1207"/>
      <c r="R39" s="1207"/>
      <c r="S39" s="1210"/>
      <c r="T39" s="1211"/>
      <c r="U39" s="1211"/>
      <c r="V39" s="1211"/>
      <c r="W39" s="1211"/>
      <c r="X39" s="1211"/>
      <c r="Y39" s="1211"/>
      <c r="Z39" s="1211"/>
      <c r="AA39" s="1211"/>
      <c r="AB39" s="1211"/>
      <c r="AC39" s="1211"/>
      <c r="AD39" s="1211"/>
      <c r="AE39" s="1211"/>
      <c r="AF39" s="1211"/>
      <c r="AG39" s="1211"/>
      <c r="AH39" s="1211"/>
      <c r="AI39" s="1211"/>
      <c r="AJ39" s="1211"/>
      <c r="AK39" s="1211"/>
      <c r="AL39" s="1211"/>
      <c r="AM39" s="1211"/>
      <c r="AN39" s="1211"/>
      <c r="AO39" s="1211"/>
      <c r="AP39" s="1211"/>
      <c r="AQ39" s="1211"/>
      <c r="AR39" s="1212"/>
    </row>
    <row r="40" spans="1:85" ht="17.25" customHeight="1" thickBot="1" x14ac:dyDescent="0.25">
      <c r="A40" s="61"/>
      <c r="B40" s="1192"/>
      <c r="C40" s="1193"/>
      <c r="D40" s="1193"/>
      <c r="E40" s="1193"/>
      <c r="F40" s="1197"/>
      <c r="G40" s="1198"/>
      <c r="H40" s="1198"/>
      <c r="I40" s="1198"/>
      <c r="J40" s="1199"/>
      <c r="K40" s="1203"/>
      <c r="L40" s="1204"/>
      <c r="M40" s="1204"/>
      <c r="N40" s="1205"/>
      <c r="O40" s="1208"/>
      <c r="P40" s="1209"/>
      <c r="Q40" s="1209"/>
      <c r="R40" s="1209"/>
      <c r="S40" s="1213"/>
      <c r="T40" s="1214"/>
      <c r="U40" s="1214"/>
      <c r="V40" s="1214"/>
      <c r="W40" s="1214"/>
      <c r="X40" s="1214"/>
      <c r="Y40" s="1214"/>
      <c r="Z40" s="1214"/>
      <c r="AA40" s="1214"/>
      <c r="AB40" s="1214"/>
      <c r="AC40" s="1214"/>
      <c r="AD40" s="1214"/>
      <c r="AE40" s="1214"/>
      <c r="AF40" s="1214"/>
      <c r="AG40" s="1214"/>
      <c r="AH40" s="1214"/>
      <c r="AI40" s="1214"/>
      <c r="AJ40" s="1214"/>
      <c r="AK40" s="1214"/>
      <c r="AL40" s="1214"/>
      <c r="AM40" s="1214"/>
      <c r="AN40" s="1214"/>
      <c r="AO40" s="1214"/>
      <c r="AP40" s="1214"/>
      <c r="AQ40" s="1214"/>
      <c r="AR40" s="1215"/>
    </row>
    <row r="41" spans="1:85" ht="22.5" customHeight="1" thickBot="1" x14ac:dyDescent="0.25">
      <c r="A41" s="61"/>
      <c r="B41" s="1216" t="s">
        <v>254</v>
      </c>
      <c r="C41" s="1217"/>
      <c r="D41" s="1217"/>
      <c r="E41" s="1217"/>
      <c r="F41" s="1217"/>
      <c r="G41" s="1217"/>
      <c r="H41" s="1217"/>
      <c r="I41" s="1217"/>
      <c r="J41" s="1217"/>
      <c r="K41" s="1217"/>
      <c r="L41" s="1217"/>
      <c r="M41" s="1217"/>
      <c r="N41" s="1217"/>
      <c r="O41" s="1217"/>
      <c r="P41" s="1217"/>
      <c r="Q41" s="1217"/>
      <c r="R41" s="1217"/>
      <c r="S41" s="1217"/>
      <c r="T41" s="1217"/>
      <c r="U41" s="1217"/>
      <c r="V41" s="1217"/>
      <c r="W41" s="1217"/>
      <c r="X41" s="1217"/>
      <c r="Y41" s="1217"/>
      <c r="Z41" s="1217"/>
      <c r="AA41" s="1217"/>
      <c r="AB41" s="1217"/>
      <c r="AC41" s="1217"/>
      <c r="AD41" s="1217"/>
      <c r="AE41" s="1217"/>
      <c r="AF41" s="1217"/>
      <c r="AG41" s="1218"/>
      <c r="AH41" s="1219" t="s">
        <v>283</v>
      </c>
      <c r="AI41" s="1220"/>
      <c r="AJ41" s="1220"/>
      <c r="AK41" s="1220"/>
      <c r="AL41" s="1220"/>
      <c r="AM41" s="1220"/>
      <c r="AN41" s="1220"/>
      <c r="AO41" s="1220"/>
      <c r="AP41" s="1220"/>
      <c r="AQ41" s="1220"/>
      <c r="AR41" s="1221"/>
    </row>
    <row r="42" spans="1:85" ht="25.5" customHeight="1" x14ac:dyDescent="0.2">
      <c r="A42" s="62"/>
      <c r="B42" s="537"/>
      <c r="C42" s="537"/>
      <c r="D42" s="537"/>
      <c r="E42" s="537"/>
      <c r="F42" s="537"/>
      <c r="G42" s="537"/>
      <c r="H42" s="537"/>
      <c r="I42" s="537"/>
      <c r="J42" s="537"/>
      <c r="K42" s="537"/>
      <c r="L42" s="537"/>
      <c r="M42" s="537"/>
      <c r="N42" s="537"/>
      <c r="O42" s="537"/>
      <c r="P42" s="537"/>
      <c r="Q42" s="537"/>
      <c r="R42" s="537"/>
      <c r="S42" s="537"/>
      <c r="T42" s="537"/>
      <c r="U42" s="537"/>
      <c r="V42" s="537"/>
      <c r="W42" s="537"/>
      <c r="X42" s="537"/>
      <c r="Y42" s="537"/>
      <c r="Z42" s="537"/>
      <c r="AA42" s="537"/>
      <c r="AB42" s="537"/>
      <c r="AC42" s="537"/>
      <c r="AD42" s="537"/>
      <c r="AE42" s="537"/>
      <c r="AF42" s="537"/>
      <c r="AG42" s="537"/>
      <c r="AH42" s="537"/>
      <c r="AI42" s="537"/>
      <c r="AJ42" s="537"/>
      <c r="AK42" s="537"/>
      <c r="AL42" s="538"/>
      <c r="AM42" s="538"/>
      <c r="AN42" s="538"/>
      <c r="AO42" s="538"/>
      <c r="AP42" s="538"/>
      <c r="AQ42" s="538"/>
      <c r="AR42" s="539"/>
    </row>
    <row r="43" spans="1:85" x14ac:dyDescent="0.2">
      <c r="B43" s="450"/>
      <c r="C43" s="450"/>
      <c r="D43" s="450"/>
      <c r="E43" s="450"/>
      <c r="F43" s="450"/>
      <c r="G43" s="450"/>
      <c r="H43" s="450"/>
      <c r="I43" s="450"/>
      <c r="J43" s="450"/>
      <c r="K43" s="450"/>
      <c r="L43" s="450"/>
      <c r="M43" s="450"/>
      <c r="N43" s="450"/>
      <c r="O43" s="450"/>
      <c r="P43" s="450"/>
      <c r="Q43" s="450"/>
      <c r="R43" s="450"/>
      <c r="S43" s="450"/>
      <c r="T43" s="450"/>
      <c r="U43" s="450"/>
      <c r="V43" s="450"/>
      <c r="W43" s="450"/>
      <c r="X43" s="450"/>
      <c r="Y43" s="450"/>
      <c r="Z43" s="450"/>
      <c r="AA43" s="450"/>
      <c r="AB43" s="450"/>
      <c r="AC43" s="450"/>
      <c r="AD43" s="450"/>
      <c r="AE43" s="450"/>
      <c r="AF43" s="450"/>
      <c r="AG43" s="450"/>
      <c r="AH43" s="450"/>
      <c r="AI43" s="450"/>
      <c r="AJ43" s="450"/>
      <c r="AK43" s="450"/>
      <c r="AL43" s="450"/>
      <c r="AM43" s="450"/>
      <c r="AN43" s="450"/>
      <c r="AO43" s="450"/>
      <c r="AP43" s="450"/>
      <c r="AQ43" s="450"/>
      <c r="AR43" s="450"/>
    </row>
  </sheetData>
  <sheetProtection sheet="1" formatCells="0" formatRows="0" selectLockedCells="1" sort="0" autoFilter="0" pivotTables="0"/>
  <mergeCells count="134">
    <mergeCell ref="AH41:AR41"/>
    <mergeCell ref="B30:E31"/>
    <mergeCell ref="F30:J31"/>
    <mergeCell ref="K30:N31"/>
    <mergeCell ref="O30:R31"/>
    <mergeCell ref="S30:AR31"/>
    <mergeCell ref="AH37:AN37"/>
    <mergeCell ref="AO37:AR37"/>
    <mergeCell ref="N35:AC35"/>
    <mergeCell ref="B34:E34"/>
    <mergeCell ref="F34:M34"/>
    <mergeCell ref="N34:AC34"/>
    <mergeCell ref="AD34:AG35"/>
    <mergeCell ref="AH34:AR35"/>
    <mergeCell ref="B35:E35"/>
    <mergeCell ref="F35:M35"/>
    <mergeCell ref="B32:AG32"/>
    <mergeCell ref="AH32:AR32"/>
    <mergeCell ref="O39:R40"/>
    <mergeCell ref="AQ36:AR36"/>
    <mergeCell ref="F37:I37"/>
    <mergeCell ref="J37:T37"/>
    <mergeCell ref="U37:V37"/>
    <mergeCell ref="W37:AC37"/>
    <mergeCell ref="B38:I38"/>
    <mergeCell ref="J38:AR38"/>
    <mergeCell ref="B36:E37"/>
    <mergeCell ref="F36:I36"/>
    <mergeCell ref="J36:AC36"/>
    <mergeCell ref="AD36:AG36"/>
    <mergeCell ref="AH36:AJ36"/>
    <mergeCell ref="AK36:AL36"/>
    <mergeCell ref="AM36:AN36"/>
    <mergeCell ref="AO36:AP36"/>
    <mergeCell ref="K39:N40"/>
    <mergeCell ref="B39:E40"/>
    <mergeCell ref="F39:J40"/>
    <mergeCell ref="S39:AR40"/>
    <mergeCell ref="B41:AG41"/>
    <mergeCell ref="B29:I29"/>
    <mergeCell ref="J29:AR29"/>
    <mergeCell ref="AH27:AJ27"/>
    <mergeCell ref="AK27:AL27"/>
    <mergeCell ref="AM27:AN27"/>
    <mergeCell ref="AO27:AP27"/>
    <mergeCell ref="AQ27:AR27"/>
    <mergeCell ref="F28:I28"/>
    <mergeCell ref="J28:T28"/>
    <mergeCell ref="U28:V28"/>
    <mergeCell ref="W28:AC28"/>
    <mergeCell ref="AH28:AN28"/>
    <mergeCell ref="AO28:AR28"/>
    <mergeCell ref="AD28:AG28"/>
    <mergeCell ref="B27:E28"/>
    <mergeCell ref="F27:I27"/>
    <mergeCell ref="J27:AC27"/>
    <mergeCell ref="AD27:AG27"/>
    <mergeCell ref="AD37:AG37"/>
    <mergeCell ref="B14:AG14"/>
    <mergeCell ref="AH14:AR14"/>
    <mergeCell ref="B25:E25"/>
    <mergeCell ref="F25:M25"/>
    <mergeCell ref="B21:E22"/>
    <mergeCell ref="F21:J22"/>
    <mergeCell ref="K21:N22"/>
    <mergeCell ref="O21:R22"/>
    <mergeCell ref="S21:AR22"/>
    <mergeCell ref="N25:AC25"/>
    <mergeCell ref="AD25:AG26"/>
    <mergeCell ref="AH25:AR26"/>
    <mergeCell ref="N26:AC26"/>
    <mergeCell ref="B26:E26"/>
    <mergeCell ref="F26:M26"/>
    <mergeCell ref="B23:AG23"/>
    <mergeCell ref="AH23:AR23"/>
    <mergeCell ref="B20:I20"/>
    <mergeCell ref="J20:AR20"/>
    <mergeCell ref="B16:E16"/>
    <mergeCell ref="F16:M16"/>
    <mergeCell ref="N16:AC16"/>
    <mergeCell ref="AD16:AG17"/>
    <mergeCell ref="AH16:AR17"/>
    <mergeCell ref="B17:E17"/>
    <mergeCell ref="F17:M17"/>
    <mergeCell ref="N17:AC17"/>
    <mergeCell ref="B18:E19"/>
    <mergeCell ref="F18:I18"/>
    <mergeCell ref="J18:AC18"/>
    <mergeCell ref="AH18:AJ18"/>
    <mergeCell ref="AK18:AL18"/>
    <mergeCell ref="AM18:AN18"/>
    <mergeCell ref="F19:I19"/>
    <mergeCell ref="AO18:AP18"/>
    <mergeCell ref="AQ18:AR18"/>
    <mergeCell ref="J19:T19"/>
    <mergeCell ref="I2:AR2"/>
    <mergeCell ref="AD18:AG18"/>
    <mergeCell ref="AD19:AG19"/>
    <mergeCell ref="AH19:AN19"/>
    <mergeCell ref="AO19:AR19"/>
    <mergeCell ref="U19:V19"/>
    <mergeCell ref="W19:AC19"/>
    <mergeCell ref="N8:AC8"/>
    <mergeCell ref="AQ9:AR9"/>
    <mergeCell ref="AM9:AN9"/>
    <mergeCell ref="AO9:AP9"/>
    <mergeCell ref="AK9:AL9"/>
    <mergeCell ref="J9:AC9"/>
    <mergeCell ref="B11:I11"/>
    <mergeCell ref="J11:AR11"/>
    <mergeCell ref="B12:E13"/>
    <mergeCell ref="F12:J13"/>
    <mergeCell ref="K12:N13"/>
    <mergeCell ref="O12:R13"/>
    <mergeCell ref="S12:AR13"/>
    <mergeCell ref="AO10:AR10"/>
    <mergeCell ref="B4:AR4"/>
    <mergeCell ref="AH10:AN10"/>
    <mergeCell ref="F10:I10"/>
    <mergeCell ref="B7:E7"/>
    <mergeCell ref="F8:M8"/>
    <mergeCell ref="F7:M7"/>
    <mergeCell ref="B9:E10"/>
    <mergeCell ref="W10:AC10"/>
    <mergeCell ref="U10:V10"/>
    <mergeCell ref="J10:T10"/>
    <mergeCell ref="AD9:AG9"/>
    <mergeCell ref="AH9:AJ9"/>
    <mergeCell ref="B8:E8"/>
    <mergeCell ref="N7:AC7"/>
    <mergeCell ref="AD7:AG8"/>
    <mergeCell ref="AH7:AR8"/>
    <mergeCell ref="F9:I9"/>
    <mergeCell ref="AD10:AG10"/>
  </mergeCells>
  <phoneticPr fontId="1"/>
  <dataValidations xWindow="794" yWindow="574" count="6">
    <dataValidation type="list" allowBlank="1" showErrorMessage="1" promptTitle="見積書が１社のみの場合、理由を記載してください" prompt="　「１社しか生産していない」「販売先が１社限定」等の業界、商習慣に起因した、やむを得ない場合のみ、１社で構いません。_x000a_　「過去に取引実績があるため」等の社内事情に関する理由は認められません" sqref="AL15:AR15 AH32 AH23 AH14 AL24:AR24 AL33:AR33 AL42:AR42 AH41" xr:uid="{00000000-0002-0000-0C00-000000000000}">
      <formula1>"選択してください,関連あり,関連なし"</formula1>
    </dataValidation>
    <dataValidation allowBlank="1" showInputMessage="1" showErrorMessage="1" prompt="原則東京都内の自社の事業所等（他社は不可）で、公社が検査時に確認できる場所としてください。" sqref="N17:AC17 N35:AC35 N26:AC26 N8:AC8" xr:uid="{00000000-0002-0000-0C00-000001000000}"/>
    <dataValidation allowBlank="1" showInputMessage="1" showErrorMessage="1" prompt="別紙13「12. (2)機械装置・工具器具費」の「経費番号」（機カ-1、機カ-2、、、）を記入してください。" sqref="B8:E8 B17:E17 B26:E26 B35:E35" xr:uid="{00000000-0002-0000-0C00-000002000000}"/>
    <dataValidation type="custom" allowBlank="1" showInputMessage="1" showErrorMessage="1" error="助成対象期間内におさめて入力してください。" sqref="AO9:AP9" xr:uid="{7CC0378A-70EB-4E62-B0A8-E01184015DAB}">
      <formula1>AND(DATE(2018+AK9, AO9, 1) &gt;= DATE(YEAR($AY$9), MONTH($AY$9), 1), DATE(2018+AK9, AO9, 1) &lt;= DATE(YEAR($AY$10), MONTH($AY$10), 1))</formula1>
    </dataValidation>
    <dataValidation type="custom" allowBlank="1" showInputMessage="1" showErrorMessage="1" error="助成対象期間内におさめて入力してください_x000a_" sqref="AO36:AP36 AO18:AP18 AO27:AP27" xr:uid="{3D7F8061-DAB8-4EF0-BA0D-BB675DB4385B}">
      <formula1>AND(DATE(2018+AK18, AO18, 1) &gt;= DATE(YEAR($AY$9), MONTH($AY$9), 1), DATE(2018+AK18, AO18, 1) &lt;= DATE(YEAR($AY$10), MONTH($AY$10), 1))</formula1>
    </dataValidation>
    <dataValidation type="whole" operator="greaterThan" allowBlank="1" showInputMessage="1" showErrorMessage="1" sqref="AK9:AL9 AK18:AL18 AK27:AL27 AK36:AL36" xr:uid="{948EB7B1-1597-4915-8E38-E7A9EB92A3C3}">
      <formula1>8</formula1>
    </dataValidation>
  </dataValidations>
  <pageMargins left="0.59055118110236227" right="0.19685039370078741" top="0.39370078740157483" bottom="0.39370078740157483" header="0.19685039370078741" footer="0.19685039370078741"/>
  <pageSetup paperSize="9" scale="83" orientation="portrait" r:id="rId1"/>
  <extLst>
    <ext xmlns:x14="http://schemas.microsoft.com/office/spreadsheetml/2009/9/main" uri="{78C0D931-6437-407d-A8EE-F0AAD7539E65}">
      <x14:conditionalFormattings>
        <x14:conditionalFormatting xmlns:xm="http://schemas.microsoft.com/office/excel/2006/main">
          <x14:cfRule type="expression" priority="4" id="{B5056C8F-067C-4A78-AEA8-F55620CC3198}">
            <xm:f>様式外＿申請書別紙入力用資料!$C$24="申請区分②　B【規格適合・認証取得プロジェクト - 製品改良目標無】"</xm:f>
            <x14:dxf>
              <font>
                <color theme="0" tint="-0.24994659260841701"/>
              </font>
              <fill>
                <patternFill>
                  <bgColor theme="0" tint="-0.24994659260841701"/>
                </patternFill>
              </fill>
            </x14:dxf>
          </x14:cfRule>
          <xm:sqref>N7:AC8 AH7:AR8 B8:E8 J9:AC9 AK9:AL9 AO9:AP9 J10:T10 W10:AC10 AH10:AN10 J11:AR11 F12:J13 S12:AR13 AH14:AR14 AH16:AR17 B17:E17 J18:AC18 AK18:AL18 AO18:AP18 J19:T19 W19:AC19 AH19:AN19 J20:AR20 F21:J22 S21:AR22 AH23:AR23 AH25:AR26 B26:E26 J27:AC27 AK27:AL27 AO27:AP27 J28:T28 W28:AC28 AH28:AN28 J29:AR29 F30:J31 S30:AR31 AH32:AR32</xm:sqref>
        </x14:conditionalFormatting>
        <x14:conditionalFormatting xmlns:xm="http://schemas.microsoft.com/office/excel/2006/main">
          <x14:cfRule type="expression" priority="3" id="{000FC2D4-2FBD-42E4-97DB-5FEC27A2E9C0}">
            <xm:f>様式外＿申請書別紙入力用資料!$C$24="申請区分②　B【規格適合・認証取得プロジェクト - 製品改良目標無】"</xm:f>
            <x14:dxf>
              <font>
                <color theme="0" tint="-0.24994659260841701"/>
              </font>
              <fill>
                <patternFill>
                  <bgColor theme="0" tint="-0.24994659260841701"/>
                </patternFill>
              </fill>
            </x14:dxf>
          </x14:cfRule>
          <xm:sqref>N16:AC17</xm:sqref>
        </x14:conditionalFormatting>
        <x14:conditionalFormatting xmlns:xm="http://schemas.microsoft.com/office/excel/2006/main">
          <x14:cfRule type="expression" priority="2" id="{131EA730-6265-4B4B-AC7B-D04EC63EA50B}">
            <xm:f>様式外＿申請書別紙入力用資料!$C$24="申請区分②　B【規格適合・認証取得プロジェクト - 製品改良目標無】"</xm:f>
            <x14:dxf>
              <font>
                <color theme="0" tint="-0.24994659260841701"/>
              </font>
              <fill>
                <patternFill>
                  <bgColor theme="0" tint="-0.24994659260841701"/>
                </patternFill>
              </fill>
            </x14:dxf>
          </x14:cfRule>
          <xm:sqref>N25:AC26</xm:sqref>
        </x14:conditionalFormatting>
        <x14:conditionalFormatting xmlns:xm="http://schemas.microsoft.com/office/excel/2006/main">
          <x14:cfRule type="expression" priority="1" id="{26133F52-6CF1-4680-A078-099A3BEE82EF}">
            <xm:f>様式外＿申請書別紙入力用資料!$C$24="申請区分②　B【規格適合・認証取得プロジェクト - 製品改良目標無】"</xm:f>
            <x14:dxf>
              <font>
                <color theme="0" tint="-0.24994659260841701"/>
              </font>
              <fill>
                <patternFill patternType="solid">
                  <fgColor theme="0" tint="-0.24994659260841701"/>
                  <bgColor theme="0" tint="-0.24994659260841701"/>
                </patternFill>
              </fill>
            </x14:dxf>
          </x14:cfRule>
          <xm:sqref>N34:AC35 AH34:AR35 B35:E35 J36:AC36 AK36:AL36 AO36:AP36 J37:T37 W37:AC37 AH37:AN37 J38:AR38 F39:J40 S39:AR40 AH41:AR41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79998168889431442"/>
    <pageSetUpPr fitToPage="1"/>
  </sheetPr>
  <dimension ref="A1:AQ29"/>
  <sheetViews>
    <sheetView showGridLines="0" view="pageBreakPreview" zoomScaleNormal="100" zoomScaleSheetLayoutView="100" workbookViewId="0">
      <selection activeCell="C7" sqref="C7"/>
    </sheetView>
  </sheetViews>
  <sheetFormatPr defaultColWidth="2.08984375" defaultRowHeight="14.25" customHeight="1" x14ac:dyDescent="0.2"/>
  <cols>
    <col min="1" max="1" width="1.36328125" style="20" customWidth="1"/>
    <col min="2" max="2" width="6.90625" style="20" customWidth="1"/>
    <col min="3" max="3" width="23" style="20" customWidth="1"/>
    <col min="4" max="4" width="9.08984375" style="20" customWidth="1"/>
    <col min="5" max="5" width="5.7265625" style="20" customWidth="1"/>
    <col min="6" max="6" width="10.453125" style="20" customWidth="1"/>
    <col min="7" max="7" width="11.453125" style="20" customWidth="1"/>
    <col min="8" max="8" width="10.453125" style="20" customWidth="1"/>
    <col min="9" max="9" width="16.08984375" style="20" customWidth="1"/>
    <col min="10" max="10" width="2.08984375" style="20" customWidth="1"/>
    <col min="11" max="11" width="11.26953125" style="20" customWidth="1"/>
    <col min="12" max="12" width="9.453125" style="20" customWidth="1"/>
    <col min="13" max="13" width="6.26953125" style="20" customWidth="1"/>
    <col min="14" max="210" width="2.08984375" style="20" customWidth="1"/>
    <col min="211" max="16384" width="2.08984375" style="20"/>
  </cols>
  <sheetData>
    <row r="1" spans="1:43" ht="14.25" customHeight="1" x14ac:dyDescent="0.2">
      <c r="A1" s="20" t="s">
        <v>314</v>
      </c>
    </row>
    <row r="2" spans="1:43" s="19" customFormat="1" ht="20" x14ac:dyDescent="0.2">
      <c r="A2" s="57" t="s">
        <v>168</v>
      </c>
      <c r="B2" s="4"/>
      <c r="C2" s="18"/>
      <c r="D2" s="1119"/>
      <c r="E2" s="1119"/>
      <c r="F2" s="1119"/>
      <c r="G2" s="1119"/>
      <c r="H2" s="1119"/>
      <c r="I2" s="1119"/>
      <c r="J2" s="26"/>
      <c r="K2" s="18"/>
      <c r="L2" s="18"/>
      <c r="M2" s="18"/>
      <c r="N2" s="18"/>
      <c r="O2" s="18"/>
      <c r="P2" s="18"/>
      <c r="Q2" s="18"/>
      <c r="R2" s="18"/>
      <c r="S2" s="27"/>
      <c r="T2" s="27"/>
      <c r="U2" s="1"/>
      <c r="V2" s="1"/>
      <c r="W2" s="1"/>
      <c r="X2" s="1"/>
      <c r="Y2" s="1"/>
    </row>
    <row r="3" spans="1:43" ht="15" customHeight="1" x14ac:dyDescent="0.2">
      <c r="A3" s="36" t="s">
        <v>102</v>
      </c>
      <c r="B3" s="66"/>
      <c r="C3" s="42"/>
      <c r="D3" s="42"/>
      <c r="E3" s="42"/>
      <c r="F3" s="42"/>
      <c r="G3" s="42"/>
      <c r="H3" s="42"/>
      <c r="I3" s="582"/>
    </row>
    <row r="4" spans="1:43" ht="15" customHeight="1" x14ac:dyDescent="0.5">
      <c r="A4" s="35"/>
      <c r="B4" s="55" t="s">
        <v>192</v>
      </c>
      <c r="C4" s="37"/>
      <c r="D4" s="37"/>
      <c r="E4" s="37"/>
      <c r="F4" s="37"/>
      <c r="G4" s="37"/>
      <c r="H4" s="37"/>
      <c r="I4" s="594" t="s">
        <v>10</v>
      </c>
      <c r="K4" s="28"/>
    </row>
    <row r="5" spans="1:43" ht="15" customHeight="1" x14ac:dyDescent="0.2">
      <c r="A5" s="35"/>
      <c r="B5" s="39" t="s">
        <v>191</v>
      </c>
      <c r="C5" s="40"/>
      <c r="D5" s="40"/>
      <c r="E5" s="40"/>
      <c r="F5" s="40"/>
      <c r="G5" s="40"/>
      <c r="H5" s="40"/>
      <c r="I5" s="595"/>
      <c r="K5" s="24"/>
    </row>
    <row r="6" spans="1:43" ht="52.5" customHeight="1" x14ac:dyDescent="0.2">
      <c r="A6" s="35"/>
      <c r="B6" s="133" t="s">
        <v>49</v>
      </c>
      <c r="C6" s="134" t="s">
        <v>72</v>
      </c>
      <c r="D6" s="134" t="s">
        <v>77</v>
      </c>
      <c r="E6" s="134" t="s">
        <v>32</v>
      </c>
      <c r="F6" s="136" t="s">
        <v>74</v>
      </c>
      <c r="G6" s="134" t="s">
        <v>292</v>
      </c>
      <c r="H6" s="134" t="s">
        <v>23</v>
      </c>
      <c r="I6" s="596" t="s">
        <v>118</v>
      </c>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row>
    <row r="7" spans="1:43" ht="41.25" customHeight="1" x14ac:dyDescent="0.2">
      <c r="A7" s="35"/>
      <c r="B7" s="487">
        <f t="shared" ref="B7:B21" si="0">ROW()-6</f>
        <v>1</v>
      </c>
      <c r="C7" s="290"/>
      <c r="D7" s="189"/>
      <c r="E7" s="170"/>
      <c r="F7" s="189"/>
      <c r="G7" s="195" t="str">
        <f>IF(OR(委託・外注費9[[#This Row],[数量／
指導日数
(A)]]="",委託・外注費9[[#This Row],[単価
（税抜）
(B)]]=""),"",(委託・外注費9[[#This Row],[数量／
指導日数
(A)]]*委託・外注費9[[#This Row],[単価
（税抜）
(B)]]))</f>
        <v/>
      </c>
      <c r="H7" s="195" t="str">
        <f>IF(委託・外注費9[[#This Row],[助成対象経費
（税抜）
(A)×(B）]]="","",ROUNDDOWN(委託・外注費9[[#This Row],[助成対象経費
（税抜）
(A)×(B）]]*1.1,0))</f>
        <v/>
      </c>
      <c r="I7" s="592"/>
    </row>
    <row r="8" spans="1:43" ht="41.25" customHeight="1" x14ac:dyDescent="0.2">
      <c r="A8" s="35"/>
      <c r="B8" s="487">
        <f t="shared" si="0"/>
        <v>2</v>
      </c>
      <c r="C8" s="290"/>
      <c r="D8" s="189"/>
      <c r="E8" s="170"/>
      <c r="F8" s="189"/>
      <c r="G8" s="195" t="str">
        <f>IF(OR(委託・外注費9[[#This Row],[数量／
指導日数
(A)]]="",委託・外注費9[[#This Row],[単価
（税抜）
(B)]]=""),"",(委託・外注費9[[#This Row],[数量／
指導日数
(A)]]*委託・外注費9[[#This Row],[単価
（税抜）
(B)]]))</f>
        <v/>
      </c>
      <c r="H8" s="195" t="str">
        <f>IF(委託・外注費9[[#This Row],[助成対象経費
（税抜）
(A)×(B）]]="","",ROUNDDOWN(委託・外注費9[[#This Row],[助成対象経費
（税抜）
(A)×(B）]]*1.1,0))</f>
        <v/>
      </c>
      <c r="I8" s="592"/>
      <c r="J8" s="30"/>
      <c r="L8" s="31"/>
      <c r="M8" s="31"/>
    </row>
    <row r="9" spans="1:43" ht="41.25" customHeight="1" x14ac:dyDescent="0.2">
      <c r="A9" s="35"/>
      <c r="B9" s="487">
        <f t="shared" si="0"/>
        <v>3</v>
      </c>
      <c r="C9" s="290"/>
      <c r="D9" s="488"/>
      <c r="E9" s="489"/>
      <c r="F9" s="488"/>
      <c r="G9" s="195" t="str">
        <f>IF(OR(委託・外注費9[[#This Row],[数量／
指導日数
(A)]]="",委託・外注費9[[#This Row],[単価
（税抜）
(B)]]=""),"",(委託・外注費9[[#This Row],[数量／
指導日数
(A)]]*委託・外注費9[[#This Row],[単価
（税抜）
(B)]]))</f>
        <v/>
      </c>
      <c r="H9" s="195" t="str">
        <f>IF(委託・外注費9[[#This Row],[助成対象経費
（税抜）
(A)×(B）]]="","",ROUNDDOWN(委託・外注費9[[#This Row],[助成対象経費
（税抜）
(A)×(B）]]*1.1,0))</f>
        <v/>
      </c>
      <c r="I9" s="592"/>
      <c r="K9" s="22"/>
      <c r="L9" s="22"/>
      <c r="M9" s="22"/>
    </row>
    <row r="10" spans="1:43" ht="41.25" customHeight="1" x14ac:dyDescent="0.2">
      <c r="A10" s="35"/>
      <c r="B10" s="487">
        <f t="shared" si="0"/>
        <v>4</v>
      </c>
      <c r="C10" s="290"/>
      <c r="D10" s="189"/>
      <c r="E10" s="170"/>
      <c r="F10" s="189"/>
      <c r="G10" s="195" t="str">
        <f>IF(OR(委託・外注費9[[#This Row],[数量／
指導日数
(A)]]="",委託・外注費9[[#This Row],[単価
（税抜）
(B)]]=""),"",(委託・外注費9[[#This Row],[数量／
指導日数
(A)]]*委託・外注費9[[#This Row],[単価
（税抜）
(B)]]))</f>
        <v/>
      </c>
      <c r="H10" s="195" t="str">
        <f>IF(委託・外注費9[[#This Row],[助成対象経費
（税抜）
(A)×(B）]]="","",ROUNDDOWN(委託・外注費9[[#This Row],[助成対象経費
（税抜）
(A)×(B）]]*1.1,0))</f>
        <v/>
      </c>
      <c r="I10" s="592"/>
      <c r="K10" s="22"/>
      <c r="L10" s="22"/>
      <c r="M10" s="22"/>
    </row>
    <row r="11" spans="1:43" ht="41.25" customHeight="1" x14ac:dyDescent="0.2">
      <c r="A11" s="35"/>
      <c r="B11" s="487">
        <f t="shared" si="0"/>
        <v>5</v>
      </c>
      <c r="C11" s="290"/>
      <c r="D11" s="189"/>
      <c r="E11" s="170"/>
      <c r="F11" s="189"/>
      <c r="G11" s="195" t="str">
        <f>IF(OR(委託・外注費9[[#This Row],[数量／
指導日数
(A)]]="",委託・外注費9[[#This Row],[単価
（税抜）
(B)]]=""),"",(委託・外注費9[[#This Row],[数量／
指導日数
(A)]]*委託・外注費9[[#This Row],[単価
（税抜）
(B)]]))</f>
        <v/>
      </c>
      <c r="H11" s="195" t="str">
        <f>IF(委託・外注費9[[#This Row],[助成対象経費
（税抜）
(A)×(B）]]="","",ROUNDDOWN(委託・外注費9[[#This Row],[助成対象経費
（税抜）
(A)×(B）]]*1.1,0))</f>
        <v/>
      </c>
      <c r="I11" s="592"/>
      <c r="K11" s="22"/>
      <c r="L11" s="22"/>
      <c r="M11" s="22"/>
    </row>
    <row r="12" spans="1:43" ht="41.25" customHeight="1" x14ac:dyDescent="0.2">
      <c r="A12" s="35"/>
      <c r="B12" s="487">
        <f t="shared" si="0"/>
        <v>6</v>
      </c>
      <c r="C12" s="290"/>
      <c r="D12" s="189"/>
      <c r="E12" s="170"/>
      <c r="F12" s="189"/>
      <c r="G12" s="195" t="str">
        <f>IF(OR(委託・外注費9[[#This Row],[数量／
指導日数
(A)]]="",委託・外注費9[[#This Row],[単価
（税抜）
(B)]]=""),"",(委託・外注費9[[#This Row],[数量／
指導日数
(A)]]*委託・外注費9[[#This Row],[単価
（税抜）
(B)]]))</f>
        <v/>
      </c>
      <c r="H12" s="195" t="str">
        <f>IF(委託・外注費9[[#This Row],[助成対象経費
（税抜）
(A)×(B）]]="","",ROUNDDOWN(委託・外注費9[[#This Row],[助成対象経費
（税抜）
(A)×(B）]]*1.1,0))</f>
        <v/>
      </c>
      <c r="I12" s="592"/>
      <c r="K12" s="22"/>
      <c r="L12" s="22"/>
      <c r="M12" s="22"/>
    </row>
    <row r="13" spans="1:43" ht="41.25" customHeight="1" x14ac:dyDescent="0.2">
      <c r="A13" s="35"/>
      <c r="B13" s="487">
        <f t="shared" si="0"/>
        <v>7</v>
      </c>
      <c r="C13" s="290"/>
      <c r="D13" s="189"/>
      <c r="E13" s="170"/>
      <c r="F13" s="189"/>
      <c r="G13" s="195" t="str">
        <f>IF(OR(委託・外注費9[[#This Row],[数量／
指導日数
(A)]]="",委託・外注費9[[#This Row],[単価
（税抜）
(B)]]=""),"",(委託・外注費9[[#This Row],[数量／
指導日数
(A)]]*委託・外注費9[[#This Row],[単価
（税抜）
(B)]]))</f>
        <v/>
      </c>
      <c r="H13" s="195" t="str">
        <f>IF(委託・外注費9[[#This Row],[助成対象経費
（税抜）
(A)×(B）]]="","",ROUNDDOWN(委託・外注費9[[#This Row],[助成対象経費
（税抜）
(A)×(B）]]*1.1,0))</f>
        <v/>
      </c>
      <c r="I13" s="592"/>
    </row>
    <row r="14" spans="1:43" ht="41.25" customHeight="1" x14ac:dyDescent="0.2">
      <c r="A14" s="35"/>
      <c r="B14" s="487">
        <f t="shared" si="0"/>
        <v>8</v>
      </c>
      <c r="C14" s="290"/>
      <c r="D14" s="189"/>
      <c r="E14" s="170"/>
      <c r="F14" s="189"/>
      <c r="G14" s="195" t="str">
        <f>IF(OR(委託・外注費9[[#This Row],[数量／
指導日数
(A)]]="",委託・外注費9[[#This Row],[単価
（税抜）
(B)]]=""),"",(委託・外注費9[[#This Row],[数量／
指導日数
(A)]]*委託・外注費9[[#This Row],[単価
（税抜）
(B)]]))</f>
        <v/>
      </c>
      <c r="H14" s="195" t="str">
        <f>IF(委託・外注費9[[#This Row],[助成対象経費
（税抜）
(A)×(B）]]="","",ROUNDDOWN(委託・外注費9[[#This Row],[助成対象経費
（税抜）
(A)×(B）]]*1.1,0))</f>
        <v/>
      </c>
      <c r="I14" s="592"/>
    </row>
    <row r="15" spans="1:43" ht="41.25" customHeight="1" x14ac:dyDescent="0.2">
      <c r="A15" s="35"/>
      <c r="B15" s="487">
        <f t="shared" si="0"/>
        <v>9</v>
      </c>
      <c r="C15" s="290"/>
      <c r="D15" s="189"/>
      <c r="E15" s="170"/>
      <c r="F15" s="189"/>
      <c r="G15" s="195" t="str">
        <f>IF(OR(委託・外注費9[[#This Row],[数量／
指導日数
(A)]]="",委託・外注費9[[#This Row],[単価
（税抜）
(B)]]=""),"",(委託・外注費9[[#This Row],[数量／
指導日数
(A)]]*委託・外注費9[[#This Row],[単価
（税抜）
(B)]]))</f>
        <v/>
      </c>
      <c r="H15" s="195" t="str">
        <f>IF(委託・外注費9[[#This Row],[助成対象経費
（税抜）
(A)×(B）]]="","",ROUNDDOWN(委託・外注費9[[#This Row],[助成対象経費
（税抜）
(A)×(B）]]*1.1,0))</f>
        <v/>
      </c>
      <c r="I15" s="592"/>
      <c r="J15" s="22"/>
      <c r="K15" s="22"/>
      <c r="L15" s="22"/>
    </row>
    <row r="16" spans="1:43" ht="41.25" customHeight="1" x14ac:dyDescent="0.2">
      <c r="A16" s="35"/>
      <c r="B16" s="487">
        <f t="shared" si="0"/>
        <v>10</v>
      </c>
      <c r="C16" s="290"/>
      <c r="D16" s="189"/>
      <c r="E16" s="170"/>
      <c r="F16" s="189"/>
      <c r="G16" s="195" t="str">
        <f>IF(OR(委託・外注費9[[#This Row],[数量／
指導日数
(A)]]="",委託・外注費9[[#This Row],[単価
（税抜）
(B)]]=""),"",(委託・外注費9[[#This Row],[数量／
指導日数
(A)]]*委託・外注費9[[#This Row],[単価
（税抜）
(B)]]))</f>
        <v/>
      </c>
      <c r="H16" s="195" t="str">
        <f>IF(委託・外注費9[[#This Row],[助成対象経費
（税抜）
(A)×(B）]]="","",ROUNDDOWN(委託・外注費9[[#This Row],[助成対象経費
（税抜）
(A)×(B）]]*1.1,0))</f>
        <v/>
      </c>
      <c r="I16" s="592"/>
      <c r="J16" s="22"/>
      <c r="K16" s="22"/>
      <c r="L16" s="22"/>
    </row>
    <row r="17" spans="1:15" ht="41.25" customHeight="1" x14ac:dyDescent="0.2">
      <c r="A17" s="35"/>
      <c r="B17" s="487">
        <f t="shared" si="0"/>
        <v>11</v>
      </c>
      <c r="C17" s="290"/>
      <c r="D17" s="189"/>
      <c r="E17" s="170"/>
      <c r="F17" s="189"/>
      <c r="G17" s="195" t="str">
        <f>IF(OR(委託・外注費9[[#This Row],[数量／
指導日数
(A)]]="",委託・外注費9[[#This Row],[単価
（税抜）
(B)]]=""),"",(委託・外注費9[[#This Row],[数量／
指導日数
(A)]]*委託・外注費9[[#This Row],[単価
（税抜）
(B)]]))</f>
        <v/>
      </c>
      <c r="H17" s="195" t="str">
        <f>IF(委託・外注費9[[#This Row],[助成対象経費
（税抜）
(A)×(B）]]="","",ROUNDDOWN(委託・外注費9[[#This Row],[助成対象経費
（税抜）
(A)×(B）]]*1.1,0))</f>
        <v/>
      </c>
      <c r="I17" s="592"/>
      <c r="J17" s="22"/>
      <c r="K17" s="22"/>
      <c r="L17" s="22"/>
    </row>
    <row r="18" spans="1:15" ht="41.25" customHeight="1" x14ac:dyDescent="0.2">
      <c r="A18" s="35"/>
      <c r="B18" s="487">
        <f t="shared" si="0"/>
        <v>12</v>
      </c>
      <c r="C18" s="290"/>
      <c r="D18" s="189"/>
      <c r="E18" s="170"/>
      <c r="F18" s="189"/>
      <c r="G18" s="195" t="str">
        <f>IF(OR(委託・外注費9[[#This Row],[数量／
指導日数
(A)]]="",委託・外注費9[[#This Row],[単価
（税抜）
(B)]]=""),"",(委託・外注費9[[#This Row],[数量／
指導日数
(A)]]*委託・外注費9[[#This Row],[単価
（税抜）
(B)]]))</f>
        <v/>
      </c>
      <c r="H18" s="195" t="str">
        <f>IF(委託・外注費9[[#This Row],[助成対象経費
（税抜）
(A)×(B）]]="","",ROUNDDOWN(委託・外注費9[[#This Row],[助成対象経費
（税抜）
(A)×(B）]]*1.1,0))</f>
        <v/>
      </c>
      <c r="I18" s="592"/>
      <c r="J18" s="22"/>
      <c r="K18" s="22"/>
      <c r="L18" s="22"/>
    </row>
    <row r="19" spans="1:15" ht="41.25" customHeight="1" x14ac:dyDescent="0.2">
      <c r="A19" s="35"/>
      <c r="B19" s="487">
        <f t="shared" si="0"/>
        <v>13</v>
      </c>
      <c r="C19" s="290"/>
      <c r="D19" s="189"/>
      <c r="E19" s="170"/>
      <c r="F19" s="189"/>
      <c r="G19" s="195" t="str">
        <f>IF(OR(委託・外注費9[[#This Row],[数量／
指導日数
(A)]]="",委託・外注費9[[#This Row],[単価
（税抜）
(B)]]=""),"",(委託・外注費9[[#This Row],[数量／
指導日数
(A)]]*委託・外注費9[[#This Row],[単価
（税抜）
(B)]]))</f>
        <v/>
      </c>
      <c r="H19" s="195" t="str">
        <f>IF(委託・外注費9[[#This Row],[助成対象経費
（税抜）
(A)×(B）]]="","",ROUNDDOWN(委託・外注費9[[#This Row],[助成対象経費
（税抜）
(A)×(B）]]*1.1,0))</f>
        <v/>
      </c>
      <c r="I19" s="592"/>
      <c r="J19" s="22"/>
      <c r="K19" s="22"/>
      <c r="L19" s="22"/>
    </row>
    <row r="20" spans="1:15" ht="41.25" customHeight="1" x14ac:dyDescent="0.2">
      <c r="A20" s="35"/>
      <c r="B20" s="487">
        <f t="shared" si="0"/>
        <v>14</v>
      </c>
      <c r="C20" s="290"/>
      <c r="D20" s="189"/>
      <c r="E20" s="170"/>
      <c r="F20" s="189"/>
      <c r="G20" s="195" t="str">
        <f>IF(OR(委託・外注費9[[#This Row],[数量／
指導日数
(A)]]="",委託・外注費9[[#This Row],[単価
（税抜）
(B)]]=""),"",(委託・外注費9[[#This Row],[数量／
指導日数
(A)]]*委託・外注費9[[#This Row],[単価
（税抜）
(B)]]))</f>
        <v/>
      </c>
      <c r="H20" s="195" t="str">
        <f>IF(委託・外注費9[[#This Row],[助成対象経費
（税抜）
(A)×(B）]]="","",ROUNDDOWN(委託・外注費9[[#This Row],[助成対象経費
（税抜）
(A)×(B）]]*1.1,0))</f>
        <v/>
      </c>
      <c r="I20" s="592"/>
      <c r="J20" s="22"/>
      <c r="K20" s="22"/>
      <c r="L20" s="22"/>
    </row>
    <row r="21" spans="1:15" ht="41.25" customHeight="1" x14ac:dyDescent="0.2">
      <c r="A21" s="35"/>
      <c r="B21" s="490">
        <f t="shared" si="0"/>
        <v>15</v>
      </c>
      <c r="C21" s="291"/>
      <c r="D21" s="190"/>
      <c r="E21" s="171"/>
      <c r="F21" s="190"/>
      <c r="G21" s="196" t="str">
        <f>IF(OR(委託・外注費9[[#This Row],[数量／
指導日数
(A)]]="",委託・外注費9[[#This Row],[単価
（税抜）
(B)]]=""),"",(委託・外注費9[[#This Row],[数量／
指導日数
(A)]]*委託・外注費9[[#This Row],[単価
（税抜）
(B)]]))</f>
        <v/>
      </c>
      <c r="H21" s="196" t="str">
        <f>IF(委託・外注費9[[#This Row],[助成対象経費
（税抜）
(A)×(B）]]="","",ROUNDDOWN(委託・外注費9[[#This Row],[助成対象経費
（税抜）
(A)×(B）]]*1.1,0))</f>
        <v/>
      </c>
      <c r="I21" s="593"/>
      <c r="J21" s="31"/>
      <c r="K21" s="31"/>
      <c r="L21" s="31"/>
    </row>
    <row r="22" spans="1:15" ht="30" customHeight="1" x14ac:dyDescent="0.2">
      <c r="A22" s="56"/>
      <c r="B22" s="180" t="s">
        <v>174</v>
      </c>
      <c r="C22" s="181"/>
      <c r="D22" s="181"/>
      <c r="E22" s="181"/>
      <c r="F22" s="182"/>
      <c r="G22" s="292">
        <f>SUBTOTAL(109,委託・外注費9[助成対象経費
（税抜）
(A)×(B）])</f>
        <v>0</v>
      </c>
      <c r="H22" s="293">
        <f>SUBTOTAL(109,委託・外注費9[助成事業に
要する経費
（税込）])</f>
        <v>0</v>
      </c>
      <c r="I22" s="183"/>
      <c r="J22" s="22"/>
      <c r="K22" s="22"/>
      <c r="L22" s="22"/>
    </row>
    <row r="23" spans="1:15" ht="14.25" customHeight="1" x14ac:dyDescent="0.2">
      <c r="J23" s="32"/>
      <c r="K23" s="32"/>
      <c r="L23" s="32"/>
      <c r="M23" s="22"/>
      <c r="N23" s="22"/>
      <c r="O23" s="22"/>
    </row>
    <row r="24" spans="1:15" ht="14.25" customHeight="1" x14ac:dyDescent="0.2">
      <c r="J24" s="22"/>
      <c r="K24" s="22"/>
      <c r="L24" s="22"/>
      <c r="M24" s="22"/>
      <c r="N24" s="22"/>
      <c r="O24" s="22"/>
    </row>
    <row r="25" spans="1:15" ht="14.25" customHeight="1" x14ac:dyDescent="0.2">
      <c r="J25" s="22"/>
      <c r="K25" s="22"/>
      <c r="L25" s="22"/>
      <c r="M25" s="22"/>
      <c r="N25" s="22"/>
      <c r="O25" s="22"/>
    </row>
    <row r="26" spans="1:15" ht="14.25" customHeight="1" x14ac:dyDescent="0.2">
      <c r="J26" s="22"/>
      <c r="K26" s="22"/>
      <c r="L26" s="22"/>
      <c r="M26" s="22"/>
      <c r="N26" s="22"/>
      <c r="O26" s="22"/>
    </row>
    <row r="27" spans="1:15" ht="14.25" customHeight="1" x14ac:dyDescent="0.2">
      <c r="J27" s="22"/>
      <c r="K27" s="22"/>
      <c r="L27" s="22"/>
    </row>
    <row r="28" spans="1:15" ht="14.25" customHeight="1" x14ac:dyDescent="0.2">
      <c r="J28" s="22"/>
      <c r="K28" s="22"/>
      <c r="L28" s="22"/>
    </row>
    <row r="29" spans="1:15" ht="14.25" customHeight="1" x14ac:dyDescent="0.2">
      <c r="J29" s="22"/>
      <c r="K29" s="22"/>
      <c r="L29" s="22"/>
    </row>
  </sheetData>
  <sheetProtection sheet="1" formatCells="0" formatRows="0" insertRows="0" deleteRows="0" selectLockedCells="1"/>
  <mergeCells count="1">
    <mergeCell ref="D2:I2"/>
  </mergeCells>
  <phoneticPr fontId="1"/>
  <dataValidations xWindow="502" yWindow="427" count="5">
    <dataValidation type="custom" allowBlank="1" showInputMessage="1" showErrorMessage="1" prompt="自動計算されます。" sqref="G7:H21" xr:uid="{00000000-0002-0000-0D00-000000000000}">
      <formula1>ISERROR(FIND(CHAR(10),G7))</formula1>
    </dataValidation>
    <dataValidation imeMode="disabled" allowBlank="1" showInputMessage="1" showErrorMessage="1" prompt="１契約あたり税抜100万円以上の場合は、原則２者以上の見積書を提出してください。" sqref="F7:F21" xr:uid="{00000000-0002-0000-0D00-000001000000}"/>
    <dataValidation imeMode="halfAlpha" allowBlank="1" showInputMessage="1" showErrorMessage="1" sqref="D7:D21" xr:uid="{00000000-0002-0000-0D00-000002000000}"/>
    <dataValidation allowBlank="1" showInputMessage="1" showErrorMessage="1" prompt="未定等不明確の場合は、 申請時点の候補先を記入してください。「未定、検討中」等の記入はできません。_x000a_" sqref="I7:I21" xr:uid="{00000000-0002-0000-0D00-000003000000}"/>
    <dataValidation allowBlank="1" showInputMessage="1" showErrorMessage="1" prompt="全ての経費について、別紙14「7(3) -１　委託・外注計画書 ／ 専門家指導計画書」を記入してください。" sqref="C7:C21" xr:uid="{00000000-0002-0000-0D00-000004000000}"/>
  </dataValidations>
  <pageMargins left="0.59055118110236227" right="0.19685039370078741" top="0.39370078740157483" bottom="0.39370078740157483" header="0.19685039370078741" footer="0.19685039370078741"/>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7704B23B-4653-4EFB-A7B2-20B3A36BA791}">
            <xm:f>様式外＿申請書別紙入力用資料!$C$24="申請区分②　B【規格適合・認証取得プロジェクト - 製品改良目標無】"</xm:f>
            <x14:dxf>
              <font>
                <color theme="0" tint="-0.24994659260841701"/>
              </font>
              <fill>
                <patternFill>
                  <fgColor theme="0" tint="-0.24994659260841701"/>
                  <bgColor theme="0" tint="-0.24994659260841701"/>
                </patternFill>
              </fill>
            </x14:dxf>
          </x14:cfRule>
          <xm:sqref>C7:F21 I7:I21</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4">
    <tabColor theme="8" tint="0.79998168889431442"/>
    <pageSetUpPr fitToPage="1"/>
  </sheetPr>
  <dimension ref="A1:CU44"/>
  <sheetViews>
    <sheetView showGridLines="0" view="pageBreakPreview" zoomScaleNormal="100" zoomScaleSheetLayoutView="100" workbookViewId="0">
      <selection activeCell="F7" sqref="F7:H7"/>
    </sheetView>
  </sheetViews>
  <sheetFormatPr defaultColWidth="1.90625" defaultRowHeight="15" customHeight="1" outlineLevelCol="1" x14ac:dyDescent="0.2"/>
  <cols>
    <col min="1" max="1" width="1.08984375" style="20" customWidth="1"/>
    <col min="2" max="5" width="3" style="20" customWidth="1"/>
    <col min="6" max="7" width="2.08984375" style="20" customWidth="1"/>
    <col min="8" max="8" width="2.7265625" style="20" customWidth="1"/>
    <col min="9" max="12" width="3.26953125" style="20" customWidth="1"/>
    <col min="13" max="14" width="2.26953125" style="20" customWidth="1"/>
    <col min="15" max="18" width="2.7265625" style="20" customWidth="1"/>
    <col min="19" max="21" width="3.36328125" style="20" customWidth="1"/>
    <col min="22" max="22" width="2.7265625" style="20" customWidth="1"/>
    <col min="23" max="28" width="2.90625" style="20" customWidth="1"/>
    <col min="29" max="35" width="2.6328125" style="20" customWidth="1"/>
    <col min="36" max="49" width="2.453125" style="20" customWidth="1"/>
    <col min="50" max="50" width="1.7265625" style="20" hidden="1" customWidth="1" outlineLevel="1"/>
    <col min="51" max="51" width="10" style="20" hidden="1" customWidth="1" outlineLevel="1" collapsed="1"/>
    <col min="52" max="52" width="2.453125" style="20" customWidth="1" collapsed="1"/>
    <col min="53" max="224" width="2.453125" style="20" customWidth="1"/>
    <col min="225" max="16384" width="1.90625" style="20"/>
  </cols>
  <sheetData>
    <row r="1" spans="1:99" ht="15" customHeight="1" x14ac:dyDescent="0.2">
      <c r="A1" s="20" t="s">
        <v>315</v>
      </c>
    </row>
    <row r="2" spans="1:99" ht="20" x14ac:dyDescent="0.2">
      <c r="A2" s="57" t="s">
        <v>168</v>
      </c>
      <c r="H2" s="806"/>
      <c r="I2" s="806"/>
      <c r="J2" s="806"/>
      <c r="K2" s="806"/>
      <c r="L2" s="806"/>
      <c r="M2" s="806"/>
      <c r="N2" s="806"/>
      <c r="O2" s="806"/>
      <c r="P2" s="806"/>
      <c r="Q2" s="806"/>
      <c r="R2" s="806"/>
      <c r="S2" s="806"/>
      <c r="T2" s="806"/>
      <c r="U2" s="806"/>
      <c r="V2" s="806"/>
      <c r="W2" s="806"/>
      <c r="X2" s="806"/>
      <c r="Y2" s="806"/>
      <c r="Z2" s="806"/>
      <c r="AA2" s="806"/>
      <c r="AB2" s="806"/>
      <c r="AC2" s="806"/>
      <c r="AD2" s="806"/>
      <c r="AE2" s="806"/>
      <c r="AF2" s="806"/>
      <c r="AG2" s="806"/>
      <c r="AH2" s="806"/>
      <c r="AI2" s="806"/>
    </row>
    <row r="3" spans="1:99" ht="21.75" customHeight="1" x14ac:dyDescent="0.2">
      <c r="A3" s="36" t="s">
        <v>249</v>
      </c>
      <c r="B3" s="66"/>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76"/>
    </row>
    <row r="4" spans="1:99" ht="15" customHeight="1" x14ac:dyDescent="0.2">
      <c r="A4" s="35"/>
      <c r="B4" s="69" t="s">
        <v>193</v>
      </c>
      <c r="C4" s="71"/>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72"/>
    </row>
    <row r="5" spans="1:99" ht="15" customHeight="1" x14ac:dyDescent="0.2">
      <c r="A5" s="35"/>
      <c r="B5" s="73" t="s">
        <v>333</v>
      </c>
      <c r="C5" s="22"/>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74"/>
    </row>
    <row r="6" spans="1:99" ht="15" customHeight="1" thickBot="1" x14ac:dyDescent="0.25">
      <c r="A6" s="35"/>
      <c r="B6" s="544" t="s">
        <v>448</v>
      </c>
      <c r="C6" s="22"/>
      <c r="D6" s="25"/>
      <c r="E6" s="25"/>
      <c r="F6" s="25"/>
      <c r="G6" s="25"/>
      <c r="H6" s="25"/>
      <c r="I6" s="34"/>
      <c r="J6" s="34"/>
      <c r="K6" s="34"/>
      <c r="L6" s="34"/>
      <c r="M6" s="34"/>
      <c r="N6" s="34"/>
      <c r="O6" s="34"/>
      <c r="P6" s="34"/>
      <c r="Q6" s="34"/>
      <c r="R6" s="34"/>
      <c r="S6" s="34"/>
      <c r="T6" s="34"/>
      <c r="U6" s="34"/>
      <c r="V6" s="34"/>
      <c r="W6" s="34"/>
      <c r="X6" s="34"/>
      <c r="Y6" s="34"/>
      <c r="Z6" s="34"/>
      <c r="AA6" s="34"/>
      <c r="AB6" s="34"/>
      <c r="AC6" s="34"/>
      <c r="AD6" s="34"/>
      <c r="AE6" s="34"/>
      <c r="AF6" s="34"/>
      <c r="AG6" s="34"/>
      <c r="AH6" s="34"/>
      <c r="AI6" s="75"/>
    </row>
    <row r="7" spans="1:99" ht="16.5" customHeight="1" thickBot="1" x14ac:dyDescent="0.25">
      <c r="A7" s="35"/>
      <c r="B7" s="1268" t="s">
        <v>50</v>
      </c>
      <c r="C7" s="1269"/>
      <c r="D7" s="1269"/>
      <c r="E7" s="1270"/>
      <c r="F7" s="1271" t="s">
        <v>387</v>
      </c>
      <c r="G7" s="1271"/>
      <c r="H7" s="1272"/>
      <c r="I7" s="1273" t="s">
        <v>122</v>
      </c>
      <c r="J7" s="1273"/>
      <c r="K7" s="1273"/>
      <c r="L7" s="1273"/>
      <c r="M7" s="1273"/>
      <c r="N7" s="1274"/>
      <c r="O7" s="1260"/>
      <c r="P7" s="1260"/>
      <c r="Q7" s="1260"/>
      <c r="R7" s="1260"/>
      <c r="S7" s="1260"/>
      <c r="T7" s="1260"/>
      <c r="U7" s="1260"/>
      <c r="V7" s="1261"/>
      <c r="W7" s="1275" t="s">
        <v>120</v>
      </c>
      <c r="X7" s="1276"/>
      <c r="Y7" s="1276"/>
      <c r="Z7" s="1276"/>
      <c r="AA7" s="1276"/>
      <c r="AB7" s="1277"/>
      <c r="AC7" s="1278"/>
      <c r="AD7" s="1278"/>
      <c r="AE7" s="1278"/>
      <c r="AF7" s="1278"/>
      <c r="AG7" s="1278"/>
      <c r="AH7" s="1278"/>
      <c r="AI7" s="1279"/>
      <c r="AT7" s="491"/>
      <c r="AU7" s="491"/>
      <c r="AV7" s="491"/>
      <c r="AW7" s="491"/>
      <c r="AX7" s="491"/>
      <c r="AY7" s="491"/>
      <c r="AZ7" s="491"/>
      <c r="BA7" s="491"/>
      <c r="BB7" s="491"/>
      <c r="BC7" s="491"/>
      <c r="BD7" s="491"/>
      <c r="BE7" s="491"/>
      <c r="BF7" s="491"/>
      <c r="BG7" s="491"/>
      <c r="BH7" s="491"/>
      <c r="BI7" s="491"/>
      <c r="BJ7" s="491"/>
      <c r="BK7" s="491"/>
      <c r="BL7" s="491"/>
      <c r="BM7" s="491"/>
      <c r="BN7" s="491"/>
      <c r="BO7" s="491"/>
      <c r="BP7" s="491"/>
      <c r="BQ7" s="491"/>
      <c r="BR7" s="491"/>
      <c r="BS7" s="22"/>
      <c r="BT7" s="22"/>
      <c r="BU7" s="22"/>
      <c r="BV7" s="22"/>
      <c r="BW7" s="22"/>
      <c r="BX7" s="22"/>
      <c r="BY7" s="22"/>
      <c r="CC7" s="22"/>
      <c r="CD7" s="491"/>
      <c r="CE7" s="491"/>
      <c r="CF7" s="491"/>
      <c r="CG7" s="491"/>
      <c r="CH7" s="491"/>
      <c r="CI7" s="491"/>
      <c r="CJ7" s="491"/>
      <c r="CK7" s="491"/>
      <c r="CL7" s="491"/>
      <c r="CM7" s="491"/>
      <c r="CN7" s="491"/>
      <c r="CO7" s="491"/>
      <c r="CP7" s="491"/>
      <c r="CQ7" s="491"/>
      <c r="CR7" s="491"/>
      <c r="CS7" s="491"/>
      <c r="CT7" s="491"/>
      <c r="CU7" s="491"/>
    </row>
    <row r="8" spans="1:99" ht="16.5" x14ac:dyDescent="0.2">
      <c r="A8" s="35"/>
      <c r="B8" s="1257" t="s">
        <v>119</v>
      </c>
      <c r="C8" s="1258"/>
      <c r="D8" s="1258"/>
      <c r="E8" s="1258"/>
      <c r="F8" s="1258"/>
      <c r="G8" s="1258"/>
      <c r="H8" s="1259"/>
      <c r="I8" s="1260"/>
      <c r="J8" s="1260"/>
      <c r="K8" s="1260"/>
      <c r="L8" s="1260"/>
      <c r="M8" s="1260"/>
      <c r="N8" s="1260"/>
      <c r="O8" s="1260"/>
      <c r="P8" s="1260"/>
      <c r="Q8" s="1260"/>
      <c r="R8" s="1260"/>
      <c r="S8" s="1260"/>
      <c r="T8" s="1260"/>
      <c r="U8" s="1260"/>
      <c r="V8" s="1260"/>
      <c r="W8" s="1260"/>
      <c r="X8" s="1260"/>
      <c r="Y8" s="1260"/>
      <c r="Z8" s="1261"/>
      <c r="AA8" s="1262" t="s">
        <v>121</v>
      </c>
      <c r="AB8" s="1263"/>
      <c r="AC8" s="1264"/>
      <c r="AD8" s="1264"/>
      <c r="AE8" s="1264"/>
      <c r="AF8" s="1264"/>
      <c r="AG8" s="1264"/>
      <c r="AH8" s="1264"/>
      <c r="AI8" s="1265"/>
      <c r="AN8" s="22"/>
      <c r="AO8" s="491"/>
      <c r="AP8" s="491"/>
      <c r="AQ8" s="491"/>
      <c r="AR8" s="491"/>
      <c r="AY8" s="491"/>
      <c r="AZ8" s="491"/>
      <c r="BA8" s="491"/>
      <c r="BB8" s="491"/>
      <c r="BC8" s="491"/>
      <c r="BD8" s="491"/>
      <c r="BE8" s="491"/>
      <c r="BF8" s="491"/>
      <c r="BG8" s="491"/>
      <c r="BH8" s="491"/>
      <c r="BI8" s="491"/>
      <c r="BJ8" s="491"/>
      <c r="BK8" s="491"/>
      <c r="BL8" s="491"/>
      <c r="BM8" s="491"/>
      <c r="BN8" s="491"/>
      <c r="BO8" s="491"/>
      <c r="BP8" s="491"/>
      <c r="BQ8" s="491"/>
      <c r="BR8" s="491"/>
      <c r="BS8" s="22"/>
      <c r="BT8" s="22"/>
      <c r="BU8" s="22"/>
      <c r="BV8" s="22"/>
      <c r="BW8" s="22"/>
      <c r="BX8" s="22"/>
      <c r="BY8" s="22"/>
      <c r="CC8" s="22"/>
      <c r="CD8" s="491"/>
      <c r="CE8" s="491"/>
      <c r="CF8" s="491"/>
      <c r="CG8" s="491"/>
      <c r="CH8" s="491"/>
      <c r="CI8" s="491"/>
      <c r="CJ8" s="491"/>
      <c r="CK8" s="491"/>
      <c r="CL8" s="491"/>
      <c r="CM8" s="491"/>
      <c r="CN8" s="491"/>
      <c r="CO8" s="491"/>
      <c r="CP8" s="491"/>
      <c r="CQ8" s="491"/>
      <c r="CR8" s="491"/>
      <c r="CS8" s="491"/>
      <c r="CT8" s="491"/>
      <c r="CU8" s="491"/>
    </row>
    <row r="9" spans="1:99" ht="16.5" x14ac:dyDescent="0.2">
      <c r="A9" s="554"/>
      <c r="B9" s="1222" t="s">
        <v>414</v>
      </c>
      <c r="C9" s="1223"/>
      <c r="D9" s="1223"/>
      <c r="E9" s="1223"/>
      <c r="F9" s="1223"/>
      <c r="G9" s="1223"/>
      <c r="H9" s="1224"/>
      <c r="I9" s="1225"/>
      <c r="J9" s="1226"/>
      <c r="K9" s="1226"/>
      <c r="L9" s="1226"/>
      <c r="M9" s="1226"/>
      <c r="N9" s="1226"/>
      <c r="O9" s="1226"/>
      <c r="P9" s="1226"/>
      <c r="Q9" s="1226"/>
      <c r="R9" s="1226"/>
      <c r="S9" s="1226"/>
      <c r="T9" s="1226"/>
      <c r="U9" s="1226"/>
      <c r="V9" s="1226"/>
      <c r="W9" s="1226"/>
      <c r="X9" s="1226"/>
      <c r="Y9" s="1226"/>
      <c r="Z9" s="1226"/>
      <c r="AA9" s="1226"/>
      <c r="AB9" s="1226"/>
      <c r="AC9" s="1226"/>
      <c r="AD9" s="1226"/>
      <c r="AE9" s="1226"/>
      <c r="AF9" s="1226"/>
      <c r="AG9" s="1226"/>
      <c r="AH9" s="1226"/>
      <c r="AI9" s="1227"/>
      <c r="AN9" s="22"/>
      <c r="AO9" s="491"/>
      <c r="AP9" s="491"/>
      <c r="AQ9" s="491"/>
      <c r="AR9" s="491"/>
      <c r="AX9" s="576"/>
      <c r="AY9" s="576">
        <f>様式外＿申請書別紙入力用資料!$E$37</f>
        <v>46419</v>
      </c>
      <c r="AZ9" s="491"/>
      <c r="BA9" s="491"/>
      <c r="BB9" s="491"/>
      <c r="BC9" s="491"/>
      <c r="BD9" s="491"/>
      <c r="BE9" s="491"/>
      <c r="BF9" s="491"/>
      <c r="BG9" s="491"/>
      <c r="BH9" s="491"/>
      <c r="BI9" s="491"/>
      <c r="BJ9" s="491"/>
      <c r="BK9" s="491"/>
      <c r="BL9" s="491"/>
      <c r="BM9" s="491"/>
      <c r="BN9" s="491"/>
      <c r="BO9" s="491"/>
      <c r="BP9" s="491"/>
      <c r="BQ9" s="491"/>
      <c r="BR9" s="491"/>
      <c r="BS9" s="22"/>
      <c r="BT9" s="22"/>
      <c r="BU9" s="22"/>
      <c r="BV9" s="22"/>
      <c r="BW9" s="22"/>
      <c r="BX9" s="22"/>
      <c r="BY9" s="22"/>
      <c r="CC9" s="22"/>
      <c r="CD9" s="491"/>
      <c r="CE9" s="491"/>
      <c r="CF9" s="491"/>
      <c r="CG9" s="491"/>
      <c r="CH9" s="491"/>
      <c r="CI9" s="491"/>
      <c r="CJ9" s="491"/>
      <c r="CK9" s="491"/>
      <c r="CL9" s="491"/>
      <c r="CM9" s="491"/>
      <c r="CN9" s="491"/>
      <c r="CO9" s="491"/>
      <c r="CP9" s="491"/>
      <c r="CQ9" s="491"/>
      <c r="CR9" s="491"/>
      <c r="CS9" s="491"/>
      <c r="CT9" s="491"/>
      <c r="CU9" s="491"/>
    </row>
    <row r="10" spans="1:99" ht="32.25" customHeight="1" x14ac:dyDescent="0.2">
      <c r="A10" s="35"/>
      <c r="B10" s="1284" t="s">
        <v>70</v>
      </c>
      <c r="C10" s="1285"/>
      <c r="D10" s="1285"/>
      <c r="E10" s="1285"/>
      <c r="F10" s="1285"/>
      <c r="G10" s="1285"/>
      <c r="H10" s="1286"/>
      <c r="I10" s="1266"/>
      <c r="J10" s="1266"/>
      <c r="K10" s="1266"/>
      <c r="L10" s="1266"/>
      <c r="M10" s="1266"/>
      <c r="N10" s="1266"/>
      <c r="O10" s="1266"/>
      <c r="P10" s="1266"/>
      <c r="Q10" s="1266"/>
      <c r="R10" s="1266"/>
      <c r="S10" s="1266"/>
      <c r="T10" s="1266"/>
      <c r="U10" s="1266"/>
      <c r="V10" s="1266"/>
      <c r="W10" s="1266"/>
      <c r="X10" s="1266"/>
      <c r="Y10" s="1266"/>
      <c r="Z10" s="1266"/>
      <c r="AA10" s="1266"/>
      <c r="AB10" s="1266"/>
      <c r="AC10" s="1266"/>
      <c r="AD10" s="1266"/>
      <c r="AE10" s="1266"/>
      <c r="AF10" s="1266"/>
      <c r="AG10" s="1266"/>
      <c r="AH10" s="1266"/>
      <c r="AI10" s="1267"/>
      <c r="AN10" s="22"/>
      <c r="AO10" s="491"/>
      <c r="AP10" s="491"/>
      <c r="AQ10" s="491"/>
      <c r="AR10" s="491"/>
      <c r="AS10" s="491"/>
      <c r="AT10" s="491"/>
      <c r="AU10" s="491"/>
      <c r="AV10" s="491"/>
      <c r="AW10" s="491"/>
      <c r="AX10" s="576"/>
      <c r="AY10" s="576">
        <f>様式外＿申請書別紙入力用資料!$F$38</f>
        <v>0</v>
      </c>
      <c r="AZ10" s="491"/>
      <c r="BA10" s="491"/>
      <c r="BB10" s="491"/>
      <c r="BC10" s="491"/>
      <c r="BD10" s="491"/>
      <c r="BE10" s="491"/>
      <c r="BF10" s="491"/>
      <c r="BG10" s="491"/>
      <c r="BH10" s="491"/>
      <c r="BI10" s="491"/>
      <c r="BJ10" s="491"/>
      <c r="BK10" s="491"/>
      <c r="BL10" s="491"/>
      <c r="BM10" s="491"/>
      <c r="BN10" s="491"/>
      <c r="BO10" s="491"/>
      <c r="BP10" s="491"/>
      <c r="BQ10" s="491"/>
      <c r="BR10" s="491"/>
      <c r="BS10" s="22"/>
      <c r="BT10" s="22"/>
      <c r="BU10" s="22"/>
      <c r="BV10" s="22"/>
      <c r="BW10" s="22"/>
      <c r="BX10" s="22"/>
      <c r="BY10" s="22"/>
      <c r="CC10" s="22"/>
      <c r="CD10" s="491"/>
      <c r="CE10" s="491"/>
      <c r="CF10" s="491"/>
      <c r="CG10" s="491"/>
      <c r="CH10" s="491"/>
      <c r="CI10" s="491"/>
      <c r="CJ10" s="491"/>
      <c r="CK10" s="491"/>
      <c r="CL10" s="491"/>
      <c r="CM10" s="491"/>
      <c r="CN10" s="491"/>
      <c r="CO10" s="491"/>
      <c r="CP10" s="491"/>
      <c r="CQ10" s="491"/>
      <c r="CR10" s="491"/>
      <c r="CS10" s="491"/>
      <c r="CT10" s="491"/>
      <c r="CU10" s="491"/>
    </row>
    <row r="11" spans="1:99" ht="16.5" customHeight="1" x14ac:dyDescent="0.2">
      <c r="A11" s="35"/>
      <c r="B11" s="1241" t="s">
        <v>17</v>
      </c>
      <c r="C11" s="1229"/>
      <c r="D11" s="1229"/>
      <c r="E11" s="1230"/>
      <c r="F11" s="1242" t="s">
        <v>272</v>
      </c>
      <c r="G11" s="1243"/>
      <c r="H11" s="492"/>
      <c r="I11" s="493" t="s">
        <v>18</v>
      </c>
      <c r="J11" s="492"/>
      <c r="K11" s="68" t="s">
        <v>124</v>
      </c>
      <c r="L11" s="493" t="s">
        <v>167</v>
      </c>
      <c r="M11" s="1242" t="s">
        <v>272</v>
      </c>
      <c r="N11" s="1243"/>
      <c r="O11" s="492"/>
      <c r="P11" s="493" t="s">
        <v>18</v>
      </c>
      <c r="Q11" s="492"/>
      <c r="R11" s="67" t="s">
        <v>124</v>
      </c>
      <c r="S11" s="1244" t="s">
        <v>185</v>
      </c>
      <c r="T11" s="1245"/>
      <c r="U11" s="1246"/>
      <c r="V11" s="1287"/>
      <c r="W11" s="1250"/>
      <c r="X11" s="1250"/>
      <c r="Y11" s="1250"/>
      <c r="Z11" s="1250"/>
      <c r="AA11" s="1250"/>
      <c r="AB11" s="1250"/>
      <c r="AC11" s="1250"/>
      <c r="AD11" s="1250"/>
      <c r="AE11" s="1250"/>
      <c r="AF11" s="1250"/>
      <c r="AG11" s="1250"/>
      <c r="AH11" s="1250"/>
      <c r="AI11" s="1251"/>
      <c r="AN11" s="22"/>
      <c r="AO11" s="491"/>
      <c r="AP11" s="491"/>
      <c r="AQ11" s="491"/>
      <c r="AR11" s="491"/>
      <c r="AS11" s="491"/>
      <c r="AT11" s="491"/>
      <c r="AU11" s="491"/>
      <c r="AV11" s="491"/>
      <c r="AW11" s="491"/>
      <c r="AX11" s="491"/>
      <c r="AY11" s="491"/>
      <c r="AZ11" s="491"/>
      <c r="BA11" s="491"/>
      <c r="BB11" s="491"/>
      <c r="BC11" s="491"/>
      <c r="BD11" s="491"/>
      <c r="BE11" s="491"/>
      <c r="BF11" s="491"/>
      <c r="BG11" s="491"/>
      <c r="BH11" s="491"/>
      <c r="BI11" s="491"/>
      <c r="BJ11" s="491"/>
      <c r="BK11" s="491"/>
      <c r="BL11" s="491"/>
      <c r="BM11" s="491"/>
      <c r="BN11" s="491"/>
      <c r="BO11" s="491"/>
      <c r="BP11" s="491"/>
      <c r="BQ11" s="491"/>
      <c r="BR11" s="491"/>
      <c r="BS11" s="22"/>
      <c r="BT11" s="22"/>
      <c r="BU11" s="22"/>
      <c r="BV11" s="22"/>
      <c r="BW11" s="22"/>
      <c r="BX11" s="22"/>
      <c r="BY11" s="22"/>
    </row>
    <row r="12" spans="1:99" ht="30" customHeight="1" x14ac:dyDescent="0.2">
      <c r="A12" s="35"/>
      <c r="B12" s="1228" t="s">
        <v>306</v>
      </c>
      <c r="C12" s="1229"/>
      <c r="D12" s="1229"/>
      <c r="E12" s="1230"/>
      <c r="F12" s="1254"/>
      <c r="G12" s="1254"/>
      <c r="H12" s="1254"/>
      <c r="I12" s="1254"/>
      <c r="J12" s="1254"/>
      <c r="K12" s="1254"/>
      <c r="L12" s="1254"/>
      <c r="M12" s="1254"/>
      <c r="N12" s="1254"/>
      <c r="O12" s="1255" t="s">
        <v>42</v>
      </c>
      <c r="P12" s="1255"/>
      <c r="Q12" s="1255"/>
      <c r="R12" s="1256"/>
      <c r="S12" s="1247"/>
      <c r="T12" s="1248"/>
      <c r="U12" s="1249"/>
      <c r="V12" s="1252"/>
      <c r="W12" s="1252"/>
      <c r="X12" s="1252"/>
      <c r="Y12" s="1252"/>
      <c r="Z12" s="1252"/>
      <c r="AA12" s="1252"/>
      <c r="AB12" s="1252"/>
      <c r="AC12" s="1252"/>
      <c r="AD12" s="1252"/>
      <c r="AE12" s="1252"/>
      <c r="AF12" s="1252"/>
      <c r="AG12" s="1252"/>
      <c r="AH12" s="1252"/>
      <c r="AI12" s="1253"/>
    </row>
    <row r="13" spans="1:99" ht="36" customHeight="1" x14ac:dyDescent="0.2">
      <c r="A13" s="35"/>
      <c r="B13" s="1228" t="s">
        <v>71</v>
      </c>
      <c r="C13" s="1229"/>
      <c r="D13" s="1229"/>
      <c r="E13" s="1229"/>
      <c r="F13" s="1229"/>
      <c r="G13" s="1229"/>
      <c r="H13" s="1229"/>
      <c r="I13" s="1229"/>
      <c r="J13" s="1230"/>
      <c r="K13" s="1231"/>
      <c r="L13" s="1231"/>
      <c r="M13" s="1231"/>
      <c r="N13" s="1231"/>
      <c r="O13" s="1231"/>
      <c r="P13" s="1231"/>
      <c r="Q13" s="1231"/>
      <c r="R13" s="1231"/>
      <c r="S13" s="1231"/>
      <c r="T13" s="1231"/>
      <c r="U13" s="1231"/>
      <c r="V13" s="1231"/>
      <c r="W13" s="1231"/>
      <c r="X13" s="1231"/>
      <c r="Y13" s="1231"/>
      <c r="Z13" s="1231"/>
      <c r="AA13" s="1231"/>
      <c r="AB13" s="1231"/>
      <c r="AC13" s="1231"/>
      <c r="AD13" s="1231"/>
      <c r="AE13" s="1231"/>
      <c r="AF13" s="1231"/>
      <c r="AG13" s="1231"/>
      <c r="AH13" s="1231"/>
      <c r="AI13" s="1232"/>
      <c r="CC13" s="335"/>
    </row>
    <row r="14" spans="1:99" ht="36" customHeight="1" x14ac:dyDescent="0.2">
      <c r="A14" s="35"/>
      <c r="B14" s="1228" t="s">
        <v>123</v>
      </c>
      <c r="C14" s="1229"/>
      <c r="D14" s="1229"/>
      <c r="E14" s="1229"/>
      <c r="F14" s="1229"/>
      <c r="G14" s="1229"/>
      <c r="H14" s="1229"/>
      <c r="I14" s="1229"/>
      <c r="J14" s="1230"/>
      <c r="K14" s="1231"/>
      <c r="L14" s="1231"/>
      <c r="M14" s="1231"/>
      <c r="N14" s="1231"/>
      <c r="O14" s="1231"/>
      <c r="P14" s="1231"/>
      <c r="Q14" s="1231"/>
      <c r="R14" s="1231"/>
      <c r="S14" s="1231"/>
      <c r="T14" s="1231"/>
      <c r="U14" s="1231"/>
      <c r="V14" s="1231"/>
      <c r="W14" s="1231"/>
      <c r="X14" s="1231"/>
      <c r="Y14" s="1231"/>
      <c r="Z14" s="1231"/>
      <c r="AA14" s="1231"/>
      <c r="AB14" s="1231"/>
      <c r="AC14" s="1231"/>
      <c r="AD14" s="1231"/>
      <c r="AE14" s="1231"/>
      <c r="AF14" s="1231"/>
      <c r="AG14" s="1231"/>
      <c r="AH14" s="1231"/>
      <c r="AI14" s="1232"/>
    </row>
    <row r="15" spans="1:99" ht="16.5" customHeight="1" x14ac:dyDescent="0.2">
      <c r="A15" s="35"/>
      <c r="B15" s="1228" t="s">
        <v>301</v>
      </c>
      <c r="C15" s="1282"/>
      <c r="D15" s="1282"/>
      <c r="E15" s="1283"/>
      <c r="F15" s="1283"/>
      <c r="G15" s="1283"/>
      <c r="H15" s="1280"/>
      <c r="I15" s="1281"/>
      <c r="J15" s="1281"/>
      <c r="K15" s="1281"/>
      <c r="L15" s="1281"/>
      <c r="M15" s="1281"/>
      <c r="N15" s="1281"/>
      <c r="O15" s="1237" t="s">
        <v>277</v>
      </c>
      <c r="P15" s="1237"/>
      <c r="Q15" s="1237"/>
      <c r="R15" s="1238"/>
      <c r="S15" s="1239" t="s">
        <v>355</v>
      </c>
      <c r="T15" s="1239"/>
      <c r="U15" s="1239"/>
      <c r="V15" s="1239"/>
      <c r="W15" s="1239"/>
      <c r="X15" s="1239"/>
      <c r="Y15" s="1239"/>
      <c r="Z15" s="1239"/>
      <c r="AA15" s="1239"/>
      <c r="AB15" s="1239"/>
      <c r="AC15" s="1239"/>
      <c r="AD15" s="1239"/>
      <c r="AE15" s="1239"/>
      <c r="AF15" s="1239"/>
      <c r="AG15" s="1239"/>
      <c r="AH15" s="1239"/>
      <c r="AI15" s="1240"/>
    </row>
    <row r="16" spans="1:99" ht="36" customHeight="1" thickBot="1" x14ac:dyDescent="0.25">
      <c r="A16" s="35"/>
      <c r="B16" s="1288" t="s">
        <v>198</v>
      </c>
      <c r="C16" s="1283"/>
      <c r="D16" s="1283"/>
      <c r="E16" s="1283"/>
      <c r="F16" s="1283"/>
      <c r="G16" s="1283"/>
      <c r="H16" s="1289"/>
      <c r="I16" s="1290"/>
      <c r="J16" s="1290"/>
      <c r="K16" s="1290"/>
      <c r="L16" s="1290"/>
      <c r="M16" s="1290"/>
      <c r="N16" s="1290"/>
      <c r="O16" s="1290"/>
      <c r="P16" s="1290"/>
      <c r="Q16" s="1290"/>
      <c r="R16" s="1290"/>
      <c r="S16" s="1290"/>
      <c r="T16" s="1290"/>
      <c r="U16" s="1290"/>
      <c r="V16" s="1290"/>
      <c r="W16" s="1290"/>
      <c r="X16" s="1290"/>
      <c r="Y16" s="1290"/>
      <c r="Z16" s="1290"/>
      <c r="AA16" s="1290"/>
      <c r="AB16" s="1290"/>
      <c r="AC16" s="1290"/>
      <c r="AD16" s="1290"/>
      <c r="AE16" s="1290"/>
      <c r="AF16" s="1290"/>
      <c r="AG16" s="1290"/>
      <c r="AH16" s="1290"/>
      <c r="AI16" s="1291"/>
    </row>
    <row r="17" spans="1:99" ht="22.5" customHeight="1" thickBot="1" x14ac:dyDescent="0.25">
      <c r="A17" s="35"/>
      <c r="B17" s="1292" t="s">
        <v>255</v>
      </c>
      <c r="C17" s="1293"/>
      <c r="D17" s="1293"/>
      <c r="E17" s="1293"/>
      <c r="F17" s="1293"/>
      <c r="G17" s="1293"/>
      <c r="H17" s="1293"/>
      <c r="I17" s="1293"/>
      <c r="J17" s="1293"/>
      <c r="K17" s="1293"/>
      <c r="L17" s="1293"/>
      <c r="M17" s="1293"/>
      <c r="N17" s="1293"/>
      <c r="O17" s="1293"/>
      <c r="P17" s="1293"/>
      <c r="Q17" s="1293"/>
      <c r="R17" s="1293"/>
      <c r="S17" s="1293"/>
      <c r="T17" s="1293"/>
      <c r="U17" s="1293"/>
      <c r="V17" s="1293"/>
      <c r="W17" s="1293"/>
      <c r="X17" s="1293"/>
      <c r="Y17" s="1293"/>
      <c r="Z17" s="1294"/>
      <c r="AA17" s="1295" t="s">
        <v>283</v>
      </c>
      <c r="AB17" s="1296"/>
      <c r="AC17" s="1296"/>
      <c r="AD17" s="1296"/>
      <c r="AE17" s="1296"/>
      <c r="AF17" s="1296"/>
      <c r="AG17" s="1296"/>
      <c r="AH17" s="1296"/>
      <c r="AI17" s="1297"/>
    </row>
    <row r="18" spans="1:99" ht="24.75" customHeight="1" thickBot="1" x14ac:dyDescent="0.25">
      <c r="A18" s="35"/>
      <c r="B18" s="1233"/>
      <c r="C18" s="1233"/>
      <c r="D18" s="1233"/>
      <c r="E18" s="1233"/>
      <c r="F18" s="1233"/>
      <c r="G18" s="1233"/>
      <c r="H18" s="1233"/>
      <c r="I18" s="1234"/>
      <c r="J18" s="1234"/>
      <c r="K18" s="1234"/>
      <c r="L18" s="1234"/>
      <c r="M18" s="1234"/>
      <c r="N18" s="1234"/>
      <c r="O18" s="1234"/>
      <c r="P18" s="1234"/>
      <c r="Q18" s="1234"/>
      <c r="R18" s="1234"/>
      <c r="S18" s="1234"/>
      <c r="T18" s="1234"/>
      <c r="U18" s="1234"/>
      <c r="V18" s="1234"/>
      <c r="W18" s="1234"/>
      <c r="X18" s="1234"/>
      <c r="Y18" s="1234"/>
      <c r="Z18" s="1234"/>
      <c r="AA18" s="1234"/>
      <c r="AB18" s="1234"/>
      <c r="AC18" s="1234"/>
      <c r="AD18" s="1235"/>
      <c r="AE18" s="1235"/>
      <c r="AF18" s="1235"/>
      <c r="AG18" s="1235"/>
      <c r="AH18" s="1235"/>
      <c r="AI18" s="1236"/>
      <c r="AJ18" s="25"/>
      <c r="AK18" s="25"/>
      <c r="AL18" s="25"/>
      <c r="AM18" s="25"/>
    </row>
    <row r="19" spans="1:99" ht="16.5" customHeight="1" thickBot="1" x14ac:dyDescent="0.25">
      <c r="A19" s="35"/>
      <c r="B19" s="1268" t="s">
        <v>50</v>
      </c>
      <c r="C19" s="1269"/>
      <c r="D19" s="1269"/>
      <c r="E19" s="1270"/>
      <c r="F19" s="1271" t="s">
        <v>387</v>
      </c>
      <c r="G19" s="1271"/>
      <c r="H19" s="1272"/>
      <c r="I19" s="1273" t="s">
        <v>122</v>
      </c>
      <c r="J19" s="1273"/>
      <c r="K19" s="1273"/>
      <c r="L19" s="1273"/>
      <c r="M19" s="1273"/>
      <c r="N19" s="1274"/>
      <c r="O19" s="1260"/>
      <c r="P19" s="1260"/>
      <c r="Q19" s="1260"/>
      <c r="R19" s="1260"/>
      <c r="S19" s="1260"/>
      <c r="T19" s="1260"/>
      <c r="U19" s="1260"/>
      <c r="V19" s="1261"/>
      <c r="W19" s="1275" t="s">
        <v>120</v>
      </c>
      <c r="X19" s="1276"/>
      <c r="Y19" s="1276"/>
      <c r="Z19" s="1276"/>
      <c r="AA19" s="1276"/>
      <c r="AB19" s="1277"/>
      <c r="AC19" s="1278"/>
      <c r="AD19" s="1278"/>
      <c r="AE19" s="1278"/>
      <c r="AF19" s="1278"/>
      <c r="AG19" s="1278"/>
      <c r="AH19" s="1278"/>
      <c r="AI19" s="1279"/>
      <c r="AT19" s="491"/>
      <c r="AU19" s="491"/>
      <c r="AV19" s="491"/>
      <c r="AW19" s="491"/>
      <c r="AX19" s="491"/>
      <c r="AY19" s="491"/>
      <c r="AZ19" s="491"/>
      <c r="BA19" s="491"/>
      <c r="BB19" s="491"/>
      <c r="BC19" s="491"/>
      <c r="BD19" s="491"/>
      <c r="BE19" s="491"/>
      <c r="BF19" s="491"/>
      <c r="BG19" s="491"/>
      <c r="BH19" s="491"/>
      <c r="BI19" s="491"/>
      <c r="BJ19" s="491"/>
      <c r="BK19" s="491"/>
      <c r="BL19" s="491"/>
      <c r="BM19" s="491"/>
      <c r="BN19" s="491"/>
      <c r="BO19" s="491"/>
      <c r="BP19" s="491"/>
      <c r="BQ19" s="491"/>
      <c r="BR19" s="491"/>
      <c r="BS19" s="22"/>
      <c r="BT19" s="22"/>
      <c r="BU19" s="22"/>
      <c r="BV19" s="22"/>
      <c r="BW19" s="22"/>
      <c r="BX19" s="22"/>
      <c r="BY19" s="22"/>
      <c r="CC19" s="22"/>
      <c r="CD19" s="491"/>
      <c r="CE19" s="491"/>
      <c r="CF19" s="491"/>
      <c r="CG19" s="491"/>
      <c r="CH19" s="491"/>
      <c r="CI19" s="491"/>
      <c r="CJ19" s="491"/>
      <c r="CK19" s="491"/>
      <c r="CL19" s="491"/>
      <c r="CM19" s="491"/>
      <c r="CN19" s="491"/>
      <c r="CO19" s="491"/>
      <c r="CP19" s="491"/>
      <c r="CQ19" s="491"/>
      <c r="CR19" s="491"/>
      <c r="CS19" s="491"/>
      <c r="CT19" s="491"/>
      <c r="CU19" s="491"/>
    </row>
    <row r="20" spans="1:99" ht="16.5" x14ac:dyDescent="0.2">
      <c r="A20" s="35"/>
      <c r="B20" s="1257" t="s">
        <v>119</v>
      </c>
      <c r="C20" s="1258"/>
      <c r="D20" s="1258"/>
      <c r="E20" s="1258"/>
      <c r="F20" s="1258"/>
      <c r="G20" s="1258"/>
      <c r="H20" s="1259"/>
      <c r="I20" s="1260"/>
      <c r="J20" s="1260"/>
      <c r="K20" s="1260"/>
      <c r="L20" s="1260"/>
      <c r="M20" s="1260"/>
      <c r="N20" s="1260"/>
      <c r="O20" s="1260"/>
      <c r="P20" s="1260"/>
      <c r="Q20" s="1260"/>
      <c r="R20" s="1260"/>
      <c r="S20" s="1260"/>
      <c r="T20" s="1260"/>
      <c r="U20" s="1260"/>
      <c r="V20" s="1260"/>
      <c r="W20" s="1260"/>
      <c r="X20" s="1260"/>
      <c r="Y20" s="1260"/>
      <c r="Z20" s="1261"/>
      <c r="AA20" s="1262" t="s">
        <v>121</v>
      </c>
      <c r="AB20" s="1263"/>
      <c r="AC20" s="1264"/>
      <c r="AD20" s="1264"/>
      <c r="AE20" s="1264"/>
      <c r="AF20" s="1264"/>
      <c r="AG20" s="1264"/>
      <c r="AH20" s="1264"/>
      <c r="AI20" s="1265"/>
      <c r="AN20" s="22"/>
      <c r="AO20" s="491"/>
      <c r="AP20" s="491"/>
      <c r="AQ20" s="491"/>
      <c r="AR20" s="491"/>
      <c r="AY20" s="491"/>
      <c r="AZ20" s="491"/>
      <c r="BA20" s="491"/>
      <c r="BB20" s="491"/>
      <c r="BC20" s="491"/>
      <c r="BD20" s="491"/>
      <c r="BE20" s="491"/>
      <c r="BF20" s="491"/>
      <c r="BG20" s="491"/>
      <c r="BH20" s="491"/>
      <c r="BI20" s="491"/>
      <c r="BJ20" s="491"/>
      <c r="BK20" s="491"/>
      <c r="BL20" s="491"/>
      <c r="BM20" s="491"/>
      <c r="BN20" s="491"/>
      <c r="BO20" s="491"/>
      <c r="BP20" s="491"/>
      <c r="BQ20" s="491"/>
      <c r="BR20" s="491"/>
      <c r="BS20" s="22"/>
      <c r="BT20" s="22"/>
      <c r="BU20" s="22"/>
      <c r="BV20" s="22"/>
      <c r="BW20" s="22"/>
      <c r="BX20" s="22"/>
      <c r="BY20" s="22"/>
      <c r="CC20" s="22"/>
      <c r="CD20" s="491"/>
      <c r="CE20" s="491"/>
      <c r="CF20" s="491"/>
      <c r="CG20" s="491"/>
      <c r="CH20" s="491"/>
      <c r="CI20" s="491"/>
      <c r="CJ20" s="491"/>
      <c r="CK20" s="491"/>
      <c r="CL20" s="491"/>
      <c r="CM20" s="491"/>
      <c r="CN20" s="491"/>
      <c r="CO20" s="491"/>
      <c r="CP20" s="491"/>
      <c r="CQ20" s="491"/>
      <c r="CR20" s="491"/>
      <c r="CS20" s="491"/>
      <c r="CT20" s="491"/>
      <c r="CU20" s="491"/>
    </row>
    <row r="21" spans="1:99" ht="16.5" x14ac:dyDescent="0.2">
      <c r="A21" s="554"/>
      <c r="B21" s="1222" t="s">
        <v>414</v>
      </c>
      <c r="C21" s="1223"/>
      <c r="D21" s="1223"/>
      <c r="E21" s="1223"/>
      <c r="F21" s="1223"/>
      <c r="G21" s="1223"/>
      <c r="H21" s="1224"/>
      <c r="I21" s="1225"/>
      <c r="J21" s="1226"/>
      <c r="K21" s="1226"/>
      <c r="L21" s="1226"/>
      <c r="M21" s="1226"/>
      <c r="N21" s="1226"/>
      <c r="O21" s="1226"/>
      <c r="P21" s="1226"/>
      <c r="Q21" s="1226"/>
      <c r="R21" s="1226"/>
      <c r="S21" s="1226"/>
      <c r="T21" s="1226"/>
      <c r="U21" s="1226"/>
      <c r="V21" s="1226"/>
      <c r="W21" s="1226"/>
      <c r="X21" s="1226"/>
      <c r="Y21" s="1226"/>
      <c r="Z21" s="1226"/>
      <c r="AA21" s="1226"/>
      <c r="AB21" s="1226"/>
      <c r="AC21" s="1226"/>
      <c r="AD21" s="1226"/>
      <c r="AE21" s="1226"/>
      <c r="AF21" s="1226"/>
      <c r="AG21" s="1226"/>
      <c r="AH21" s="1226"/>
      <c r="AI21" s="1227"/>
      <c r="AN21" s="22"/>
      <c r="AO21" s="491"/>
      <c r="AP21" s="491"/>
      <c r="AQ21" s="491"/>
      <c r="AR21" s="491"/>
      <c r="AY21" s="491"/>
      <c r="AZ21" s="491"/>
      <c r="BA21" s="491"/>
      <c r="BB21" s="491"/>
      <c r="BC21" s="491"/>
      <c r="BD21" s="491"/>
      <c r="BE21" s="491"/>
      <c r="BF21" s="491"/>
      <c r="BG21" s="491"/>
      <c r="BH21" s="491"/>
      <c r="BI21" s="491"/>
      <c r="BJ21" s="491"/>
      <c r="BK21" s="491"/>
      <c r="BL21" s="491"/>
      <c r="BM21" s="491"/>
      <c r="BN21" s="491"/>
      <c r="BO21" s="491"/>
      <c r="BP21" s="491"/>
      <c r="BQ21" s="491"/>
      <c r="BR21" s="491"/>
      <c r="BS21" s="22"/>
      <c r="BT21" s="22"/>
      <c r="BU21" s="22"/>
      <c r="BV21" s="22"/>
      <c r="BW21" s="22"/>
      <c r="BX21" s="22"/>
      <c r="BY21" s="22"/>
      <c r="CC21" s="22"/>
      <c r="CD21" s="491"/>
      <c r="CE21" s="491"/>
      <c r="CF21" s="491"/>
      <c r="CG21" s="491"/>
      <c r="CH21" s="491"/>
      <c r="CI21" s="491"/>
      <c r="CJ21" s="491"/>
      <c r="CK21" s="491"/>
      <c r="CL21" s="491"/>
      <c r="CM21" s="491"/>
      <c r="CN21" s="491"/>
      <c r="CO21" s="491"/>
      <c r="CP21" s="491"/>
      <c r="CQ21" s="491"/>
      <c r="CR21" s="491"/>
      <c r="CS21" s="491"/>
      <c r="CT21" s="491"/>
      <c r="CU21" s="491"/>
    </row>
    <row r="22" spans="1:99" ht="32.25" customHeight="1" x14ac:dyDescent="0.2">
      <c r="A22" s="35"/>
      <c r="B22" s="1284" t="s">
        <v>70</v>
      </c>
      <c r="C22" s="1285"/>
      <c r="D22" s="1285"/>
      <c r="E22" s="1285"/>
      <c r="F22" s="1285"/>
      <c r="G22" s="1285"/>
      <c r="H22" s="128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7"/>
      <c r="AN22" s="22"/>
      <c r="AO22" s="491"/>
      <c r="AP22" s="491"/>
      <c r="AQ22" s="491"/>
      <c r="AR22" s="491"/>
      <c r="AS22" s="491"/>
      <c r="AT22" s="491"/>
      <c r="AU22" s="491"/>
      <c r="AV22" s="491"/>
      <c r="AW22" s="491"/>
      <c r="AX22" s="491"/>
      <c r="AY22" s="491"/>
      <c r="AZ22" s="491"/>
      <c r="BA22" s="491"/>
      <c r="BB22" s="491"/>
      <c r="BC22" s="491"/>
      <c r="BD22" s="491"/>
      <c r="BE22" s="491"/>
      <c r="BF22" s="491"/>
      <c r="BG22" s="491"/>
      <c r="BH22" s="491"/>
      <c r="BI22" s="491"/>
      <c r="BJ22" s="491"/>
      <c r="BK22" s="491"/>
      <c r="BL22" s="491"/>
      <c r="BM22" s="491"/>
      <c r="BN22" s="491"/>
      <c r="BO22" s="491"/>
      <c r="BP22" s="491"/>
      <c r="BQ22" s="491"/>
      <c r="BR22" s="491"/>
      <c r="BS22" s="22"/>
      <c r="BT22" s="22"/>
      <c r="BU22" s="22"/>
      <c r="BV22" s="22"/>
      <c r="BW22" s="22"/>
      <c r="BX22" s="22"/>
      <c r="BY22" s="22"/>
      <c r="CC22" s="22"/>
      <c r="CD22" s="491"/>
      <c r="CE22" s="491"/>
      <c r="CF22" s="491"/>
      <c r="CG22" s="491"/>
      <c r="CH22" s="491"/>
      <c r="CI22" s="491"/>
      <c r="CJ22" s="491"/>
      <c r="CK22" s="491"/>
      <c r="CL22" s="491"/>
      <c r="CM22" s="491"/>
      <c r="CN22" s="491"/>
      <c r="CO22" s="491"/>
      <c r="CP22" s="491"/>
      <c r="CQ22" s="491"/>
      <c r="CR22" s="491"/>
      <c r="CS22" s="491"/>
      <c r="CT22" s="491"/>
      <c r="CU22" s="491"/>
    </row>
    <row r="23" spans="1:99" ht="16.5" customHeight="1" x14ac:dyDescent="0.2">
      <c r="A23" s="35"/>
      <c r="B23" s="1241" t="s">
        <v>17</v>
      </c>
      <c r="C23" s="1229"/>
      <c r="D23" s="1229"/>
      <c r="E23" s="1230"/>
      <c r="F23" s="1242" t="s">
        <v>272</v>
      </c>
      <c r="G23" s="1243"/>
      <c r="H23" s="492"/>
      <c r="I23" s="493" t="s">
        <v>18</v>
      </c>
      <c r="J23" s="492"/>
      <c r="K23" s="68" t="s">
        <v>124</v>
      </c>
      <c r="L23" s="493" t="s">
        <v>167</v>
      </c>
      <c r="M23" s="1242" t="s">
        <v>272</v>
      </c>
      <c r="N23" s="1243"/>
      <c r="O23" s="492"/>
      <c r="P23" s="493" t="s">
        <v>18</v>
      </c>
      <c r="Q23" s="492"/>
      <c r="R23" s="67" t="s">
        <v>124</v>
      </c>
      <c r="S23" s="1244" t="s">
        <v>185</v>
      </c>
      <c r="T23" s="1245"/>
      <c r="U23" s="1246"/>
      <c r="V23" s="1250"/>
      <c r="W23" s="1250"/>
      <c r="X23" s="1250"/>
      <c r="Y23" s="1250"/>
      <c r="Z23" s="1250"/>
      <c r="AA23" s="1250"/>
      <c r="AB23" s="1250"/>
      <c r="AC23" s="1250"/>
      <c r="AD23" s="1250"/>
      <c r="AE23" s="1250"/>
      <c r="AF23" s="1250"/>
      <c r="AG23" s="1250"/>
      <c r="AH23" s="1250"/>
      <c r="AI23" s="1251"/>
      <c r="AN23" s="22"/>
      <c r="AO23" s="491"/>
      <c r="AP23" s="491"/>
      <c r="AQ23" s="491"/>
      <c r="AR23" s="491"/>
      <c r="AS23" s="491"/>
      <c r="AT23" s="491"/>
      <c r="AU23" s="491"/>
      <c r="AV23" s="491"/>
      <c r="AW23" s="491"/>
      <c r="AX23" s="491"/>
      <c r="AY23" s="491"/>
      <c r="AZ23" s="491"/>
      <c r="BA23" s="491"/>
      <c r="BB23" s="491"/>
      <c r="BC23" s="491"/>
      <c r="BD23" s="491"/>
      <c r="BE23" s="491"/>
      <c r="BF23" s="491"/>
      <c r="BG23" s="491"/>
      <c r="BH23" s="491"/>
      <c r="BI23" s="491"/>
      <c r="BJ23" s="491"/>
      <c r="BK23" s="491"/>
      <c r="BL23" s="491"/>
      <c r="BM23" s="491"/>
      <c r="BN23" s="491"/>
      <c r="BO23" s="491"/>
      <c r="BP23" s="491"/>
      <c r="BQ23" s="491"/>
      <c r="BR23" s="491"/>
      <c r="BS23" s="22"/>
      <c r="BT23" s="22"/>
      <c r="BU23" s="22"/>
      <c r="BV23" s="22"/>
      <c r="BW23" s="22"/>
      <c r="BX23" s="22"/>
      <c r="BY23" s="22"/>
    </row>
    <row r="24" spans="1:99" ht="30" customHeight="1" x14ac:dyDescent="0.2">
      <c r="A24" s="35"/>
      <c r="B24" s="1228" t="s">
        <v>306</v>
      </c>
      <c r="C24" s="1229"/>
      <c r="D24" s="1229"/>
      <c r="E24" s="1230"/>
      <c r="F24" s="1254"/>
      <c r="G24" s="1254"/>
      <c r="H24" s="1254"/>
      <c r="I24" s="1254"/>
      <c r="J24" s="1254"/>
      <c r="K24" s="1254"/>
      <c r="L24" s="1254"/>
      <c r="M24" s="1254"/>
      <c r="N24" s="1254"/>
      <c r="O24" s="1255" t="s">
        <v>42</v>
      </c>
      <c r="P24" s="1255"/>
      <c r="Q24" s="1255"/>
      <c r="R24" s="1256"/>
      <c r="S24" s="1247"/>
      <c r="T24" s="1248"/>
      <c r="U24" s="1249"/>
      <c r="V24" s="1252"/>
      <c r="W24" s="1252"/>
      <c r="X24" s="1252"/>
      <c r="Y24" s="1252"/>
      <c r="Z24" s="1252"/>
      <c r="AA24" s="1252"/>
      <c r="AB24" s="1252"/>
      <c r="AC24" s="1252"/>
      <c r="AD24" s="1252"/>
      <c r="AE24" s="1252"/>
      <c r="AF24" s="1252"/>
      <c r="AG24" s="1252"/>
      <c r="AH24" s="1252"/>
      <c r="AI24" s="1253"/>
    </row>
    <row r="25" spans="1:99" ht="36" customHeight="1" x14ac:dyDescent="0.2">
      <c r="A25" s="35"/>
      <c r="B25" s="1228" t="s">
        <v>71</v>
      </c>
      <c r="C25" s="1229"/>
      <c r="D25" s="1229"/>
      <c r="E25" s="1229"/>
      <c r="F25" s="1229"/>
      <c r="G25" s="1229"/>
      <c r="H25" s="1229"/>
      <c r="I25" s="1229"/>
      <c r="J25" s="1230"/>
      <c r="K25" s="1231"/>
      <c r="L25" s="1231"/>
      <c r="M25" s="1231"/>
      <c r="N25" s="1231"/>
      <c r="O25" s="1231"/>
      <c r="P25" s="1231"/>
      <c r="Q25" s="1231"/>
      <c r="R25" s="1231"/>
      <c r="S25" s="1231"/>
      <c r="T25" s="1231"/>
      <c r="U25" s="1231"/>
      <c r="V25" s="1231"/>
      <c r="W25" s="1231"/>
      <c r="X25" s="1231"/>
      <c r="Y25" s="1231"/>
      <c r="Z25" s="1231"/>
      <c r="AA25" s="1231"/>
      <c r="AB25" s="1231"/>
      <c r="AC25" s="1231"/>
      <c r="AD25" s="1231"/>
      <c r="AE25" s="1231"/>
      <c r="AF25" s="1231"/>
      <c r="AG25" s="1231"/>
      <c r="AH25" s="1231"/>
      <c r="AI25" s="1232"/>
      <c r="CC25" s="335"/>
    </row>
    <row r="26" spans="1:99" ht="36" customHeight="1" x14ac:dyDescent="0.2">
      <c r="A26" s="35"/>
      <c r="B26" s="1228" t="s">
        <v>123</v>
      </c>
      <c r="C26" s="1229"/>
      <c r="D26" s="1229"/>
      <c r="E26" s="1229"/>
      <c r="F26" s="1229"/>
      <c r="G26" s="1229"/>
      <c r="H26" s="1229"/>
      <c r="I26" s="1229"/>
      <c r="J26" s="1230"/>
      <c r="K26" s="1231"/>
      <c r="L26" s="1231"/>
      <c r="M26" s="1231"/>
      <c r="N26" s="1231"/>
      <c r="O26" s="1231"/>
      <c r="P26" s="1231"/>
      <c r="Q26" s="1231"/>
      <c r="R26" s="1231"/>
      <c r="S26" s="1231"/>
      <c r="T26" s="1231"/>
      <c r="U26" s="1231"/>
      <c r="V26" s="1231"/>
      <c r="W26" s="1231"/>
      <c r="X26" s="1231"/>
      <c r="Y26" s="1231"/>
      <c r="Z26" s="1231"/>
      <c r="AA26" s="1231"/>
      <c r="AB26" s="1231"/>
      <c r="AC26" s="1231"/>
      <c r="AD26" s="1231"/>
      <c r="AE26" s="1231"/>
      <c r="AF26" s="1231"/>
      <c r="AG26" s="1231"/>
      <c r="AH26" s="1231"/>
      <c r="AI26" s="1232"/>
    </row>
    <row r="27" spans="1:99" ht="16.5" customHeight="1" x14ac:dyDescent="0.2">
      <c r="A27" s="35"/>
      <c r="B27" s="1228" t="s">
        <v>301</v>
      </c>
      <c r="C27" s="1282"/>
      <c r="D27" s="1282"/>
      <c r="E27" s="1283"/>
      <c r="F27" s="1283"/>
      <c r="G27" s="1283"/>
      <c r="H27" s="1280"/>
      <c r="I27" s="1281"/>
      <c r="J27" s="1281"/>
      <c r="K27" s="1281"/>
      <c r="L27" s="1281"/>
      <c r="M27" s="1281"/>
      <c r="N27" s="1281"/>
      <c r="O27" s="1237" t="s">
        <v>42</v>
      </c>
      <c r="P27" s="1237"/>
      <c r="Q27" s="1237"/>
      <c r="R27" s="1238"/>
      <c r="S27" s="1239" t="s">
        <v>355</v>
      </c>
      <c r="T27" s="1239"/>
      <c r="U27" s="1239"/>
      <c r="V27" s="1239"/>
      <c r="W27" s="1239"/>
      <c r="X27" s="1239"/>
      <c r="Y27" s="1239"/>
      <c r="Z27" s="1239"/>
      <c r="AA27" s="1239"/>
      <c r="AB27" s="1239"/>
      <c r="AC27" s="1239"/>
      <c r="AD27" s="1239"/>
      <c r="AE27" s="1239"/>
      <c r="AF27" s="1239"/>
      <c r="AG27" s="1239"/>
      <c r="AH27" s="1239"/>
      <c r="AI27" s="1240"/>
    </row>
    <row r="28" spans="1:99" ht="36" customHeight="1" thickBot="1" x14ac:dyDescent="0.25">
      <c r="A28" s="35"/>
      <c r="B28" s="1288" t="s">
        <v>198</v>
      </c>
      <c r="C28" s="1283"/>
      <c r="D28" s="1283"/>
      <c r="E28" s="1283"/>
      <c r="F28" s="1283"/>
      <c r="G28" s="1283"/>
      <c r="H28" s="1289"/>
      <c r="I28" s="1290"/>
      <c r="J28" s="1290"/>
      <c r="K28" s="1290"/>
      <c r="L28" s="1290"/>
      <c r="M28" s="1290"/>
      <c r="N28" s="1290"/>
      <c r="O28" s="1290"/>
      <c r="P28" s="1290"/>
      <c r="Q28" s="1290"/>
      <c r="R28" s="1290"/>
      <c r="S28" s="1290"/>
      <c r="T28" s="1290"/>
      <c r="U28" s="1290"/>
      <c r="V28" s="1290"/>
      <c r="W28" s="1290"/>
      <c r="X28" s="1290"/>
      <c r="Y28" s="1290"/>
      <c r="Z28" s="1290"/>
      <c r="AA28" s="1290"/>
      <c r="AB28" s="1290"/>
      <c r="AC28" s="1290"/>
      <c r="AD28" s="1290"/>
      <c r="AE28" s="1290"/>
      <c r="AF28" s="1290"/>
      <c r="AG28" s="1290"/>
      <c r="AH28" s="1290"/>
      <c r="AI28" s="1291"/>
    </row>
    <row r="29" spans="1:99" ht="22.5" customHeight="1" thickBot="1" x14ac:dyDescent="0.25">
      <c r="A29" s="35"/>
      <c r="B29" s="1292" t="s">
        <v>255</v>
      </c>
      <c r="C29" s="1293"/>
      <c r="D29" s="1293"/>
      <c r="E29" s="1293"/>
      <c r="F29" s="1293"/>
      <c r="G29" s="1293"/>
      <c r="H29" s="1293"/>
      <c r="I29" s="1293"/>
      <c r="J29" s="1293"/>
      <c r="K29" s="1293"/>
      <c r="L29" s="1293"/>
      <c r="M29" s="1293"/>
      <c r="N29" s="1293"/>
      <c r="O29" s="1293"/>
      <c r="P29" s="1293"/>
      <c r="Q29" s="1293"/>
      <c r="R29" s="1293"/>
      <c r="S29" s="1293"/>
      <c r="T29" s="1293"/>
      <c r="U29" s="1293"/>
      <c r="V29" s="1293"/>
      <c r="W29" s="1293"/>
      <c r="X29" s="1293"/>
      <c r="Y29" s="1293"/>
      <c r="Z29" s="1294"/>
      <c r="AA29" s="1295" t="s">
        <v>283</v>
      </c>
      <c r="AB29" s="1296"/>
      <c r="AC29" s="1296"/>
      <c r="AD29" s="1296"/>
      <c r="AE29" s="1296"/>
      <c r="AF29" s="1296"/>
      <c r="AG29" s="1296"/>
      <c r="AH29" s="1296"/>
      <c r="AI29" s="1297"/>
    </row>
    <row r="30" spans="1:99" ht="24.75" customHeight="1" thickBot="1" x14ac:dyDescent="0.25">
      <c r="A30" s="35"/>
      <c r="B30" s="1233"/>
      <c r="C30" s="1233"/>
      <c r="D30" s="1233"/>
      <c r="E30" s="1233"/>
      <c r="F30" s="1233"/>
      <c r="G30" s="1233"/>
      <c r="H30" s="1233"/>
      <c r="I30" s="1234"/>
      <c r="J30" s="1234"/>
      <c r="K30" s="1234"/>
      <c r="L30" s="1234"/>
      <c r="M30" s="1234"/>
      <c r="N30" s="1234"/>
      <c r="O30" s="1234"/>
      <c r="P30" s="1234"/>
      <c r="Q30" s="1234"/>
      <c r="R30" s="1234"/>
      <c r="S30" s="1234"/>
      <c r="T30" s="1234"/>
      <c r="U30" s="1234"/>
      <c r="V30" s="1234"/>
      <c r="W30" s="1234"/>
      <c r="X30" s="1234"/>
      <c r="Y30" s="1234"/>
      <c r="Z30" s="1234"/>
      <c r="AA30" s="1234"/>
      <c r="AB30" s="1234"/>
      <c r="AC30" s="1234"/>
      <c r="AD30" s="1235"/>
      <c r="AE30" s="1235"/>
      <c r="AF30" s="1235"/>
      <c r="AG30" s="1235"/>
      <c r="AH30" s="1235"/>
      <c r="AI30" s="1236"/>
      <c r="AJ30" s="25"/>
      <c r="AK30" s="25"/>
      <c r="AL30" s="25"/>
      <c r="AM30" s="25"/>
    </row>
    <row r="31" spans="1:99" ht="16.5" customHeight="1" thickBot="1" x14ac:dyDescent="0.25">
      <c r="A31" s="35"/>
      <c r="B31" s="1268" t="s">
        <v>50</v>
      </c>
      <c r="C31" s="1269"/>
      <c r="D31" s="1269"/>
      <c r="E31" s="1270"/>
      <c r="F31" s="1271" t="s">
        <v>387</v>
      </c>
      <c r="G31" s="1271"/>
      <c r="H31" s="1272"/>
      <c r="I31" s="1273" t="s">
        <v>122</v>
      </c>
      <c r="J31" s="1273"/>
      <c r="K31" s="1273"/>
      <c r="L31" s="1273"/>
      <c r="M31" s="1273"/>
      <c r="N31" s="1274"/>
      <c r="O31" s="1260"/>
      <c r="P31" s="1260"/>
      <c r="Q31" s="1260"/>
      <c r="R31" s="1260"/>
      <c r="S31" s="1260"/>
      <c r="T31" s="1260"/>
      <c r="U31" s="1260"/>
      <c r="V31" s="1261"/>
      <c r="W31" s="1275" t="s">
        <v>120</v>
      </c>
      <c r="X31" s="1276"/>
      <c r="Y31" s="1276"/>
      <c r="Z31" s="1276"/>
      <c r="AA31" s="1276"/>
      <c r="AB31" s="1277"/>
      <c r="AC31" s="1278"/>
      <c r="AD31" s="1278"/>
      <c r="AE31" s="1278"/>
      <c r="AF31" s="1278"/>
      <c r="AG31" s="1278"/>
      <c r="AH31" s="1278"/>
      <c r="AI31" s="1279"/>
      <c r="AT31" s="491"/>
      <c r="AU31" s="491"/>
      <c r="AV31" s="491"/>
      <c r="AW31" s="491"/>
      <c r="AX31" s="491"/>
      <c r="AY31" s="491"/>
      <c r="AZ31" s="491"/>
      <c r="BA31" s="491"/>
      <c r="BB31" s="491"/>
      <c r="BC31" s="491"/>
      <c r="BD31" s="491"/>
      <c r="BE31" s="491"/>
      <c r="BF31" s="491"/>
      <c r="BG31" s="491"/>
      <c r="BH31" s="491"/>
      <c r="BI31" s="491"/>
      <c r="BJ31" s="491"/>
      <c r="BK31" s="491"/>
      <c r="BL31" s="491"/>
      <c r="BM31" s="491"/>
      <c r="BN31" s="491"/>
      <c r="BO31" s="491"/>
      <c r="BP31" s="491"/>
      <c r="BQ31" s="491"/>
      <c r="BR31" s="491"/>
      <c r="BS31" s="22"/>
      <c r="BT31" s="22"/>
      <c r="BU31" s="22"/>
      <c r="BV31" s="22"/>
      <c r="BW31" s="22"/>
      <c r="BX31" s="22"/>
      <c r="BY31" s="22"/>
      <c r="CC31" s="22"/>
      <c r="CD31" s="491"/>
      <c r="CE31" s="491"/>
      <c r="CF31" s="491"/>
      <c r="CG31" s="491"/>
      <c r="CH31" s="491"/>
      <c r="CI31" s="491"/>
      <c r="CJ31" s="491"/>
      <c r="CK31" s="491"/>
      <c r="CL31" s="491"/>
      <c r="CM31" s="491"/>
      <c r="CN31" s="491"/>
      <c r="CO31" s="491"/>
      <c r="CP31" s="491"/>
      <c r="CQ31" s="491"/>
      <c r="CR31" s="491"/>
      <c r="CS31" s="491"/>
      <c r="CT31" s="491"/>
      <c r="CU31" s="491"/>
    </row>
    <row r="32" spans="1:99" ht="16.5" x14ac:dyDescent="0.2">
      <c r="A32" s="35"/>
      <c r="B32" s="1257" t="s">
        <v>119</v>
      </c>
      <c r="C32" s="1258"/>
      <c r="D32" s="1258"/>
      <c r="E32" s="1258"/>
      <c r="F32" s="1258"/>
      <c r="G32" s="1258"/>
      <c r="H32" s="1259"/>
      <c r="I32" s="1260"/>
      <c r="J32" s="1260"/>
      <c r="K32" s="1260"/>
      <c r="L32" s="1260"/>
      <c r="M32" s="1260"/>
      <c r="N32" s="1260"/>
      <c r="O32" s="1260"/>
      <c r="P32" s="1260"/>
      <c r="Q32" s="1260"/>
      <c r="R32" s="1260"/>
      <c r="S32" s="1260"/>
      <c r="T32" s="1260"/>
      <c r="U32" s="1260"/>
      <c r="V32" s="1260"/>
      <c r="W32" s="1260"/>
      <c r="X32" s="1260"/>
      <c r="Y32" s="1260"/>
      <c r="Z32" s="1261"/>
      <c r="AA32" s="1262" t="s">
        <v>121</v>
      </c>
      <c r="AB32" s="1263"/>
      <c r="AC32" s="1264"/>
      <c r="AD32" s="1264"/>
      <c r="AE32" s="1264"/>
      <c r="AF32" s="1264"/>
      <c r="AG32" s="1264"/>
      <c r="AH32" s="1264"/>
      <c r="AI32" s="1265"/>
      <c r="AN32" s="22"/>
      <c r="AO32" s="491"/>
      <c r="AP32" s="491"/>
      <c r="AQ32" s="491"/>
      <c r="AR32" s="491"/>
      <c r="AY32" s="491"/>
      <c r="AZ32" s="491"/>
      <c r="BA32" s="491"/>
      <c r="BB32" s="491"/>
      <c r="BC32" s="491"/>
      <c r="BD32" s="491"/>
      <c r="BE32" s="491"/>
      <c r="BF32" s="491"/>
      <c r="BG32" s="491"/>
      <c r="BH32" s="491"/>
      <c r="BI32" s="491"/>
      <c r="BJ32" s="491"/>
      <c r="BK32" s="491"/>
      <c r="BL32" s="491"/>
      <c r="BM32" s="491"/>
      <c r="BN32" s="491"/>
      <c r="BO32" s="491"/>
      <c r="BP32" s="491"/>
      <c r="BQ32" s="491"/>
      <c r="BR32" s="491"/>
      <c r="BS32" s="22"/>
      <c r="BT32" s="22"/>
      <c r="BU32" s="22"/>
      <c r="BV32" s="22"/>
      <c r="BW32" s="22"/>
      <c r="BX32" s="22"/>
      <c r="BY32" s="22"/>
      <c r="CC32" s="22"/>
      <c r="CD32" s="491"/>
      <c r="CE32" s="491"/>
      <c r="CF32" s="491"/>
      <c r="CG32" s="491"/>
      <c r="CH32" s="491"/>
      <c r="CI32" s="491"/>
      <c r="CJ32" s="491"/>
      <c r="CK32" s="491"/>
      <c r="CL32" s="491"/>
      <c r="CM32" s="491"/>
      <c r="CN32" s="491"/>
      <c r="CO32" s="491"/>
      <c r="CP32" s="491"/>
      <c r="CQ32" s="491"/>
      <c r="CR32" s="491"/>
      <c r="CS32" s="491"/>
      <c r="CT32" s="491"/>
      <c r="CU32" s="491"/>
    </row>
    <row r="33" spans="1:99" ht="16.5" x14ac:dyDescent="0.2">
      <c r="A33" s="554"/>
      <c r="B33" s="1222" t="s">
        <v>414</v>
      </c>
      <c r="C33" s="1223"/>
      <c r="D33" s="1223"/>
      <c r="E33" s="1223"/>
      <c r="F33" s="1223"/>
      <c r="G33" s="1223"/>
      <c r="H33" s="1224"/>
      <c r="I33" s="1225"/>
      <c r="J33" s="1226"/>
      <c r="K33" s="1226"/>
      <c r="L33" s="1226"/>
      <c r="M33" s="1226"/>
      <c r="N33" s="1226"/>
      <c r="O33" s="1226"/>
      <c r="P33" s="1226"/>
      <c r="Q33" s="1226"/>
      <c r="R33" s="1226"/>
      <c r="S33" s="1226"/>
      <c r="T33" s="1226"/>
      <c r="U33" s="1226"/>
      <c r="V33" s="1226"/>
      <c r="W33" s="1226"/>
      <c r="X33" s="1226"/>
      <c r="Y33" s="1226"/>
      <c r="Z33" s="1226"/>
      <c r="AA33" s="1226"/>
      <c r="AB33" s="1226"/>
      <c r="AC33" s="1226"/>
      <c r="AD33" s="1226"/>
      <c r="AE33" s="1226"/>
      <c r="AF33" s="1226"/>
      <c r="AG33" s="1226"/>
      <c r="AH33" s="1226"/>
      <c r="AI33" s="1227"/>
      <c r="AN33" s="22"/>
      <c r="AO33" s="491"/>
      <c r="AP33" s="491"/>
      <c r="AQ33" s="491"/>
      <c r="AR33" s="491"/>
      <c r="AY33" s="491"/>
      <c r="AZ33" s="491"/>
      <c r="BA33" s="491"/>
      <c r="BB33" s="491"/>
      <c r="BC33" s="491"/>
      <c r="BD33" s="491"/>
      <c r="BE33" s="491"/>
      <c r="BF33" s="491"/>
      <c r="BG33" s="491"/>
      <c r="BH33" s="491"/>
      <c r="BI33" s="491"/>
      <c r="BJ33" s="491"/>
      <c r="BK33" s="491"/>
      <c r="BL33" s="491"/>
      <c r="BM33" s="491"/>
      <c r="BN33" s="491"/>
      <c r="BO33" s="491"/>
      <c r="BP33" s="491"/>
      <c r="BQ33" s="491"/>
      <c r="BR33" s="491"/>
      <c r="BS33" s="22"/>
      <c r="BT33" s="22"/>
      <c r="BU33" s="22"/>
      <c r="BV33" s="22"/>
      <c r="BW33" s="22"/>
      <c r="BX33" s="22"/>
      <c r="BY33" s="22"/>
      <c r="CC33" s="22"/>
      <c r="CD33" s="491"/>
      <c r="CE33" s="491"/>
      <c r="CF33" s="491"/>
      <c r="CG33" s="491"/>
      <c r="CH33" s="491"/>
      <c r="CI33" s="491"/>
      <c r="CJ33" s="491"/>
      <c r="CK33" s="491"/>
      <c r="CL33" s="491"/>
      <c r="CM33" s="491"/>
      <c r="CN33" s="491"/>
      <c r="CO33" s="491"/>
      <c r="CP33" s="491"/>
      <c r="CQ33" s="491"/>
      <c r="CR33" s="491"/>
      <c r="CS33" s="491"/>
      <c r="CT33" s="491"/>
      <c r="CU33" s="491"/>
    </row>
    <row r="34" spans="1:99" ht="32.25" customHeight="1" x14ac:dyDescent="0.2">
      <c r="A34" s="35"/>
      <c r="B34" s="1284" t="s">
        <v>70</v>
      </c>
      <c r="C34" s="1285"/>
      <c r="D34" s="1285"/>
      <c r="E34" s="1285"/>
      <c r="F34" s="1285"/>
      <c r="G34" s="1285"/>
      <c r="H34" s="1286"/>
      <c r="I34" s="1266"/>
      <c r="J34" s="1266"/>
      <c r="K34" s="1266"/>
      <c r="L34" s="1266"/>
      <c r="M34" s="1266"/>
      <c r="N34" s="1266"/>
      <c r="O34" s="1266"/>
      <c r="P34" s="1266"/>
      <c r="Q34" s="1266"/>
      <c r="R34" s="1266"/>
      <c r="S34" s="1266"/>
      <c r="T34" s="1266"/>
      <c r="U34" s="1266"/>
      <c r="V34" s="1266"/>
      <c r="W34" s="1266"/>
      <c r="X34" s="1266"/>
      <c r="Y34" s="1266"/>
      <c r="Z34" s="1266"/>
      <c r="AA34" s="1266"/>
      <c r="AB34" s="1266"/>
      <c r="AC34" s="1266"/>
      <c r="AD34" s="1266"/>
      <c r="AE34" s="1266"/>
      <c r="AF34" s="1266"/>
      <c r="AG34" s="1266"/>
      <c r="AH34" s="1266"/>
      <c r="AI34" s="1267"/>
      <c r="AN34" s="22"/>
      <c r="AO34" s="491"/>
      <c r="AP34" s="491"/>
      <c r="AQ34" s="491"/>
      <c r="AR34" s="491"/>
      <c r="AS34" s="491"/>
      <c r="AT34" s="491"/>
      <c r="AU34" s="491"/>
      <c r="AV34" s="491"/>
      <c r="AW34" s="491"/>
      <c r="AX34" s="491"/>
      <c r="AY34" s="491"/>
      <c r="AZ34" s="491"/>
      <c r="BA34" s="491"/>
      <c r="BB34" s="491"/>
      <c r="BC34" s="491"/>
      <c r="BD34" s="491"/>
      <c r="BE34" s="491"/>
      <c r="BF34" s="491"/>
      <c r="BG34" s="491"/>
      <c r="BH34" s="491"/>
      <c r="BI34" s="491"/>
      <c r="BJ34" s="491"/>
      <c r="BK34" s="491"/>
      <c r="BL34" s="491"/>
      <c r="BM34" s="491"/>
      <c r="BN34" s="491"/>
      <c r="BO34" s="491"/>
      <c r="BP34" s="491"/>
      <c r="BQ34" s="491"/>
      <c r="BR34" s="491"/>
      <c r="BS34" s="22"/>
      <c r="BT34" s="22"/>
      <c r="BU34" s="22"/>
      <c r="BV34" s="22"/>
      <c r="BW34" s="22"/>
      <c r="BX34" s="22"/>
      <c r="BY34" s="22"/>
      <c r="CC34" s="22"/>
      <c r="CD34" s="491"/>
      <c r="CE34" s="491"/>
      <c r="CF34" s="491"/>
      <c r="CG34" s="491"/>
      <c r="CH34" s="491"/>
      <c r="CI34" s="491"/>
      <c r="CJ34" s="491"/>
      <c r="CK34" s="491"/>
      <c r="CL34" s="491"/>
      <c r="CM34" s="491"/>
      <c r="CN34" s="491"/>
      <c r="CO34" s="491"/>
      <c r="CP34" s="491"/>
      <c r="CQ34" s="491"/>
      <c r="CR34" s="491"/>
      <c r="CS34" s="491"/>
      <c r="CT34" s="491"/>
      <c r="CU34" s="491"/>
    </row>
    <row r="35" spans="1:99" ht="16.5" customHeight="1" x14ac:dyDescent="0.2">
      <c r="A35" s="35"/>
      <c r="B35" s="1241" t="s">
        <v>17</v>
      </c>
      <c r="C35" s="1229"/>
      <c r="D35" s="1229"/>
      <c r="E35" s="1230"/>
      <c r="F35" s="1242" t="s">
        <v>272</v>
      </c>
      <c r="G35" s="1243"/>
      <c r="H35" s="492"/>
      <c r="I35" s="493" t="s">
        <v>18</v>
      </c>
      <c r="J35" s="492"/>
      <c r="K35" s="68" t="s">
        <v>124</v>
      </c>
      <c r="L35" s="493" t="s">
        <v>167</v>
      </c>
      <c r="M35" s="1242" t="s">
        <v>272</v>
      </c>
      <c r="N35" s="1243"/>
      <c r="O35" s="492"/>
      <c r="P35" s="493" t="s">
        <v>18</v>
      </c>
      <c r="Q35" s="492"/>
      <c r="R35" s="67" t="s">
        <v>124</v>
      </c>
      <c r="S35" s="1244" t="s">
        <v>185</v>
      </c>
      <c r="T35" s="1245"/>
      <c r="U35" s="1246"/>
      <c r="V35" s="1250"/>
      <c r="W35" s="1250"/>
      <c r="X35" s="1250"/>
      <c r="Y35" s="1250"/>
      <c r="Z35" s="1250"/>
      <c r="AA35" s="1250"/>
      <c r="AB35" s="1250"/>
      <c r="AC35" s="1250"/>
      <c r="AD35" s="1250"/>
      <c r="AE35" s="1250"/>
      <c r="AF35" s="1250"/>
      <c r="AG35" s="1250"/>
      <c r="AH35" s="1250"/>
      <c r="AI35" s="1251"/>
      <c r="AN35" s="22"/>
      <c r="AO35" s="491"/>
      <c r="AP35" s="491"/>
      <c r="AQ35" s="491"/>
      <c r="AR35" s="491"/>
      <c r="AS35" s="491"/>
      <c r="AT35" s="491"/>
      <c r="AU35" s="491"/>
      <c r="AV35" s="491"/>
      <c r="AW35" s="491"/>
      <c r="AX35" s="491"/>
      <c r="AY35" s="491"/>
      <c r="AZ35" s="491"/>
      <c r="BA35" s="491"/>
      <c r="BB35" s="491"/>
      <c r="BC35" s="491"/>
      <c r="BD35" s="491"/>
      <c r="BE35" s="491"/>
      <c r="BF35" s="491"/>
      <c r="BG35" s="491"/>
      <c r="BH35" s="491"/>
      <c r="BI35" s="491"/>
      <c r="BJ35" s="491"/>
      <c r="BK35" s="491"/>
      <c r="BL35" s="491"/>
      <c r="BM35" s="491"/>
      <c r="BN35" s="491"/>
      <c r="BO35" s="491"/>
      <c r="BP35" s="491"/>
      <c r="BQ35" s="491"/>
      <c r="BR35" s="491"/>
      <c r="BS35" s="22"/>
      <c r="BT35" s="22"/>
      <c r="BU35" s="22"/>
      <c r="BV35" s="22"/>
      <c r="BW35" s="22"/>
      <c r="BX35" s="22"/>
      <c r="BY35" s="22"/>
    </row>
    <row r="36" spans="1:99" ht="30" customHeight="1" x14ac:dyDescent="0.2">
      <c r="A36" s="35"/>
      <c r="B36" s="1228" t="s">
        <v>306</v>
      </c>
      <c r="C36" s="1229"/>
      <c r="D36" s="1229"/>
      <c r="E36" s="1230"/>
      <c r="F36" s="1254"/>
      <c r="G36" s="1254"/>
      <c r="H36" s="1254"/>
      <c r="I36" s="1254"/>
      <c r="J36" s="1254"/>
      <c r="K36" s="1254"/>
      <c r="L36" s="1254"/>
      <c r="M36" s="1254"/>
      <c r="N36" s="1254"/>
      <c r="O36" s="1255" t="s">
        <v>42</v>
      </c>
      <c r="P36" s="1255"/>
      <c r="Q36" s="1255"/>
      <c r="R36" s="1256"/>
      <c r="S36" s="1247"/>
      <c r="T36" s="1248"/>
      <c r="U36" s="1249"/>
      <c r="V36" s="1252"/>
      <c r="W36" s="1252"/>
      <c r="X36" s="1252"/>
      <c r="Y36" s="1252"/>
      <c r="Z36" s="1252"/>
      <c r="AA36" s="1252"/>
      <c r="AB36" s="1252"/>
      <c r="AC36" s="1252"/>
      <c r="AD36" s="1252"/>
      <c r="AE36" s="1252"/>
      <c r="AF36" s="1252"/>
      <c r="AG36" s="1252"/>
      <c r="AH36" s="1252"/>
      <c r="AI36" s="1253"/>
    </row>
    <row r="37" spans="1:99" ht="36" customHeight="1" x14ac:dyDescent="0.2">
      <c r="A37" s="35"/>
      <c r="B37" s="1228" t="s">
        <v>71</v>
      </c>
      <c r="C37" s="1229"/>
      <c r="D37" s="1229"/>
      <c r="E37" s="1229"/>
      <c r="F37" s="1229"/>
      <c r="G37" s="1229"/>
      <c r="H37" s="1229"/>
      <c r="I37" s="1229"/>
      <c r="J37" s="1230"/>
      <c r="K37" s="1231"/>
      <c r="L37" s="1231"/>
      <c r="M37" s="1231"/>
      <c r="N37" s="1231"/>
      <c r="O37" s="1231"/>
      <c r="P37" s="1231"/>
      <c r="Q37" s="1231"/>
      <c r="R37" s="1231"/>
      <c r="S37" s="1231"/>
      <c r="T37" s="1231"/>
      <c r="U37" s="1231"/>
      <c r="V37" s="1231"/>
      <c r="W37" s="1231"/>
      <c r="X37" s="1231"/>
      <c r="Y37" s="1231"/>
      <c r="Z37" s="1231"/>
      <c r="AA37" s="1231"/>
      <c r="AB37" s="1231"/>
      <c r="AC37" s="1231"/>
      <c r="AD37" s="1231"/>
      <c r="AE37" s="1231"/>
      <c r="AF37" s="1231"/>
      <c r="AG37" s="1231"/>
      <c r="AH37" s="1231"/>
      <c r="AI37" s="1232"/>
      <c r="AO37" s="294"/>
      <c r="CC37" s="335"/>
    </row>
    <row r="38" spans="1:99" ht="36" customHeight="1" x14ac:dyDescent="0.2">
      <c r="A38" s="35"/>
      <c r="B38" s="1228" t="s">
        <v>123</v>
      </c>
      <c r="C38" s="1229"/>
      <c r="D38" s="1229"/>
      <c r="E38" s="1229"/>
      <c r="F38" s="1229"/>
      <c r="G38" s="1229"/>
      <c r="H38" s="1229"/>
      <c r="I38" s="1229"/>
      <c r="J38" s="1230"/>
      <c r="K38" s="1231"/>
      <c r="L38" s="1231"/>
      <c r="M38" s="1231"/>
      <c r="N38" s="1231"/>
      <c r="O38" s="1231"/>
      <c r="P38" s="1231"/>
      <c r="Q38" s="1231"/>
      <c r="R38" s="1231"/>
      <c r="S38" s="1231"/>
      <c r="T38" s="1231"/>
      <c r="U38" s="1231"/>
      <c r="V38" s="1231"/>
      <c r="W38" s="1231"/>
      <c r="X38" s="1231"/>
      <c r="Y38" s="1231"/>
      <c r="Z38" s="1231"/>
      <c r="AA38" s="1231"/>
      <c r="AB38" s="1231"/>
      <c r="AC38" s="1231"/>
      <c r="AD38" s="1231"/>
      <c r="AE38" s="1231"/>
      <c r="AF38" s="1231"/>
      <c r="AG38" s="1231"/>
      <c r="AH38" s="1231"/>
      <c r="AI38" s="1232"/>
    </row>
    <row r="39" spans="1:99" ht="16.5" customHeight="1" x14ac:dyDescent="0.2">
      <c r="A39" s="35"/>
      <c r="B39" s="1228" t="s">
        <v>301</v>
      </c>
      <c r="C39" s="1282"/>
      <c r="D39" s="1282"/>
      <c r="E39" s="1283"/>
      <c r="F39" s="1283"/>
      <c r="G39" s="1283"/>
      <c r="H39" s="1280"/>
      <c r="I39" s="1281"/>
      <c r="J39" s="1281"/>
      <c r="K39" s="1281"/>
      <c r="L39" s="1281"/>
      <c r="M39" s="1281"/>
      <c r="N39" s="1281"/>
      <c r="O39" s="1237" t="s">
        <v>42</v>
      </c>
      <c r="P39" s="1237"/>
      <c r="Q39" s="1237"/>
      <c r="R39" s="1238"/>
      <c r="S39" s="1239" t="s">
        <v>355</v>
      </c>
      <c r="T39" s="1239"/>
      <c r="U39" s="1239"/>
      <c r="V39" s="1239"/>
      <c r="W39" s="1239"/>
      <c r="X39" s="1239"/>
      <c r="Y39" s="1239"/>
      <c r="Z39" s="1239"/>
      <c r="AA39" s="1239"/>
      <c r="AB39" s="1239"/>
      <c r="AC39" s="1239"/>
      <c r="AD39" s="1239"/>
      <c r="AE39" s="1239"/>
      <c r="AF39" s="1239"/>
      <c r="AG39" s="1239"/>
      <c r="AH39" s="1239"/>
      <c r="AI39" s="1240"/>
    </row>
    <row r="40" spans="1:99" ht="36" customHeight="1" thickBot="1" x14ac:dyDescent="0.25">
      <c r="A40" s="35"/>
      <c r="B40" s="1288" t="s">
        <v>198</v>
      </c>
      <c r="C40" s="1283"/>
      <c r="D40" s="1283"/>
      <c r="E40" s="1283"/>
      <c r="F40" s="1283"/>
      <c r="G40" s="1283"/>
      <c r="H40" s="1289"/>
      <c r="I40" s="1290"/>
      <c r="J40" s="1290"/>
      <c r="K40" s="1290"/>
      <c r="L40" s="1290"/>
      <c r="M40" s="1290"/>
      <c r="N40" s="1290"/>
      <c r="O40" s="1290"/>
      <c r="P40" s="1290"/>
      <c r="Q40" s="1290"/>
      <c r="R40" s="1290"/>
      <c r="S40" s="1290"/>
      <c r="T40" s="1290"/>
      <c r="U40" s="1290"/>
      <c r="V40" s="1290"/>
      <c r="W40" s="1290"/>
      <c r="X40" s="1290"/>
      <c r="Y40" s="1290"/>
      <c r="Z40" s="1290"/>
      <c r="AA40" s="1290"/>
      <c r="AB40" s="1290"/>
      <c r="AC40" s="1290"/>
      <c r="AD40" s="1290"/>
      <c r="AE40" s="1290"/>
      <c r="AF40" s="1290"/>
      <c r="AG40" s="1290"/>
      <c r="AH40" s="1290"/>
      <c r="AI40" s="1291"/>
    </row>
    <row r="41" spans="1:99" ht="22.5" customHeight="1" thickBot="1" x14ac:dyDescent="0.25">
      <c r="A41" s="35"/>
      <c r="B41" s="1292" t="s">
        <v>255</v>
      </c>
      <c r="C41" s="1293"/>
      <c r="D41" s="1293"/>
      <c r="E41" s="1293"/>
      <c r="F41" s="1293"/>
      <c r="G41" s="1293"/>
      <c r="H41" s="1293"/>
      <c r="I41" s="1293"/>
      <c r="J41" s="1293"/>
      <c r="K41" s="1293"/>
      <c r="L41" s="1293"/>
      <c r="M41" s="1293"/>
      <c r="N41" s="1293"/>
      <c r="O41" s="1293"/>
      <c r="P41" s="1293"/>
      <c r="Q41" s="1293"/>
      <c r="R41" s="1293"/>
      <c r="S41" s="1293"/>
      <c r="T41" s="1293"/>
      <c r="U41" s="1293"/>
      <c r="V41" s="1293"/>
      <c r="W41" s="1293"/>
      <c r="X41" s="1293"/>
      <c r="Y41" s="1293"/>
      <c r="Z41" s="1294"/>
      <c r="AA41" s="1295" t="s">
        <v>283</v>
      </c>
      <c r="AB41" s="1296"/>
      <c r="AC41" s="1296"/>
      <c r="AD41" s="1296"/>
      <c r="AE41" s="1296"/>
      <c r="AF41" s="1296"/>
      <c r="AG41" s="1296"/>
      <c r="AH41" s="1296"/>
      <c r="AI41" s="1297"/>
    </row>
    <row r="42" spans="1:99" ht="24.75" customHeight="1" x14ac:dyDescent="0.2">
      <c r="A42" s="56"/>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8"/>
    </row>
    <row r="44" spans="1:99" ht="15" customHeight="1" x14ac:dyDescent="0.2">
      <c r="C44" s="63"/>
    </row>
  </sheetData>
  <sheetProtection sheet="1" formatCells="0" formatRows="0" insertRows="0" deleteRows="0" selectLockedCells="1"/>
  <mergeCells count="107">
    <mergeCell ref="B35:E35"/>
    <mergeCell ref="F35:G35"/>
    <mergeCell ref="M35:N35"/>
    <mergeCell ref="S35:U36"/>
    <mergeCell ref="V35:AI36"/>
    <mergeCell ref="B36:E36"/>
    <mergeCell ref="F36:N36"/>
    <mergeCell ref="O36:R36"/>
    <mergeCell ref="B41:Z41"/>
    <mergeCell ref="AA41:AI41"/>
    <mergeCell ref="B37:J37"/>
    <mergeCell ref="K37:AI37"/>
    <mergeCell ref="B38:J38"/>
    <mergeCell ref="K38:AI38"/>
    <mergeCell ref="O39:R39"/>
    <mergeCell ref="S39:AI39"/>
    <mergeCell ref="B39:G39"/>
    <mergeCell ref="H39:N39"/>
    <mergeCell ref="B40:G40"/>
    <mergeCell ref="H40:AI40"/>
    <mergeCell ref="B34:H34"/>
    <mergeCell ref="I34:AI34"/>
    <mergeCell ref="B16:G16"/>
    <mergeCell ref="H16:AI16"/>
    <mergeCell ref="B27:G27"/>
    <mergeCell ref="H27:N27"/>
    <mergeCell ref="B28:G28"/>
    <mergeCell ref="H28:AI28"/>
    <mergeCell ref="S15:AI15"/>
    <mergeCell ref="O31:V31"/>
    <mergeCell ref="W31:AB31"/>
    <mergeCell ref="AC31:AI31"/>
    <mergeCell ref="B32:H32"/>
    <mergeCell ref="I32:Z32"/>
    <mergeCell ref="AA32:AB32"/>
    <mergeCell ref="AC32:AI32"/>
    <mergeCell ref="B31:E31"/>
    <mergeCell ref="F31:H31"/>
    <mergeCell ref="I31:N31"/>
    <mergeCell ref="B17:Z17"/>
    <mergeCell ref="AA17:AI17"/>
    <mergeCell ref="B29:Z29"/>
    <mergeCell ref="AA29:AI29"/>
    <mergeCell ref="B22:H22"/>
    <mergeCell ref="AC8:AI8"/>
    <mergeCell ref="AC7:AI7"/>
    <mergeCell ref="K14:AI14"/>
    <mergeCell ref="H15:N15"/>
    <mergeCell ref="B15:G15"/>
    <mergeCell ref="B7:E7"/>
    <mergeCell ref="F7:H7"/>
    <mergeCell ref="W7:AB7"/>
    <mergeCell ref="B10:H10"/>
    <mergeCell ref="I10:AI10"/>
    <mergeCell ref="I7:N7"/>
    <mergeCell ref="O7:V7"/>
    <mergeCell ref="B8:H8"/>
    <mergeCell ref="I8:Z8"/>
    <mergeCell ref="AA8:AB8"/>
    <mergeCell ref="B11:E11"/>
    <mergeCell ref="F11:G11"/>
    <mergeCell ref="M11:N11"/>
    <mergeCell ref="S11:U12"/>
    <mergeCell ref="O12:R12"/>
    <mergeCell ref="F12:N12"/>
    <mergeCell ref="V11:AI12"/>
    <mergeCell ref="B13:J13"/>
    <mergeCell ref="K13:AI13"/>
    <mergeCell ref="I20:Z20"/>
    <mergeCell ref="O15:R15"/>
    <mergeCell ref="AA20:AB20"/>
    <mergeCell ref="AC20:AI20"/>
    <mergeCell ref="B12:E12"/>
    <mergeCell ref="B14:J14"/>
    <mergeCell ref="I22:AI22"/>
    <mergeCell ref="B18:AC18"/>
    <mergeCell ref="AD18:AI18"/>
    <mergeCell ref="B19:E19"/>
    <mergeCell ref="F19:H19"/>
    <mergeCell ref="I19:N19"/>
    <mergeCell ref="O19:V19"/>
    <mergeCell ref="W19:AB19"/>
    <mergeCell ref="AC19:AI19"/>
    <mergeCell ref="B9:H9"/>
    <mergeCell ref="I9:AI9"/>
    <mergeCell ref="B21:H21"/>
    <mergeCell ref="I21:AI21"/>
    <mergeCell ref="B33:H33"/>
    <mergeCell ref="I33:AI33"/>
    <mergeCell ref="H2:AI2"/>
    <mergeCell ref="B25:J25"/>
    <mergeCell ref="K25:AI25"/>
    <mergeCell ref="B30:AC30"/>
    <mergeCell ref="AD30:AI30"/>
    <mergeCell ref="K26:AI26"/>
    <mergeCell ref="O27:R27"/>
    <mergeCell ref="S27:AI27"/>
    <mergeCell ref="B26:J26"/>
    <mergeCell ref="B23:E23"/>
    <mergeCell ref="F23:G23"/>
    <mergeCell ref="M23:N23"/>
    <mergeCell ref="S23:U24"/>
    <mergeCell ref="V23:AI24"/>
    <mergeCell ref="B24:E24"/>
    <mergeCell ref="F24:N24"/>
    <mergeCell ref="O24:R24"/>
    <mergeCell ref="B20:H20"/>
  </mergeCells>
  <phoneticPr fontId="1"/>
  <dataValidations xWindow="328" yWindow="486" count="12">
    <dataValidation allowBlank="1" showErrorMessage="1" prompt="_x000a_" sqref="B28 B16 B40" xr:uid="{00000000-0002-0000-0E00-000000000000}"/>
    <dataValidation type="list" allowBlank="1" showErrorMessage="1" prompt="_x000a_" sqref="AA29 AA17 AA41" xr:uid="{00000000-0002-0000-0E00-000001000000}">
      <formula1>"選択してください,関連あり,関連なし"</formula1>
    </dataValidation>
    <dataValidation allowBlank="1" showErrorMessage="1" sqref="K13:AI13 K25:AI25 K37:AI37" xr:uid="{00000000-0002-0000-0E00-000002000000}"/>
    <dataValidation allowBlank="1" showInputMessage="1" showErrorMessage="1" prompt="選定に至った委託・外注先や専門家の特長と理由を具体的に記入してください。" sqref="K14:AI14 K26:AI26 K38:AI38" xr:uid="{00000000-0002-0000-0E00-000003000000}"/>
    <dataValidation allowBlank="1" showInputMessage="1" showErrorMessage="1" prompt="別紙13「7 (3)委託・外注費／専門家指導費」の「経費番号」（委カ-1、委カ-2、、、）を記入してください。" sqref="F19:H19 F31:H31 F7:H7" xr:uid="{00000000-0002-0000-0E00-000004000000}"/>
    <dataValidation type="custom" allowBlank="1" showInputMessage="1" showErrorMessage="1" sqref="J11" xr:uid="{F83B013D-1ECC-437E-8AB6-97CD5025523A}">
      <formula1>OR(COUNT($H$11,$J$11)&lt;2, DATE(2018+$H$11, $J$11, 1) &gt;= DATE(YEAR($AY$9), MONTH($AY$9), 1))</formula1>
    </dataValidation>
    <dataValidation type="custom" allowBlank="1" showInputMessage="1" showErrorMessage="1" sqref="Q11" xr:uid="{EED3DE26-3F5B-4E48-A5B1-5D4F9FE48B05}">
      <formula1>OR(COUNT($O$11,$Q$11)&lt;2, DATE(2018+$O$11, $Q$11, 1) &lt;= DATE(YEAR($AY$10), MONTH($AY$10), 1))</formula1>
    </dataValidation>
    <dataValidation type="custom" allowBlank="1" showInputMessage="1" showErrorMessage="1" sqref="J23" xr:uid="{D1820FB8-0277-4148-9D0C-D5759CEC44F8}">
      <formula1>OR(COUNT($H$23,$J$23)&lt;2, DATE(2018+$H$23, $J$23, 1) &gt;= DATE(YEAR($AY$9), MONTH($AY$9), 1))</formula1>
    </dataValidation>
    <dataValidation type="custom" allowBlank="1" showInputMessage="1" showErrorMessage="1" sqref="Q23" xr:uid="{8E59989C-CBE3-4600-89B5-8B1BA7E43CF2}">
      <formula1>"$10), MONTH($AY$10), 1))"</formula1>
    </dataValidation>
    <dataValidation type="custom" allowBlank="1" showInputMessage="1" showErrorMessage="1" sqref="J35" xr:uid="{850F08E7-9897-4909-B247-A1748F577049}">
      <formula1>OR(COUNT($H$35,$J$35)&lt;2, DATE(2018+$H$35, $J$35, 1) &gt;= DATE(YEAR($AY$9), MONTH($AY$9), 1))</formula1>
    </dataValidation>
    <dataValidation type="custom" allowBlank="1" showInputMessage="1" showErrorMessage="1" sqref="Q35" xr:uid="{A1A5120A-2C54-4D8A-A324-4E0673CB2902}">
      <formula1>OR(COUNT($O$35,$Q$35)&lt;2, DATE(2018+$O$35, $Q$35, 1) &lt;= DATE(YEAR($AY$10), MONTH($AY$10), 1))</formula1>
    </dataValidation>
    <dataValidation type="whole" operator="greaterThan" allowBlank="1" showInputMessage="1" showErrorMessage="1" error="助成事業開始後の日付を入力してください。" sqref="H11 H23 H35" xr:uid="{ABB37FF5-9D22-4B5A-9252-0B804A228F94}">
      <formula1>8</formula1>
    </dataValidation>
  </dataValidations>
  <pageMargins left="0.59055118110236227" right="0.19685039370078741" top="0.39370078740157483" bottom="0.39370078740157483" header="0.19685039370078741" footer="0.19685039370078741"/>
  <pageSetup paperSize="9" scale="82" orientation="portrait" r:id="rId1"/>
  <extLst>
    <ext xmlns:x14="http://schemas.microsoft.com/office/spreadsheetml/2009/9/main" uri="{78C0D931-6437-407d-A8EE-F0AAD7539E65}">
      <x14:conditionalFormattings>
        <x14:conditionalFormatting xmlns:xm="http://schemas.microsoft.com/office/excel/2006/main">
          <x14:cfRule type="expression" priority="8" id="{E58FB7A4-9AF2-4FCF-ABEB-331684E92F15}">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B12:E12</xm:sqref>
        </x14:conditionalFormatting>
        <x14:conditionalFormatting xmlns:xm="http://schemas.microsoft.com/office/excel/2006/main">
          <x14:cfRule type="expression" priority="6" id="{36263A58-3F72-456C-A70C-B99ECD7B90AE}">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B24:E24</xm:sqref>
        </x14:conditionalFormatting>
        <x14:conditionalFormatting xmlns:xm="http://schemas.microsoft.com/office/excel/2006/main">
          <x14:cfRule type="expression" priority="4" id="{5692D00B-6E6E-420B-8ACA-A2773788C2E9}">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B36:E36</xm:sqref>
        </x14:conditionalFormatting>
        <x14:conditionalFormatting xmlns:xm="http://schemas.microsoft.com/office/excel/2006/main">
          <x14:cfRule type="expression" priority="9" id="{28C564E6-CD20-4F8E-B387-D234DF0595B8}">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B7:AI8 B10:AI11 F12:AI12 B13:AI17</xm:sqref>
        </x14:conditionalFormatting>
        <x14:conditionalFormatting xmlns:xm="http://schemas.microsoft.com/office/excel/2006/main">
          <x14:cfRule type="expression" priority="5" id="{7106BA5A-B7EE-4216-B55C-9E26A99A1606}">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B31:AI32 B34:AI35 F36:AI36 B37:AI41</xm:sqref>
        </x14:conditionalFormatting>
        <x14:conditionalFormatting xmlns:xm="http://schemas.microsoft.com/office/excel/2006/main">
          <x14:cfRule type="expression" priority="3" id="{DBBCE497-D90B-48E5-A2CB-E588CE0B080D}">
            <xm:f>様式外＿申請書別紙入力用資料!$C$24="申請区分②　B【規格適合・認証取得プロジェクト - 製品改良目標無】"</xm:f>
            <x14:dxf>
              <font>
                <color theme="0" tint="-0.24994659260841701"/>
              </font>
              <fill>
                <patternFill>
                  <fgColor theme="0" tint="-0.24994659260841701"/>
                  <bgColor theme="0" tint="-0.24994659260841701"/>
                </patternFill>
              </fill>
            </x14:dxf>
          </x14:cfRule>
          <xm:sqref>F7:H7 O7:V7 AC7:AI8 I8:Z8 I9 I10:AI10 H11 J11 O11 Q11 V11:AI12 F12:N12 K13:AI14 H15:N15 H16:AI16 AA17:AI17 O19:V19 AC19:AI20 I20:Z20 I21 I22:AI22 H23 J23 O23 Q23 V23:AI24 F24:N24 K25:AI26 H27:N27 H28:AI28 AA29:AI29 O31:V31 AC31:AI32 I32:Z32 I33 I34:AI34 H35 J35 O35 Q35 V35:AI36 F36:N36 K37:AI38 H39:N39 H40:AI40 AA41:AI41</xm:sqref>
        </x14:conditionalFormatting>
        <x14:conditionalFormatting xmlns:xm="http://schemas.microsoft.com/office/excel/2006/main">
          <x14:cfRule type="expression" priority="2" id="{E53DF490-A24A-45A6-BB3B-8EF15C207536}">
            <xm:f>様式外＿申請書別紙入力用資料!$C$24="申請区分②　B【規格適合・認証取得プロジェクト - 製品改良目標無】"</xm:f>
            <x14:dxf>
              <font>
                <color theme="0" tint="-0.24994659260841701"/>
              </font>
              <fill>
                <patternFill>
                  <fgColor theme="0" tint="-0.24994659260841701"/>
                  <bgColor theme="0" tint="-0.24994659260841701"/>
                </patternFill>
              </fill>
            </x14:dxf>
          </x14:cfRule>
          <xm:sqref>F19:H19</xm:sqref>
        </x14:conditionalFormatting>
        <x14:conditionalFormatting xmlns:xm="http://schemas.microsoft.com/office/excel/2006/main">
          <x14:cfRule type="expression" priority="1" id="{00D3E7F6-8B1E-4FD2-8FA9-FFC5AB222A22}">
            <xm:f>様式外＿申請書別紙入力用資料!$C$24="申請区分②　B【規格適合・認証取得プロジェクト - 製品改良目標無】"</xm:f>
            <x14:dxf>
              <font>
                <color theme="0" tint="-0.24994659260841701"/>
              </font>
              <fill>
                <patternFill>
                  <fgColor theme="0" tint="-0.24994659260841701"/>
                  <bgColor theme="0" tint="-0.24994659260841701"/>
                </patternFill>
              </fill>
            </x14:dxf>
          </x14:cfRule>
          <xm:sqref>F31:H31</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5">
    <tabColor theme="8" tint="0.79998168889431442"/>
  </sheetPr>
  <dimension ref="A1:X16"/>
  <sheetViews>
    <sheetView showGridLines="0" view="pageBreakPreview" zoomScaleNormal="100" zoomScaleSheetLayoutView="100" workbookViewId="0">
      <selection activeCell="C7" sqref="C7"/>
    </sheetView>
  </sheetViews>
  <sheetFormatPr defaultColWidth="2.08984375" defaultRowHeight="16.5" x14ac:dyDescent="0.2"/>
  <cols>
    <col min="1" max="1" width="2.08984375" style="20"/>
    <col min="2" max="2" width="6.453125" style="20" customWidth="1"/>
    <col min="3" max="3" width="15" style="20" customWidth="1"/>
    <col min="4" max="4" width="13.7265625" style="20" customWidth="1"/>
    <col min="5" max="5" width="13" style="20" customWidth="1"/>
    <col min="6" max="6" width="16" style="20" customWidth="1"/>
    <col min="7" max="7" width="8.6328125" style="20" customWidth="1"/>
    <col min="8" max="9" width="10.90625" style="20" customWidth="1"/>
    <col min="10" max="187" width="2.08984375" style="20" customWidth="1"/>
    <col min="188" max="16384" width="2.08984375" style="20"/>
  </cols>
  <sheetData>
    <row r="1" spans="1:24" x14ac:dyDescent="0.2">
      <c r="A1" s="20" t="s">
        <v>316</v>
      </c>
    </row>
    <row r="2" spans="1:24" s="206" customFormat="1" ht="20" x14ac:dyDescent="0.2">
      <c r="A2" s="295" t="s">
        <v>168</v>
      </c>
      <c r="B2" s="296"/>
      <c r="C2" s="297"/>
      <c r="D2" s="297"/>
      <c r="E2" s="1041"/>
      <c r="F2" s="1041"/>
      <c r="G2" s="1041"/>
      <c r="H2" s="1041"/>
      <c r="I2" s="1041"/>
    </row>
    <row r="3" spans="1:24" ht="15" customHeight="1" x14ac:dyDescent="0.2">
      <c r="A3" s="298" t="s">
        <v>103</v>
      </c>
      <c r="B3" s="66"/>
      <c r="C3" s="299"/>
      <c r="D3" s="299"/>
      <c r="E3" s="299"/>
      <c r="F3" s="299"/>
      <c r="G3" s="299"/>
      <c r="H3" s="299"/>
      <c r="I3" s="589"/>
    </row>
    <row r="4" spans="1:24" x14ac:dyDescent="0.2">
      <c r="A4" s="35"/>
      <c r="B4" s="64" t="s">
        <v>178</v>
      </c>
      <c r="C4" s="65"/>
      <c r="D4" s="65"/>
      <c r="E4" s="65"/>
      <c r="F4" s="65"/>
      <c r="G4" s="300"/>
      <c r="H4" s="65"/>
      <c r="I4" s="597" t="s">
        <v>10</v>
      </c>
    </row>
    <row r="5" spans="1:24" ht="56.25" customHeight="1" x14ac:dyDescent="0.2">
      <c r="A5" s="35"/>
      <c r="B5" s="191" t="s">
        <v>49</v>
      </c>
      <c r="C5" s="192" t="s">
        <v>79</v>
      </c>
      <c r="D5" s="192" t="s">
        <v>33</v>
      </c>
      <c r="E5" s="192" t="s">
        <v>27</v>
      </c>
      <c r="F5" s="192" t="s">
        <v>80</v>
      </c>
      <c r="G5" s="193" t="s">
        <v>81</v>
      </c>
      <c r="H5" s="301" t="s">
        <v>94</v>
      </c>
      <c r="I5" s="598" t="s">
        <v>14</v>
      </c>
      <c r="J5" s="400"/>
      <c r="K5" s="400"/>
      <c r="L5" s="400"/>
      <c r="M5" s="400"/>
      <c r="N5" s="400"/>
      <c r="O5" s="400"/>
      <c r="P5" s="400"/>
      <c r="Q5" s="400"/>
      <c r="R5" s="400"/>
    </row>
    <row r="6" spans="1:24" ht="41.25" customHeight="1" x14ac:dyDescent="0.2">
      <c r="A6" s="35"/>
      <c r="B6" s="302">
        <f t="shared" ref="B6:B15" si="0">ROW()-5</f>
        <v>1</v>
      </c>
      <c r="C6" s="290"/>
      <c r="D6" s="303"/>
      <c r="E6" s="303"/>
      <c r="F6" s="290"/>
      <c r="G6" s="189"/>
      <c r="H6" s="195" t="str">
        <f>IF(産業財産権・出願導入費914[[#This Row],[単価
（税抜）]]="","",産業財産権・出願導入費914[[#This Row],[単価
（税抜）]])</f>
        <v/>
      </c>
      <c r="I6" s="599" t="str">
        <f>IF(産業財産権・出願導入費914[[#This Row],[助成対象経費
（税抜）]]="","",ROUNDDOWN(産業財産権・出願導入費914[[#This Row],[助成対象経費
（税抜）]]*1.1,0))</f>
        <v/>
      </c>
    </row>
    <row r="7" spans="1:24" ht="41.25" customHeight="1" x14ac:dyDescent="0.2">
      <c r="A7" s="35"/>
      <c r="B7" s="302">
        <f t="shared" si="0"/>
        <v>2</v>
      </c>
      <c r="C7" s="290"/>
      <c r="D7" s="303"/>
      <c r="E7" s="303"/>
      <c r="F7" s="290"/>
      <c r="G7" s="189"/>
      <c r="H7" s="195" t="str">
        <f>IF(産業財産権・出願導入費914[[#This Row],[単価
（税抜）]]="","",産業財産権・出願導入費914[[#This Row],[単価
（税抜）]])</f>
        <v/>
      </c>
      <c r="I7" s="599" t="str">
        <f>IF(産業財産権・出願導入費914[[#This Row],[助成対象経費
（税抜）]]="","",ROUNDDOWN(産業財産権・出願導入費914[[#This Row],[助成対象経費
（税抜）]]*1.1,0))</f>
        <v/>
      </c>
    </row>
    <row r="8" spans="1:24" ht="41.25" customHeight="1" x14ac:dyDescent="0.2">
      <c r="A8" s="35"/>
      <c r="B8" s="302">
        <f t="shared" si="0"/>
        <v>3</v>
      </c>
      <c r="C8" s="290"/>
      <c r="D8" s="303"/>
      <c r="E8" s="303"/>
      <c r="F8" s="290"/>
      <c r="G8" s="189"/>
      <c r="H8" s="195" t="str">
        <f>IF(産業財産権・出願導入費914[[#This Row],[単価
（税抜）]]="","",産業財産権・出願導入費914[[#This Row],[単価
（税抜）]])</f>
        <v/>
      </c>
      <c r="I8" s="599" t="str">
        <f>IF(産業財産権・出願導入費914[[#This Row],[助成対象経費
（税抜）]]="","",ROUNDDOWN(産業財産権・出願導入費914[[#This Row],[助成対象経費
（税抜）]]*1.1,0))</f>
        <v/>
      </c>
    </row>
    <row r="9" spans="1:24" ht="41.25" customHeight="1" x14ac:dyDescent="0.2">
      <c r="A9" s="35"/>
      <c r="B9" s="302">
        <f t="shared" si="0"/>
        <v>4</v>
      </c>
      <c r="C9" s="290"/>
      <c r="D9" s="303"/>
      <c r="E9" s="303"/>
      <c r="F9" s="290"/>
      <c r="G9" s="189"/>
      <c r="H9" s="195" t="str">
        <f>IF(産業財産権・出願導入費914[[#This Row],[単価
（税抜）]]="","",産業財産権・出願導入費914[[#This Row],[単価
（税抜）]])</f>
        <v/>
      </c>
      <c r="I9" s="599" t="str">
        <f>IF(産業財産権・出願導入費914[[#This Row],[助成対象経費
（税抜）]]="","",ROUNDDOWN(産業財産権・出願導入費914[[#This Row],[助成対象経費
（税抜）]]*1.1,0))</f>
        <v/>
      </c>
    </row>
    <row r="10" spans="1:24" ht="41.25" customHeight="1" x14ac:dyDescent="0.2">
      <c r="A10" s="35"/>
      <c r="B10" s="302">
        <f t="shared" si="0"/>
        <v>5</v>
      </c>
      <c r="C10" s="290"/>
      <c r="D10" s="303"/>
      <c r="E10" s="303"/>
      <c r="F10" s="290"/>
      <c r="G10" s="189"/>
      <c r="H10" s="195" t="str">
        <f>IF(産業財産権・出願導入費914[[#This Row],[単価
（税抜）]]="","",産業財産権・出願導入費914[[#This Row],[単価
（税抜）]])</f>
        <v/>
      </c>
      <c r="I10" s="599" t="str">
        <f>IF(産業財産権・出願導入費914[[#This Row],[助成対象経費
（税抜）]]="","",ROUNDDOWN(産業財産権・出願導入費914[[#This Row],[助成対象経費
（税抜）]]*1.1,0))</f>
        <v/>
      </c>
      <c r="X10" s="188"/>
    </row>
    <row r="11" spans="1:24" ht="41.25" customHeight="1" x14ac:dyDescent="0.2">
      <c r="A11" s="35"/>
      <c r="B11" s="302">
        <f t="shared" si="0"/>
        <v>6</v>
      </c>
      <c r="C11" s="304"/>
      <c r="D11" s="305"/>
      <c r="E11" s="303"/>
      <c r="F11" s="290"/>
      <c r="G11" s="189"/>
      <c r="H11" s="195" t="str">
        <f>IF(産業財産権・出願導入費914[[#This Row],[単価
（税抜）]]="","",産業財産権・出願導入費914[[#This Row],[単価
（税抜）]])</f>
        <v/>
      </c>
      <c r="I11" s="599" t="str">
        <f>IF(産業財産権・出願導入費914[[#This Row],[助成対象経費
（税抜）]]="","",ROUNDDOWN(産業財産権・出願導入費914[[#This Row],[助成対象経費
（税抜）]]*1.1,0))</f>
        <v/>
      </c>
    </row>
    <row r="12" spans="1:24" ht="41.25" customHeight="1" x14ac:dyDescent="0.2">
      <c r="A12" s="35"/>
      <c r="B12" s="302">
        <f t="shared" si="0"/>
        <v>7</v>
      </c>
      <c r="C12" s="304"/>
      <c r="D12" s="305"/>
      <c r="E12" s="303"/>
      <c r="F12" s="290"/>
      <c r="G12" s="189"/>
      <c r="H12" s="195" t="str">
        <f>IF(産業財産権・出願導入費914[[#This Row],[単価
（税抜）]]="","",産業財産権・出願導入費914[[#This Row],[単価
（税抜）]])</f>
        <v/>
      </c>
      <c r="I12" s="599" t="str">
        <f>IF(産業財産権・出願導入費914[[#This Row],[助成対象経費
（税抜）]]="","",ROUNDDOWN(産業財産権・出願導入費914[[#This Row],[助成対象経費
（税抜）]]*1.1,0))</f>
        <v/>
      </c>
    </row>
    <row r="13" spans="1:24" ht="41.25" customHeight="1" x14ac:dyDescent="0.2">
      <c r="A13" s="35"/>
      <c r="B13" s="302">
        <f t="shared" si="0"/>
        <v>8</v>
      </c>
      <c r="C13" s="304"/>
      <c r="D13" s="305"/>
      <c r="E13" s="303"/>
      <c r="F13" s="290"/>
      <c r="G13" s="189"/>
      <c r="H13" s="195" t="str">
        <f>IF(産業財産権・出願導入費914[[#This Row],[単価
（税抜）]]="","",産業財産権・出願導入費914[[#This Row],[単価
（税抜）]])</f>
        <v/>
      </c>
      <c r="I13" s="599" t="str">
        <f>IF(産業財産権・出願導入費914[[#This Row],[助成対象経費
（税抜）]]="","",ROUNDDOWN(産業財産権・出願導入費914[[#This Row],[助成対象経費
（税抜）]]*1.1,0))</f>
        <v/>
      </c>
    </row>
    <row r="14" spans="1:24" ht="41.25" customHeight="1" x14ac:dyDescent="0.2">
      <c r="A14" s="35"/>
      <c r="B14" s="302">
        <f t="shared" si="0"/>
        <v>9</v>
      </c>
      <c r="C14" s="304"/>
      <c r="D14" s="305"/>
      <c r="E14" s="303"/>
      <c r="F14" s="290"/>
      <c r="G14" s="189"/>
      <c r="H14" s="195" t="str">
        <f>IF(産業財産権・出願導入費914[[#This Row],[単価
（税抜）]]="","",産業財産権・出願導入費914[[#This Row],[単価
（税抜）]])</f>
        <v/>
      </c>
      <c r="I14" s="599" t="str">
        <f>IF(産業財産権・出願導入費914[[#This Row],[助成対象経費
（税抜）]]="","",ROUNDDOWN(産業財産権・出願導入費914[[#This Row],[助成対象経費
（税抜）]]*1.1,0))</f>
        <v/>
      </c>
    </row>
    <row r="15" spans="1:24" ht="41.25" customHeight="1" x14ac:dyDescent="0.2">
      <c r="A15" s="35"/>
      <c r="B15" s="306">
        <f t="shared" si="0"/>
        <v>10</v>
      </c>
      <c r="C15" s="307"/>
      <c r="D15" s="308"/>
      <c r="E15" s="309"/>
      <c r="F15" s="291"/>
      <c r="G15" s="190"/>
      <c r="H15" s="196" t="str">
        <f>IF(産業財産権・出願導入費914[[#This Row],[単価
（税抜）]]="","",産業財産権・出願導入費914[[#This Row],[単価
（税抜）]])</f>
        <v/>
      </c>
      <c r="I15" s="600" t="str">
        <f>IF(産業財産権・出願導入費914[[#This Row],[助成対象経費
（税抜）]]="","",ROUNDDOWN(産業財産権・出願導入費914[[#This Row],[助成対象経費
（税抜）]]*1.1,0))</f>
        <v/>
      </c>
    </row>
    <row r="16" spans="1:24" ht="30" customHeight="1" x14ac:dyDescent="0.2">
      <c r="A16" s="56"/>
      <c r="B16" s="310" t="s">
        <v>199</v>
      </c>
      <c r="C16" s="283"/>
      <c r="D16" s="283"/>
      <c r="E16" s="283"/>
      <c r="F16" s="283"/>
      <c r="G16" s="311" t="s">
        <v>28</v>
      </c>
      <c r="H16" s="312">
        <f>SUBTOTAL(109,産業財産権・出願導入費914[助成対象経費
（税抜）])</f>
        <v>0</v>
      </c>
      <c r="I16" s="313">
        <f>SUBTOTAL(109,産業財産権・出願導入費914[助成事業に
要する経費
（税込）])</f>
        <v>0</v>
      </c>
    </row>
  </sheetData>
  <sheetProtection sheet="1" formatCells="0" formatRows="0" insertRows="0" deleteRows="0" selectLockedCells="1"/>
  <mergeCells count="1">
    <mergeCell ref="E2:I2"/>
  </mergeCells>
  <phoneticPr fontId="1"/>
  <dataValidations count="5">
    <dataValidation type="list" allowBlank="1" showInputMessage="1" showErrorMessage="1" sqref="E6:E15" xr:uid="{00000000-0002-0000-0F00-000000000000}">
      <formula1>"出願,実施許諾,譲渡"</formula1>
    </dataValidation>
    <dataValidation type="list" allowBlank="1" showInputMessage="1" showErrorMessage="1" sqref="D6:D15" xr:uid="{00000000-0002-0000-0F00-000001000000}">
      <formula1>"特許権,実用新案権,意匠権,商標権"</formula1>
    </dataValidation>
    <dataValidation imeMode="disabled" allowBlank="1" showInputMessage="1" showErrorMessage="1" sqref="G6:G15" xr:uid="{00000000-0002-0000-0F00-000002000000}"/>
    <dataValidation allowBlank="1" showInputMessage="1" showErrorMessage="1" prompt="未定等不明確の場合は、 申請時点の候補先を記入してください。「未定、検討中」等の記入はできません。" sqref="F6:F15" xr:uid="{00000000-0002-0000-0F00-000003000000}"/>
    <dataValidation allowBlank="1" showInputMessage="1" showErrorMessage="1" prompt="自動計算されます。" sqref="H6:I15" xr:uid="{00000000-0002-0000-0F00-000004000000}"/>
  </dataValidations>
  <pageMargins left="0.59055118110236227" right="0.19685039370078741" top="0.39370078740157483" bottom="0.39370078740157483" header="0.19685039370078741" footer="0.19685039370078741"/>
  <pageSetup paperSize="9" scale="89" fitToWidth="0" fitToHeight="0"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7BB4735B-E485-409B-8DEB-B54E0833EFD3}">
            <xm:f>様式外＿申請書別紙入力用資料!$C$24="申請区分②　B【規格適合・認証取得プロジェクト - 製品改良目標無】"</xm:f>
            <x14:dxf>
              <font>
                <color theme="0" tint="-0.24994659260841701"/>
              </font>
              <fill>
                <patternFill>
                  <fgColor theme="0" tint="-0.24994659260841701"/>
                  <bgColor theme="0" tint="-0.24994659260841701"/>
                </patternFill>
              </fill>
            </x14:dxf>
          </x14:cfRule>
          <xm:sqref>C6:G15</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tint="0.79998168889431442"/>
    <pageSetUpPr fitToPage="1"/>
  </sheetPr>
  <dimension ref="A1:U20"/>
  <sheetViews>
    <sheetView showGridLines="0" view="pageBreakPreview" zoomScaleNormal="100" zoomScaleSheetLayoutView="100" workbookViewId="0">
      <selection activeCell="H6" sqref="H6"/>
    </sheetView>
  </sheetViews>
  <sheetFormatPr defaultColWidth="2.08984375" defaultRowHeight="16.5" x14ac:dyDescent="0.2"/>
  <cols>
    <col min="1" max="1" width="2.08984375" style="20"/>
    <col min="2" max="2" width="7.36328125" style="20" customWidth="1"/>
    <col min="3" max="3" width="13" style="20" customWidth="1"/>
    <col min="4" max="8" width="6.6328125" style="20" customWidth="1"/>
    <col min="9" max="9" width="7.90625" style="20" customWidth="1"/>
    <col min="10" max="220" width="2.453125" style="20" customWidth="1"/>
    <col min="221" max="16384" width="2.08984375" style="20"/>
  </cols>
  <sheetData>
    <row r="1" spans="1:21" x14ac:dyDescent="0.2">
      <c r="A1" s="20" t="s">
        <v>317</v>
      </c>
    </row>
    <row r="2" spans="1:21" s="206" customFormat="1" ht="20" x14ac:dyDescent="0.2">
      <c r="A2" s="295" t="s">
        <v>168</v>
      </c>
      <c r="B2" s="296"/>
      <c r="C2" s="297"/>
      <c r="D2" s="1041"/>
      <c r="E2" s="1041"/>
      <c r="F2" s="1041"/>
      <c r="G2" s="1041"/>
      <c r="H2" s="1041"/>
      <c r="I2" s="1041"/>
      <c r="J2" s="297"/>
      <c r="K2" s="297"/>
      <c r="L2" s="297"/>
      <c r="M2" s="297"/>
      <c r="N2" s="297"/>
      <c r="O2" s="495"/>
      <c r="P2" s="495"/>
      <c r="Q2" s="203"/>
      <c r="R2" s="203"/>
      <c r="S2" s="203"/>
      <c r="T2" s="203"/>
      <c r="U2" s="203"/>
    </row>
    <row r="3" spans="1:21" s="21" customFormat="1" ht="15" customHeight="1" x14ac:dyDescent="0.2">
      <c r="A3" s="298" t="s">
        <v>104</v>
      </c>
      <c r="B3" s="58"/>
      <c r="C3" s="58"/>
      <c r="D3" s="58"/>
      <c r="E3" s="58"/>
      <c r="F3" s="58"/>
      <c r="G3" s="58"/>
      <c r="H3" s="58"/>
      <c r="I3" s="601" t="s">
        <v>22</v>
      </c>
    </row>
    <row r="4" spans="1:21" ht="23.25" customHeight="1" x14ac:dyDescent="0.2">
      <c r="A4" s="35"/>
      <c r="B4" s="1302" t="s">
        <v>49</v>
      </c>
      <c r="C4" s="1304" t="s">
        <v>21</v>
      </c>
      <c r="D4" s="1298" t="s">
        <v>397</v>
      </c>
      <c r="E4" s="1299"/>
      <c r="F4" s="496" t="s">
        <v>54</v>
      </c>
      <c r="G4" s="1300" t="s">
        <v>55</v>
      </c>
      <c r="H4" s="1301"/>
      <c r="I4" s="1306" t="s">
        <v>401</v>
      </c>
    </row>
    <row r="5" spans="1:21" ht="146.5" customHeight="1" x14ac:dyDescent="0.2">
      <c r="A5" s="35"/>
      <c r="B5" s="1303"/>
      <c r="C5" s="1305"/>
      <c r="D5" s="497" t="s">
        <v>395</v>
      </c>
      <c r="E5" s="497" t="s">
        <v>396</v>
      </c>
      <c r="F5" s="542" t="s">
        <v>398</v>
      </c>
      <c r="G5" s="498" t="s">
        <v>399</v>
      </c>
      <c r="H5" s="499" t="s">
        <v>400</v>
      </c>
      <c r="I5" s="1307"/>
    </row>
    <row r="6" spans="1:21" ht="36" customHeight="1" x14ac:dyDescent="0.2">
      <c r="A6" s="35"/>
      <c r="B6" s="208">
        <f>ROW()-5</f>
        <v>1</v>
      </c>
      <c r="C6" s="540"/>
      <c r="D6" s="315"/>
      <c r="E6" s="316"/>
      <c r="F6" s="314"/>
      <c r="G6" s="315"/>
      <c r="H6" s="316"/>
      <c r="I6" s="602">
        <f>SUM('人件費早見表・改良(別紙１６)'!$D6:$H6)</f>
        <v>0</v>
      </c>
    </row>
    <row r="7" spans="1:21" ht="36" customHeight="1" x14ac:dyDescent="0.2">
      <c r="A7" s="35"/>
      <c r="B7" s="208">
        <f t="shared" ref="B7:B20" si="0">ROW()-5</f>
        <v>2</v>
      </c>
      <c r="C7" s="540"/>
      <c r="D7" s="315"/>
      <c r="E7" s="316"/>
      <c r="F7" s="314"/>
      <c r="G7" s="315"/>
      <c r="H7" s="316"/>
      <c r="I7" s="602">
        <f>SUM('人件費早見表・改良(別紙１６)'!$D7:$H7)</f>
        <v>0</v>
      </c>
    </row>
    <row r="8" spans="1:21" ht="36" customHeight="1" x14ac:dyDescent="0.2">
      <c r="A8" s="35"/>
      <c r="B8" s="208">
        <f t="shared" si="0"/>
        <v>3</v>
      </c>
      <c r="C8" s="540"/>
      <c r="D8" s="315"/>
      <c r="E8" s="316"/>
      <c r="F8" s="314"/>
      <c r="G8" s="315"/>
      <c r="H8" s="316"/>
      <c r="I8" s="602">
        <f>SUM('人件費早見表・改良(別紙１６)'!$D8:$H8)</f>
        <v>0</v>
      </c>
    </row>
    <row r="9" spans="1:21" ht="36" customHeight="1" x14ac:dyDescent="0.2">
      <c r="A9" s="35"/>
      <c r="B9" s="208">
        <f t="shared" si="0"/>
        <v>4</v>
      </c>
      <c r="C9" s="540"/>
      <c r="D9" s="315"/>
      <c r="E9" s="316"/>
      <c r="F9" s="314"/>
      <c r="G9" s="315"/>
      <c r="H9" s="316"/>
      <c r="I9" s="602">
        <f>SUM('人件費早見表・改良(別紙１６)'!$D9:$H9)</f>
        <v>0</v>
      </c>
    </row>
    <row r="10" spans="1:21" ht="36" customHeight="1" x14ac:dyDescent="0.2">
      <c r="A10" s="35"/>
      <c r="B10" s="208">
        <f t="shared" si="0"/>
        <v>5</v>
      </c>
      <c r="C10" s="540"/>
      <c r="D10" s="315"/>
      <c r="E10" s="316"/>
      <c r="F10" s="314"/>
      <c r="G10" s="315"/>
      <c r="H10" s="316"/>
      <c r="I10" s="602">
        <f>SUM('人件費早見表・改良(別紙１６)'!$D10:$H10)</f>
        <v>0</v>
      </c>
    </row>
    <row r="11" spans="1:21" ht="36" customHeight="1" x14ac:dyDescent="0.2">
      <c r="A11" s="35"/>
      <c r="B11" s="208">
        <f t="shared" si="0"/>
        <v>6</v>
      </c>
      <c r="C11" s="540"/>
      <c r="D11" s="315"/>
      <c r="E11" s="316"/>
      <c r="F11" s="314"/>
      <c r="G11" s="315"/>
      <c r="H11" s="316"/>
      <c r="I11" s="602">
        <f>SUM('人件費早見表・改良(別紙１６)'!$D11:$H11)</f>
        <v>0</v>
      </c>
    </row>
    <row r="12" spans="1:21" ht="36" customHeight="1" x14ac:dyDescent="0.2">
      <c r="A12" s="35"/>
      <c r="B12" s="208">
        <f t="shared" si="0"/>
        <v>7</v>
      </c>
      <c r="C12" s="540"/>
      <c r="D12" s="315"/>
      <c r="E12" s="316"/>
      <c r="F12" s="314"/>
      <c r="G12" s="315"/>
      <c r="H12" s="316"/>
      <c r="I12" s="602">
        <f>SUM('人件費早見表・改良(別紙１６)'!$D12:$H12)</f>
        <v>0</v>
      </c>
    </row>
    <row r="13" spans="1:21" ht="36" customHeight="1" x14ac:dyDescent="0.2">
      <c r="A13" s="35"/>
      <c r="B13" s="208">
        <f t="shared" si="0"/>
        <v>8</v>
      </c>
      <c r="C13" s="540"/>
      <c r="D13" s="315"/>
      <c r="E13" s="316"/>
      <c r="F13" s="314"/>
      <c r="G13" s="315"/>
      <c r="H13" s="316"/>
      <c r="I13" s="602">
        <f>SUM('人件費早見表・改良(別紙１６)'!$D13:$H13)</f>
        <v>0</v>
      </c>
    </row>
    <row r="14" spans="1:21" ht="36" customHeight="1" x14ac:dyDescent="0.2">
      <c r="A14" s="35"/>
      <c r="B14" s="208">
        <f t="shared" si="0"/>
        <v>9</v>
      </c>
      <c r="C14" s="540"/>
      <c r="D14" s="315"/>
      <c r="E14" s="316"/>
      <c r="F14" s="314"/>
      <c r="G14" s="315"/>
      <c r="H14" s="316"/>
      <c r="I14" s="602">
        <f>SUM('人件費早見表・改良(別紙１６)'!$D14:$H14)</f>
        <v>0</v>
      </c>
    </row>
    <row r="15" spans="1:21" ht="36" customHeight="1" x14ac:dyDescent="0.2">
      <c r="A15" s="35"/>
      <c r="B15" s="208">
        <f t="shared" si="0"/>
        <v>10</v>
      </c>
      <c r="C15" s="540"/>
      <c r="D15" s="315"/>
      <c r="E15" s="316"/>
      <c r="F15" s="314"/>
      <c r="G15" s="315"/>
      <c r="H15" s="316"/>
      <c r="I15" s="602">
        <f>SUM('人件費早見表・改良(別紙１６)'!$D15:$H15)</f>
        <v>0</v>
      </c>
    </row>
    <row r="16" spans="1:21" ht="36" customHeight="1" x14ac:dyDescent="0.2">
      <c r="A16" s="35"/>
      <c r="B16" s="208">
        <f t="shared" si="0"/>
        <v>11</v>
      </c>
      <c r="C16" s="540"/>
      <c r="D16" s="315"/>
      <c r="E16" s="316"/>
      <c r="F16" s="314"/>
      <c r="G16" s="315"/>
      <c r="H16" s="316"/>
      <c r="I16" s="602">
        <f>SUM('人件費早見表・改良(別紙１６)'!$D16:$H16)</f>
        <v>0</v>
      </c>
    </row>
    <row r="17" spans="1:9" ht="36" customHeight="1" x14ac:dyDescent="0.2">
      <c r="A17" s="35"/>
      <c r="B17" s="208">
        <f t="shared" si="0"/>
        <v>12</v>
      </c>
      <c r="C17" s="540"/>
      <c r="D17" s="315"/>
      <c r="E17" s="316"/>
      <c r="F17" s="314"/>
      <c r="G17" s="315"/>
      <c r="H17" s="316"/>
      <c r="I17" s="602">
        <f>SUM('人件費早見表・改良(別紙１６)'!$D17:$H17)</f>
        <v>0</v>
      </c>
    </row>
    <row r="18" spans="1:9" ht="36" customHeight="1" x14ac:dyDescent="0.2">
      <c r="A18" s="35"/>
      <c r="B18" s="208">
        <f t="shared" si="0"/>
        <v>13</v>
      </c>
      <c r="C18" s="540"/>
      <c r="D18" s="315"/>
      <c r="E18" s="316"/>
      <c r="F18" s="314"/>
      <c r="G18" s="315"/>
      <c r="H18" s="316"/>
      <c r="I18" s="602">
        <f>SUM('人件費早見表・改良(別紙１６)'!$D18:$H18)</f>
        <v>0</v>
      </c>
    </row>
    <row r="19" spans="1:9" ht="36" customHeight="1" x14ac:dyDescent="0.2">
      <c r="A19" s="35"/>
      <c r="B19" s="208">
        <f t="shared" si="0"/>
        <v>14</v>
      </c>
      <c r="C19" s="540"/>
      <c r="D19" s="315"/>
      <c r="E19" s="316"/>
      <c r="F19" s="314"/>
      <c r="G19" s="315"/>
      <c r="H19" s="316"/>
      <c r="I19" s="602">
        <f>SUM('人件費早見表・改良(別紙１６)'!$D19:$H19)</f>
        <v>0</v>
      </c>
    </row>
    <row r="20" spans="1:9" ht="36" customHeight="1" x14ac:dyDescent="0.2">
      <c r="A20" s="56"/>
      <c r="B20" s="603">
        <f t="shared" si="0"/>
        <v>15</v>
      </c>
      <c r="C20" s="541"/>
      <c r="D20" s="318"/>
      <c r="E20" s="319"/>
      <c r="F20" s="317"/>
      <c r="G20" s="318"/>
      <c r="H20" s="319"/>
      <c r="I20" s="604">
        <f>SUM('人件費早見表・改良(別紙１６)'!$D20:$H20)</f>
        <v>0</v>
      </c>
    </row>
  </sheetData>
  <sheetProtection sheet="1" formatCells="0" formatRows="0" insertRows="0" deleteRows="0" selectLockedCells="1"/>
  <mergeCells count="6">
    <mergeCell ref="D2:I2"/>
    <mergeCell ref="D4:E4"/>
    <mergeCell ref="G4:H4"/>
    <mergeCell ref="B4:B5"/>
    <mergeCell ref="C4:C5"/>
    <mergeCell ref="I4:I5"/>
  </mergeCells>
  <phoneticPr fontId="1"/>
  <dataValidations xWindow="573" yWindow="668" count="3">
    <dataValidation allowBlank="1" showInputMessage="1" showErrorMessage="1" prompt="助成事業者の役員及び直接雇用の従業員のうち、常態として助成事業の製品改良に従事し、助成事業者から毎月一定の報酬・給与が直接支払われている方が対象です。" sqref="C6:C20" xr:uid="{00000000-0002-0000-1000-000000000000}"/>
    <dataValidation allowBlank="1" showInputMessage="1" showErrorMessage="1" prompt="合計時間は自動計算されます。" sqref="I6:I20" xr:uid="{00000000-0002-0000-1000-000001000000}"/>
    <dataValidation imeMode="disabled" allowBlank="1" showInputMessage="1" showErrorMessage="1" promptTitle="従事時間を記入してください" prompt="合計従事時間の上限は、１人につき１日８時間、年間1,800時間です。" sqref="D6:H20" xr:uid="{00000000-0002-0000-1000-000003000000}"/>
  </dataValidations>
  <pageMargins left="0.59055118110236227" right="0.19685039370078741" top="0.39370078740157483" bottom="0.39370078740157483" header="0.19685039370078741" footer="0.19685039370078741"/>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9E529633-8A6A-45BE-87E4-3FC91902F177}">
            <xm:f>様式外＿申請書別紙入力用資料!$C$24="申請区分②　B【規格適合・認証取得プロジェクト - 製品改良目標無】"</xm:f>
            <x14:dxf>
              <font>
                <color theme="0" tint="-0.24994659260841701"/>
              </font>
              <fill>
                <patternFill>
                  <fgColor theme="0" tint="-0.24994659260841701"/>
                  <bgColor theme="0" tint="-0.24994659260841701"/>
                </patternFill>
              </fill>
            </x14:dxf>
          </x14:cfRule>
          <xm:sqref>C6:H20</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9">
    <tabColor theme="8" tint="0.79998168889431442"/>
    <pageSetUpPr fitToPage="1"/>
  </sheetPr>
  <dimension ref="A1:AL35"/>
  <sheetViews>
    <sheetView showGridLines="0" view="pageBreakPreview" zoomScaleNormal="100" zoomScaleSheetLayoutView="100" workbookViewId="0">
      <selection activeCell="D6" sqref="D6"/>
    </sheetView>
  </sheetViews>
  <sheetFormatPr defaultColWidth="2.08984375" defaultRowHeight="16.5" outlineLevelCol="1" x14ac:dyDescent="0.2"/>
  <cols>
    <col min="1" max="1" width="2.08984375" style="20"/>
    <col min="2" max="2" width="7.7265625" style="20" customWidth="1"/>
    <col min="3" max="3" width="12.90625" style="20" customWidth="1"/>
    <col min="4" max="4" width="16.08984375" style="20" customWidth="1"/>
    <col min="5" max="5" width="17.453125" style="20" customWidth="1"/>
    <col min="6" max="6" width="8.08984375" style="20" customWidth="1"/>
    <col min="7" max="7" width="9.7265625" style="20" customWidth="1"/>
    <col min="8" max="8" width="11.26953125" style="20" customWidth="1"/>
    <col min="9" max="9" width="11" style="20" customWidth="1"/>
    <col min="10" max="10" width="2.453125" style="20" customWidth="1"/>
    <col min="11" max="11" width="11.26953125" style="20" customWidth="1"/>
    <col min="12" max="12" width="9.453125" style="20" customWidth="1"/>
    <col min="13" max="13" width="6.26953125" style="20" customWidth="1"/>
    <col min="14" max="14" width="2.453125" style="20" customWidth="1"/>
    <col min="15" max="15" width="5.08984375" style="20" hidden="1" customWidth="1" outlineLevel="1"/>
    <col min="16" max="16" width="2.453125" style="20" customWidth="1" collapsed="1"/>
    <col min="17" max="221" width="2.453125" style="20" customWidth="1"/>
    <col min="222" max="16384" width="2.08984375" style="20"/>
  </cols>
  <sheetData>
    <row r="1" spans="1:25" x14ac:dyDescent="0.2">
      <c r="A1" s="20" t="s">
        <v>319</v>
      </c>
    </row>
    <row r="2" spans="1:25" s="19" customFormat="1" ht="20" x14ac:dyDescent="0.2">
      <c r="A2" s="57" t="s">
        <v>168</v>
      </c>
      <c r="B2" s="13"/>
      <c r="C2" s="45"/>
      <c r="D2" s="806"/>
      <c r="E2" s="806"/>
      <c r="F2" s="806"/>
      <c r="G2" s="806"/>
      <c r="H2" s="806"/>
      <c r="I2" s="806"/>
      <c r="J2" s="26"/>
      <c r="K2" s="18"/>
      <c r="L2" s="18"/>
      <c r="M2" s="18"/>
      <c r="N2" s="18"/>
      <c r="O2" s="18"/>
      <c r="P2" s="18"/>
      <c r="Q2" s="18"/>
      <c r="R2" s="18"/>
      <c r="S2" s="27"/>
      <c r="T2" s="27"/>
      <c r="U2" s="1"/>
      <c r="V2" s="1"/>
      <c r="W2" s="1"/>
      <c r="X2" s="1"/>
      <c r="Y2" s="1"/>
    </row>
    <row r="3" spans="1:25" ht="15" customHeight="1" x14ac:dyDescent="0.2">
      <c r="A3" s="36" t="s">
        <v>302</v>
      </c>
      <c r="B3" s="59"/>
      <c r="C3" s="59"/>
      <c r="D3" s="59"/>
      <c r="E3" s="59"/>
      <c r="F3" s="59"/>
      <c r="G3" s="59"/>
      <c r="H3" s="59"/>
      <c r="I3" s="605" t="s">
        <v>10</v>
      </c>
    </row>
    <row r="4" spans="1:25" ht="49.5" customHeight="1" x14ac:dyDescent="0.2">
      <c r="A4" s="35"/>
      <c r="B4" s="137" t="s">
        <v>48</v>
      </c>
      <c r="C4" s="138" t="s">
        <v>21</v>
      </c>
      <c r="D4" s="138" t="s">
        <v>82</v>
      </c>
      <c r="E4" s="138" t="s">
        <v>134</v>
      </c>
      <c r="F4" s="138" t="s">
        <v>83</v>
      </c>
      <c r="G4" s="138" t="s">
        <v>30</v>
      </c>
      <c r="H4" s="179" t="s">
        <v>75</v>
      </c>
      <c r="I4" s="606" t="s">
        <v>84</v>
      </c>
      <c r="J4" s="23"/>
      <c r="K4" s="23"/>
      <c r="L4" s="23"/>
      <c r="M4" s="23"/>
    </row>
    <row r="5" spans="1:25" ht="42" customHeight="1" x14ac:dyDescent="0.2">
      <c r="A5" s="35"/>
      <c r="B5" s="209">
        <f t="shared" ref="B5:B19" si="0">ROW()-4</f>
        <v>1</v>
      </c>
      <c r="C5" s="320" t="str">
        <f>IF(AND('人件費早見表・改良(別紙１６)'!C6=""),"",'人件費早見表・改良(別紙１６)'!C6)</f>
        <v/>
      </c>
      <c r="D5" s="321"/>
      <c r="E5" s="322"/>
      <c r="F5" s="251">
        <f>'人件費早見表・改良(別紙１６)'!I6</f>
        <v>0</v>
      </c>
      <c r="G5" s="253"/>
      <c r="H5" s="323">
        <f>直接人件費[[#This Row],[従事時間
(A)]]*直接人件費[[#This Row],[時間単価
(B)]]</f>
        <v>0</v>
      </c>
      <c r="I5" s="607">
        <f>直接人件費[[#This Row],[助成対象経費
(A)×(B)]]</f>
        <v>0</v>
      </c>
      <c r="O5" s="579">
        <v>1050</v>
      </c>
    </row>
    <row r="6" spans="1:25" ht="42" customHeight="1" x14ac:dyDescent="0.2">
      <c r="A6" s="35"/>
      <c r="B6" s="209">
        <f t="shared" si="0"/>
        <v>2</v>
      </c>
      <c r="C6" s="320" t="str">
        <f>IF(AND('人件費早見表・改良(別紙１６)'!C7=""),"",'人件費早見表・改良(別紙１６)'!C7)</f>
        <v/>
      </c>
      <c r="D6" s="321"/>
      <c r="E6" s="322"/>
      <c r="F6" s="251">
        <f>'人件費早見表・改良(別紙１６)'!I7</f>
        <v>0</v>
      </c>
      <c r="G6" s="253"/>
      <c r="H6" s="323">
        <f>直接人件費[[#This Row],[従事時間
(A)]]*直接人件費[[#This Row],[時間単価
(B)]]</f>
        <v>0</v>
      </c>
      <c r="I6" s="607">
        <f>直接人件費[[#This Row],[助成対象経費
(A)×(B)]]</f>
        <v>0</v>
      </c>
      <c r="O6" s="579">
        <v>1120</v>
      </c>
    </row>
    <row r="7" spans="1:25" ht="42" customHeight="1" x14ac:dyDescent="0.2">
      <c r="A7" s="35"/>
      <c r="B7" s="209">
        <f t="shared" si="0"/>
        <v>3</v>
      </c>
      <c r="C7" s="320" t="str">
        <f>IF(AND('人件費早見表・改良(別紙１６)'!C8=""),"",'人件費早見表・改良(別紙１６)'!C8)</f>
        <v/>
      </c>
      <c r="D7" s="321"/>
      <c r="E7" s="322"/>
      <c r="F7" s="251">
        <f>'人件費早見表・改良(別紙１６)'!I8</f>
        <v>0</v>
      </c>
      <c r="G7" s="253"/>
      <c r="H7" s="323">
        <f>直接人件費[[#This Row],[従事時間
(A)]]*直接人件費[[#This Row],[時間単価
(B)]]</f>
        <v>0</v>
      </c>
      <c r="I7" s="607">
        <f>直接人件費[[#This Row],[助成対象経費
(A)×(B)]]</f>
        <v>0</v>
      </c>
      <c r="O7" s="579">
        <v>1190</v>
      </c>
    </row>
    <row r="8" spans="1:25" ht="42" customHeight="1" x14ac:dyDescent="0.2">
      <c r="A8" s="35"/>
      <c r="B8" s="209">
        <f t="shared" si="0"/>
        <v>4</v>
      </c>
      <c r="C8" s="320" t="str">
        <f>IF(AND('人件費早見表・改良(別紙１６)'!C9=""),"",'人件費早見表・改良(別紙１６)'!C9)</f>
        <v/>
      </c>
      <c r="D8" s="321"/>
      <c r="E8" s="322"/>
      <c r="F8" s="251">
        <f>'人件費早見表・改良(別紙１６)'!I9</f>
        <v>0</v>
      </c>
      <c r="G8" s="253"/>
      <c r="H8" s="323">
        <f>直接人件費[[#This Row],[従事時間
(A)]]*直接人件費[[#This Row],[時間単価
(B)]]</f>
        <v>0</v>
      </c>
      <c r="I8" s="607">
        <f>直接人件費[[#This Row],[助成対象経費
(A)×(B)]]</f>
        <v>0</v>
      </c>
      <c r="O8" s="579">
        <v>1260</v>
      </c>
    </row>
    <row r="9" spans="1:25" ht="42" customHeight="1" x14ac:dyDescent="0.2">
      <c r="A9" s="35"/>
      <c r="B9" s="209">
        <f t="shared" si="0"/>
        <v>5</v>
      </c>
      <c r="C9" s="320" t="str">
        <f>IF(AND('人件費早見表・改良(別紙１６)'!C10=""),"",'人件費早見表・改良(別紙１６)'!C10)</f>
        <v/>
      </c>
      <c r="D9" s="321"/>
      <c r="E9" s="322"/>
      <c r="F9" s="251">
        <f>'人件費早見表・改良(別紙１６)'!I10</f>
        <v>0</v>
      </c>
      <c r="G9" s="253"/>
      <c r="H9" s="323">
        <f>直接人件費[[#This Row],[従事時間
(A)]]*直接人件費[[#This Row],[時間単価
(B)]]</f>
        <v>0</v>
      </c>
      <c r="I9" s="607">
        <f>直接人件費[[#This Row],[助成対象経費
(A)×(B)]]</f>
        <v>0</v>
      </c>
      <c r="O9" s="579">
        <v>1340</v>
      </c>
    </row>
    <row r="10" spans="1:25" ht="42" customHeight="1" x14ac:dyDescent="0.2">
      <c r="A10" s="35"/>
      <c r="B10" s="209">
        <f t="shared" si="0"/>
        <v>6</v>
      </c>
      <c r="C10" s="320" t="str">
        <f>IF(AND('人件費早見表・改良(別紙１６)'!C11=""),"",'人件費早見表・改良(別紙１６)'!C11)</f>
        <v/>
      </c>
      <c r="D10" s="321"/>
      <c r="E10" s="322"/>
      <c r="F10" s="251">
        <f>'人件費早見表・改良(別紙１６)'!I11</f>
        <v>0</v>
      </c>
      <c r="G10" s="253"/>
      <c r="H10" s="323">
        <f>直接人件費[[#This Row],[従事時間
(A)]]*直接人件費[[#This Row],[時間単価
(B)]]</f>
        <v>0</v>
      </c>
      <c r="I10" s="607">
        <f>直接人件費[[#This Row],[助成対象経費
(A)×(B)]]</f>
        <v>0</v>
      </c>
      <c r="O10" s="579">
        <v>1420</v>
      </c>
    </row>
    <row r="11" spans="1:25" ht="42" customHeight="1" x14ac:dyDescent="0.2">
      <c r="A11" s="35"/>
      <c r="B11" s="209">
        <f t="shared" si="0"/>
        <v>7</v>
      </c>
      <c r="C11" s="320" t="str">
        <f>IF(AND('人件費早見表・改良(別紙１６)'!C12=""),"",'人件費早見表・改良(別紙１６)'!C12)</f>
        <v/>
      </c>
      <c r="D11" s="321"/>
      <c r="E11" s="322"/>
      <c r="F11" s="251">
        <f>'人件費早見表・改良(別紙１６)'!I12</f>
        <v>0</v>
      </c>
      <c r="G11" s="253"/>
      <c r="H11" s="323">
        <f>直接人件費[[#This Row],[従事時間
(A)]]*直接人件費[[#This Row],[時間単価
(B)]]</f>
        <v>0</v>
      </c>
      <c r="I11" s="607">
        <f>直接人件費[[#This Row],[助成対象経費
(A)×(B)]]</f>
        <v>0</v>
      </c>
      <c r="O11" s="579">
        <v>1510</v>
      </c>
    </row>
    <row r="12" spans="1:25" ht="42" customHeight="1" x14ac:dyDescent="0.2">
      <c r="A12" s="35"/>
      <c r="B12" s="209">
        <f t="shared" si="0"/>
        <v>8</v>
      </c>
      <c r="C12" s="320" t="str">
        <f>IF(AND('人件費早見表・改良(別紙１６)'!C13=""),"",'人件費早見表・改良(別紙１６)'!C13)</f>
        <v/>
      </c>
      <c r="D12" s="321"/>
      <c r="E12" s="322"/>
      <c r="F12" s="251">
        <f>'人件費早見表・改良(別紙１６)'!I13</f>
        <v>0</v>
      </c>
      <c r="G12" s="253"/>
      <c r="H12" s="323">
        <f>直接人件費[[#This Row],[従事時間
(A)]]*直接人件費[[#This Row],[時間単価
(B)]]</f>
        <v>0</v>
      </c>
      <c r="I12" s="607">
        <f>直接人件費[[#This Row],[助成対象経費
(A)×(B)]]</f>
        <v>0</v>
      </c>
      <c r="O12" s="579">
        <v>1590</v>
      </c>
    </row>
    <row r="13" spans="1:25" ht="42" customHeight="1" x14ac:dyDescent="0.2">
      <c r="A13" s="35"/>
      <c r="B13" s="209">
        <f t="shared" si="0"/>
        <v>9</v>
      </c>
      <c r="C13" s="320" t="str">
        <f>IF(AND('人件費早見表・改良(別紙１６)'!C14=""),"",'人件費早見表・改良(別紙１６)'!C14)</f>
        <v/>
      </c>
      <c r="D13" s="321"/>
      <c r="E13" s="322"/>
      <c r="F13" s="251">
        <f>'人件費早見表・改良(別紙１６)'!I14</f>
        <v>0</v>
      </c>
      <c r="G13" s="253"/>
      <c r="H13" s="323">
        <f>直接人件費[[#This Row],[従事時間
(A)]]*直接人件費[[#This Row],[時間単価
(B)]]</f>
        <v>0</v>
      </c>
      <c r="I13" s="607">
        <f>直接人件費[[#This Row],[助成対象経費
(A)×(B)]]</f>
        <v>0</v>
      </c>
      <c r="J13" s="31"/>
      <c r="O13" s="579">
        <v>1680</v>
      </c>
    </row>
    <row r="14" spans="1:25" ht="42" customHeight="1" x14ac:dyDescent="0.2">
      <c r="A14" s="35"/>
      <c r="B14" s="209">
        <f t="shared" si="0"/>
        <v>10</v>
      </c>
      <c r="C14" s="320" t="str">
        <f>IF(AND('人件費早見表・改良(別紙１６)'!C15=""),"",'人件費早見表・改良(別紙１６)'!C15)</f>
        <v/>
      </c>
      <c r="D14" s="321"/>
      <c r="E14" s="322"/>
      <c r="F14" s="251">
        <f>'人件費早見表・改良(別紙１６)'!I15</f>
        <v>0</v>
      </c>
      <c r="G14" s="253"/>
      <c r="H14" s="323">
        <f>直接人件費[[#This Row],[従事時間
(A)]]*直接人件費[[#This Row],[時間単価
(B)]]</f>
        <v>0</v>
      </c>
      <c r="I14" s="607">
        <f>直接人件費[[#This Row],[助成対象経費
(A)×(B)]]</f>
        <v>0</v>
      </c>
      <c r="O14" s="579">
        <v>1850</v>
      </c>
    </row>
    <row r="15" spans="1:25" ht="42" customHeight="1" x14ac:dyDescent="0.2">
      <c r="A15" s="35"/>
      <c r="B15" s="209">
        <f t="shared" si="0"/>
        <v>11</v>
      </c>
      <c r="C15" s="320" t="str">
        <f>IF(AND('人件費早見表・改良(別紙１６)'!C16=""),"",'人件費早見表・改良(別紙１６)'!C16)</f>
        <v/>
      </c>
      <c r="D15" s="321"/>
      <c r="E15" s="322"/>
      <c r="F15" s="251">
        <f>'人件費早見表・改良(別紙１６)'!I16</f>
        <v>0</v>
      </c>
      <c r="G15" s="253"/>
      <c r="H15" s="323">
        <f>直接人件費[[#This Row],[従事時間
(A)]]*直接人件費[[#This Row],[時間単価
(B)]]</f>
        <v>0</v>
      </c>
      <c r="I15" s="607">
        <f>直接人件費[[#This Row],[助成対象経費
(A)×(B)]]</f>
        <v>0</v>
      </c>
      <c r="O15" s="579">
        <v>2010</v>
      </c>
    </row>
    <row r="16" spans="1:25" ht="42" customHeight="1" x14ac:dyDescent="0.2">
      <c r="A16" s="35"/>
      <c r="B16" s="209">
        <f t="shared" si="0"/>
        <v>12</v>
      </c>
      <c r="C16" s="320" t="str">
        <f>IF(AND('人件費早見表・改良(別紙１６)'!C17=""),"",'人件費早見表・改良(別紙１６)'!C17)</f>
        <v/>
      </c>
      <c r="D16" s="321"/>
      <c r="E16" s="322"/>
      <c r="F16" s="251">
        <f>'人件費早見表・改良(別紙１６)'!I17</f>
        <v>0</v>
      </c>
      <c r="G16" s="253"/>
      <c r="H16" s="323">
        <f>直接人件費[[#This Row],[従事時間
(A)]]*直接人件費[[#This Row],[時間単価
(B)]]</f>
        <v>0</v>
      </c>
      <c r="I16" s="607">
        <f>直接人件費[[#This Row],[助成対象経費
(A)×(B)]]</f>
        <v>0</v>
      </c>
      <c r="O16" s="579">
        <v>2180</v>
      </c>
    </row>
    <row r="17" spans="1:38" ht="42" customHeight="1" x14ac:dyDescent="0.2">
      <c r="A17" s="35"/>
      <c r="B17" s="209">
        <f t="shared" si="0"/>
        <v>13</v>
      </c>
      <c r="C17" s="320" t="str">
        <f>IF(AND('人件費早見表・改良(別紙１６)'!C18=""),"",'人件費早見表・改良(別紙１６)'!C18)</f>
        <v/>
      </c>
      <c r="D17" s="321"/>
      <c r="E17" s="322"/>
      <c r="F17" s="251">
        <f>'人件費早見表・改良(別紙１６)'!I18</f>
        <v>0</v>
      </c>
      <c r="G17" s="253"/>
      <c r="H17" s="323">
        <f>直接人件費[[#This Row],[従事時間
(A)]]*直接人件費[[#This Row],[時間単価
(B)]]</f>
        <v>0</v>
      </c>
      <c r="I17" s="607">
        <f>直接人件費[[#This Row],[助成対象経費
(A)×(B)]]</f>
        <v>0</v>
      </c>
      <c r="O17" s="579">
        <v>2350</v>
      </c>
    </row>
    <row r="18" spans="1:38" ht="42" customHeight="1" x14ac:dyDescent="0.2">
      <c r="A18" s="35"/>
      <c r="B18" s="209">
        <f t="shared" si="0"/>
        <v>14</v>
      </c>
      <c r="C18" s="320" t="str">
        <f>IF(AND('人件費早見表・改良(別紙１６)'!C19=""),"",'人件費早見表・改良(別紙１６)'!C19)</f>
        <v/>
      </c>
      <c r="D18" s="321"/>
      <c r="E18" s="322"/>
      <c r="F18" s="251">
        <f>'人件費早見表・改良(別紙１６)'!I19</f>
        <v>0</v>
      </c>
      <c r="G18" s="253"/>
      <c r="H18" s="323">
        <f>直接人件費[[#This Row],[従事時間
(A)]]*直接人件費[[#This Row],[時間単価
(B)]]</f>
        <v>0</v>
      </c>
      <c r="I18" s="607">
        <f>直接人件費[[#This Row],[助成対象経費
(A)×(B)]]</f>
        <v>0</v>
      </c>
      <c r="O18" s="579">
        <v>2520</v>
      </c>
    </row>
    <row r="19" spans="1:38" ht="42" customHeight="1" x14ac:dyDescent="0.2">
      <c r="A19" s="35"/>
      <c r="B19" s="210">
        <f t="shared" si="0"/>
        <v>15</v>
      </c>
      <c r="C19" s="324" t="str">
        <f>IF(AND('人件費早見表・改良(別紙１６)'!C20=""),"",'人件費早見表・改良(別紙１６)'!C20)</f>
        <v/>
      </c>
      <c r="D19" s="325"/>
      <c r="E19" s="326"/>
      <c r="F19" s="258">
        <f>'人件費早見表・改良(別紙１６)'!I20</f>
        <v>0</v>
      </c>
      <c r="G19" s="253"/>
      <c r="H19" s="327">
        <f>直接人件費[[#This Row],[従事時間
(A)]]*直接人件費[[#This Row],[時間単価
(B)]]</f>
        <v>0</v>
      </c>
      <c r="I19" s="608">
        <f>直接人件費[[#This Row],[助成対象経費
(A)×(B)]]</f>
        <v>0</v>
      </c>
      <c r="O19" s="579">
        <v>2690</v>
      </c>
    </row>
    <row r="20" spans="1:38" ht="25.5" customHeight="1" x14ac:dyDescent="0.2">
      <c r="A20" s="56"/>
      <c r="B20" s="79" t="s">
        <v>187</v>
      </c>
      <c r="C20" s="328"/>
      <c r="D20" s="328"/>
      <c r="E20" s="328"/>
      <c r="F20" s="329"/>
      <c r="G20" s="330"/>
      <c r="H20" s="331">
        <f>SUBTOTAL(109,直接人件費[助成対象経費
(A)×(B)])</f>
        <v>0</v>
      </c>
      <c r="I20" s="332">
        <f>SUBTOTAL(109,直接人件費[助成事業に
要する経費])</f>
        <v>0</v>
      </c>
      <c r="O20" s="579">
        <v>2850</v>
      </c>
    </row>
    <row r="21" spans="1:38" x14ac:dyDescent="0.2">
      <c r="K21" s="22"/>
      <c r="L21" s="22"/>
      <c r="M21" s="22"/>
      <c r="N21" s="22"/>
      <c r="O21" s="580">
        <v>3020</v>
      </c>
      <c r="P21" s="22"/>
      <c r="Q21" s="22"/>
      <c r="R21" s="22"/>
      <c r="S21" s="22"/>
      <c r="T21" s="22"/>
      <c r="U21" s="22"/>
      <c r="V21" s="22"/>
      <c r="W21" s="22"/>
      <c r="X21" s="22"/>
      <c r="Y21" s="22"/>
      <c r="Z21" s="22"/>
      <c r="AA21" s="22"/>
      <c r="AB21" s="22"/>
      <c r="AC21" s="22"/>
      <c r="AD21" s="22"/>
      <c r="AE21" s="22"/>
      <c r="AF21" s="22"/>
      <c r="AG21" s="22"/>
      <c r="AH21" s="22"/>
      <c r="AI21" s="22"/>
      <c r="AJ21" s="22"/>
      <c r="AK21" s="22"/>
      <c r="AL21" s="22"/>
    </row>
    <row r="22" spans="1:38" x14ac:dyDescent="0.2">
      <c r="K22" s="22"/>
      <c r="L22" s="22"/>
      <c r="M22" s="22"/>
      <c r="N22" s="22"/>
      <c r="O22" s="580">
        <v>3190</v>
      </c>
      <c r="P22" s="22"/>
      <c r="Q22" s="22"/>
      <c r="R22" s="22"/>
      <c r="S22" s="22"/>
      <c r="T22" s="22"/>
      <c r="U22" s="22"/>
      <c r="V22" s="22"/>
      <c r="W22" s="22"/>
      <c r="X22" s="22"/>
      <c r="Y22" s="22"/>
      <c r="Z22" s="22"/>
      <c r="AA22" s="22"/>
      <c r="AB22" s="22"/>
      <c r="AC22" s="22"/>
      <c r="AD22" s="22"/>
      <c r="AE22" s="22"/>
      <c r="AF22" s="22"/>
      <c r="AG22" s="22"/>
      <c r="AH22" s="22"/>
      <c r="AI22" s="22"/>
      <c r="AJ22" s="22"/>
      <c r="AK22" s="22"/>
      <c r="AL22" s="22"/>
    </row>
    <row r="23" spans="1:38" x14ac:dyDescent="0.2">
      <c r="K23" s="22"/>
      <c r="L23" s="22"/>
      <c r="M23" s="22"/>
      <c r="N23" s="22"/>
      <c r="O23" s="580">
        <v>3440</v>
      </c>
      <c r="P23" s="22"/>
      <c r="Q23" s="22"/>
      <c r="R23" s="22"/>
      <c r="S23" s="22"/>
      <c r="T23" s="22"/>
      <c r="U23" s="22"/>
      <c r="V23" s="22"/>
      <c r="W23" s="22"/>
      <c r="X23" s="22"/>
      <c r="Y23" s="22"/>
      <c r="Z23" s="22"/>
      <c r="AA23" s="22"/>
      <c r="AB23" s="22"/>
      <c r="AC23" s="22"/>
      <c r="AD23" s="22"/>
      <c r="AE23" s="22"/>
      <c r="AF23" s="22"/>
      <c r="AG23" s="22"/>
      <c r="AH23" s="22"/>
      <c r="AI23" s="22"/>
      <c r="AJ23" s="22"/>
      <c r="AK23" s="22"/>
      <c r="AL23" s="22"/>
    </row>
    <row r="24" spans="1:38" x14ac:dyDescent="0.2">
      <c r="K24" s="22"/>
      <c r="L24" s="22"/>
      <c r="M24" s="22"/>
      <c r="N24" s="22"/>
      <c r="O24" s="580">
        <v>3700</v>
      </c>
      <c r="P24" s="22"/>
      <c r="Q24" s="22"/>
      <c r="R24" s="22"/>
      <c r="S24" s="22"/>
      <c r="T24" s="22"/>
      <c r="U24" s="22"/>
      <c r="V24" s="22"/>
      <c r="W24" s="22"/>
      <c r="X24" s="22"/>
      <c r="Y24" s="22"/>
      <c r="Z24" s="22"/>
      <c r="AA24" s="22"/>
      <c r="AB24" s="22"/>
      <c r="AC24" s="22"/>
      <c r="AD24" s="22"/>
      <c r="AE24" s="22"/>
      <c r="AF24" s="22"/>
      <c r="AG24" s="22"/>
      <c r="AH24" s="22"/>
      <c r="AI24" s="22"/>
      <c r="AJ24" s="22"/>
      <c r="AK24" s="22"/>
      <c r="AL24" s="22"/>
    </row>
    <row r="25" spans="1:38" x14ac:dyDescent="0.2">
      <c r="F25" s="399"/>
      <c r="K25" s="22"/>
      <c r="L25" s="22"/>
      <c r="M25" s="22"/>
      <c r="N25" s="22"/>
      <c r="O25" s="580">
        <v>3950</v>
      </c>
      <c r="P25" s="22"/>
      <c r="Q25" s="22"/>
      <c r="R25" s="22"/>
      <c r="S25" s="22"/>
      <c r="T25" s="22"/>
      <c r="U25" s="22"/>
      <c r="V25" s="22"/>
      <c r="W25" s="22"/>
      <c r="X25" s="22"/>
      <c r="Y25" s="22"/>
      <c r="Z25" s="22"/>
      <c r="AA25" s="22"/>
      <c r="AB25" s="22"/>
      <c r="AC25" s="22"/>
      <c r="AD25" s="22"/>
      <c r="AE25" s="22"/>
      <c r="AF25" s="22"/>
      <c r="AG25" s="22"/>
      <c r="AH25" s="22"/>
      <c r="AI25" s="22"/>
      <c r="AJ25" s="22"/>
      <c r="AK25" s="22"/>
      <c r="AL25" s="22"/>
    </row>
    <row r="26" spans="1:38" x14ac:dyDescent="0.2">
      <c r="O26" s="579">
        <v>4200</v>
      </c>
    </row>
    <row r="27" spans="1:38" x14ac:dyDescent="0.2">
      <c r="O27" s="579">
        <v>4450</v>
      </c>
    </row>
    <row r="28" spans="1:38" x14ac:dyDescent="0.2">
      <c r="O28" s="579">
        <v>4710</v>
      </c>
    </row>
    <row r="29" spans="1:38" x14ac:dyDescent="0.2">
      <c r="O29" s="579">
        <v>4960</v>
      </c>
    </row>
    <row r="30" spans="1:38" x14ac:dyDescent="0.2">
      <c r="O30" s="579">
        <v>5210</v>
      </c>
    </row>
    <row r="31" spans="1:38" x14ac:dyDescent="0.2">
      <c r="O31" s="579"/>
    </row>
    <row r="32" spans="1:38" x14ac:dyDescent="0.2">
      <c r="O32" s="563"/>
    </row>
    <row r="33" spans="15:15" x14ac:dyDescent="0.2">
      <c r="O33" s="563"/>
    </row>
    <row r="34" spans="15:15" x14ac:dyDescent="0.2">
      <c r="O34" s="563"/>
    </row>
    <row r="35" spans="15:15" x14ac:dyDescent="0.2">
      <c r="O35" s="563"/>
    </row>
  </sheetData>
  <sheetProtection sheet="1" formatCells="0" formatRows="0" insertRows="0" deleteRows="0" selectLockedCells="1"/>
  <mergeCells count="1">
    <mergeCell ref="D2:I2"/>
  </mergeCells>
  <phoneticPr fontId="1"/>
  <dataValidations xWindow="382" yWindow="535" count="4">
    <dataValidation allowBlank="1" showErrorMessage="1" sqref="E5:E19" xr:uid="{00000000-0002-0000-1100-000000000000}"/>
    <dataValidation allowBlank="1" showInputMessage="1" showErrorMessage="1" prompt="別紙18「(5) 直接人件費　【従事時間見積表】」から自動転記されます。" sqref="F5:F19 C5:C19" xr:uid="{00000000-0002-0000-1100-000001000000}"/>
    <dataValidation allowBlank="1" showInputMessage="1" showErrorMessage="1" prompt="自動計算されます。" sqref="H5:I19" xr:uid="{00000000-0002-0000-1100-000002000000}"/>
    <dataValidation type="list" allowBlank="1" showInputMessage="1" showErrorMessage="1" promptTitle="時間単価を入力してください" prompt="　募集要項の「人件費単価一覧表」を参考にしてください。単価の上限額は5,210円です。" sqref="G5:G19" xr:uid="{00000000-0002-0000-1100-000005000000}">
      <formula1>$O$5:$O$30</formula1>
    </dataValidation>
  </dataValidations>
  <pageMargins left="0.59055118110236227" right="0.19685039370078741" top="0.39370078740157483" bottom="0.39370078740157483" header="0.19685039370078741" footer="0.19685039370078741"/>
  <pageSetup paperSize="9" scale="98"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1BD736AA-EF8E-47C6-9F75-C66A1ED9F881}">
            <xm:f>様式外＿申請書別紙入力用資料!$C$24="申請区分②　B【規格適合・認証取得プロジェクト - 製品改良目標無】"</xm:f>
            <x14:dxf>
              <font>
                <color theme="0" tint="-0.24994659260841701"/>
              </font>
              <fill>
                <patternFill>
                  <fgColor theme="0" tint="-0.24994659260841701"/>
                  <bgColor theme="0" tint="-0.24994659260841701"/>
                </patternFill>
              </fill>
            </x14:dxf>
          </x14:cfRule>
          <xm:sqref>D5:E19 G5:G19</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79998168889431442"/>
    <pageSetUpPr fitToPage="1"/>
  </sheetPr>
  <dimension ref="A1:AN31"/>
  <sheetViews>
    <sheetView showGridLines="0" view="pageBreakPreview" zoomScaleNormal="100" zoomScaleSheetLayoutView="100" workbookViewId="0">
      <selection activeCell="C8" sqref="C8"/>
    </sheetView>
  </sheetViews>
  <sheetFormatPr defaultColWidth="2.08984375" defaultRowHeight="16.5" outlineLevelCol="1" x14ac:dyDescent="0.2"/>
  <cols>
    <col min="1" max="1" width="0.7265625" style="20" customWidth="1"/>
    <col min="2" max="2" width="6.7265625" style="23" customWidth="1"/>
    <col min="3" max="3" width="20.08984375" style="23" customWidth="1"/>
    <col min="4" max="4" width="14.08984375" style="23" customWidth="1"/>
    <col min="5" max="5" width="7.90625" style="23" customWidth="1"/>
    <col min="6" max="6" width="5.08984375" style="23" customWidth="1"/>
    <col min="7" max="7" width="8.6328125" style="23" customWidth="1"/>
    <col min="8" max="9" width="10.6328125" style="23" customWidth="1"/>
    <col min="10" max="10" width="15.7265625" style="23" customWidth="1"/>
    <col min="11" max="12" width="2.08984375" style="20" customWidth="1"/>
    <col min="13" max="13" width="11.26953125" style="20" customWidth="1"/>
    <col min="14" max="14" width="9.453125" style="20" customWidth="1"/>
    <col min="15" max="15" width="6.26953125" style="20" customWidth="1"/>
    <col min="16" max="16" width="2.08984375" style="20" customWidth="1"/>
    <col min="17" max="17" width="11.08984375" style="20" hidden="1" customWidth="1" outlineLevel="1"/>
    <col min="18" max="18" width="2.08984375" style="20" customWidth="1" collapsed="1"/>
    <col min="19" max="183" width="2.08984375" style="20" customWidth="1"/>
    <col min="184" max="16384" width="2.08984375" style="20"/>
  </cols>
  <sheetData>
    <row r="1" spans="1:40" x14ac:dyDescent="0.2">
      <c r="A1" s="20" t="s">
        <v>318</v>
      </c>
    </row>
    <row r="2" spans="1:40" s="206" customFormat="1" ht="20" x14ac:dyDescent="0.2">
      <c r="A2" s="295" t="s">
        <v>168</v>
      </c>
      <c r="B2" s="296"/>
      <c r="C2" s="297"/>
      <c r="D2" s="1041"/>
      <c r="E2" s="1041"/>
      <c r="F2" s="1041"/>
      <c r="G2" s="1041"/>
      <c r="H2" s="1041"/>
      <c r="I2" s="1041"/>
      <c r="J2" s="1041"/>
      <c r="K2" s="494"/>
      <c r="L2" s="494"/>
      <c r="M2" s="297"/>
      <c r="N2" s="297"/>
      <c r="O2" s="297"/>
      <c r="P2" s="297"/>
      <c r="Q2" s="297"/>
      <c r="R2" s="297"/>
      <c r="S2" s="297"/>
      <c r="T2" s="297"/>
      <c r="U2" s="495"/>
      <c r="V2" s="495"/>
      <c r="W2" s="203"/>
      <c r="X2" s="203"/>
      <c r="Y2" s="203"/>
      <c r="Z2" s="203"/>
      <c r="AA2" s="203"/>
    </row>
    <row r="3" spans="1:40" ht="15" customHeight="1" x14ac:dyDescent="0.2">
      <c r="A3" s="298" t="s">
        <v>105</v>
      </c>
      <c r="B3" s="43"/>
      <c r="C3" s="299"/>
      <c r="D3" s="299"/>
      <c r="E3" s="299"/>
      <c r="F3" s="299"/>
      <c r="G3" s="299"/>
      <c r="H3" s="299"/>
      <c r="I3" s="299"/>
      <c r="J3" s="589"/>
    </row>
    <row r="4" spans="1:40" ht="15" customHeight="1" x14ac:dyDescent="0.2">
      <c r="A4" s="35"/>
      <c r="B4" s="139" t="s">
        <v>200</v>
      </c>
      <c r="C4" s="140"/>
      <c r="D4" s="70"/>
      <c r="E4" s="70"/>
      <c r="F4" s="70"/>
      <c r="G4" s="70"/>
      <c r="H4" s="70"/>
      <c r="I4" s="70"/>
      <c r="J4" s="609"/>
      <c r="M4" s="28"/>
    </row>
    <row r="5" spans="1:40" ht="15" customHeight="1" x14ac:dyDescent="0.2">
      <c r="A5" s="35"/>
      <c r="B5" s="141" t="s">
        <v>201</v>
      </c>
      <c r="C5" s="500"/>
      <c r="D5" s="501"/>
      <c r="E5" s="501"/>
      <c r="F5" s="501"/>
      <c r="G5" s="501"/>
      <c r="H5" s="501"/>
      <c r="I5" s="501"/>
      <c r="J5" s="610"/>
      <c r="K5" s="80"/>
      <c r="L5" s="22"/>
      <c r="M5" s="25"/>
    </row>
    <row r="6" spans="1:40" ht="15" customHeight="1" x14ac:dyDescent="0.2">
      <c r="A6" s="35"/>
      <c r="B6" s="142" t="s">
        <v>202</v>
      </c>
      <c r="C6" s="143"/>
      <c r="D6" s="83"/>
      <c r="E6" s="83"/>
      <c r="F6" s="83"/>
      <c r="G6" s="83"/>
      <c r="H6" s="83"/>
      <c r="I6" s="83"/>
      <c r="J6" s="611" t="s">
        <v>10</v>
      </c>
      <c r="K6" s="414"/>
      <c r="L6" s="414"/>
      <c r="M6" s="414"/>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row>
    <row r="7" spans="1:40" ht="52.5" customHeight="1" x14ac:dyDescent="0.2">
      <c r="A7" s="35"/>
      <c r="B7" s="145" t="s">
        <v>49</v>
      </c>
      <c r="C7" s="215" t="s">
        <v>88</v>
      </c>
      <c r="D7" s="215" t="s">
        <v>85</v>
      </c>
      <c r="E7" s="215" t="s">
        <v>157</v>
      </c>
      <c r="F7" s="146" t="s">
        <v>143</v>
      </c>
      <c r="G7" s="215" t="s">
        <v>86</v>
      </c>
      <c r="H7" s="502" t="s">
        <v>141</v>
      </c>
      <c r="I7" s="502" t="s">
        <v>23</v>
      </c>
      <c r="J7" s="612" t="s">
        <v>87</v>
      </c>
      <c r="K7" s="22"/>
      <c r="L7" s="22"/>
      <c r="M7" s="22"/>
    </row>
    <row r="8" spans="1:40" ht="41.25" customHeight="1" x14ac:dyDescent="0.2">
      <c r="A8" s="35"/>
      <c r="B8" s="211">
        <f t="shared" ref="B8:B17" si="0">ROW()-7</f>
        <v>1</v>
      </c>
      <c r="C8" s="503"/>
      <c r="D8" s="503"/>
      <c r="E8" s="172"/>
      <c r="F8" s="639"/>
      <c r="G8" s="173"/>
      <c r="H8" s="84">
        <f>'支出明細＜賃借料・改良＞(別紙１８)'!$F8*'支出明細＜賃借料・改良＞(別紙１８)'!$G8</f>
        <v>0</v>
      </c>
      <c r="I8" s="84">
        <f>ROUNDDOWN('支出明細＜賃借料・改良＞(別紙１８)'!$H8*1.1,0)</f>
        <v>0</v>
      </c>
      <c r="J8" s="613"/>
      <c r="K8" s="22"/>
      <c r="L8" s="81"/>
      <c r="M8" s="22"/>
      <c r="N8" s="31"/>
      <c r="O8" s="31"/>
      <c r="Q8" s="576">
        <f>様式外＿申請書別紙入力用資料!$E$37</f>
        <v>46419</v>
      </c>
    </row>
    <row r="9" spans="1:40" ht="41.25" customHeight="1" x14ac:dyDescent="0.2">
      <c r="A9" s="35"/>
      <c r="B9" s="211">
        <f t="shared" si="0"/>
        <v>2</v>
      </c>
      <c r="C9" s="174"/>
      <c r="D9" s="174"/>
      <c r="E9" s="172"/>
      <c r="F9" s="639"/>
      <c r="G9" s="173"/>
      <c r="H9" s="84">
        <f>'支出明細＜賃借料・改良＞(別紙１８)'!$F9*'支出明細＜賃借料・改良＞(別紙１８)'!$G9</f>
        <v>0</v>
      </c>
      <c r="I9" s="84">
        <f>ROUNDDOWN('支出明細＜賃借料・改良＞(別紙１８)'!$H9*1.1,0)</f>
        <v>0</v>
      </c>
      <c r="J9" s="613"/>
      <c r="K9" s="22"/>
      <c r="L9" s="22"/>
      <c r="M9" s="22"/>
      <c r="N9" s="22"/>
      <c r="O9" s="22"/>
      <c r="Q9" s="576">
        <f>様式外＿申請書別紙入力用資料!$F$38</f>
        <v>0</v>
      </c>
    </row>
    <row r="10" spans="1:40" ht="41.25" customHeight="1" x14ac:dyDescent="0.2">
      <c r="A10" s="35"/>
      <c r="B10" s="211">
        <f t="shared" si="0"/>
        <v>3</v>
      </c>
      <c r="C10" s="174"/>
      <c r="D10" s="174"/>
      <c r="E10" s="172"/>
      <c r="F10" s="639"/>
      <c r="G10" s="173"/>
      <c r="H10" s="84">
        <f>'支出明細＜賃借料・改良＞(別紙１８)'!$F10*'支出明細＜賃借料・改良＞(別紙１８)'!$G10</f>
        <v>0</v>
      </c>
      <c r="I10" s="84">
        <f>ROUNDDOWN('支出明細＜賃借料・改良＞(別紙１８)'!$H10*1.1,0)</f>
        <v>0</v>
      </c>
      <c r="J10" s="613"/>
      <c r="K10" s="22"/>
      <c r="L10" s="22"/>
      <c r="M10" s="22"/>
      <c r="N10" s="22"/>
      <c r="O10" s="22"/>
    </row>
    <row r="11" spans="1:40" ht="41.25" customHeight="1" x14ac:dyDescent="0.2">
      <c r="A11" s="35"/>
      <c r="B11" s="211">
        <f t="shared" si="0"/>
        <v>4</v>
      </c>
      <c r="C11" s="174"/>
      <c r="D11" s="174"/>
      <c r="E11" s="172"/>
      <c r="F11" s="639"/>
      <c r="G11" s="173"/>
      <c r="H11" s="84">
        <f>'支出明細＜賃借料・改良＞(別紙１８)'!$F11*'支出明細＜賃借料・改良＞(別紙１８)'!$G11</f>
        <v>0</v>
      </c>
      <c r="I11" s="84">
        <f>ROUNDDOWN('支出明細＜賃借料・改良＞(別紙１８)'!$H11*1.1,0)</f>
        <v>0</v>
      </c>
      <c r="J11" s="613"/>
      <c r="K11" s="22"/>
      <c r="L11" s="22"/>
      <c r="M11" s="22"/>
      <c r="N11" s="22"/>
      <c r="O11" s="22"/>
    </row>
    <row r="12" spans="1:40" ht="41.25" customHeight="1" x14ac:dyDescent="0.2">
      <c r="A12" s="35"/>
      <c r="B12" s="211">
        <f t="shared" si="0"/>
        <v>5</v>
      </c>
      <c r="C12" s="174"/>
      <c r="D12" s="174"/>
      <c r="E12" s="172"/>
      <c r="F12" s="639"/>
      <c r="G12" s="173"/>
      <c r="H12" s="84">
        <f>'支出明細＜賃借料・改良＞(別紙１８)'!$F12*'支出明細＜賃借料・改良＞(別紙１８)'!$G12</f>
        <v>0</v>
      </c>
      <c r="I12" s="84">
        <f>ROUNDDOWN('支出明細＜賃借料・改良＞(別紙１８)'!$H12*1.1,0)</f>
        <v>0</v>
      </c>
      <c r="J12" s="613"/>
      <c r="K12" s="22"/>
      <c r="L12" s="22"/>
      <c r="M12" s="22"/>
      <c r="N12" s="22"/>
      <c r="O12" s="22"/>
    </row>
    <row r="13" spans="1:40" ht="41.25" customHeight="1" x14ac:dyDescent="0.2">
      <c r="A13" s="35"/>
      <c r="B13" s="211">
        <f t="shared" si="0"/>
        <v>6</v>
      </c>
      <c r="C13" s="174"/>
      <c r="D13" s="174"/>
      <c r="E13" s="172"/>
      <c r="F13" s="639"/>
      <c r="G13" s="173"/>
      <c r="H13" s="84">
        <f>'支出明細＜賃借料・改良＞(別紙１８)'!$F13*'支出明細＜賃借料・改良＞(別紙１８)'!$G13</f>
        <v>0</v>
      </c>
      <c r="I13" s="84">
        <f>ROUNDDOWN('支出明細＜賃借料・改良＞(別紙１８)'!$H13*1.1,0)</f>
        <v>0</v>
      </c>
      <c r="J13" s="613"/>
      <c r="K13" s="22"/>
      <c r="L13" s="22"/>
      <c r="M13" s="22"/>
    </row>
    <row r="14" spans="1:40" ht="41.25" customHeight="1" x14ac:dyDescent="0.2">
      <c r="A14" s="35"/>
      <c r="B14" s="211">
        <f t="shared" si="0"/>
        <v>7</v>
      </c>
      <c r="C14" s="174"/>
      <c r="D14" s="174"/>
      <c r="E14" s="172"/>
      <c r="F14" s="639"/>
      <c r="G14" s="173"/>
      <c r="H14" s="84">
        <f>'支出明細＜賃借料・改良＞(別紙１８)'!$F14*'支出明細＜賃借料・改良＞(別紙１８)'!$G14</f>
        <v>0</v>
      </c>
      <c r="I14" s="84">
        <f>ROUNDDOWN('支出明細＜賃借料・改良＞(別紙１８)'!$H14*1.1,0)</f>
        <v>0</v>
      </c>
      <c r="J14" s="613"/>
      <c r="K14" s="22"/>
      <c r="L14" s="22"/>
      <c r="M14" s="22"/>
    </row>
    <row r="15" spans="1:40" ht="41.25" customHeight="1" x14ac:dyDescent="0.2">
      <c r="A15" s="35"/>
      <c r="B15" s="211">
        <f t="shared" si="0"/>
        <v>8</v>
      </c>
      <c r="C15" s="174"/>
      <c r="D15" s="174"/>
      <c r="E15" s="172"/>
      <c r="F15" s="639"/>
      <c r="G15" s="173"/>
      <c r="H15" s="84">
        <f>'支出明細＜賃借料・改良＞(別紙１８)'!$F15*'支出明細＜賃借料・改良＞(別紙１８)'!$G15</f>
        <v>0</v>
      </c>
      <c r="I15" s="84">
        <f>ROUNDDOWN('支出明細＜賃借料・改良＞(別紙１８)'!$H15*1.1,0)</f>
        <v>0</v>
      </c>
      <c r="J15" s="613"/>
      <c r="K15" s="22"/>
      <c r="L15" s="22"/>
      <c r="M15" s="22"/>
      <c r="N15" s="22"/>
    </row>
    <row r="16" spans="1:40" ht="41.25" customHeight="1" x14ac:dyDescent="0.2">
      <c r="A16" s="35"/>
      <c r="B16" s="211">
        <f t="shared" si="0"/>
        <v>9</v>
      </c>
      <c r="C16" s="174"/>
      <c r="D16" s="174"/>
      <c r="E16" s="172"/>
      <c r="F16" s="639"/>
      <c r="G16" s="173"/>
      <c r="H16" s="84">
        <f>'支出明細＜賃借料・改良＞(別紙１８)'!$F16*'支出明細＜賃借料・改良＞(別紙１８)'!$G16</f>
        <v>0</v>
      </c>
      <c r="I16" s="84">
        <f>ROUNDDOWN('支出明細＜賃借料・改良＞(別紙１８)'!$H16*1.1,0)</f>
        <v>0</v>
      </c>
      <c r="J16" s="613"/>
      <c r="K16" s="22"/>
      <c r="L16" s="22"/>
      <c r="M16" s="22"/>
      <c r="N16" s="22"/>
    </row>
    <row r="17" spans="1:17" ht="41.25" customHeight="1" x14ac:dyDescent="0.2">
      <c r="A17" s="35"/>
      <c r="B17" s="212">
        <f t="shared" si="0"/>
        <v>10</v>
      </c>
      <c r="C17" s="175"/>
      <c r="D17" s="175"/>
      <c r="E17" s="176"/>
      <c r="F17" s="640"/>
      <c r="G17" s="177"/>
      <c r="H17" s="85">
        <f>'支出明細＜賃借料・改良＞(別紙１８)'!$F17*'支出明細＜賃借料・改良＞(別紙１８)'!$G17</f>
        <v>0</v>
      </c>
      <c r="I17" s="85">
        <f>ROUNDDOWN('支出明細＜賃借料・改良＞(別紙１８)'!$H17*1.1,0)</f>
        <v>0</v>
      </c>
      <c r="J17" s="614"/>
      <c r="K17" s="22"/>
      <c r="L17" s="22"/>
      <c r="M17" s="22"/>
      <c r="N17" s="22"/>
    </row>
    <row r="18" spans="1:17" ht="30" customHeight="1" x14ac:dyDescent="0.2">
      <c r="A18" s="56"/>
      <c r="B18" s="1308" t="s">
        <v>188</v>
      </c>
      <c r="C18" s="1308"/>
      <c r="D18" s="1308"/>
      <c r="E18" s="1308"/>
      <c r="F18" s="1308"/>
      <c r="G18" s="1309"/>
      <c r="H18" s="333">
        <f>SUBTOTAL(109,'支出明細＜賃借料・改良＞(別紙１８)'!$H$8:$H$17)</f>
        <v>0</v>
      </c>
      <c r="I18" s="334">
        <f>SUBTOTAL(109,'支出明細＜賃借料・改良＞(別紙１８)'!$I$8:$I$17)</f>
        <v>0</v>
      </c>
      <c r="J18" s="615"/>
      <c r="K18" s="22"/>
      <c r="L18" s="22"/>
      <c r="M18" s="22"/>
      <c r="N18" s="22"/>
    </row>
    <row r="19" spans="1:17" ht="15" customHeight="1" x14ac:dyDescent="0.2">
      <c r="A19" s="616"/>
      <c r="B19" s="617"/>
      <c r="C19" s="22"/>
      <c r="D19" s="22"/>
      <c r="E19" s="91"/>
      <c r="F19" s="91"/>
      <c r="G19" s="91"/>
      <c r="H19" s="22"/>
      <c r="I19" s="91"/>
      <c r="J19" s="618"/>
      <c r="L19" s="22"/>
      <c r="M19" s="22"/>
      <c r="N19" s="22"/>
    </row>
    <row r="20" spans="1:17" ht="15" customHeight="1" x14ac:dyDescent="0.2">
      <c r="A20" s="504" t="s">
        <v>258</v>
      </c>
      <c r="B20" s="43"/>
      <c r="C20" s="66"/>
      <c r="D20" s="66"/>
      <c r="E20" s="66"/>
      <c r="F20" s="66"/>
      <c r="G20" s="66"/>
      <c r="H20" s="66"/>
      <c r="I20" s="66"/>
      <c r="J20" s="601" t="s">
        <v>10</v>
      </c>
      <c r="L20" s="22"/>
      <c r="M20" s="22"/>
      <c r="N20" s="22"/>
    </row>
    <row r="21" spans="1:17" ht="51.75" customHeight="1" x14ac:dyDescent="0.2">
      <c r="A21" s="35"/>
      <c r="B21" s="336" t="s">
        <v>49</v>
      </c>
      <c r="C21" s="1310" t="s">
        <v>95</v>
      </c>
      <c r="D21" s="1310"/>
      <c r="E21" s="578" t="s">
        <v>96</v>
      </c>
      <c r="F21" s="578" t="s">
        <v>32</v>
      </c>
      <c r="G21" s="337" t="s">
        <v>74</v>
      </c>
      <c r="H21" s="338" t="s">
        <v>128</v>
      </c>
      <c r="I21" s="338" t="s">
        <v>14</v>
      </c>
      <c r="J21" s="144" t="s">
        <v>37</v>
      </c>
      <c r="L21" s="22"/>
      <c r="M21" s="22"/>
      <c r="N21" s="22"/>
    </row>
    <row r="22" spans="1:17" ht="49.5" customHeight="1" x14ac:dyDescent="0.2">
      <c r="A22" s="35"/>
      <c r="B22" s="339">
        <f>ROW()-ROW('支出明細＜賃借料・改良＞(別紙１８)'!$B$21)</f>
        <v>1</v>
      </c>
      <c r="C22" s="1314"/>
      <c r="D22" s="1314"/>
      <c r="E22" s="340"/>
      <c r="F22" s="341"/>
      <c r="G22" s="342"/>
      <c r="H22" s="343">
        <f>'支出明細＜賃借料・改良＞(別紙１８)'!$E$22:$E$25*'支出明細＜賃借料・改良＞(別紙１８)'!$G$22:$G$25</f>
        <v>0</v>
      </c>
      <c r="I22" s="86">
        <f>ROUNDDOWN('支出明細＜賃借料・改良＞(別紙１８)'!$H22*1.1,0)</f>
        <v>0</v>
      </c>
      <c r="J22" s="411"/>
      <c r="L22" s="22"/>
      <c r="M22" s="22"/>
      <c r="N22" s="22"/>
    </row>
    <row r="23" spans="1:17" ht="45.75" customHeight="1" x14ac:dyDescent="0.2">
      <c r="A23" s="35"/>
      <c r="B23" s="339">
        <f>ROW()-ROW('支出明細＜賃借料・改良＞(別紙１８)'!$B$21)</f>
        <v>2</v>
      </c>
      <c r="C23" s="1314"/>
      <c r="D23" s="1314"/>
      <c r="E23" s="340"/>
      <c r="F23" s="341"/>
      <c r="G23" s="342"/>
      <c r="H23" s="343">
        <f>'支出明細＜賃借料・改良＞(別紙１８)'!$E$22:$E$25*'支出明細＜賃借料・改良＞(別紙１８)'!$G$22:$G$25</f>
        <v>0</v>
      </c>
      <c r="I23" s="86">
        <f>ROUNDDOWN('支出明細＜賃借料・改良＞(別紙１８)'!$H23*1.1,0)</f>
        <v>0</v>
      </c>
      <c r="J23" s="411"/>
      <c r="L23" s="31"/>
      <c r="M23" s="31"/>
      <c r="N23" s="31"/>
    </row>
    <row r="24" spans="1:17" ht="45.75" customHeight="1" x14ac:dyDescent="0.2">
      <c r="A24" s="35"/>
      <c r="B24" s="339">
        <f>ROW()-ROW('支出明細＜賃借料・改良＞(別紙１８)'!$B$21)</f>
        <v>3</v>
      </c>
      <c r="C24" s="1314"/>
      <c r="D24" s="1314"/>
      <c r="E24" s="340"/>
      <c r="F24" s="341"/>
      <c r="G24" s="342"/>
      <c r="H24" s="343">
        <f>'支出明細＜賃借料・改良＞(別紙１８)'!$E$22:$E$25*'支出明細＜賃借料・改良＞(別紙１８)'!$G$22:$G$25</f>
        <v>0</v>
      </c>
      <c r="I24" s="86">
        <f>ROUNDDOWN('支出明細＜賃借料・改良＞(別紙１８)'!$H24*1.1,0)</f>
        <v>0</v>
      </c>
      <c r="J24" s="411"/>
      <c r="L24" s="22"/>
      <c r="M24" s="22"/>
      <c r="N24" s="22"/>
    </row>
    <row r="25" spans="1:17" ht="45.75" customHeight="1" x14ac:dyDescent="0.2">
      <c r="A25" s="35"/>
      <c r="B25" s="344">
        <f>ROW()-ROW('支出明細＜賃借料・改良＞(別紙１８)'!$B$21)</f>
        <v>4</v>
      </c>
      <c r="C25" s="1313"/>
      <c r="D25" s="1313"/>
      <c r="E25" s="345"/>
      <c r="F25" s="346"/>
      <c r="G25" s="347"/>
      <c r="H25" s="348">
        <f>'支出明細＜賃借料・改良＞(別紙１８)'!$E$22:$E$25*'支出明細＜賃借料・改良＞(別紙１８)'!$G$22:$G$25</f>
        <v>0</v>
      </c>
      <c r="I25" s="87">
        <f>ROUNDDOWN('支出明細＜賃借料・改良＞(別紙１８)'!$H25*1.1,0)</f>
        <v>0</v>
      </c>
      <c r="J25" s="547"/>
      <c r="L25" s="32"/>
      <c r="M25" s="32"/>
      <c r="N25" s="32"/>
      <c r="O25" s="22"/>
      <c r="P25" s="22"/>
      <c r="Q25" s="22"/>
    </row>
    <row r="26" spans="1:17" ht="27" customHeight="1" x14ac:dyDescent="0.2">
      <c r="A26" s="56"/>
      <c r="B26" s="1311" t="s">
        <v>28</v>
      </c>
      <c r="C26" s="1311"/>
      <c r="D26" s="1311"/>
      <c r="E26" s="1311"/>
      <c r="F26" s="1311"/>
      <c r="G26" s="1311"/>
      <c r="H26" s="1312"/>
      <c r="I26" s="349">
        <f>SUBTOTAL(109,'支出明細＜賃借料・改良＞(別紙１８)'!$I$22:$I$25)</f>
        <v>0</v>
      </c>
      <c r="J26" s="350"/>
      <c r="L26" s="22"/>
      <c r="M26" s="22"/>
      <c r="N26" s="22"/>
      <c r="O26" s="22"/>
      <c r="P26" s="22"/>
      <c r="Q26" s="22"/>
    </row>
    <row r="27" spans="1:17" x14ac:dyDescent="0.2">
      <c r="L27" s="22"/>
      <c r="M27" s="22"/>
      <c r="N27" s="22"/>
      <c r="O27" s="22"/>
      <c r="P27" s="22"/>
      <c r="Q27" s="22"/>
    </row>
    <row r="28" spans="1:17" x14ac:dyDescent="0.2">
      <c r="L28" s="22"/>
      <c r="M28" s="22"/>
      <c r="N28" s="22"/>
      <c r="O28" s="22"/>
      <c r="P28" s="22"/>
      <c r="Q28" s="22"/>
    </row>
    <row r="29" spans="1:17" x14ac:dyDescent="0.2">
      <c r="L29" s="22"/>
      <c r="M29" s="22"/>
      <c r="N29" s="22"/>
    </row>
    <row r="30" spans="1:17" x14ac:dyDescent="0.2">
      <c r="L30" s="22"/>
      <c r="M30" s="22"/>
      <c r="N30" s="22"/>
    </row>
    <row r="31" spans="1:17" x14ac:dyDescent="0.2">
      <c r="L31" s="22"/>
      <c r="M31" s="22"/>
      <c r="N31" s="22"/>
    </row>
  </sheetData>
  <sheetProtection sheet="1" formatCells="0" formatRows="0" insertRows="0" deleteRows="0" selectLockedCells="1"/>
  <mergeCells count="8">
    <mergeCell ref="D2:J2"/>
    <mergeCell ref="B18:G18"/>
    <mergeCell ref="C21:D21"/>
    <mergeCell ref="B26:H26"/>
    <mergeCell ref="C25:D25"/>
    <mergeCell ref="C24:D24"/>
    <mergeCell ref="C23:D23"/>
    <mergeCell ref="C22:D22"/>
  </mergeCells>
  <phoneticPr fontId="1"/>
  <dataValidations xWindow="957" yWindow="443" count="7">
    <dataValidation allowBlank="1" showInputMessage="1" showErrorMessage="1" prompt="場所・延床面積を必ず記入してください。_x000a_（例）貸倉庫（昭島市・200㎡）" sqref="C8:C17" xr:uid="{00000000-0002-0000-1200-000000000000}"/>
    <dataValidation allowBlank="1" showInputMessage="1" showErrorMessage="1" prompt="未定等不明確の場合は、 申請時点の候補先を記入してください。「未定、検討中」等の記入はできません。" sqref="J8:J17" xr:uid="{00000000-0002-0000-1200-000001000000}"/>
    <dataValidation imeMode="disabled" allowBlank="1" showInputMessage="1" showErrorMessage="1" sqref="E22:E25 G22:G25 G8:G17" xr:uid="{00000000-0002-0000-1200-000002000000}"/>
    <dataValidation allowBlank="1" showInputMessage="1" showErrorMessage="1" prompt="自動計算されます。" sqref="H8:I17" xr:uid="{00000000-0002-0000-1200-000003000000}"/>
    <dataValidation type="custom" allowBlank="1" showInputMessage="1" showErrorMessage="1" prompt="自動計算されます。" sqref="H22:I25" xr:uid="{00000000-0002-0000-1200-000004000000}">
      <formula1>ISERROR(FIND(CHAR(10),H22))</formula1>
    </dataValidation>
    <dataValidation type="whole" imeMode="disabled" allowBlank="1" showInputMessage="1" showErrorMessage="1" prompt="賃借月数（数字）のみ記入してください。_x000a_（例）賃借月数１年３ヶ月（15ヶ月）の場合→「15」" sqref="F8:F17" xr:uid="{00000000-0002-0000-1200-000005000000}">
      <formula1>1</formula1>
      <formula2>21</formula2>
    </dataValidation>
    <dataValidation allowBlank="1" showInputMessage="1" showErrorMessage="1" prompt="賃借期間（年月）を記入してください。_x000a_（例）R9.3～R9.10" sqref="E8:E17" xr:uid="{00000000-0002-0000-1200-000006000000}"/>
  </dataValidations>
  <pageMargins left="0.59055118110236227" right="0.19685039370078741" top="0.39370078740157483" bottom="0.39370078740157483" header="0.19685039370078741" footer="0.19685039370078741"/>
  <pageSetup paperSize="9" scale="92"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 id="{0781CF96-6B69-46E9-BDB4-525686E4B182}">
            <xm:f>様式外＿申請書別紙入力用資料!$C$24="申請区分②　B【規格適合・認証取得プロジェクト - 製品改良目標無】"</xm:f>
            <x14:dxf>
              <font>
                <color theme="0" tint="-0.24994659260841701"/>
              </font>
              <fill>
                <patternFill>
                  <fgColor theme="0" tint="-0.24994659260841701"/>
                  <bgColor theme="0" tint="-0.24994659260841701"/>
                </patternFill>
              </fill>
            </x14:dxf>
          </x14:cfRule>
          <xm:sqref>C8:G17 J8:J17</xm:sqref>
        </x14:conditionalFormatting>
        <x14:conditionalFormatting xmlns:xm="http://schemas.microsoft.com/office/excel/2006/main">
          <x14:cfRule type="expression" priority="1" id="{C0BCA766-88C2-4F00-92D3-27794740EC7C}">
            <xm:f>様式外＿申請書別紙入力用資料!$C$24="申請区分②　B【規格適合・認証取得プロジェクト - 製品改良目標無】"</xm:f>
            <x14:dxf>
              <fill>
                <patternFill>
                  <bgColor theme="0" tint="-0.24994659260841701"/>
                </patternFill>
              </fill>
            </x14:dxf>
          </x14:cfRule>
          <xm:sqref>C22:G25 J22:J25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pageSetUpPr fitToPage="1"/>
  </sheetPr>
  <dimension ref="A1:AA52"/>
  <sheetViews>
    <sheetView showGridLines="0" view="pageBreakPreview" topLeftCell="A2" zoomScale="86" zoomScaleNormal="100" zoomScaleSheetLayoutView="86" zoomScalePageLayoutView="90" workbookViewId="0">
      <selection activeCell="J15" sqref="J15"/>
    </sheetView>
  </sheetViews>
  <sheetFormatPr defaultColWidth="5" defaultRowHeight="15" customHeight="1" x14ac:dyDescent="0.2"/>
  <cols>
    <col min="1" max="3" width="4.7265625" style="12" customWidth="1"/>
    <col min="4" max="4" width="5.7265625" style="12" customWidth="1"/>
    <col min="5" max="6" width="5" style="7"/>
    <col min="7" max="20" width="4.7265625" style="7" customWidth="1"/>
    <col min="21" max="21" width="2.6328125" style="6" customWidth="1"/>
    <col min="22" max="27" width="5" style="6"/>
    <col min="28" max="16384" width="5" style="7"/>
  </cols>
  <sheetData>
    <row r="1" spans="1:27" ht="15" customHeight="1" x14ac:dyDescent="0.2">
      <c r="A1" s="207" t="s">
        <v>310</v>
      </c>
      <c r="B1" s="428"/>
      <c r="C1" s="428"/>
      <c r="D1" s="428"/>
      <c r="E1" s="429"/>
      <c r="F1" s="429"/>
      <c r="G1" s="429"/>
      <c r="H1" s="429"/>
      <c r="I1" s="429"/>
      <c r="J1" s="429"/>
      <c r="K1" s="429"/>
      <c r="L1" s="429"/>
      <c r="M1" s="429"/>
      <c r="N1" s="429"/>
      <c r="O1" s="429"/>
      <c r="P1" s="429"/>
      <c r="Q1" s="429"/>
      <c r="R1" s="429"/>
      <c r="S1" s="429"/>
      <c r="T1" s="429"/>
    </row>
    <row r="2" spans="1:27" ht="31.5" customHeight="1" x14ac:dyDescent="0.2">
      <c r="A2" s="693" t="s">
        <v>356</v>
      </c>
      <c r="B2" s="693"/>
      <c r="C2" s="693"/>
      <c r="D2" s="693"/>
      <c r="E2" s="693"/>
      <c r="F2" s="693"/>
      <c r="G2" s="693"/>
      <c r="H2" s="693"/>
      <c r="I2" s="693"/>
      <c r="J2" s="693"/>
      <c r="K2" s="693"/>
      <c r="L2" s="693"/>
      <c r="M2" s="693"/>
      <c r="N2" s="693"/>
      <c r="O2" s="693"/>
      <c r="P2" s="693"/>
      <c r="Q2" s="693"/>
      <c r="R2" s="693"/>
      <c r="S2" s="693"/>
      <c r="T2" s="693"/>
    </row>
    <row r="3" spans="1:27" ht="20" x14ac:dyDescent="0.2">
      <c r="A3" s="296" t="s">
        <v>327</v>
      </c>
      <c r="B3" s="296"/>
      <c r="C3" s="296"/>
      <c r="D3" s="296"/>
      <c r="E3" s="430"/>
      <c r="F3" s="430"/>
      <c r="G3" s="430"/>
      <c r="H3" s="430"/>
      <c r="I3" s="430"/>
      <c r="J3" s="430"/>
      <c r="K3" s="430"/>
      <c r="L3" s="430"/>
      <c r="M3" s="430"/>
      <c r="N3" s="430"/>
      <c r="O3" s="430"/>
      <c r="P3" s="430"/>
      <c r="Q3" s="430"/>
      <c r="R3" s="430"/>
      <c r="S3" s="430"/>
      <c r="T3" s="430"/>
      <c r="U3" s="2"/>
      <c r="V3" s="5"/>
    </row>
    <row r="4" spans="1:27" ht="21.75" customHeight="1" x14ac:dyDescent="0.2">
      <c r="A4" s="770" t="s">
        <v>286</v>
      </c>
      <c r="B4" s="771"/>
      <c r="C4" s="771"/>
      <c r="D4" s="772"/>
      <c r="E4" s="735" t="s">
        <v>285</v>
      </c>
      <c r="F4" s="736"/>
      <c r="G4" s="764" t="str">
        <f>IF(様式外＿申請書別紙入力用資料!E28="","",様式外＿申請書別紙入力用資料!E28)</f>
        <v/>
      </c>
      <c r="H4" s="765"/>
      <c r="I4" s="765"/>
      <c r="J4" s="765"/>
      <c r="K4" s="765"/>
      <c r="L4" s="765"/>
      <c r="M4" s="765"/>
      <c r="N4" s="765"/>
      <c r="O4" s="765"/>
      <c r="P4" s="765"/>
      <c r="Q4" s="765"/>
      <c r="R4" s="765"/>
      <c r="S4" s="765"/>
      <c r="T4" s="766"/>
      <c r="U4" s="3"/>
      <c r="V4" s="8"/>
      <c r="W4" s="7"/>
      <c r="X4" s="7"/>
      <c r="Y4" s="7"/>
      <c r="Z4" s="7"/>
      <c r="AA4" s="7"/>
    </row>
    <row r="5" spans="1:27" ht="21.75" customHeight="1" x14ac:dyDescent="0.2">
      <c r="A5" s="773"/>
      <c r="B5" s="774"/>
      <c r="C5" s="774"/>
      <c r="D5" s="775"/>
      <c r="E5" s="762" t="s">
        <v>160</v>
      </c>
      <c r="F5" s="763"/>
      <c r="G5" s="767" t="str">
        <f>IF(様式外＿申請書別紙入力用資料!E29="","",様式外＿申請書別紙入力用資料!E29)</f>
        <v/>
      </c>
      <c r="H5" s="768"/>
      <c r="I5" s="768"/>
      <c r="J5" s="768"/>
      <c r="K5" s="768"/>
      <c r="L5" s="768"/>
      <c r="M5" s="768"/>
      <c r="N5" s="768"/>
      <c r="O5" s="768"/>
      <c r="P5" s="768"/>
      <c r="Q5" s="768"/>
      <c r="R5" s="768"/>
      <c r="S5" s="768"/>
      <c r="T5" s="769"/>
      <c r="U5" s="2"/>
      <c r="V5" s="2"/>
    </row>
    <row r="6" spans="1:27" ht="19.5" customHeight="1" x14ac:dyDescent="0.2">
      <c r="A6" s="726" t="s">
        <v>362</v>
      </c>
      <c r="B6" s="727"/>
      <c r="C6" s="727"/>
      <c r="D6" s="727"/>
      <c r="E6" s="727"/>
      <c r="F6" s="727"/>
      <c r="G6" s="727"/>
      <c r="H6" s="727"/>
      <c r="I6" s="727"/>
      <c r="J6" s="727"/>
      <c r="K6" s="727"/>
      <c r="L6" s="727"/>
      <c r="M6" s="727"/>
      <c r="N6" s="727"/>
      <c r="O6" s="727"/>
      <c r="P6" s="727"/>
      <c r="Q6" s="727"/>
      <c r="R6" s="727"/>
      <c r="S6" s="727"/>
      <c r="T6" s="728"/>
      <c r="U6" s="2"/>
    </row>
    <row r="7" spans="1:27" ht="19.5" customHeight="1" x14ac:dyDescent="0.2">
      <c r="A7" s="729"/>
      <c r="B7" s="730"/>
      <c r="C7" s="730"/>
      <c r="D7" s="730"/>
      <c r="E7" s="730"/>
      <c r="F7" s="730"/>
      <c r="G7" s="730"/>
      <c r="H7" s="730"/>
      <c r="I7" s="730"/>
      <c r="J7" s="730"/>
      <c r="K7" s="730"/>
      <c r="L7" s="730"/>
      <c r="M7" s="730"/>
      <c r="N7" s="730"/>
      <c r="O7" s="730"/>
      <c r="P7" s="730"/>
      <c r="Q7" s="730"/>
      <c r="R7" s="730"/>
      <c r="S7" s="730"/>
      <c r="T7" s="731"/>
      <c r="U7" s="2"/>
    </row>
    <row r="8" spans="1:27" ht="15" customHeight="1" x14ac:dyDescent="0.2">
      <c r="A8" s="721" t="s">
        <v>65</v>
      </c>
      <c r="B8" s="722"/>
      <c r="C8" s="722"/>
      <c r="D8" s="723"/>
      <c r="E8" s="732"/>
      <c r="F8" s="733"/>
      <c r="G8" s="733"/>
      <c r="H8" s="733"/>
      <c r="I8" s="733"/>
      <c r="J8" s="733"/>
      <c r="K8" s="733"/>
      <c r="L8" s="733"/>
      <c r="M8" s="733"/>
      <c r="N8" s="733"/>
      <c r="O8" s="733"/>
      <c r="P8" s="733"/>
      <c r="Q8" s="733"/>
      <c r="R8" s="733"/>
      <c r="S8" s="733"/>
      <c r="T8" s="734"/>
      <c r="U8" s="2"/>
    </row>
    <row r="9" spans="1:27" ht="15" customHeight="1" x14ac:dyDescent="0.2">
      <c r="A9" s="718" t="s">
        <v>363</v>
      </c>
      <c r="B9" s="719"/>
      <c r="C9" s="719"/>
      <c r="D9" s="720"/>
      <c r="E9" s="704"/>
      <c r="F9" s="705"/>
      <c r="G9" s="705"/>
      <c r="H9" s="705"/>
      <c r="I9" s="705"/>
      <c r="J9" s="705"/>
      <c r="K9" s="705"/>
      <c r="L9" s="705"/>
      <c r="M9" s="705"/>
      <c r="N9" s="705"/>
      <c r="O9" s="705"/>
      <c r="P9" s="705"/>
      <c r="Q9" s="705"/>
      <c r="R9" s="705"/>
      <c r="S9" s="705"/>
      <c r="T9" s="706"/>
    </row>
    <row r="10" spans="1:27" ht="15" customHeight="1" x14ac:dyDescent="0.2">
      <c r="A10" s="721"/>
      <c r="B10" s="722"/>
      <c r="C10" s="722"/>
      <c r="D10" s="723"/>
      <c r="E10" s="707"/>
      <c r="F10" s="708"/>
      <c r="G10" s="708"/>
      <c r="H10" s="708"/>
      <c r="I10" s="708"/>
      <c r="J10" s="708"/>
      <c r="K10" s="708"/>
      <c r="L10" s="708"/>
      <c r="M10" s="708"/>
      <c r="N10" s="708"/>
      <c r="O10" s="708"/>
      <c r="P10" s="708"/>
      <c r="Q10" s="708"/>
      <c r="R10" s="708"/>
      <c r="S10" s="708"/>
      <c r="T10" s="709"/>
    </row>
    <row r="11" spans="1:27" ht="15" customHeight="1" x14ac:dyDescent="0.2">
      <c r="A11" s="721"/>
      <c r="B11" s="722"/>
      <c r="C11" s="722"/>
      <c r="D11" s="723"/>
      <c r="E11" s="707"/>
      <c r="F11" s="708"/>
      <c r="G11" s="708"/>
      <c r="H11" s="708"/>
      <c r="I11" s="708"/>
      <c r="J11" s="708"/>
      <c r="K11" s="708"/>
      <c r="L11" s="708"/>
      <c r="M11" s="708"/>
      <c r="N11" s="708"/>
      <c r="O11" s="708"/>
      <c r="P11" s="708"/>
      <c r="Q11" s="708"/>
      <c r="R11" s="708"/>
      <c r="S11" s="708"/>
      <c r="T11" s="709"/>
    </row>
    <row r="12" spans="1:27" ht="15" customHeight="1" x14ac:dyDescent="0.2">
      <c r="A12" s="721"/>
      <c r="B12" s="722"/>
      <c r="C12" s="722"/>
      <c r="D12" s="723"/>
      <c r="E12" s="707"/>
      <c r="F12" s="708"/>
      <c r="G12" s="708"/>
      <c r="H12" s="708"/>
      <c r="I12" s="708"/>
      <c r="J12" s="708"/>
      <c r="K12" s="708"/>
      <c r="L12" s="708"/>
      <c r="M12" s="708"/>
      <c r="N12" s="708"/>
      <c r="O12" s="708"/>
      <c r="P12" s="708"/>
      <c r="Q12" s="708"/>
      <c r="R12" s="708"/>
      <c r="S12" s="708"/>
      <c r="T12" s="709"/>
    </row>
    <row r="13" spans="1:27" ht="15" customHeight="1" x14ac:dyDescent="0.2">
      <c r="A13" s="721"/>
      <c r="B13" s="722"/>
      <c r="C13" s="722"/>
      <c r="D13" s="723"/>
      <c r="E13" s="707"/>
      <c r="F13" s="708"/>
      <c r="G13" s="708"/>
      <c r="H13" s="708"/>
      <c r="I13" s="708"/>
      <c r="J13" s="708"/>
      <c r="K13" s="708"/>
      <c r="L13" s="708"/>
      <c r="M13" s="708"/>
      <c r="N13" s="708"/>
      <c r="O13" s="708"/>
      <c r="P13" s="708"/>
      <c r="Q13" s="708"/>
      <c r="R13" s="708"/>
      <c r="S13" s="708"/>
      <c r="T13" s="709"/>
    </row>
    <row r="14" spans="1:27" ht="15" customHeight="1" x14ac:dyDescent="0.2">
      <c r="A14" s="710">
        <f>IF(LEN(E9)&lt;=200,LEN(E9),"→200字を超過しています")</f>
        <v>0</v>
      </c>
      <c r="B14" s="711"/>
      <c r="C14" s="711"/>
      <c r="D14" s="712"/>
      <c r="E14" s="707"/>
      <c r="F14" s="708"/>
      <c r="G14" s="708"/>
      <c r="H14" s="708"/>
      <c r="I14" s="708"/>
      <c r="J14" s="708"/>
      <c r="K14" s="708"/>
      <c r="L14" s="708"/>
      <c r="M14" s="708"/>
      <c r="N14" s="708"/>
      <c r="O14" s="708"/>
      <c r="P14" s="708"/>
      <c r="Q14" s="708"/>
      <c r="R14" s="708"/>
      <c r="S14" s="708"/>
      <c r="T14" s="709"/>
    </row>
    <row r="15" spans="1:27" ht="15" customHeight="1" x14ac:dyDescent="0.2">
      <c r="A15" s="713" t="s">
        <v>67</v>
      </c>
      <c r="B15" s="714"/>
      <c r="C15" s="714"/>
      <c r="D15" s="715"/>
      <c r="E15" s="716"/>
      <c r="F15" s="717"/>
      <c r="G15" s="717"/>
      <c r="H15" s="431"/>
      <c r="I15" s="224" t="s">
        <v>51</v>
      </c>
      <c r="J15" s="432"/>
      <c r="K15" s="224" t="s">
        <v>56</v>
      </c>
      <c r="L15" s="575" t="s">
        <v>269</v>
      </c>
      <c r="M15" s="724">
        <v>46266</v>
      </c>
      <c r="N15" s="724"/>
      <c r="O15" s="724"/>
      <c r="P15" s="724"/>
      <c r="Q15" s="725" t="s">
        <v>288</v>
      </c>
      <c r="R15" s="725"/>
      <c r="S15" s="725"/>
      <c r="T15" s="433"/>
      <c r="U15" s="2"/>
    </row>
    <row r="16" spans="1:27" s="6" customFormat="1" ht="15" customHeight="1" x14ac:dyDescent="0.2">
      <c r="A16" s="694" t="s">
        <v>66</v>
      </c>
      <c r="B16" s="695"/>
      <c r="C16" s="695"/>
      <c r="D16" s="696"/>
      <c r="E16" s="697"/>
      <c r="F16" s="698"/>
      <c r="G16" s="698"/>
      <c r="H16" s="698"/>
      <c r="I16" s="698"/>
      <c r="J16" s="698"/>
      <c r="K16" s="699" t="s">
        <v>73</v>
      </c>
      <c r="L16" s="700"/>
      <c r="M16" s="700"/>
      <c r="N16" s="701"/>
      <c r="O16" s="702"/>
      <c r="P16" s="703"/>
      <c r="Q16" s="703"/>
      <c r="R16" s="703"/>
      <c r="S16" s="703"/>
      <c r="T16" s="434" t="s">
        <v>0</v>
      </c>
      <c r="U16" s="2"/>
    </row>
    <row r="17" spans="1:20" s="6" customFormat="1" ht="15" customHeight="1" x14ac:dyDescent="0.2">
      <c r="A17" s="776" t="s">
        <v>287</v>
      </c>
      <c r="B17" s="777"/>
      <c r="C17" s="777"/>
      <c r="D17" s="777"/>
      <c r="E17" s="777"/>
      <c r="F17" s="777"/>
      <c r="G17" s="777"/>
      <c r="H17" s="777"/>
      <c r="I17" s="777"/>
      <c r="J17" s="777"/>
      <c r="K17" s="777"/>
      <c r="L17" s="777"/>
      <c r="M17" s="777"/>
      <c r="N17" s="777"/>
      <c r="O17" s="777"/>
      <c r="P17" s="777"/>
      <c r="Q17" s="777"/>
      <c r="R17" s="777"/>
      <c r="S17" s="777"/>
      <c r="T17" s="778"/>
    </row>
    <row r="18" spans="1:20" s="6" customFormat="1" ht="15" customHeight="1" x14ac:dyDescent="0.2">
      <c r="A18" s="779"/>
      <c r="B18" s="780"/>
      <c r="C18" s="780"/>
      <c r="D18" s="780"/>
      <c r="E18" s="780"/>
      <c r="F18" s="780"/>
      <c r="G18" s="780"/>
      <c r="H18" s="780"/>
      <c r="I18" s="780"/>
      <c r="J18" s="780"/>
      <c r="K18" s="780"/>
      <c r="L18" s="780"/>
      <c r="M18" s="780"/>
      <c r="N18" s="780"/>
      <c r="O18" s="780"/>
      <c r="P18" s="780"/>
      <c r="Q18" s="780"/>
      <c r="R18" s="780"/>
      <c r="S18" s="780"/>
      <c r="T18" s="781"/>
    </row>
    <row r="19" spans="1:20" s="6" customFormat="1" ht="18.75" customHeight="1" x14ac:dyDescent="0.2">
      <c r="A19" s="737" t="s">
        <v>364</v>
      </c>
      <c r="B19" s="738"/>
      <c r="C19" s="738"/>
      <c r="D19" s="739"/>
      <c r="E19" s="743"/>
      <c r="F19" s="744"/>
      <c r="G19" s="744"/>
      <c r="H19" s="744"/>
      <c r="I19" s="744"/>
      <c r="J19" s="744"/>
      <c r="K19" s="744"/>
      <c r="L19" s="744"/>
      <c r="M19" s="744"/>
      <c r="N19" s="744"/>
      <c r="O19" s="744"/>
      <c r="P19" s="744"/>
      <c r="Q19" s="744"/>
      <c r="R19" s="744"/>
      <c r="S19" s="744"/>
      <c r="T19" s="745"/>
    </row>
    <row r="20" spans="1:20" s="6" customFormat="1" ht="18.75" customHeight="1" x14ac:dyDescent="0.2">
      <c r="A20" s="740"/>
      <c r="B20" s="741"/>
      <c r="C20" s="741"/>
      <c r="D20" s="742"/>
      <c r="E20" s="746"/>
      <c r="F20" s="708"/>
      <c r="G20" s="708"/>
      <c r="H20" s="708"/>
      <c r="I20" s="708"/>
      <c r="J20" s="708"/>
      <c r="K20" s="708"/>
      <c r="L20" s="708"/>
      <c r="M20" s="708"/>
      <c r="N20" s="708"/>
      <c r="O20" s="708"/>
      <c r="P20" s="708"/>
      <c r="Q20" s="708"/>
      <c r="R20" s="708"/>
      <c r="S20" s="708"/>
      <c r="T20" s="709"/>
    </row>
    <row r="21" spans="1:20" s="6" customFormat="1" ht="18.75" customHeight="1" x14ac:dyDescent="0.2">
      <c r="A21" s="740"/>
      <c r="B21" s="741"/>
      <c r="C21" s="741"/>
      <c r="D21" s="742"/>
      <c r="E21" s="746"/>
      <c r="F21" s="708"/>
      <c r="G21" s="708"/>
      <c r="H21" s="708"/>
      <c r="I21" s="708"/>
      <c r="J21" s="708"/>
      <c r="K21" s="708"/>
      <c r="L21" s="708"/>
      <c r="M21" s="708"/>
      <c r="N21" s="708"/>
      <c r="O21" s="708"/>
      <c r="P21" s="708"/>
      <c r="Q21" s="708"/>
      <c r="R21" s="708"/>
      <c r="S21" s="708"/>
      <c r="T21" s="709"/>
    </row>
    <row r="22" spans="1:20" s="6" customFormat="1" ht="18.75" customHeight="1" x14ac:dyDescent="0.2">
      <c r="A22" s="740"/>
      <c r="B22" s="741"/>
      <c r="C22" s="741"/>
      <c r="D22" s="742"/>
      <c r="E22" s="746"/>
      <c r="F22" s="708"/>
      <c r="G22" s="708"/>
      <c r="H22" s="708"/>
      <c r="I22" s="708"/>
      <c r="J22" s="708"/>
      <c r="K22" s="708"/>
      <c r="L22" s="708"/>
      <c r="M22" s="708"/>
      <c r="N22" s="708"/>
      <c r="O22" s="708"/>
      <c r="P22" s="708"/>
      <c r="Q22" s="708"/>
      <c r="R22" s="708"/>
      <c r="S22" s="708"/>
      <c r="T22" s="709"/>
    </row>
    <row r="23" spans="1:20" s="6" customFormat="1" ht="18.75" customHeight="1" x14ac:dyDescent="0.2">
      <c r="A23" s="740"/>
      <c r="B23" s="741"/>
      <c r="C23" s="741"/>
      <c r="D23" s="742"/>
      <c r="E23" s="746"/>
      <c r="F23" s="708"/>
      <c r="G23" s="708"/>
      <c r="H23" s="708"/>
      <c r="I23" s="708"/>
      <c r="J23" s="708"/>
      <c r="K23" s="708"/>
      <c r="L23" s="708"/>
      <c r="M23" s="708"/>
      <c r="N23" s="708"/>
      <c r="O23" s="708"/>
      <c r="P23" s="708"/>
      <c r="Q23" s="708"/>
      <c r="R23" s="708"/>
      <c r="S23" s="708"/>
      <c r="T23" s="709"/>
    </row>
    <row r="24" spans="1:20" s="6" customFormat="1" ht="18.75" customHeight="1" x14ac:dyDescent="0.2">
      <c r="A24" s="740"/>
      <c r="B24" s="741"/>
      <c r="C24" s="741"/>
      <c r="D24" s="742"/>
      <c r="E24" s="746"/>
      <c r="F24" s="708"/>
      <c r="G24" s="708"/>
      <c r="H24" s="708"/>
      <c r="I24" s="708"/>
      <c r="J24" s="708"/>
      <c r="K24" s="708"/>
      <c r="L24" s="708"/>
      <c r="M24" s="708"/>
      <c r="N24" s="708"/>
      <c r="O24" s="708"/>
      <c r="P24" s="708"/>
      <c r="Q24" s="708"/>
      <c r="R24" s="708"/>
      <c r="S24" s="708"/>
      <c r="T24" s="709"/>
    </row>
    <row r="25" spans="1:20" s="6" customFormat="1" ht="18.75" customHeight="1" x14ac:dyDescent="0.2">
      <c r="A25" s="740"/>
      <c r="B25" s="741"/>
      <c r="C25" s="741"/>
      <c r="D25" s="742"/>
      <c r="E25" s="746"/>
      <c r="F25" s="708"/>
      <c r="G25" s="708"/>
      <c r="H25" s="708"/>
      <c r="I25" s="708"/>
      <c r="J25" s="708"/>
      <c r="K25" s="708"/>
      <c r="L25" s="708"/>
      <c r="M25" s="708"/>
      <c r="N25" s="708"/>
      <c r="O25" s="708"/>
      <c r="P25" s="708"/>
      <c r="Q25" s="708"/>
      <c r="R25" s="708"/>
      <c r="S25" s="708"/>
      <c r="T25" s="709"/>
    </row>
    <row r="26" spans="1:20" s="6" customFormat="1" ht="18.75" customHeight="1" x14ac:dyDescent="0.2">
      <c r="A26" s="740"/>
      <c r="B26" s="741"/>
      <c r="C26" s="741"/>
      <c r="D26" s="742"/>
      <c r="E26" s="746"/>
      <c r="F26" s="708"/>
      <c r="G26" s="708"/>
      <c r="H26" s="708"/>
      <c r="I26" s="708"/>
      <c r="J26" s="708"/>
      <c r="K26" s="708"/>
      <c r="L26" s="708"/>
      <c r="M26" s="708"/>
      <c r="N26" s="708"/>
      <c r="O26" s="708"/>
      <c r="P26" s="708"/>
      <c r="Q26" s="708"/>
      <c r="R26" s="708"/>
      <c r="S26" s="708"/>
      <c r="T26" s="709"/>
    </row>
    <row r="27" spans="1:20" s="6" customFormat="1" ht="18.75" customHeight="1" x14ac:dyDescent="0.2">
      <c r="A27" s="740"/>
      <c r="B27" s="741"/>
      <c r="C27" s="741"/>
      <c r="D27" s="742"/>
      <c r="E27" s="746"/>
      <c r="F27" s="708"/>
      <c r="G27" s="708"/>
      <c r="H27" s="708"/>
      <c r="I27" s="708"/>
      <c r="J27" s="708"/>
      <c r="K27" s="708"/>
      <c r="L27" s="708"/>
      <c r="M27" s="708"/>
      <c r="N27" s="708"/>
      <c r="O27" s="708"/>
      <c r="P27" s="708"/>
      <c r="Q27" s="708"/>
      <c r="R27" s="708"/>
      <c r="S27" s="708"/>
      <c r="T27" s="709"/>
    </row>
    <row r="28" spans="1:20" s="6" customFormat="1" ht="18.75" customHeight="1" x14ac:dyDescent="0.2">
      <c r="A28" s="740"/>
      <c r="B28" s="741"/>
      <c r="C28" s="741"/>
      <c r="D28" s="742"/>
      <c r="E28" s="746"/>
      <c r="F28" s="708"/>
      <c r="G28" s="708"/>
      <c r="H28" s="708"/>
      <c r="I28" s="708"/>
      <c r="J28" s="708"/>
      <c r="K28" s="708"/>
      <c r="L28" s="708"/>
      <c r="M28" s="708"/>
      <c r="N28" s="708"/>
      <c r="O28" s="708"/>
      <c r="P28" s="708"/>
      <c r="Q28" s="708"/>
      <c r="R28" s="708"/>
      <c r="S28" s="708"/>
      <c r="T28" s="709"/>
    </row>
    <row r="29" spans="1:20" s="6" customFormat="1" ht="18.75" customHeight="1" x14ac:dyDescent="0.2">
      <c r="A29" s="740"/>
      <c r="B29" s="741"/>
      <c r="C29" s="741"/>
      <c r="D29" s="742"/>
      <c r="E29" s="746"/>
      <c r="F29" s="708"/>
      <c r="G29" s="708"/>
      <c r="H29" s="708"/>
      <c r="I29" s="708"/>
      <c r="J29" s="708"/>
      <c r="K29" s="708"/>
      <c r="L29" s="708"/>
      <c r="M29" s="708"/>
      <c r="N29" s="708"/>
      <c r="O29" s="708"/>
      <c r="P29" s="708"/>
      <c r="Q29" s="708"/>
      <c r="R29" s="708"/>
      <c r="S29" s="708"/>
      <c r="T29" s="709"/>
    </row>
    <row r="30" spans="1:20" s="6" customFormat="1" ht="18.75" customHeight="1" x14ac:dyDescent="0.2">
      <c r="A30" s="740"/>
      <c r="B30" s="741"/>
      <c r="C30" s="741"/>
      <c r="D30" s="742"/>
      <c r="E30" s="746"/>
      <c r="F30" s="708"/>
      <c r="G30" s="708"/>
      <c r="H30" s="708"/>
      <c r="I30" s="708"/>
      <c r="J30" s="708"/>
      <c r="K30" s="708"/>
      <c r="L30" s="708"/>
      <c r="M30" s="708"/>
      <c r="N30" s="708"/>
      <c r="O30" s="708"/>
      <c r="P30" s="708"/>
      <c r="Q30" s="708"/>
      <c r="R30" s="708"/>
      <c r="S30" s="708"/>
      <c r="T30" s="709"/>
    </row>
    <row r="31" spans="1:20" s="6" customFormat="1" ht="18.75" customHeight="1" x14ac:dyDescent="0.2">
      <c r="A31" s="740"/>
      <c r="B31" s="741"/>
      <c r="C31" s="741"/>
      <c r="D31" s="742"/>
      <c r="E31" s="746"/>
      <c r="F31" s="708"/>
      <c r="G31" s="708"/>
      <c r="H31" s="708"/>
      <c r="I31" s="708"/>
      <c r="J31" s="708"/>
      <c r="K31" s="708"/>
      <c r="L31" s="708"/>
      <c r="M31" s="708"/>
      <c r="N31" s="708"/>
      <c r="O31" s="708"/>
      <c r="P31" s="708"/>
      <c r="Q31" s="708"/>
      <c r="R31" s="708"/>
      <c r="S31" s="708"/>
      <c r="T31" s="709"/>
    </row>
    <row r="32" spans="1:20" ht="18.75" customHeight="1" x14ac:dyDescent="0.2">
      <c r="A32" s="759">
        <f>IF(LEN(E19)&lt;=500,LEN(E19),"→500字を超過しています")</f>
        <v>0</v>
      </c>
      <c r="B32" s="760"/>
      <c r="C32" s="760"/>
      <c r="D32" s="761"/>
      <c r="E32" s="746"/>
      <c r="F32" s="708"/>
      <c r="G32" s="708"/>
      <c r="H32" s="708"/>
      <c r="I32" s="708"/>
      <c r="J32" s="708"/>
      <c r="K32" s="708"/>
      <c r="L32" s="708"/>
      <c r="M32" s="708"/>
      <c r="N32" s="708"/>
      <c r="O32" s="708"/>
      <c r="P32" s="708"/>
      <c r="Q32" s="708"/>
      <c r="R32" s="708"/>
      <c r="S32" s="708"/>
      <c r="T32" s="709"/>
    </row>
    <row r="33" spans="1:27" ht="18.75" customHeight="1" x14ac:dyDescent="0.2">
      <c r="A33" s="737" t="s">
        <v>365</v>
      </c>
      <c r="B33" s="738"/>
      <c r="C33" s="738"/>
      <c r="D33" s="739"/>
      <c r="E33" s="743"/>
      <c r="F33" s="744"/>
      <c r="G33" s="744"/>
      <c r="H33" s="744"/>
      <c r="I33" s="744"/>
      <c r="J33" s="744"/>
      <c r="K33" s="744"/>
      <c r="L33" s="744"/>
      <c r="M33" s="744"/>
      <c r="N33" s="744"/>
      <c r="O33" s="744"/>
      <c r="P33" s="744"/>
      <c r="Q33" s="744"/>
      <c r="R33" s="744"/>
      <c r="S33" s="744"/>
      <c r="T33" s="745"/>
      <c r="U33" s="2"/>
      <c r="V33" s="9"/>
    </row>
    <row r="34" spans="1:27" ht="18.75" customHeight="1" x14ac:dyDescent="0.2">
      <c r="A34" s="740"/>
      <c r="B34" s="741"/>
      <c r="C34" s="741"/>
      <c r="D34" s="742"/>
      <c r="E34" s="746"/>
      <c r="F34" s="708"/>
      <c r="G34" s="708"/>
      <c r="H34" s="708"/>
      <c r="I34" s="708"/>
      <c r="J34" s="708"/>
      <c r="K34" s="708"/>
      <c r="L34" s="708"/>
      <c r="M34" s="708"/>
      <c r="N34" s="708"/>
      <c r="O34" s="708"/>
      <c r="P34" s="708"/>
      <c r="Q34" s="708"/>
      <c r="R34" s="708"/>
      <c r="S34" s="708"/>
      <c r="T34" s="709"/>
      <c r="U34" s="2"/>
    </row>
    <row r="35" spans="1:27" ht="18.75" customHeight="1" x14ac:dyDescent="0.2">
      <c r="A35" s="740"/>
      <c r="B35" s="741"/>
      <c r="C35" s="741"/>
      <c r="D35" s="742"/>
      <c r="E35" s="746"/>
      <c r="F35" s="708"/>
      <c r="G35" s="708"/>
      <c r="H35" s="708"/>
      <c r="I35" s="708"/>
      <c r="J35" s="708"/>
      <c r="K35" s="708"/>
      <c r="L35" s="708"/>
      <c r="M35" s="708"/>
      <c r="N35" s="708"/>
      <c r="O35" s="708"/>
      <c r="P35" s="708"/>
      <c r="Q35" s="708"/>
      <c r="R35" s="708"/>
      <c r="S35" s="708"/>
      <c r="T35" s="709"/>
      <c r="U35" s="2"/>
    </row>
    <row r="36" spans="1:27" ht="18.75" customHeight="1" x14ac:dyDescent="0.2">
      <c r="A36" s="740"/>
      <c r="B36" s="741"/>
      <c r="C36" s="741"/>
      <c r="D36" s="742"/>
      <c r="E36" s="746"/>
      <c r="F36" s="708"/>
      <c r="G36" s="708"/>
      <c r="H36" s="708"/>
      <c r="I36" s="708"/>
      <c r="J36" s="708"/>
      <c r="K36" s="708"/>
      <c r="L36" s="708"/>
      <c r="M36" s="708"/>
      <c r="N36" s="708"/>
      <c r="O36" s="708"/>
      <c r="P36" s="708"/>
      <c r="Q36" s="708"/>
      <c r="R36" s="708"/>
      <c r="S36" s="708"/>
      <c r="T36" s="709"/>
    </row>
    <row r="37" spans="1:27" ht="18.75" customHeight="1" x14ac:dyDescent="0.2">
      <c r="A37" s="740"/>
      <c r="B37" s="741"/>
      <c r="C37" s="741"/>
      <c r="D37" s="742"/>
      <c r="E37" s="746"/>
      <c r="F37" s="708"/>
      <c r="G37" s="708"/>
      <c r="H37" s="708"/>
      <c r="I37" s="708"/>
      <c r="J37" s="708"/>
      <c r="K37" s="708"/>
      <c r="L37" s="708"/>
      <c r="M37" s="708"/>
      <c r="N37" s="708"/>
      <c r="O37" s="708"/>
      <c r="P37" s="708"/>
      <c r="Q37" s="708"/>
      <c r="R37" s="708"/>
      <c r="S37" s="708"/>
      <c r="T37" s="709"/>
    </row>
    <row r="38" spans="1:27" ht="18.75" customHeight="1" x14ac:dyDescent="0.2">
      <c r="A38" s="740"/>
      <c r="B38" s="741"/>
      <c r="C38" s="741"/>
      <c r="D38" s="742"/>
      <c r="E38" s="746"/>
      <c r="F38" s="708"/>
      <c r="G38" s="708"/>
      <c r="H38" s="708"/>
      <c r="I38" s="708"/>
      <c r="J38" s="708"/>
      <c r="K38" s="708"/>
      <c r="L38" s="708"/>
      <c r="M38" s="708"/>
      <c r="N38" s="708"/>
      <c r="O38" s="708"/>
      <c r="P38" s="708"/>
      <c r="Q38" s="708"/>
      <c r="R38" s="708"/>
      <c r="S38" s="708"/>
      <c r="T38" s="709"/>
    </row>
    <row r="39" spans="1:27" ht="18.75" customHeight="1" x14ac:dyDescent="0.2">
      <c r="A39" s="740"/>
      <c r="B39" s="741"/>
      <c r="C39" s="741"/>
      <c r="D39" s="742"/>
      <c r="E39" s="746"/>
      <c r="F39" s="708"/>
      <c r="G39" s="708"/>
      <c r="H39" s="708"/>
      <c r="I39" s="708"/>
      <c r="J39" s="708"/>
      <c r="K39" s="708"/>
      <c r="L39" s="708"/>
      <c r="M39" s="708"/>
      <c r="N39" s="708"/>
      <c r="O39" s="708"/>
      <c r="P39" s="708"/>
      <c r="Q39" s="708"/>
      <c r="R39" s="708"/>
      <c r="S39" s="708"/>
      <c r="T39" s="709"/>
    </row>
    <row r="40" spans="1:27" ht="18.75" customHeight="1" x14ac:dyDescent="0.2">
      <c r="A40" s="740"/>
      <c r="B40" s="741"/>
      <c r="C40" s="741"/>
      <c r="D40" s="742"/>
      <c r="E40" s="746"/>
      <c r="F40" s="708"/>
      <c r="G40" s="708"/>
      <c r="H40" s="708"/>
      <c r="I40" s="708"/>
      <c r="J40" s="708"/>
      <c r="K40" s="708"/>
      <c r="L40" s="708"/>
      <c r="M40" s="708"/>
      <c r="N40" s="708"/>
      <c r="O40" s="708"/>
      <c r="P40" s="708"/>
      <c r="Q40" s="708"/>
      <c r="R40" s="708"/>
      <c r="S40" s="708"/>
      <c r="T40" s="709"/>
      <c r="W40" s="10"/>
      <c r="X40" s="11"/>
      <c r="Y40" s="11"/>
      <c r="Z40" s="7"/>
      <c r="AA40" s="7"/>
    </row>
    <row r="41" spans="1:27" ht="18.75" customHeight="1" x14ac:dyDescent="0.2">
      <c r="A41" s="740"/>
      <c r="B41" s="741"/>
      <c r="C41" s="741"/>
      <c r="D41" s="742"/>
      <c r="E41" s="746"/>
      <c r="F41" s="708"/>
      <c r="G41" s="708"/>
      <c r="H41" s="708"/>
      <c r="I41" s="708"/>
      <c r="J41" s="708"/>
      <c r="K41" s="708"/>
      <c r="L41" s="708"/>
      <c r="M41" s="708"/>
      <c r="N41" s="708"/>
      <c r="O41" s="708"/>
      <c r="P41" s="708"/>
      <c r="Q41" s="708"/>
      <c r="R41" s="708"/>
      <c r="S41" s="708"/>
      <c r="T41" s="709"/>
      <c r="W41" s="7"/>
      <c r="X41" s="7"/>
      <c r="Y41" s="7"/>
      <c r="Z41" s="7"/>
      <c r="AA41" s="7"/>
    </row>
    <row r="42" spans="1:27" ht="18.75" customHeight="1" x14ac:dyDescent="0.2">
      <c r="A42" s="740"/>
      <c r="B42" s="741"/>
      <c r="C42" s="741"/>
      <c r="D42" s="742"/>
      <c r="E42" s="746"/>
      <c r="F42" s="708"/>
      <c r="G42" s="708"/>
      <c r="H42" s="708"/>
      <c r="I42" s="708"/>
      <c r="J42" s="708"/>
      <c r="K42" s="708"/>
      <c r="L42" s="708"/>
      <c r="M42" s="708"/>
      <c r="N42" s="708"/>
      <c r="O42" s="708"/>
      <c r="P42" s="708"/>
      <c r="Q42" s="708"/>
      <c r="R42" s="708"/>
      <c r="S42" s="708"/>
      <c r="T42" s="709"/>
      <c r="W42" s="10"/>
      <c r="X42" s="10"/>
      <c r="Y42" s="10"/>
      <c r="Z42" s="10"/>
      <c r="AA42" s="10"/>
    </row>
    <row r="43" spans="1:27" ht="18.75" customHeight="1" x14ac:dyDescent="0.2">
      <c r="A43" s="740"/>
      <c r="B43" s="741"/>
      <c r="C43" s="741"/>
      <c r="D43" s="742"/>
      <c r="E43" s="746"/>
      <c r="F43" s="708"/>
      <c r="G43" s="708"/>
      <c r="H43" s="708"/>
      <c r="I43" s="708"/>
      <c r="J43" s="708"/>
      <c r="K43" s="708"/>
      <c r="L43" s="708"/>
      <c r="M43" s="708"/>
      <c r="N43" s="708"/>
      <c r="O43" s="708"/>
      <c r="P43" s="708"/>
      <c r="Q43" s="708"/>
      <c r="R43" s="708"/>
      <c r="S43" s="708"/>
      <c r="T43" s="709"/>
      <c r="W43" s="10"/>
      <c r="X43" s="10"/>
      <c r="Y43" s="10"/>
      <c r="Z43" s="10"/>
      <c r="AA43" s="10"/>
    </row>
    <row r="44" spans="1:27" ht="18.75" customHeight="1" x14ac:dyDescent="0.2">
      <c r="A44" s="740"/>
      <c r="B44" s="741"/>
      <c r="C44" s="741"/>
      <c r="D44" s="742"/>
      <c r="E44" s="746"/>
      <c r="F44" s="708"/>
      <c r="G44" s="708"/>
      <c r="H44" s="708"/>
      <c r="I44" s="708"/>
      <c r="J44" s="708"/>
      <c r="K44" s="708"/>
      <c r="L44" s="708"/>
      <c r="M44" s="708"/>
      <c r="N44" s="708"/>
      <c r="O44" s="708"/>
      <c r="P44" s="708"/>
      <c r="Q44" s="708"/>
      <c r="R44" s="708"/>
      <c r="S44" s="708"/>
      <c r="T44" s="709"/>
      <c r="W44" s="10"/>
      <c r="X44" s="10"/>
      <c r="Y44" s="10"/>
      <c r="Z44" s="10"/>
      <c r="AA44" s="10"/>
    </row>
    <row r="45" spans="1:27" ht="18.75" customHeight="1" x14ac:dyDescent="0.2">
      <c r="A45" s="740"/>
      <c r="B45" s="741"/>
      <c r="C45" s="741"/>
      <c r="D45" s="742"/>
      <c r="E45" s="746"/>
      <c r="F45" s="708"/>
      <c r="G45" s="708"/>
      <c r="H45" s="708"/>
      <c r="I45" s="708"/>
      <c r="J45" s="708"/>
      <c r="K45" s="708"/>
      <c r="L45" s="708"/>
      <c r="M45" s="708"/>
      <c r="N45" s="708"/>
      <c r="O45" s="708"/>
      <c r="P45" s="708"/>
      <c r="Q45" s="708"/>
      <c r="R45" s="708"/>
      <c r="S45" s="708"/>
      <c r="T45" s="709"/>
      <c r="W45" s="10"/>
      <c r="X45" s="10"/>
      <c r="Y45" s="10"/>
      <c r="Z45" s="10"/>
      <c r="AA45" s="10"/>
    </row>
    <row r="46" spans="1:27" ht="18.75" customHeight="1" x14ac:dyDescent="0.2">
      <c r="A46" s="750">
        <f>IF(LEN(E33)&lt;=500,LEN(E33),"→500字を超過しています")</f>
        <v>0</v>
      </c>
      <c r="B46" s="751"/>
      <c r="C46" s="751"/>
      <c r="D46" s="752"/>
      <c r="E46" s="747"/>
      <c r="F46" s="748"/>
      <c r="G46" s="748"/>
      <c r="H46" s="748"/>
      <c r="I46" s="748"/>
      <c r="J46" s="748"/>
      <c r="K46" s="748"/>
      <c r="L46" s="748"/>
      <c r="M46" s="748"/>
      <c r="N46" s="748"/>
      <c r="O46" s="748"/>
      <c r="P46" s="748"/>
      <c r="Q46" s="748"/>
      <c r="R46" s="748"/>
      <c r="S46" s="748"/>
      <c r="T46" s="749"/>
      <c r="W46" s="10"/>
      <c r="X46" s="10"/>
      <c r="Y46" s="10"/>
      <c r="Z46" s="10"/>
      <c r="AA46" s="10"/>
    </row>
    <row r="47" spans="1:27" ht="18.75" customHeight="1" x14ac:dyDescent="0.2">
      <c r="A47" s="737" t="s">
        <v>366</v>
      </c>
      <c r="B47" s="738"/>
      <c r="C47" s="738"/>
      <c r="D47" s="739"/>
      <c r="E47" s="746"/>
      <c r="F47" s="708"/>
      <c r="G47" s="708"/>
      <c r="H47" s="708"/>
      <c r="I47" s="708"/>
      <c r="J47" s="708"/>
      <c r="K47" s="708"/>
      <c r="L47" s="708"/>
      <c r="M47" s="708"/>
      <c r="N47" s="708"/>
      <c r="O47" s="708"/>
      <c r="P47" s="708"/>
      <c r="Q47" s="708"/>
      <c r="R47" s="708"/>
      <c r="S47" s="708"/>
      <c r="T47" s="709"/>
    </row>
    <row r="48" spans="1:27" ht="18.75" customHeight="1" x14ac:dyDescent="0.2">
      <c r="A48" s="740"/>
      <c r="B48" s="741"/>
      <c r="C48" s="741"/>
      <c r="D48" s="742"/>
      <c r="E48" s="746"/>
      <c r="F48" s="708"/>
      <c r="G48" s="708"/>
      <c r="H48" s="708"/>
      <c r="I48" s="708"/>
      <c r="J48" s="708"/>
      <c r="K48" s="708"/>
      <c r="L48" s="708"/>
      <c r="M48" s="708"/>
      <c r="N48" s="708"/>
      <c r="O48" s="708"/>
      <c r="P48" s="708"/>
      <c r="Q48" s="708"/>
      <c r="R48" s="708"/>
      <c r="S48" s="708"/>
      <c r="T48" s="709"/>
    </row>
    <row r="49" spans="1:27" ht="18.75" customHeight="1" x14ac:dyDescent="0.2">
      <c r="A49" s="740"/>
      <c r="B49" s="741"/>
      <c r="C49" s="741"/>
      <c r="D49" s="742"/>
      <c r="E49" s="746"/>
      <c r="F49" s="708"/>
      <c r="G49" s="708"/>
      <c r="H49" s="708"/>
      <c r="I49" s="708"/>
      <c r="J49" s="708"/>
      <c r="K49" s="708"/>
      <c r="L49" s="708"/>
      <c r="M49" s="708"/>
      <c r="N49" s="708"/>
      <c r="O49" s="708"/>
      <c r="P49" s="708"/>
      <c r="Q49" s="708"/>
      <c r="R49" s="708"/>
      <c r="S49" s="708"/>
      <c r="T49" s="709"/>
    </row>
    <row r="50" spans="1:27" ht="18.75" customHeight="1" x14ac:dyDescent="0.2">
      <c r="A50" s="740"/>
      <c r="B50" s="741"/>
      <c r="C50" s="741"/>
      <c r="D50" s="742"/>
      <c r="E50" s="746"/>
      <c r="F50" s="708"/>
      <c r="G50" s="708"/>
      <c r="H50" s="708"/>
      <c r="I50" s="708"/>
      <c r="J50" s="708"/>
      <c r="K50" s="708"/>
      <c r="L50" s="708"/>
      <c r="M50" s="708"/>
      <c r="N50" s="708"/>
      <c r="O50" s="708"/>
      <c r="P50" s="708"/>
      <c r="Q50" s="708"/>
      <c r="R50" s="708"/>
      <c r="S50" s="708"/>
      <c r="T50" s="709"/>
      <c r="W50" s="10"/>
      <c r="X50" s="11"/>
      <c r="Y50" s="11"/>
      <c r="Z50" s="7"/>
      <c r="AA50" s="7"/>
    </row>
    <row r="51" spans="1:27" ht="18.75" customHeight="1" x14ac:dyDescent="0.2">
      <c r="A51" s="740"/>
      <c r="B51" s="741"/>
      <c r="C51" s="741"/>
      <c r="D51" s="742"/>
      <c r="E51" s="746"/>
      <c r="F51" s="708"/>
      <c r="G51" s="708"/>
      <c r="H51" s="708"/>
      <c r="I51" s="708"/>
      <c r="J51" s="708"/>
      <c r="K51" s="708"/>
      <c r="L51" s="708"/>
      <c r="M51" s="708"/>
      <c r="N51" s="708"/>
      <c r="O51" s="708"/>
      <c r="P51" s="708"/>
      <c r="Q51" s="708"/>
      <c r="R51" s="708"/>
      <c r="S51" s="708"/>
      <c r="T51" s="709"/>
      <c r="W51" s="10"/>
      <c r="X51" s="11"/>
      <c r="Y51" s="11"/>
      <c r="Z51" s="7"/>
      <c r="AA51" s="7"/>
    </row>
    <row r="52" spans="1:27" ht="18.75" customHeight="1" x14ac:dyDescent="0.2">
      <c r="A52" s="756">
        <f>IF(LEN(E47)&lt;=200,LEN(E47),"→200字を超過しています")</f>
        <v>0</v>
      </c>
      <c r="B52" s="757"/>
      <c r="C52" s="757"/>
      <c r="D52" s="758"/>
      <c r="E52" s="753"/>
      <c r="F52" s="754"/>
      <c r="G52" s="754"/>
      <c r="H52" s="754"/>
      <c r="I52" s="754"/>
      <c r="J52" s="754"/>
      <c r="K52" s="754"/>
      <c r="L52" s="754"/>
      <c r="M52" s="754"/>
      <c r="N52" s="754"/>
      <c r="O52" s="754"/>
      <c r="P52" s="754"/>
      <c r="Q52" s="754"/>
      <c r="R52" s="754"/>
      <c r="S52" s="754"/>
      <c r="T52" s="755"/>
      <c r="W52" s="10"/>
      <c r="X52" s="10"/>
      <c r="Y52" s="10"/>
      <c r="Z52" s="10"/>
      <c r="AA52" s="10"/>
    </row>
  </sheetData>
  <sheetProtection sheet="1" formatCells="0" formatRows="0" selectLockedCells="1"/>
  <mergeCells count="30">
    <mergeCell ref="E5:F5"/>
    <mergeCell ref="G4:T4"/>
    <mergeCell ref="G5:T5"/>
    <mergeCell ref="A4:D5"/>
    <mergeCell ref="A17:T18"/>
    <mergeCell ref="A19:D31"/>
    <mergeCell ref="A33:D45"/>
    <mergeCell ref="A47:D51"/>
    <mergeCell ref="E33:T46"/>
    <mergeCell ref="A46:D46"/>
    <mergeCell ref="E47:T52"/>
    <mergeCell ref="A52:D52"/>
    <mergeCell ref="E19:T32"/>
    <mergeCell ref="A32:D32"/>
    <mergeCell ref="A2:T2"/>
    <mergeCell ref="A16:D16"/>
    <mergeCell ref="E16:J16"/>
    <mergeCell ref="K16:N16"/>
    <mergeCell ref="O16:S16"/>
    <mergeCell ref="E9:T14"/>
    <mergeCell ref="A14:D14"/>
    <mergeCell ref="A15:D15"/>
    <mergeCell ref="E15:G15"/>
    <mergeCell ref="A9:D13"/>
    <mergeCell ref="M15:P15"/>
    <mergeCell ref="Q15:S15"/>
    <mergeCell ref="A6:T7"/>
    <mergeCell ref="A8:D8"/>
    <mergeCell ref="E8:T8"/>
    <mergeCell ref="E4:F4"/>
  </mergeCells>
  <phoneticPr fontId="9"/>
  <dataValidations count="9">
    <dataValidation allowBlank="1" showInputMessage="1" showErrorMessage="1" prompt="製品改良によって課題をどのように解決し、どういった効果があるのか等を説明してください。" sqref="E19:T32" xr:uid="{00000000-0002-0000-0100-000000000000}"/>
    <dataValidation allowBlank="1" showInputMessage="1" showErrorMessage="1" prompt="上記以外に特筆すべき点があれば追加で説明してください。_x000a_・利用素材や技術等の特徴_x000a_・技術や取引先等自社の強み" sqref="E47:T52" xr:uid="{00000000-0002-0000-0100-000001000000}"/>
    <dataValidation allowBlank="1" showInputMessage="1" showErrorMessage="1" prompt="主に以下の点を説明してください。・改良前製品や競合・類似製品と比較しての優位性・顧客又は自社へもたらすメリットの大きさ例）機能性・利便性・安全性・品質の向上、高付加価値化、コスト削減" sqref="E33:T46" xr:uid="{00000000-0002-0000-0100-000002000000}"/>
    <dataValidation allowBlank="1" showInputMessage="1" showErrorMessage="1" prompt="シリーズ製品の場合はシリーズ製品であることの説明も記入してください。" sqref="E9:T14" xr:uid="{00000000-0002-0000-0100-000003000000}"/>
    <dataValidation allowBlank="1" showInputMessage="1" showErrorMessage="1" prompt="対象製品等は原則１種類です。_x000a_ただし、シリーズ化している製品等はシリーズ全体で１種類とみなします。" sqref="E8:T8" xr:uid="{00000000-0002-0000-0100-000004000000}"/>
    <dataValidation imeMode="disabled" allowBlank="1" showInputMessage="1" showErrorMessage="1" sqref="H15 O16:S16" xr:uid="{00000000-0002-0000-0100-000005000000}"/>
    <dataValidation type="list" allowBlank="1" showInputMessage="1" showErrorMessage="1" sqref="E15" xr:uid="{00000000-0002-0000-0100-000006000000}">
      <formula1>"選択してください,令和,平成,昭和,大正,明治"</formula1>
    </dataValidation>
    <dataValidation type="list" allowBlank="1" showInputMessage="1" showErrorMessage="1" sqref="E16:J16" xr:uid="{00000000-0002-0000-0100-000007000000}">
      <formula1>"選択してください,試作品,既存製品"</formula1>
    </dataValidation>
    <dataValidation type="custom" imeMode="disabled" allowBlank="1" showInputMessage="1" showErrorMessage="1" error="改良前の製品または試作品は、基準日以前に完成している必要があります。" sqref="J15" xr:uid="{1A12A136-233E-46D9-B287-79F6C384F4C1}">
      <formula1>OR(E15&lt;&gt;"令和", DATE(2018+H15, J15, 1) &lt;= DATE(YEAR($M$15), MONTH($M$15), 1))</formula1>
    </dataValidation>
  </dataValidations>
  <pageMargins left="0.59055118110236227" right="0.19685039370078741" top="0.39370078740157483" bottom="0.39370078740157483" header="0.19685039370078741" footer="0.19685039370078741"/>
  <pageSetup paperSize="9" scale="86" orientation="portrait" r:id="rId1"/>
  <extLst>
    <ext xmlns:x14="http://schemas.microsoft.com/office/spreadsheetml/2009/9/main" uri="{78C0D931-6437-407d-A8EE-F0AAD7539E65}">
      <x14:conditionalFormattings>
        <x14:conditionalFormatting xmlns:xm="http://schemas.microsoft.com/office/excel/2006/main">
          <x14:cfRule type="expression" priority="2" id="{AFFB973D-ED6C-47DC-A7C9-3EA989FBAA6C}">
            <xm:f>様式外＿申請書別紙入力用資料!$C$24="申請区分②　B【規格適合・認証取得プロジェクト - 製品改良目標無】"</xm:f>
            <x14:dxf>
              <fill>
                <patternFill>
                  <bgColor theme="0" tint="-0.14996795556505021"/>
                </patternFill>
              </fill>
            </x14:dxf>
          </x14:cfRule>
          <xm:sqref>G4:T4</xm:sqref>
        </x14:conditionalFormatting>
        <x14:conditionalFormatting xmlns:xm="http://schemas.microsoft.com/office/excel/2006/main">
          <x14:cfRule type="expression" priority="1" id="{C33E05C0-A978-49E9-964D-4A4F7749204E}">
            <xm:f>様式外＿申請書別紙入力用資料!$C$24="申請区分①　A【製品改良プロジェクト】"</xm:f>
            <x14:dxf>
              <fill>
                <patternFill>
                  <bgColor theme="0" tint="-0.14996795556505021"/>
                </patternFill>
              </fill>
            </x14:dxf>
          </x14:cfRule>
          <xm:sqref>G5:T5</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8" tint="0.79998168889431442"/>
    <pageSetUpPr fitToPage="1"/>
  </sheetPr>
  <dimension ref="A1:CU33"/>
  <sheetViews>
    <sheetView showGridLines="0" view="pageBreakPreview" zoomScaleNormal="100" zoomScaleSheetLayoutView="100" workbookViewId="0">
      <selection activeCell="J17" sqref="J17:AI17"/>
    </sheetView>
  </sheetViews>
  <sheetFormatPr defaultColWidth="1.90625" defaultRowHeight="15" customHeight="1" outlineLevelCol="1" x14ac:dyDescent="0.2"/>
  <cols>
    <col min="1" max="1" width="1.90625" style="20"/>
    <col min="2" max="35" width="2.7265625" style="20" customWidth="1"/>
    <col min="36" max="50" width="2.453125" style="20" customWidth="1"/>
    <col min="51" max="51" width="11.08984375" style="20" hidden="1" customWidth="1" outlineLevel="1"/>
    <col min="52" max="52" width="2.453125" style="20" customWidth="1" collapsed="1"/>
    <col min="53" max="224" width="2.453125" style="20" customWidth="1"/>
    <col min="225" max="16384" width="1.90625" style="20"/>
  </cols>
  <sheetData>
    <row r="1" spans="1:99" ht="15" customHeight="1" x14ac:dyDescent="0.2">
      <c r="A1" s="20" t="s">
        <v>320</v>
      </c>
    </row>
    <row r="2" spans="1:99" ht="20" x14ac:dyDescent="0.2">
      <c r="A2" s="57" t="s">
        <v>168</v>
      </c>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216"/>
    </row>
    <row r="3" spans="1:99" ht="15" customHeight="1" x14ac:dyDescent="0.2">
      <c r="A3" s="36" t="s">
        <v>250</v>
      </c>
      <c r="B3" s="66"/>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94"/>
    </row>
    <row r="4" spans="1:99" ht="15" customHeight="1" x14ac:dyDescent="0.2">
      <c r="A4" s="35"/>
      <c r="B4" s="69" t="s">
        <v>190</v>
      </c>
      <c r="C4" s="9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93"/>
    </row>
    <row r="5" spans="1:99" ht="15" customHeight="1" thickBot="1" x14ac:dyDescent="0.25">
      <c r="A5" s="35"/>
      <c r="B5" s="82" t="s">
        <v>448</v>
      </c>
      <c r="C5" s="91"/>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92"/>
    </row>
    <row r="6" spans="1:99" ht="19.5" customHeight="1" thickBot="1" x14ac:dyDescent="0.25">
      <c r="A6" s="35"/>
      <c r="B6" s="1268" t="s">
        <v>50</v>
      </c>
      <c r="C6" s="1269"/>
      <c r="D6" s="1269"/>
      <c r="E6" s="1269"/>
      <c r="F6" s="1315"/>
      <c r="G6" s="1316" t="s">
        <v>307</v>
      </c>
      <c r="H6" s="1271"/>
      <c r="I6" s="1272"/>
      <c r="J6" s="1325"/>
      <c r="K6" s="1325"/>
      <c r="L6" s="1325"/>
      <c r="M6" s="1325"/>
      <c r="N6" s="1325"/>
      <c r="O6" s="1325"/>
      <c r="P6" s="1325"/>
      <c r="Q6" s="1325"/>
      <c r="R6" s="1325"/>
      <c r="S6" s="1325"/>
      <c r="T6" s="1325"/>
      <c r="U6" s="1325"/>
      <c r="V6" s="1325"/>
      <c r="W6" s="1325"/>
      <c r="X6" s="1325"/>
      <c r="Y6" s="1325"/>
      <c r="Z6" s="1325"/>
      <c r="AA6" s="1325"/>
      <c r="AB6" s="1325"/>
      <c r="AC6" s="1325"/>
      <c r="AD6" s="1325"/>
      <c r="AE6" s="1325"/>
      <c r="AF6" s="1325"/>
      <c r="AG6" s="1325"/>
      <c r="AH6" s="1325"/>
      <c r="AI6" s="1326"/>
      <c r="AN6" s="22"/>
      <c r="AO6" s="491"/>
      <c r="AP6" s="491"/>
      <c r="AQ6" s="491"/>
      <c r="AR6" s="491"/>
      <c r="AS6" s="491"/>
      <c r="AT6" s="491"/>
      <c r="AU6" s="491"/>
      <c r="AV6" s="491"/>
      <c r="AW6" s="491"/>
      <c r="AX6" s="491"/>
      <c r="AY6" s="491"/>
      <c r="AZ6" s="491"/>
      <c r="BA6" s="491"/>
      <c r="BB6" s="491"/>
      <c r="BC6" s="491"/>
      <c r="BD6" s="491"/>
      <c r="BE6" s="491"/>
      <c r="BF6" s="491"/>
      <c r="BG6" s="491"/>
      <c r="BH6" s="491"/>
      <c r="BI6" s="491"/>
      <c r="BJ6" s="491"/>
      <c r="BK6" s="491"/>
      <c r="BL6" s="491"/>
      <c r="BM6" s="491"/>
      <c r="BN6" s="491"/>
      <c r="BO6" s="491"/>
      <c r="BP6" s="491"/>
      <c r="BQ6" s="491"/>
      <c r="BR6" s="491"/>
      <c r="BS6" s="22"/>
      <c r="BT6" s="22"/>
      <c r="BU6" s="22"/>
      <c r="BV6" s="22"/>
      <c r="BW6" s="22"/>
      <c r="BX6" s="22"/>
      <c r="BY6" s="22"/>
      <c r="CC6" s="22"/>
      <c r="CD6" s="491"/>
      <c r="CE6" s="491"/>
      <c r="CF6" s="491"/>
      <c r="CG6" s="491"/>
      <c r="CH6" s="491"/>
      <c r="CI6" s="491"/>
      <c r="CJ6" s="491"/>
      <c r="CK6" s="491"/>
      <c r="CL6" s="491"/>
      <c r="CM6" s="491"/>
      <c r="CN6" s="491"/>
      <c r="CO6" s="491"/>
      <c r="CP6" s="491"/>
      <c r="CQ6" s="491"/>
      <c r="CR6" s="491"/>
      <c r="CS6" s="491"/>
      <c r="CT6" s="491"/>
      <c r="CU6" s="491"/>
    </row>
    <row r="7" spans="1:99" ht="19.5" customHeight="1" x14ac:dyDescent="0.2">
      <c r="A7" s="35"/>
      <c r="B7" s="1341" t="s">
        <v>142</v>
      </c>
      <c r="C7" s="1141"/>
      <c r="D7" s="1141"/>
      <c r="E7" s="1141"/>
      <c r="F7" s="1141"/>
      <c r="G7" s="1141"/>
      <c r="H7" s="1141"/>
      <c r="I7" s="1141"/>
      <c r="J7" s="1344" t="s">
        <v>147</v>
      </c>
      <c r="K7" s="1345"/>
      <c r="L7" s="1345"/>
      <c r="M7" s="1338"/>
      <c r="N7" s="1339"/>
      <c r="O7" s="1339"/>
      <c r="P7" s="1339"/>
      <c r="Q7" s="1339"/>
      <c r="R7" s="1339"/>
      <c r="S7" s="1339"/>
      <c r="T7" s="1339"/>
      <c r="U7" s="1339"/>
      <c r="V7" s="1339"/>
      <c r="W7" s="1339"/>
      <c r="X7" s="1339"/>
      <c r="Y7" s="1339"/>
      <c r="Z7" s="1339"/>
      <c r="AA7" s="1339"/>
      <c r="AB7" s="1339"/>
      <c r="AC7" s="1339"/>
      <c r="AD7" s="1339"/>
      <c r="AE7" s="1339"/>
      <c r="AF7" s="1339"/>
      <c r="AG7" s="1339"/>
      <c r="AH7" s="1339"/>
      <c r="AI7" s="1340"/>
    </row>
    <row r="8" spans="1:99" ht="19.5" customHeight="1" x14ac:dyDescent="0.2">
      <c r="A8" s="35"/>
      <c r="B8" s="1341"/>
      <c r="C8" s="1141"/>
      <c r="D8" s="1141"/>
      <c r="E8" s="1141"/>
      <c r="F8" s="1141"/>
      <c r="G8" s="1141"/>
      <c r="H8" s="1141"/>
      <c r="I8" s="1141"/>
      <c r="J8" s="1228" t="s">
        <v>146</v>
      </c>
      <c r="K8" s="1282"/>
      <c r="L8" s="1282"/>
      <c r="M8" s="1335"/>
      <c r="N8" s="1336"/>
      <c r="O8" s="1336"/>
      <c r="P8" s="1336"/>
      <c r="Q8" s="1336"/>
      <c r="R8" s="1336"/>
      <c r="S8" s="1336"/>
      <c r="T8" s="1336"/>
      <c r="U8" s="1336"/>
      <c r="V8" s="1336"/>
      <c r="W8" s="1336"/>
      <c r="X8" s="1336"/>
      <c r="Y8" s="1336"/>
      <c r="Z8" s="1336"/>
      <c r="AA8" s="1336"/>
      <c r="AB8" s="1336"/>
      <c r="AC8" s="1336"/>
      <c r="AD8" s="1336"/>
      <c r="AE8" s="1336"/>
      <c r="AF8" s="1336"/>
      <c r="AG8" s="1336"/>
      <c r="AH8" s="1336"/>
      <c r="AI8" s="1337"/>
    </row>
    <row r="9" spans="1:99" ht="19.5" customHeight="1" x14ac:dyDescent="0.2">
      <c r="A9" s="35"/>
      <c r="B9" s="1341"/>
      <c r="C9" s="1141"/>
      <c r="D9" s="1141"/>
      <c r="E9" s="1141"/>
      <c r="F9" s="1141"/>
      <c r="G9" s="1141"/>
      <c r="H9" s="1141"/>
      <c r="I9" s="1141"/>
      <c r="J9" s="1192" t="s">
        <v>148</v>
      </c>
      <c r="K9" s="1193"/>
      <c r="L9" s="1193"/>
      <c r="M9" s="1352" t="s">
        <v>156</v>
      </c>
      <c r="N9" s="1353"/>
      <c r="O9" s="1353"/>
      <c r="P9" s="1353"/>
      <c r="Q9" s="1353"/>
      <c r="R9" s="1358"/>
      <c r="S9" s="1359"/>
      <c r="T9" s="1359"/>
      <c r="U9" s="351" t="s">
        <v>144</v>
      </c>
      <c r="V9" s="1283" t="s">
        <v>308</v>
      </c>
      <c r="W9" s="1283"/>
      <c r="X9" s="1283"/>
      <c r="Y9" s="1361" t="s">
        <v>156</v>
      </c>
      <c r="Z9" s="1353"/>
      <c r="AA9" s="1353"/>
      <c r="AB9" s="1353"/>
      <c r="AC9" s="1353"/>
      <c r="AD9" s="1356"/>
      <c r="AE9" s="1357"/>
      <c r="AF9" s="1357"/>
      <c r="AG9" s="1327" t="s">
        <v>189</v>
      </c>
      <c r="AH9" s="1327"/>
      <c r="AI9" s="1328"/>
      <c r="AY9" s="576">
        <f>様式外＿申請書別紙入力用資料!$E$37</f>
        <v>46419</v>
      </c>
    </row>
    <row r="10" spans="1:99" ht="19.5" customHeight="1" x14ac:dyDescent="0.2">
      <c r="A10" s="35"/>
      <c r="B10" s="1342"/>
      <c r="C10" s="1343"/>
      <c r="D10" s="1343"/>
      <c r="E10" s="1343"/>
      <c r="F10" s="1343"/>
      <c r="G10" s="1343"/>
      <c r="H10" s="1343"/>
      <c r="I10" s="1343"/>
      <c r="J10" s="1192"/>
      <c r="K10" s="1193"/>
      <c r="L10" s="1193"/>
      <c r="M10" s="1354" t="s">
        <v>155</v>
      </c>
      <c r="N10" s="1355"/>
      <c r="O10" s="1355"/>
      <c r="P10" s="1355"/>
      <c r="Q10" s="1355"/>
      <c r="R10" s="1356"/>
      <c r="S10" s="1357"/>
      <c r="T10" s="1357"/>
      <c r="U10" s="352" t="s">
        <v>144</v>
      </c>
      <c r="V10" s="1193"/>
      <c r="W10" s="1193"/>
      <c r="X10" s="1193"/>
      <c r="Y10" s="1360" t="s">
        <v>155</v>
      </c>
      <c r="Z10" s="1355"/>
      <c r="AA10" s="1355"/>
      <c r="AB10" s="1355"/>
      <c r="AC10" s="1355"/>
      <c r="AD10" s="1356"/>
      <c r="AE10" s="1357"/>
      <c r="AF10" s="1357"/>
      <c r="AG10" s="1365" t="s">
        <v>189</v>
      </c>
      <c r="AH10" s="1365"/>
      <c r="AI10" s="1366"/>
      <c r="AY10" s="576">
        <f>様式外＿申請書別紙入力用資料!$F$38</f>
        <v>0</v>
      </c>
    </row>
    <row r="11" spans="1:99" ht="19.5" customHeight="1" x14ac:dyDescent="0.2">
      <c r="A11" s="35"/>
      <c r="B11" s="1346" t="s">
        <v>149</v>
      </c>
      <c r="C11" s="1320"/>
      <c r="D11" s="1320"/>
      <c r="E11" s="1320"/>
      <c r="F11" s="1320"/>
      <c r="G11" s="1320"/>
      <c r="H11" s="1320"/>
      <c r="I11" s="1320"/>
      <c r="J11" s="1241" t="s">
        <v>150</v>
      </c>
      <c r="K11" s="1229"/>
      <c r="L11" s="1229"/>
      <c r="M11" s="1348"/>
      <c r="N11" s="1278"/>
      <c r="O11" s="1278"/>
      <c r="P11" s="1278"/>
      <c r="Q11" s="1278"/>
      <c r="R11" s="1278"/>
      <c r="S11" s="1278"/>
      <c r="T11" s="1278"/>
      <c r="U11" s="1278"/>
      <c r="V11" s="1278"/>
      <c r="W11" s="1278"/>
      <c r="X11" s="1278"/>
      <c r="Y11" s="1278"/>
      <c r="Z11" s="1278"/>
      <c r="AA11" s="1278"/>
      <c r="AB11" s="1278"/>
      <c r="AC11" s="1278"/>
      <c r="AD11" s="1278"/>
      <c r="AE11" s="1278"/>
      <c r="AF11" s="1278"/>
      <c r="AG11" s="1278"/>
      <c r="AH11" s="1278"/>
      <c r="AI11" s="1279"/>
      <c r="AN11" s="22"/>
      <c r="AO11" s="491"/>
      <c r="AP11" s="491"/>
      <c r="AQ11" s="491"/>
      <c r="AR11" s="491"/>
      <c r="AS11" s="491"/>
      <c r="AT11" s="491"/>
      <c r="AU11" s="491"/>
      <c r="AV11" s="491"/>
      <c r="AW11" s="491"/>
      <c r="AX11" s="491"/>
      <c r="AY11" s="491"/>
      <c r="AZ11" s="491"/>
      <c r="BA11" s="491"/>
      <c r="BB11" s="491"/>
      <c r="BC11" s="491"/>
      <c r="BD11" s="491"/>
      <c r="BE11" s="491"/>
      <c r="BF11" s="491"/>
      <c r="BG11" s="491"/>
      <c r="BH11" s="491"/>
      <c r="BI11" s="491"/>
      <c r="BJ11" s="491"/>
      <c r="BK11" s="491"/>
      <c r="BL11" s="491"/>
      <c r="BM11" s="491"/>
      <c r="BN11" s="491"/>
      <c r="BO11" s="491"/>
      <c r="BP11" s="491"/>
      <c r="BQ11" s="491"/>
      <c r="BR11" s="491"/>
      <c r="BS11" s="22"/>
      <c r="BT11" s="22"/>
      <c r="BU11" s="22"/>
      <c r="BV11" s="22"/>
      <c r="BW11" s="22"/>
      <c r="BX11" s="22"/>
      <c r="BY11" s="22"/>
    </row>
    <row r="12" spans="1:99" ht="19.5" customHeight="1" x14ac:dyDescent="0.2">
      <c r="A12" s="35"/>
      <c r="B12" s="1347"/>
      <c r="C12" s="1141"/>
      <c r="D12" s="1141"/>
      <c r="E12" s="1141"/>
      <c r="F12" s="1141"/>
      <c r="G12" s="1141"/>
      <c r="H12" s="1141"/>
      <c r="I12" s="1141"/>
      <c r="J12" s="1241" t="s">
        <v>151</v>
      </c>
      <c r="K12" s="1229"/>
      <c r="L12" s="1229"/>
      <c r="M12" s="1348"/>
      <c r="N12" s="1278"/>
      <c r="O12" s="1278"/>
      <c r="P12" s="1278"/>
      <c r="Q12" s="1278"/>
      <c r="R12" s="1278"/>
      <c r="S12" s="1278"/>
      <c r="T12" s="1278"/>
      <c r="U12" s="1278"/>
      <c r="V12" s="1278"/>
      <c r="W12" s="1278"/>
      <c r="X12" s="1279"/>
      <c r="Y12" s="1241" t="s">
        <v>152</v>
      </c>
      <c r="Z12" s="1229"/>
      <c r="AA12" s="1229"/>
      <c r="AB12" s="1349"/>
      <c r="AC12" s="1350"/>
      <c r="AD12" s="1350"/>
      <c r="AE12" s="1350"/>
      <c r="AF12" s="1350"/>
      <c r="AG12" s="1350"/>
      <c r="AH12" s="1350"/>
      <c r="AI12" s="1351"/>
      <c r="AN12" s="22"/>
      <c r="AO12" s="491"/>
      <c r="AP12" s="491"/>
      <c r="AQ12" s="491"/>
      <c r="AR12" s="491"/>
      <c r="AS12" s="491"/>
      <c r="AT12" s="491"/>
      <c r="AU12" s="491"/>
      <c r="AV12" s="491"/>
      <c r="AW12" s="491"/>
      <c r="AX12" s="491"/>
      <c r="AY12" s="491"/>
      <c r="AZ12" s="491"/>
      <c r="BA12" s="491"/>
      <c r="BB12" s="491"/>
      <c r="BC12" s="491"/>
      <c r="BD12" s="491"/>
      <c r="BE12" s="491"/>
      <c r="BF12" s="491"/>
      <c r="BG12" s="491"/>
      <c r="BH12" s="491"/>
      <c r="BI12" s="491"/>
      <c r="BJ12" s="491"/>
      <c r="BK12" s="491"/>
      <c r="BL12" s="491"/>
      <c r="BM12" s="491"/>
      <c r="BN12" s="491"/>
      <c r="BO12" s="491"/>
      <c r="BP12" s="491"/>
      <c r="BQ12" s="491"/>
      <c r="BR12" s="491"/>
      <c r="BS12" s="22"/>
      <c r="BT12" s="22"/>
      <c r="BU12" s="22"/>
      <c r="BV12" s="22"/>
      <c r="BW12" s="22"/>
      <c r="BX12" s="22"/>
      <c r="BY12" s="22"/>
    </row>
    <row r="13" spans="1:99" ht="19.5" customHeight="1" x14ac:dyDescent="0.2">
      <c r="A13" s="35"/>
      <c r="B13" s="1342"/>
      <c r="C13" s="1343"/>
      <c r="D13" s="1343"/>
      <c r="E13" s="1343"/>
      <c r="F13" s="1343"/>
      <c r="G13" s="1343"/>
      <c r="H13" s="1343"/>
      <c r="I13" s="1343"/>
      <c r="J13" s="1241" t="s">
        <v>153</v>
      </c>
      <c r="K13" s="1229"/>
      <c r="L13" s="1229"/>
      <c r="M13" s="1362"/>
      <c r="N13" s="1363"/>
      <c r="O13" s="1363"/>
      <c r="P13" s="1363"/>
      <c r="Q13" s="1363"/>
      <c r="R13" s="1363"/>
      <c r="S13" s="1363"/>
      <c r="T13" s="1363"/>
      <c r="U13" s="1363"/>
      <c r="V13" s="1363"/>
      <c r="W13" s="1363"/>
      <c r="X13" s="1363"/>
      <c r="Y13" s="1363"/>
      <c r="Z13" s="1363"/>
      <c r="AA13" s="1363"/>
      <c r="AB13" s="1363"/>
      <c r="AC13" s="1363"/>
      <c r="AD13" s="1363"/>
      <c r="AE13" s="1363"/>
      <c r="AF13" s="1363"/>
      <c r="AG13" s="1363"/>
      <c r="AH13" s="1363"/>
      <c r="AI13" s="1364"/>
      <c r="AN13" s="22"/>
      <c r="AO13" s="491"/>
      <c r="AP13" s="491"/>
      <c r="AQ13" s="491"/>
      <c r="AR13" s="491"/>
      <c r="AS13" s="491"/>
      <c r="AT13" s="491"/>
      <c r="AU13" s="491"/>
      <c r="AV13" s="491"/>
      <c r="AW13" s="491"/>
      <c r="AX13" s="491"/>
      <c r="AY13" s="491"/>
      <c r="AZ13" s="491"/>
      <c r="BA13" s="491"/>
      <c r="BB13" s="491"/>
      <c r="BC13" s="491"/>
      <c r="BD13" s="491"/>
      <c r="BE13" s="491"/>
      <c r="BF13" s="491"/>
      <c r="BG13" s="491"/>
      <c r="BH13" s="491"/>
      <c r="BI13" s="491"/>
      <c r="BJ13" s="491"/>
      <c r="BK13" s="491"/>
      <c r="BL13" s="491"/>
      <c r="BM13" s="491"/>
      <c r="BN13" s="491"/>
      <c r="BO13" s="491"/>
      <c r="BP13" s="491"/>
      <c r="BQ13" s="491"/>
      <c r="BR13" s="491"/>
      <c r="BS13" s="22"/>
      <c r="BT13" s="22"/>
      <c r="BU13" s="22"/>
      <c r="BV13" s="22"/>
      <c r="BW13" s="22"/>
      <c r="BX13" s="22"/>
      <c r="BY13" s="22"/>
    </row>
    <row r="14" spans="1:99" ht="19.5" customHeight="1" x14ac:dyDescent="0.2">
      <c r="A14" s="35"/>
      <c r="B14" s="1241" t="s">
        <v>17</v>
      </c>
      <c r="C14" s="1229"/>
      <c r="D14" s="1229"/>
      <c r="E14" s="1229"/>
      <c r="F14" s="1229"/>
      <c r="G14" s="1229"/>
      <c r="H14" s="1229"/>
      <c r="I14" s="1229"/>
      <c r="J14" s="1324" t="s">
        <v>278</v>
      </c>
      <c r="K14" s="1243"/>
      <c r="L14" s="1243"/>
      <c r="M14" s="1243"/>
      <c r="N14" s="1278"/>
      <c r="O14" s="1278"/>
      <c r="P14" s="1243" t="s">
        <v>18</v>
      </c>
      <c r="Q14" s="1243"/>
      <c r="R14" s="1278"/>
      <c r="S14" s="1278"/>
      <c r="T14" s="1243" t="s">
        <v>124</v>
      </c>
      <c r="U14" s="1243"/>
      <c r="V14" s="1243" t="s">
        <v>20</v>
      </c>
      <c r="W14" s="1243"/>
      <c r="X14" s="1243"/>
      <c r="Y14" s="1243" t="s">
        <v>278</v>
      </c>
      <c r="Z14" s="1243"/>
      <c r="AA14" s="1243"/>
      <c r="AB14" s="1278"/>
      <c r="AC14" s="1278"/>
      <c r="AD14" s="1243" t="s">
        <v>18</v>
      </c>
      <c r="AE14" s="1243"/>
      <c r="AF14" s="1278"/>
      <c r="AG14" s="1278"/>
      <c r="AH14" s="1243" t="s">
        <v>19</v>
      </c>
      <c r="AI14" s="1321"/>
      <c r="AN14" s="22"/>
      <c r="AO14" s="491"/>
      <c r="AP14" s="491"/>
      <c r="AQ14" s="491"/>
      <c r="AR14" s="491"/>
      <c r="AS14" s="491"/>
      <c r="AT14" s="491"/>
      <c r="AU14" s="491"/>
      <c r="AV14" s="491"/>
      <c r="AW14" s="491"/>
      <c r="AX14" s="491"/>
      <c r="AY14" s="491"/>
      <c r="AZ14" s="491"/>
      <c r="BA14" s="491"/>
      <c r="BB14" s="491"/>
      <c r="BC14" s="491"/>
      <c r="BD14" s="491"/>
      <c r="BE14" s="491"/>
      <c r="BF14" s="491"/>
      <c r="BG14" s="491"/>
      <c r="BH14" s="491"/>
      <c r="BI14" s="491"/>
      <c r="BJ14" s="491"/>
      <c r="BK14" s="491"/>
      <c r="BL14" s="491"/>
      <c r="BM14" s="491"/>
      <c r="BN14" s="491"/>
      <c r="BO14" s="491"/>
      <c r="BP14" s="491"/>
      <c r="BQ14" s="491"/>
      <c r="BR14" s="491"/>
      <c r="BS14" s="22"/>
      <c r="BT14" s="22"/>
      <c r="BU14" s="22"/>
      <c r="BV14" s="22"/>
      <c r="BW14" s="22"/>
      <c r="BX14" s="22"/>
      <c r="BY14" s="22"/>
    </row>
    <row r="15" spans="1:99" ht="19.5" customHeight="1" x14ac:dyDescent="0.2">
      <c r="A15" s="35"/>
      <c r="B15" s="1241" t="s">
        <v>41</v>
      </c>
      <c r="C15" s="1229"/>
      <c r="D15" s="1229"/>
      <c r="E15" s="1229"/>
      <c r="F15" s="1229"/>
      <c r="G15" s="1229"/>
      <c r="H15" s="1229"/>
      <c r="I15" s="1229"/>
      <c r="J15" s="1322"/>
      <c r="K15" s="1323"/>
      <c r="L15" s="1323"/>
      <c r="M15" s="1323"/>
      <c r="N15" s="1323"/>
      <c r="O15" s="1323"/>
      <c r="P15" s="1323"/>
      <c r="Q15" s="1323"/>
      <c r="R15" s="1323"/>
      <c r="S15" s="1323"/>
      <c r="T15" s="1323"/>
      <c r="U15" s="1323"/>
      <c r="V15" s="1323"/>
      <c r="W15" s="1323"/>
      <c r="X15" s="1255" t="s">
        <v>42</v>
      </c>
      <c r="Y15" s="1255"/>
      <c r="Z15" s="1255"/>
      <c r="AA15" s="1255"/>
      <c r="AB15" s="1255"/>
      <c r="AC15" s="1255"/>
      <c r="AD15" s="1255"/>
      <c r="AE15" s="1255"/>
      <c r="AF15" s="1255"/>
      <c r="AG15" s="1255"/>
      <c r="AH15" s="1255"/>
      <c r="AI15" s="1256"/>
    </row>
    <row r="16" spans="1:99" ht="54" customHeight="1" x14ac:dyDescent="0.2">
      <c r="A16" s="35"/>
      <c r="B16" s="1228" t="s">
        <v>154</v>
      </c>
      <c r="C16" s="1229"/>
      <c r="D16" s="1229"/>
      <c r="E16" s="1229"/>
      <c r="F16" s="1229"/>
      <c r="G16" s="1229"/>
      <c r="H16" s="1229"/>
      <c r="I16" s="1229"/>
      <c r="J16" s="1317"/>
      <c r="K16" s="1231"/>
      <c r="L16" s="1231"/>
      <c r="M16" s="1231"/>
      <c r="N16" s="1231"/>
      <c r="O16" s="1231"/>
      <c r="P16" s="1231"/>
      <c r="Q16" s="1231"/>
      <c r="R16" s="1231"/>
      <c r="S16" s="1231"/>
      <c r="T16" s="1231"/>
      <c r="U16" s="1231"/>
      <c r="V16" s="1231"/>
      <c r="W16" s="1231"/>
      <c r="X16" s="1231"/>
      <c r="Y16" s="1231"/>
      <c r="Z16" s="1231"/>
      <c r="AA16" s="1231"/>
      <c r="AB16" s="1231"/>
      <c r="AC16" s="1231"/>
      <c r="AD16" s="1231"/>
      <c r="AE16" s="1231"/>
      <c r="AF16" s="1231"/>
      <c r="AG16" s="1231"/>
      <c r="AH16" s="1231"/>
      <c r="AI16" s="1232"/>
      <c r="CC16" s="335"/>
    </row>
    <row r="17" spans="1:99" ht="54" customHeight="1" thickBot="1" x14ac:dyDescent="0.25">
      <c r="A17" s="35"/>
      <c r="B17" s="1288" t="s">
        <v>145</v>
      </c>
      <c r="C17" s="1320"/>
      <c r="D17" s="1320"/>
      <c r="E17" s="1320"/>
      <c r="F17" s="1320"/>
      <c r="G17" s="1320"/>
      <c r="H17" s="1320"/>
      <c r="I17" s="1320"/>
      <c r="J17" s="1318"/>
      <c r="K17" s="1287"/>
      <c r="L17" s="1287"/>
      <c r="M17" s="1287"/>
      <c r="N17" s="1287"/>
      <c r="O17" s="1287"/>
      <c r="P17" s="1287"/>
      <c r="Q17" s="1287"/>
      <c r="R17" s="1287"/>
      <c r="S17" s="1287"/>
      <c r="T17" s="1287"/>
      <c r="U17" s="1287"/>
      <c r="V17" s="1287"/>
      <c r="W17" s="1287"/>
      <c r="X17" s="1287"/>
      <c r="Y17" s="1287"/>
      <c r="Z17" s="1287"/>
      <c r="AA17" s="1287"/>
      <c r="AB17" s="1287"/>
      <c r="AC17" s="1287"/>
      <c r="AD17" s="1287"/>
      <c r="AE17" s="1287"/>
      <c r="AF17" s="1287"/>
      <c r="AG17" s="1287"/>
      <c r="AH17" s="1287"/>
      <c r="AI17" s="1319"/>
    </row>
    <row r="18" spans="1:99" ht="22.5" customHeight="1" thickBot="1" x14ac:dyDescent="0.25">
      <c r="A18" s="35"/>
      <c r="B18" s="1329" t="s">
        <v>256</v>
      </c>
      <c r="C18" s="1330"/>
      <c r="D18" s="1330"/>
      <c r="E18" s="1330"/>
      <c r="F18" s="1330"/>
      <c r="G18" s="1330"/>
      <c r="H18" s="1330"/>
      <c r="I18" s="1330"/>
      <c r="J18" s="1330"/>
      <c r="K18" s="1330"/>
      <c r="L18" s="1330"/>
      <c r="M18" s="1330"/>
      <c r="N18" s="1330"/>
      <c r="O18" s="1330"/>
      <c r="P18" s="1330"/>
      <c r="Q18" s="1330"/>
      <c r="R18" s="1330"/>
      <c r="S18" s="1330"/>
      <c r="T18" s="1330"/>
      <c r="U18" s="1330"/>
      <c r="V18" s="1330"/>
      <c r="W18" s="1330"/>
      <c r="X18" s="1330"/>
      <c r="Y18" s="1330"/>
      <c r="Z18" s="1330"/>
      <c r="AA18" s="1330"/>
      <c r="AB18" s="1330"/>
      <c r="AC18" s="1331"/>
      <c r="AD18" s="1332" t="s">
        <v>283</v>
      </c>
      <c r="AE18" s="1333"/>
      <c r="AF18" s="1333"/>
      <c r="AG18" s="1333"/>
      <c r="AH18" s="1333"/>
      <c r="AI18" s="1334"/>
    </row>
    <row r="19" spans="1:99" ht="21.75" customHeight="1" thickBot="1" x14ac:dyDescent="0.25">
      <c r="A19" s="35"/>
      <c r="B19" s="1233"/>
      <c r="C19" s="1233"/>
      <c r="D19" s="1233"/>
      <c r="E19" s="1233"/>
      <c r="F19" s="1233"/>
      <c r="G19" s="1233"/>
      <c r="H19" s="1233"/>
      <c r="I19" s="1233"/>
      <c r="J19" s="1234"/>
      <c r="K19" s="1234"/>
      <c r="L19" s="1234"/>
      <c r="M19" s="1234"/>
      <c r="N19" s="1234"/>
      <c r="O19" s="1234"/>
      <c r="P19" s="1234"/>
      <c r="Q19" s="1234"/>
      <c r="R19" s="1234"/>
      <c r="S19" s="1234"/>
      <c r="T19" s="1234"/>
      <c r="U19" s="1234"/>
      <c r="V19" s="1234"/>
      <c r="W19" s="1234"/>
      <c r="X19" s="1234"/>
      <c r="Y19" s="1234"/>
      <c r="Z19" s="1234"/>
      <c r="AA19" s="1234"/>
      <c r="AB19" s="1234"/>
      <c r="AC19" s="1234"/>
      <c r="AD19" s="1235"/>
      <c r="AE19" s="1235"/>
      <c r="AF19" s="1235"/>
      <c r="AG19" s="1235"/>
      <c r="AH19" s="1235"/>
      <c r="AI19" s="1236"/>
      <c r="AJ19" s="25"/>
      <c r="AK19" s="25"/>
      <c r="AL19" s="25"/>
      <c r="AM19" s="25"/>
    </row>
    <row r="20" spans="1:99" ht="19.5" customHeight="1" thickBot="1" x14ac:dyDescent="0.25">
      <c r="A20" s="35"/>
      <c r="B20" s="1268" t="s">
        <v>50</v>
      </c>
      <c r="C20" s="1269"/>
      <c r="D20" s="1269"/>
      <c r="E20" s="1269"/>
      <c r="F20" s="1315"/>
      <c r="G20" s="1316" t="s">
        <v>307</v>
      </c>
      <c r="H20" s="1271"/>
      <c r="I20" s="1272"/>
      <c r="J20" s="1325"/>
      <c r="K20" s="1325"/>
      <c r="L20" s="1325"/>
      <c r="M20" s="1325"/>
      <c r="N20" s="1325"/>
      <c r="O20" s="1325"/>
      <c r="P20" s="1325"/>
      <c r="Q20" s="1325"/>
      <c r="R20" s="1325"/>
      <c r="S20" s="1325"/>
      <c r="T20" s="1325"/>
      <c r="U20" s="1325"/>
      <c r="V20" s="1325"/>
      <c r="W20" s="1325"/>
      <c r="X20" s="1325"/>
      <c r="Y20" s="1325"/>
      <c r="Z20" s="1325"/>
      <c r="AA20" s="1325"/>
      <c r="AB20" s="1325"/>
      <c r="AC20" s="1325"/>
      <c r="AD20" s="1325"/>
      <c r="AE20" s="1325"/>
      <c r="AF20" s="1325"/>
      <c r="AG20" s="1325"/>
      <c r="AH20" s="1325"/>
      <c r="AI20" s="1326"/>
      <c r="AN20" s="22"/>
      <c r="AO20" s="491"/>
      <c r="AP20" s="491"/>
      <c r="AQ20" s="491"/>
      <c r="AR20" s="491"/>
      <c r="AS20" s="491"/>
      <c r="AT20" s="491"/>
      <c r="AU20" s="491"/>
      <c r="AV20" s="491"/>
      <c r="AW20" s="491"/>
      <c r="AX20" s="491"/>
      <c r="AY20" s="491"/>
      <c r="AZ20" s="491"/>
      <c r="BA20" s="491"/>
      <c r="BB20" s="491"/>
      <c r="BC20" s="491"/>
      <c r="BD20" s="491"/>
      <c r="BE20" s="491"/>
      <c r="BF20" s="491"/>
      <c r="BG20" s="491"/>
      <c r="BH20" s="491"/>
      <c r="BI20" s="491"/>
      <c r="BJ20" s="491"/>
      <c r="BK20" s="491"/>
      <c r="BL20" s="491"/>
      <c r="BM20" s="491"/>
      <c r="BN20" s="491"/>
      <c r="BO20" s="491"/>
      <c r="BP20" s="491"/>
      <c r="BQ20" s="491"/>
      <c r="BR20" s="491"/>
      <c r="BS20" s="22"/>
      <c r="BT20" s="22"/>
      <c r="BU20" s="22"/>
      <c r="BV20" s="22"/>
      <c r="BW20" s="22"/>
      <c r="BX20" s="22"/>
      <c r="BY20" s="22"/>
      <c r="CC20" s="22"/>
      <c r="CD20" s="491"/>
      <c r="CE20" s="491"/>
      <c r="CF20" s="491"/>
      <c r="CG20" s="491"/>
      <c r="CH20" s="491"/>
      <c r="CI20" s="491"/>
      <c r="CJ20" s="491"/>
      <c r="CK20" s="491"/>
      <c r="CL20" s="491"/>
      <c r="CM20" s="491"/>
      <c r="CN20" s="491"/>
      <c r="CO20" s="491"/>
      <c r="CP20" s="491"/>
      <c r="CQ20" s="491"/>
      <c r="CR20" s="491"/>
      <c r="CS20" s="491"/>
      <c r="CT20" s="491"/>
      <c r="CU20" s="491"/>
    </row>
    <row r="21" spans="1:99" ht="19.5" customHeight="1" x14ac:dyDescent="0.2">
      <c r="A21" s="35"/>
      <c r="B21" s="1341" t="s">
        <v>142</v>
      </c>
      <c r="C21" s="1141"/>
      <c r="D21" s="1141"/>
      <c r="E21" s="1141"/>
      <c r="F21" s="1141"/>
      <c r="G21" s="1141"/>
      <c r="H21" s="1141"/>
      <c r="I21" s="1141"/>
      <c r="J21" s="1344" t="s">
        <v>147</v>
      </c>
      <c r="K21" s="1345"/>
      <c r="L21" s="1345"/>
      <c r="M21" s="1338"/>
      <c r="N21" s="1339"/>
      <c r="O21" s="1339"/>
      <c r="P21" s="1339"/>
      <c r="Q21" s="1339"/>
      <c r="R21" s="1339"/>
      <c r="S21" s="1339"/>
      <c r="T21" s="1339"/>
      <c r="U21" s="1339"/>
      <c r="V21" s="1339"/>
      <c r="W21" s="1339"/>
      <c r="X21" s="1339"/>
      <c r="Y21" s="1339"/>
      <c r="Z21" s="1339"/>
      <c r="AA21" s="1339"/>
      <c r="AB21" s="1339"/>
      <c r="AC21" s="1339"/>
      <c r="AD21" s="1339"/>
      <c r="AE21" s="1339"/>
      <c r="AF21" s="1339"/>
      <c r="AG21" s="1339"/>
      <c r="AH21" s="1339"/>
      <c r="AI21" s="1340"/>
    </row>
    <row r="22" spans="1:99" ht="19.5" customHeight="1" x14ac:dyDescent="0.2">
      <c r="A22" s="35"/>
      <c r="B22" s="1341"/>
      <c r="C22" s="1141"/>
      <c r="D22" s="1141"/>
      <c r="E22" s="1141"/>
      <c r="F22" s="1141"/>
      <c r="G22" s="1141"/>
      <c r="H22" s="1141"/>
      <c r="I22" s="1141"/>
      <c r="J22" s="1228" t="s">
        <v>146</v>
      </c>
      <c r="K22" s="1282"/>
      <c r="L22" s="1282"/>
      <c r="M22" s="1335"/>
      <c r="N22" s="1336"/>
      <c r="O22" s="1336"/>
      <c r="P22" s="1336"/>
      <c r="Q22" s="1336"/>
      <c r="R22" s="1336"/>
      <c r="S22" s="1336"/>
      <c r="T22" s="1336"/>
      <c r="U22" s="1336"/>
      <c r="V22" s="1336"/>
      <c r="W22" s="1336"/>
      <c r="X22" s="1336"/>
      <c r="Y22" s="1336"/>
      <c r="Z22" s="1336"/>
      <c r="AA22" s="1336"/>
      <c r="AB22" s="1336"/>
      <c r="AC22" s="1336"/>
      <c r="AD22" s="1336"/>
      <c r="AE22" s="1336"/>
      <c r="AF22" s="1336"/>
      <c r="AG22" s="1336"/>
      <c r="AH22" s="1336"/>
      <c r="AI22" s="1337"/>
    </row>
    <row r="23" spans="1:99" ht="19.5" customHeight="1" x14ac:dyDescent="0.2">
      <c r="A23" s="35"/>
      <c r="B23" s="1341"/>
      <c r="C23" s="1141"/>
      <c r="D23" s="1141"/>
      <c r="E23" s="1141"/>
      <c r="F23" s="1141"/>
      <c r="G23" s="1141"/>
      <c r="H23" s="1141"/>
      <c r="I23" s="1141"/>
      <c r="J23" s="1192" t="s">
        <v>148</v>
      </c>
      <c r="K23" s="1193"/>
      <c r="L23" s="1193"/>
      <c r="M23" s="1352" t="s">
        <v>156</v>
      </c>
      <c r="N23" s="1353"/>
      <c r="O23" s="1353"/>
      <c r="P23" s="1353"/>
      <c r="Q23" s="1353"/>
      <c r="R23" s="1358"/>
      <c r="S23" s="1359"/>
      <c r="T23" s="1359"/>
      <c r="U23" s="351" t="s">
        <v>144</v>
      </c>
      <c r="V23" s="1283" t="s">
        <v>308</v>
      </c>
      <c r="W23" s="1283"/>
      <c r="X23" s="1283"/>
      <c r="Y23" s="1361" t="s">
        <v>156</v>
      </c>
      <c r="Z23" s="1353"/>
      <c r="AA23" s="1353"/>
      <c r="AB23" s="1353"/>
      <c r="AC23" s="1353"/>
      <c r="AD23" s="1356"/>
      <c r="AE23" s="1357"/>
      <c r="AF23" s="1357"/>
      <c r="AG23" s="1327" t="s">
        <v>189</v>
      </c>
      <c r="AH23" s="1327"/>
      <c r="AI23" s="1328"/>
    </row>
    <row r="24" spans="1:99" ht="19.5" customHeight="1" x14ac:dyDescent="0.2">
      <c r="A24" s="35"/>
      <c r="B24" s="1342"/>
      <c r="C24" s="1343"/>
      <c r="D24" s="1343"/>
      <c r="E24" s="1343"/>
      <c r="F24" s="1343"/>
      <c r="G24" s="1343"/>
      <c r="H24" s="1343"/>
      <c r="I24" s="1343"/>
      <c r="J24" s="1192"/>
      <c r="K24" s="1193"/>
      <c r="L24" s="1193"/>
      <c r="M24" s="1354" t="s">
        <v>155</v>
      </c>
      <c r="N24" s="1355"/>
      <c r="O24" s="1355"/>
      <c r="P24" s="1355"/>
      <c r="Q24" s="1355"/>
      <c r="R24" s="1356"/>
      <c r="S24" s="1357"/>
      <c r="T24" s="1357"/>
      <c r="U24" s="352" t="s">
        <v>144</v>
      </c>
      <c r="V24" s="1193"/>
      <c r="W24" s="1193"/>
      <c r="X24" s="1193"/>
      <c r="Y24" s="1360" t="s">
        <v>155</v>
      </c>
      <c r="Z24" s="1355"/>
      <c r="AA24" s="1355"/>
      <c r="AB24" s="1355"/>
      <c r="AC24" s="1355"/>
      <c r="AD24" s="1356"/>
      <c r="AE24" s="1357"/>
      <c r="AF24" s="1357"/>
      <c r="AG24" s="1365" t="s">
        <v>189</v>
      </c>
      <c r="AH24" s="1365"/>
      <c r="AI24" s="1366"/>
    </row>
    <row r="25" spans="1:99" ht="19.5" customHeight="1" x14ac:dyDescent="0.2">
      <c r="A25" s="35"/>
      <c r="B25" s="1346" t="s">
        <v>149</v>
      </c>
      <c r="C25" s="1320"/>
      <c r="D25" s="1320"/>
      <c r="E25" s="1320"/>
      <c r="F25" s="1320"/>
      <c r="G25" s="1320"/>
      <c r="H25" s="1320"/>
      <c r="I25" s="1320"/>
      <c r="J25" s="1241" t="s">
        <v>150</v>
      </c>
      <c r="K25" s="1229"/>
      <c r="L25" s="1229"/>
      <c r="M25" s="1348"/>
      <c r="N25" s="1278"/>
      <c r="O25" s="1278"/>
      <c r="P25" s="1278"/>
      <c r="Q25" s="1278"/>
      <c r="R25" s="1278"/>
      <c r="S25" s="1278"/>
      <c r="T25" s="1278"/>
      <c r="U25" s="1278"/>
      <c r="V25" s="1278"/>
      <c r="W25" s="1278"/>
      <c r="X25" s="1278"/>
      <c r="Y25" s="1278"/>
      <c r="Z25" s="1278"/>
      <c r="AA25" s="1278"/>
      <c r="AB25" s="1278"/>
      <c r="AC25" s="1278"/>
      <c r="AD25" s="1278"/>
      <c r="AE25" s="1278"/>
      <c r="AF25" s="1278"/>
      <c r="AG25" s="1278"/>
      <c r="AH25" s="1278"/>
      <c r="AI25" s="1279"/>
      <c r="AN25" s="22"/>
      <c r="AO25" s="491"/>
      <c r="AP25" s="491"/>
      <c r="AQ25" s="491"/>
      <c r="AR25" s="491"/>
      <c r="AS25" s="491"/>
      <c r="AT25" s="491"/>
      <c r="AU25" s="491"/>
      <c r="AV25" s="491"/>
      <c r="AW25" s="491"/>
      <c r="AX25" s="491"/>
      <c r="AY25" s="491"/>
      <c r="AZ25" s="491"/>
      <c r="BA25" s="491"/>
      <c r="BB25" s="491"/>
      <c r="BC25" s="491"/>
      <c r="BD25" s="491"/>
      <c r="BE25" s="491"/>
      <c r="BF25" s="491"/>
      <c r="BG25" s="491"/>
      <c r="BH25" s="491"/>
      <c r="BI25" s="491"/>
      <c r="BJ25" s="491"/>
      <c r="BK25" s="491"/>
      <c r="BL25" s="491"/>
      <c r="BM25" s="491"/>
      <c r="BN25" s="491"/>
      <c r="BO25" s="491"/>
      <c r="BP25" s="491"/>
      <c r="BQ25" s="491"/>
      <c r="BR25" s="491"/>
      <c r="BS25" s="22"/>
      <c r="BT25" s="22"/>
      <c r="BU25" s="22"/>
      <c r="BV25" s="22"/>
      <c r="BW25" s="22"/>
      <c r="BX25" s="22"/>
      <c r="BY25" s="22"/>
    </row>
    <row r="26" spans="1:99" ht="19.5" customHeight="1" x14ac:dyDescent="0.2">
      <c r="A26" s="35"/>
      <c r="B26" s="1347"/>
      <c r="C26" s="1141"/>
      <c r="D26" s="1141"/>
      <c r="E26" s="1141"/>
      <c r="F26" s="1141"/>
      <c r="G26" s="1141"/>
      <c r="H26" s="1141"/>
      <c r="I26" s="1141"/>
      <c r="J26" s="1241" t="s">
        <v>151</v>
      </c>
      <c r="K26" s="1229"/>
      <c r="L26" s="1229"/>
      <c r="M26" s="1348"/>
      <c r="N26" s="1278"/>
      <c r="O26" s="1278"/>
      <c r="P26" s="1278"/>
      <c r="Q26" s="1278"/>
      <c r="R26" s="1278"/>
      <c r="S26" s="1278"/>
      <c r="T26" s="1278"/>
      <c r="U26" s="1278"/>
      <c r="V26" s="1278"/>
      <c r="W26" s="1278"/>
      <c r="X26" s="1279"/>
      <c r="Y26" s="1241" t="s">
        <v>152</v>
      </c>
      <c r="Z26" s="1229"/>
      <c r="AA26" s="1229"/>
      <c r="AB26" s="1349"/>
      <c r="AC26" s="1350"/>
      <c r="AD26" s="1350"/>
      <c r="AE26" s="1350"/>
      <c r="AF26" s="1350"/>
      <c r="AG26" s="1350"/>
      <c r="AH26" s="1350"/>
      <c r="AI26" s="1351"/>
      <c r="AN26" s="22"/>
      <c r="AO26" s="491"/>
      <c r="AP26" s="491"/>
      <c r="AQ26" s="491"/>
      <c r="AR26" s="491"/>
      <c r="AS26" s="491"/>
      <c r="AT26" s="491"/>
      <c r="AU26" s="491"/>
      <c r="AV26" s="491"/>
      <c r="AW26" s="491"/>
      <c r="AX26" s="491"/>
      <c r="AY26" s="491"/>
      <c r="AZ26" s="491"/>
      <c r="BA26" s="491"/>
      <c r="BB26" s="491"/>
      <c r="BC26" s="491"/>
      <c r="BD26" s="491"/>
      <c r="BE26" s="491"/>
      <c r="BF26" s="491"/>
      <c r="BG26" s="491"/>
      <c r="BH26" s="491"/>
      <c r="BI26" s="491"/>
      <c r="BJ26" s="491"/>
      <c r="BK26" s="491"/>
      <c r="BL26" s="491"/>
      <c r="BM26" s="491"/>
      <c r="BN26" s="491"/>
      <c r="BO26" s="491"/>
      <c r="BP26" s="491"/>
      <c r="BQ26" s="491"/>
      <c r="BR26" s="491"/>
      <c r="BS26" s="22"/>
      <c r="BT26" s="22"/>
      <c r="BU26" s="22"/>
      <c r="BV26" s="22"/>
      <c r="BW26" s="22"/>
      <c r="BX26" s="22"/>
      <c r="BY26" s="22"/>
    </row>
    <row r="27" spans="1:99" ht="19.5" customHeight="1" x14ac:dyDescent="0.2">
      <c r="A27" s="35"/>
      <c r="B27" s="1342"/>
      <c r="C27" s="1343"/>
      <c r="D27" s="1343"/>
      <c r="E27" s="1343"/>
      <c r="F27" s="1343"/>
      <c r="G27" s="1343"/>
      <c r="H27" s="1343"/>
      <c r="I27" s="1343"/>
      <c r="J27" s="1241" t="s">
        <v>153</v>
      </c>
      <c r="K27" s="1229"/>
      <c r="L27" s="1229"/>
      <c r="M27" s="1362"/>
      <c r="N27" s="1363"/>
      <c r="O27" s="1363"/>
      <c r="P27" s="1363"/>
      <c r="Q27" s="1363"/>
      <c r="R27" s="1363"/>
      <c r="S27" s="1363"/>
      <c r="T27" s="1363"/>
      <c r="U27" s="1363"/>
      <c r="V27" s="1363"/>
      <c r="W27" s="1363"/>
      <c r="X27" s="1363"/>
      <c r="Y27" s="1363"/>
      <c r="Z27" s="1363"/>
      <c r="AA27" s="1363"/>
      <c r="AB27" s="1363"/>
      <c r="AC27" s="1363"/>
      <c r="AD27" s="1363"/>
      <c r="AE27" s="1363"/>
      <c r="AF27" s="1363"/>
      <c r="AG27" s="1363"/>
      <c r="AH27" s="1363"/>
      <c r="AI27" s="1364"/>
      <c r="AN27" s="22"/>
      <c r="AO27" s="491"/>
      <c r="AP27" s="491"/>
      <c r="AQ27" s="491"/>
      <c r="AR27" s="491"/>
      <c r="AS27" s="491"/>
      <c r="AT27" s="491"/>
      <c r="AU27" s="491"/>
      <c r="AV27" s="491"/>
      <c r="AW27" s="491"/>
      <c r="AX27" s="491"/>
      <c r="AY27" s="491"/>
      <c r="AZ27" s="491"/>
      <c r="BA27" s="491"/>
      <c r="BB27" s="491"/>
      <c r="BC27" s="491"/>
      <c r="BD27" s="491"/>
      <c r="BE27" s="491"/>
      <c r="BF27" s="491"/>
      <c r="BG27" s="491"/>
      <c r="BH27" s="491"/>
      <c r="BI27" s="491"/>
      <c r="BJ27" s="491"/>
      <c r="BK27" s="491"/>
      <c r="BL27" s="491"/>
      <c r="BM27" s="491"/>
      <c r="BN27" s="491"/>
      <c r="BO27" s="491"/>
      <c r="BP27" s="491"/>
      <c r="BQ27" s="491"/>
      <c r="BR27" s="491"/>
      <c r="BS27" s="22"/>
      <c r="BT27" s="22"/>
      <c r="BU27" s="22"/>
      <c r="BV27" s="22"/>
      <c r="BW27" s="22"/>
      <c r="BX27" s="22"/>
      <c r="BY27" s="22"/>
    </row>
    <row r="28" spans="1:99" ht="19.5" customHeight="1" x14ac:dyDescent="0.2">
      <c r="A28" s="35"/>
      <c r="B28" s="1241" t="s">
        <v>17</v>
      </c>
      <c r="C28" s="1229"/>
      <c r="D28" s="1229"/>
      <c r="E28" s="1229"/>
      <c r="F28" s="1229"/>
      <c r="G28" s="1229"/>
      <c r="H28" s="1229"/>
      <c r="I28" s="1229"/>
      <c r="J28" s="1324" t="s">
        <v>272</v>
      </c>
      <c r="K28" s="1243"/>
      <c r="L28" s="1243"/>
      <c r="M28" s="1243"/>
      <c r="N28" s="1278"/>
      <c r="O28" s="1278"/>
      <c r="P28" s="1243" t="s">
        <v>18</v>
      </c>
      <c r="Q28" s="1243"/>
      <c r="R28" s="1278"/>
      <c r="S28" s="1278"/>
      <c r="T28" s="1243" t="s">
        <v>124</v>
      </c>
      <c r="U28" s="1243"/>
      <c r="V28" s="1243" t="s">
        <v>20</v>
      </c>
      <c r="W28" s="1243"/>
      <c r="X28" s="1243"/>
      <c r="Y28" s="1243" t="s">
        <v>272</v>
      </c>
      <c r="Z28" s="1243"/>
      <c r="AA28" s="1243"/>
      <c r="AB28" s="1278"/>
      <c r="AC28" s="1278"/>
      <c r="AD28" s="1243" t="s">
        <v>18</v>
      </c>
      <c r="AE28" s="1243"/>
      <c r="AF28" s="1278"/>
      <c r="AG28" s="1278"/>
      <c r="AH28" s="1243" t="s">
        <v>19</v>
      </c>
      <c r="AI28" s="1321"/>
      <c r="AN28" s="22"/>
      <c r="AO28" s="491"/>
      <c r="AP28" s="491"/>
      <c r="AQ28" s="491"/>
      <c r="AR28" s="491"/>
      <c r="AS28" s="491"/>
      <c r="AT28" s="491"/>
      <c r="AU28" s="491"/>
      <c r="AV28" s="491"/>
      <c r="AW28" s="491"/>
      <c r="AX28" s="491"/>
      <c r="AY28" s="491"/>
      <c r="AZ28" s="491"/>
      <c r="BA28" s="491"/>
      <c r="BB28" s="491"/>
      <c r="BC28" s="491"/>
      <c r="BD28" s="491"/>
      <c r="BE28" s="491"/>
      <c r="BF28" s="491"/>
      <c r="BG28" s="491"/>
      <c r="BH28" s="491"/>
      <c r="BI28" s="491"/>
      <c r="BJ28" s="491"/>
      <c r="BK28" s="491"/>
      <c r="BL28" s="491"/>
      <c r="BM28" s="491"/>
      <c r="BN28" s="491"/>
      <c r="BO28" s="491"/>
      <c r="BP28" s="491"/>
      <c r="BQ28" s="491"/>
      <c r="BR28" s="491"/>
      <c r="BS28" s="22"/>
      <c r="BT28" s="22"/>
      <c r="BU28" s="22"/>
      <c r="BV28" s="22"/>
      <c r="BW28" s="22"/>
      <c r="BX28" s="22"/>
      <c r="BY28" s="22"/>
    </row>
    <row r="29" spans="1:99" ht="19.5" customHeight="1" x14ac:dyDescent="0.2">
      <c r="A29" s="35"/>
      <c r="B29" s="1241" t="s">
        <v>41</v>
      </c>
      <c r="C29" s="1229"/>
      <c r="D29" s="1229"/>
      <c r="E29" s="1229"/>
      <c r="F29" s="1229"/>
      <c r="G29" s="1229"/>
      <c r="H29" s="1229"/>
      <c r="I29" s="1229"/>
      <c r="J29" s="1322"/>
      <c r="K29" s="1323"/>
      <c r="L29" s="1323"/>
      <c r="M29" s="1323"/>
      <c r="N29" s="1323"/>
      <c r="O29" s="1323"/>
      <c r="P29" s="1323"/>
      <c r="Q29" s="1323"/>
      <c r="R29" s="1323"/>
      <c r="S29" s="1323"/>
      <c r="T29" s="1323"/>
      <c r="U29" s="1323"/>
      <c r="V29" s="1323"/>
      <c r="W29" s="1323"/>
      <c r="X29" s="1255" t="s">
        <v>42</v>
      </c>
      <c r="Y29" s="1255"/>
      <c r="Z29" s="1255"/>
      <c r="AA29" s="1255"/>
      <c r="AB29" s="1255"/>
      <c r="AC29" s="1255"/>
      <c r="AD29" s="1255"/>
      <c r="AE29" s="1255"/>
      <c r="AF29" s="1255"/>
      <c r="AG29" s="1255"/>
      <c r="AH29" s="1255"/>
      <c r="AI29" s="1256"/>
    </row>
    <row r="30" spans="1:99" ht="54" customHeight="1" x14ac:dyDescent="0.2">
      <c r="A30" s="35"/>
      <c r="B30" s="1228" t="s">
        <v>154</v>
      </c>
      <c r="C30" s="1229"/>
      <c r="D30" s="1229"/>
      <c r="E30" s="1229"/>
      <c r="F30" s="1229"/>
      <c r="G30" s="1229"/>
      <c r="H30" s="1229"/>
      <c r="I30" s="1229"/>
      <c r="J30" s="1317"/>
      <c r="K30" s="1231"/>
      <c r="L30" s="1231"/>
      <c r="M30" s="1231"/>
      <c r="N30" s="1231"/>
      <c r="O30" s="1231"/>
      <c r="P30" s="1231"/>
      <c r="Q30" s="1231"/>
      <c r="R30" s="1231"/>
      <c r="S30" s="1231"/>
      <c r="T30" s="1231"/>
      <c r="U30" s="1231"/>
      <c r="V30" s="1231"/>
      <c r="W30" s="1231"/>
      <c r="X30" s="1231"/>
      <c r="Y30" s="1231"/>
      <c r="Z30" s="1231"/>
      <c r="AA30" s="1231"/>
      <c r="AB30" s="1231"/>
      <c r="AC30" s="1231"/>
      <c r="AD30" s="1231"/>
      <c r="AE30" s="1231"/>
      <c r="AF30" s="1231"/>
      <c r="AG30" s="1231"/>
      <c r="AH30" s="1231"/>
      <c r="AI30" s="1232"/>
      <c r="CC30" s="335"/>
    </row>
    <row r="31" spans="1:99" ht="54" customHeight="1" thickBot="1" x14ac:dyDescent="0.25">
      <c r="A31" s="35"/>
      <c r="B31" s="1288" t="s">
        <v>145</v>
      </c>
      <c r="C31" s="1320"/>
      <c r="D31" s="1320"/>
      <c r="E31" s="1320"/>
      <c r="F31" s="1320"/>
      <c r="G31" s="1320"/>
      <c r="H31" s="1320"/>
      <c r="I31" s="1320"/>
      <c r="J31" s="1318"/>
      <c r="K31" s="1287"/>
      <c r="L31" s="1287"/>
      <c r="M31" s="1287"/>
      <c r="N31" s="1287"/>
      <c r="O31" s="1287"/>
      <c r="P31" s="1287"/>
      <c r="Q31" s="1287"/>
      <c r="R31" s="1287"/>
      <c r="S31" s="1287"/>
      <c r="T31" s="1287"/>
      <c r="U31" s="1287"/>
      <c r="V31" s="1287"/>
      <c r="W31" s="1287"/>
      <c r="X31" s="1287"/>
      <c r="Y31" s="1287"/>
      <c r="Z31" s="1287"/>
      <c r="AA31" s="1287"/>
      <c r="AB31" s="1287"/>
      <c r="AC31" s="1287"/>
      <c r="AD31" s="1287"/>
      <c r="AE31" s="1287"/>
      <c r="AF31" s="1287"/>
      <c r="AG31" s="1287"/>
      <c r="AH31" s="1287"/>
      <c r="AI31" s="1319"/>
    </row>
    <row r="32" spans="1:99" ht="22.5" customHeight="1" thickBot="1" x14ac:dyDescent="0.25">
      <c r="A32" s="35"/>
      <c r="B32" s="1329" t="s">
        <v>256</v>
      </c>
      <c r="C32" s="1330"/>
      <c r="D32" s="1330"/>
      <c r="E32" s="1330"/>
      <c r="F32" s="1330"/>
      <c r="G32" s="1330"/>
      <c r="H32" s="1330"/>
      <c r="I32" s="1330"/>
      <c r="J32" s="1330"/>
      <c r="K32" s="1330"/>
      <c r="L32" s="1330"/>
      <c r="M32" s="1330"/>
      <c r="N32" s="1330"/>
      <c r="O32" s="1330"/>
      <c r="P32" s="1330"/>
      <c r="Q32" s="1330"/>
      <c r="R32" s="1330"/>
      <c r="S32" s="1330"/>
      <c r="T32" s="1330"/>
      <c r="U32" s="1330"/>
      <c r="V32" s="1330"/>
      <c r="W32" s="1330"/>
      <c r="X32" s="1330"/>
      <c r="Y32" s="1330"/>
      <c r="Z32" s="1330"/>
      <c r="AA32" s="1330"/>
      <c r="AB32" s="1330"/>
      <c r="AC32" s="1331"/>
      <c r="AD32" s="1332" t="s">
        <v>283</v>
      </c>
      <c r="AE32" s="1333"/>
      <c r="AF32" s="1333"/>
      <c r="AG32" s="1333"/>
      <c r="AH32" s="1333"/>
      <c r="AI32" s="1334"/>
    </row>
    <row r="33" spans="1:39" ht="21.75" customHeight="1" x14ac:dyDescent="0.2">
      <c r="A33" s="56"/>
      <c r="B33" s="1234"/>
      <c r="C33" s="1234"/>
      <c r="D33" s="1234"/>
      <c r="E33" s="1234"/>
      <c r="F33" s="1234"/>
      <c r="G33" s="1234"/>
      <c r="H33" s="1234"/>
      <c r="I33" s="1234"/>
      <c r="J33" s="1234"/>
      <c r="K33" s="1234"/>
      <c r="L33" s="1234"/>
      <c r="M33" s="1234"/>
      <c r="N33" s="1234"/>
      <c r="O33" s="1234"/>
      <c r="P33" s="1234"/>
      <c r="Q33" s="1234"/>
      <c r="R33" s="1234"/>
      <c r="S33" s="1234"/>
      <c r="T33" s="1234"/>
      <c r="U33" s="1234"/>
      <c r="V33" s="1234"/>
      <c r="W33" s="1234"/>
      <c r="X33" s="1234"/>
      <c r="Y33" s="1234"/>
      <c r="Z33" s="1234"/>
      <c r="AA33" s="1234"/>
      <c r="AB33" s="1234"/>
      <c r="AC33" s="1234"/>
      <c r="AD33" s="1235"/>
      <c r="AE33" s="1235"/>
      <c r="AF33" s="1235"/>
      <c r="AG33" s="1235"/>
      <c r="AH33" s="1235"/>
      <c r="AI33" s="1236"/>
      <c r="AJ33" s="25"/>
      <c r="AK33" s="25"/>
      <c r="AL33" s="25"/>
      <c r="AM33" s="25"/>
    </row>
  </sheetData>
  <sheetProtection sheet="1" formatCells="0" formatRows="0" insertRows="0" deleteRows="0" selectLockedCells="1"/>
  <mergeCells count="104">
    <mergeCell ref="B33:AC33"/>
    <mergeCell ref="AD33:AI33"/>
    <mergeCell ref="AD28:AE28"/>
    <mergeCell ref="AF28:AG28"/>
    <mergeCell ref="AH28:AI28"/>
    <mergeCell ref="J29:W29"/>
    <mergeCell ref="X29:AI29"/>
    <mergeCell ref="B30:I30"/>
    <mergeCell ref="J30:AI30"/>
    <mergeCell ref="J27:L27"/>
    <mergeCell ref="M27:AI27"/>
    <mergeCell ref="J28:M28"/>
    <mergeCell ref="N28:O28"/>
    <mergeCell ref="P28:Q28"/>
    <mergeCell ref="R28:S28"/>
    <mergeCell ref="T28:U28"/>
    <mergeCell ref="V28:X28"/>
    <mergeCell ref="Y28:AA28"/>
    <mergeCell ref="AB28:AC28"/>
    <mergeCell ref="AG23:AI23"/>
    <mergeCell ref="M24:Q24"/>
    <mergeCell ref="R24:T24"/>
    <mergeCell ref="Y24:AC24"/>
    <mergeCell ref="AD24:AF24"/>
    <mergeCell ref="AG24:AI24"/>
    <mergeCell ref="J23:L24"/>
    <mergeCell ref="M23:Q23"/>
    <mergeCell ref="R23:T23"/>
    <mergeCell ref="V23:X24"/>
    <mergeCell ref="Y23:AC23"/>
    <mergeCell ref="AD23:AF23"/>
    <mergeCell ref="R9:T9"/>
    <mergeCell ref="AD10:AF10"/>
    <mergeCell ref="AD9:AF9"/>
    <mergeCell ref="Y10:AC10"/>
    <mergeCell ref="Y9:AC9"/>
    <mergeCell ref="B11:I13"/>
    <mergeCell ref="J13:L13"/>
    <mergeCell ref="J12:L12"/>
    <mergeCell ref="J11:L11"/>
    <mergeCell ref="M13:AI13"/>
    <mergeCell ref="M12:X12"/>
    <mergeCell ref="M11:AI11"/>
    <mergeCell ref="Y12:AA12"/>
    <mergeCell ref="AB12:AI12"/>
    <mergeCell ref="AG10:AI10"/>
    <mergeCell ref="J9:L10"/>
    <mergeCell ref="J8:L8"/>
    <mergeCell ref="M7:AI7"/>
    <mergeCell ref="M8:AI8"/>
    <mergeCell ref="B32:AC32"/>
    <mergeCell ref="AD32:AI32"/>
    <mergeCell ref="B7:I10"/>
    <mergeCell ref="J7:L7"/>
    <mergeCell ref="B31:I31"/>
    <mergeCell ref="J31:AI31"/>
    <mergeCell ref="B28:I28"/>
    <mergeCell ref="B29:I29"/>
    <mergeCell ref="B25:I27"/>
    <mergeCell ref="J25:L25"/>
    <mergeCell ref="M25:AI25"/>
    <mergeCell ref="J26:L26"/>
    <mergeCell ref="M26:X26"/>
    <mergeCell ref="Y26:AA26"/>
    <mergeCell ref="AB26:AI26"/>
    <mergeCell ref="B21:I24"/>
    <mergeCell ref="M9:Q9"/>
    <mergeCell ref="M10:Q10"/>
    <mergeCell ref="R10:T10"/>
    <mergeCell ref="J21:L21"/>
    <mergeCell ref="M21:AI21"/>
    <mergeCell ref="J22:L22"/>
    <mergeCell ref="B20:F20"/>
    <mergeCell ref="G20:I20"/>
    <mergeCell ref="J20:AI20"/>
    <mergeCell ref="B18:AC18"/>
    <mergeCell ref="AD18:AI18"/>
    <mergeCell ref="B19:AC19"/>
    <mergeCell ref="AD19:AI19"/>
    <mergeCell ref="M22:AI22"/>
    <mergeCell ref="B6:F6"/>
    <mergeCell ref="G6:I6"/>
    <mergeCell ref="B16:I16"/>
    <mergeCell ref="J16:AI16"/>
    <mergeCell ref="J17:AI17"/>
    <mergeCell ref="B17:I17"/>
    <mergeCell ref="AB14:AC14"/>
    <mergeCell ref="AD14:AE14"/>
    <mergeCell ref="AF14:AG14"/>
    <mergeCell ref="AH14:AI14"/>
    <mergeCell ref="B15:I15"/>
    <mergeCell ref="J15:W15"/>
    <mergeCell ref="X15:AI15"/>
    <mergeCell ref="B14:I14"/>
    <mergeCell ref="J14:M14"/>
    <mergeCell ref="N14:O14"/>
    <mergeCell ref="P14:Q14"/>
    <mergeCell ref="R14:S14"/>
    <mergeCell ref="T14:U14"/>
    <mergeCell ref="V14:X14"/>
    <mergeCell ref="Y14:AA14"/>
    <mergeCell ref="J6:AI6"/>
    <mergeCell ref="V9:X10"/>
    <mergeCell ref="AG9:AI9"/>
  </mergeCells>
  <phoneticPr fontId="1"/>
  <dataValidations count="14">
    <dataValidation type="list" allowBlank="1" showErrorMessage="1" prompt="_x000a_" sqref="AD18:AI18 AD32:AI32" xr:uid="{00000000-0002-0000-1300-000000000000}">
      <formula1>"選択してください,関連あり,関連なし"</formula1>
    </dataValidation>
    <dataValidation allowBlank="1" showErrorMessage="1" sqref="J30:AI30 M27:AI27 M26:X26 M25:AI25 J16:AI16" xr:uid="{00000000-0002-0000-1300-000001000000}"/>
    <dataValidation allowBlank="1" showErrorMessage="1" prompt="_x000a_" sqref="J7:J9 V9 J21:J23 V23" xr:uid="{00000000-0002-0000-1300-000002000000}"/>
    <dataValidation imeMode="halfAlpha" allowBlank="1" showInputMessage="1" showErrorMessage="1" sqref="AD9:AF10 R23:T24 R9:T10 AD23:AF24 AB26:AI26 AB12" xr:uid="{00000000-0002-0000-1300-000003000000}"/>
    <dataValidation imeMode="disabled" allowBlank="1" showErrorMessage="1" sqref="Y26:AA26 Y12:AA12" xr:uid="{00000000-0002-0000-1300-000004000000}"/>
    <dataValidation allowBlank="1" showInputMessage="1" showErrorMessage="1" prompt="選定に至った契約先の特長と理由を具体的に記入してください。" sqref="J31:AI31 J17:AI17" xr:uid="{00000000-0002-0000-1300-000005000000}"/>
    <dataValidation type="custom" imeMode="halfAlpha" allowBlank="1" showInputMessage="1" showErrorMessage="1" prompt="前ページの「(6)賃借料」の「助成事業に要する経費（税込）」の金額を記入してください。" sqref="J15:W15 J29:W29" xr:uid="{00000000-0002-0000-1300-000006000000}">
      <formula1>LENB(J15)=LEN(J15)</formula1>
    </dataValidation>
    <dataValidation allowBlank="1" showInputMessage="1" showErrorMessage="1" prompt="別紙18「7 (6)賃借料」の「経費番号」（賃カ-1、賃カ-2）を記入を記入してください。" sqref="G6:I6 G20:I20" xr:uid="{00000000-0002-0000-1300-000007000000}"/>
    <dataValidation imeMode="halfAlpha" allowBlank="1" showInputMessage="1" showErrorMessage="1" promptTitle="契約期間は事業完了予定日より前です" prompt="本助成事業の完了予定日より後に契約（発注・発注請）、取得、実施、支払いを行った分は助成対象外となります。" sqref="AB28:AC28 AB14:AC14" xr:uid="{00000000-0002-0000-1300-000008000000}"/>
    <dataValidation type="whole" imeMode="halfAlpha" operator="greaterThan" allowBlank="1" showInputMessage="1" showErrorMessage="1" promptTitle="契約期間は事業完了予定日より前です" prompt="本助成事業の完了予定日より後に契約（発注・発注請）、取得、実施、支払いを行った分は助成対象外となります。" sqref="N14:O14 N28:O28" xr:uid="{B7FFA3A3-C9F3-4C93-916F-6BBFFCD0A87C}">
      <formula1>8</formula1>
    </dataValidation>
    <dataValidation type="custom" imeMode="halfAlpha" allowBlank="1" showInputMessage="1" showErrorMessage="1" promptTitle="契約期間は事業完了予定日より前です" prompt="本助成事業の完了予定日より後に契約（発注・発注請）、取得、実施、支払いを行った分は助成対象外となります。" sqref="R14:S14" xr:uid="{87B5530F-0B0B-4DB1-8928-C76A0BB4B71E}">
      <formula1>OR(COUNT($N$14,$R$14)&lt;2, DATE(2018+$N$14, $R$14, 1) &gt;= DATE(YEAR($AY$9), MONTH($AY$9), 1))</formula1>
    </dataValidation>
    <dataValidation type="custom" imeMode="halfAlpha" allowBlank="1" showInputMessage="1" showErrorMessage="1" promptTitle="契約期間は事業完了予定日より前です" prompt="本助成事業の完了予定日より後に契約（発注・発注請）、取得、実施、支払いを行った分は助成対象外となります。" sqref="AF14:AG14" xr:uid="{96FCF756-86AA-42BC-835C-142A04970AB6}">
      <formula1>OR(COUNT($AB$14,$AF$14)&lt;2, DATE(2018+$AB$14, $AF$14, 1) &lt;= DATE(YEAR($AY$10), MONTH($AY$10), 1))</formula1>
    </dataValidation>
    <dataValidation type="custom" imeMode="halfAlpha" allowBlank="1" showInputMessage="1" showErrorMessage="1" promptTitle="契約期間は事業完了予定日より前です" prompt="本助成事業の完了予定日より後に契約（発注・発注請）、取得、実施、支払いを行った分は助成対象外となります。" sqref="R28:S28" xr:uid="{981611DB-173A-49BD-9B68-91C4096728E7}">
      <formula1>OR(COUNT($N$28,$R$28)&lt;2, DATE(2018+$N$28, $R$28, 1) &gt;= DATE(YEAR($AY$9), MONTH($AY$9), 1))</formula1>
    </dataValidation>
    <dataValidation type="custom" imeMode="halfAlpha" allowBlank="1" showInputMessage="1" showErrorMessage="1" promptTitle="契約期間は事業完了予定日より前です" prompt="本助成事業の完了予定日より後に契約（発注・発注請）、取得、実施、支払いを行った分は助成対象外となります。" sqref="AF28:AG28" xr:uid="{618B8519-97C8-4509-A4CD-9CFFC4B6B6E9}">
      <formula1>OR(COUNT($AB$28,$AF$28)&lt;2, DATE(2018+$AB$28, $AF$28, 1) &lt;= DATE(YEAR($AY$10), MONTH($AY$10), 1))</formula1>
    </dataValidation>
  </dataValidations>
  <pageMargins left="0.59055118110236227" right="0.19685039370078741" top="0.39370078740157483" bottom="0.39370078740157483" header="0.19685039370078741" footer="0.19685039370078741"/>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80BE9031-4A5D-4B1C-A3B4-02C0A392BE0F}">
            <xm:f>様式外＿申請書別紙入力用資料!$C$24="申請区分②　B【規格適合・認証取得プロジェクト - 製品改良目標無】"</xm:f>
            <x14:dxf>
              <font>
                <color theme="0" tint="-0.24994659260841701"/>
              </font>
              <fill>
                <patternFill>
                  <fgColor theme="0" tint="-0.24994659260841701"/>
                  <bgColor theme="0" tint="-0.24994659260841701"/>
                </patternFill>
              </fill>
            </x14:dxf>
          </x14:cfRule>
          <xm:sqref>G6:I6 M7:AI8 R9:T10 AD9:AF10 M11:AI11 M12:X12 AB12:AI12 M13:AI13 N14:O14 R14:S14 AB14:AC14 AF14:AG14 J15:W15 J16:AI17 AD18:AI18 M21:AI22 R23:T24 AD23:AF24 M25:AI25 M26:X26 AB26:AI26 M27:AI27 N28:O28 R28:S28 AB28:AC28 AF28:AG28 J29:W29 J30:AI31 AD32:AI32</xm:sqref>
        </x14:conditionalFormatting>
        <x14:conditionalFormatting xmlns:xm="http://schemas.microsoft.com/office/excel/2006/main">
          <x14:cfRule type="expression" priority="1" id="{782E6FA7-CA75-4167-B074-8C3AA7196B17}">
            <xm:f>様式外＿申請書別紙入力用資料!$C$24="申請区分②　B【規格適合・認証取得プロジェクト - 製品改良目標無】"</xm:f>
            <x14:dxf>
              <font>
                <color theme="0" tint="-0.24994659260841701"/>
              </font>
              <fill>
                <patternFill>
                  <fgColor theme="0" tint="-0.24994659260841701"/>
                  <bgColor theme="0" tint="-0.24994659260841701"/>
                </patternFill>
              </fill>
            </x14:dxf>
          </x14:cfRule>
          <xm:sqref>G20:I20</xm:sqref>
        </x14:conditionalFormatting>
        <x14:conditionalFormatting xmlns:xm="http://schemas.microsoft.com/office/excel/2006/main">
          <x14:cfRule type="expression" priority="4" id="{51F914C8-3146-4C9E-9802-B423DA2E11EC}">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J11:AI13</xm:sqref>
        </x14:conditionalFormatting>
        <x14:conditionalFormatting xmlns:xm="http://schemas.microsoft.com/office/excel/2006/main">
          <x14:cfRule type="expression" priority="3" id="{1E571961-2F4C-4401-8A12-811A2A21CB3B}">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J16:AI17</xm:sqref>
        </x14:conditionalFormatting>
        <x14:conditionalFormatting xmlns:xm="http://schemas.microsoft.com/office/excel/2006/main">
          <x14:cfRule type="expression" priority="6" id="{7B0A3E1D-448B-496C-B8C5-2DC6FB4E669F}">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M7:AI8</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79998168889431442"/>
    <pageSetUpPr fitToPage="1"/>
  </sheetPr>
  <dimension ref="A1:AR45"/>
  <sheetViews>
    <sheetView showGridLines="0" view="pageBreakPreview" zoomScaleNormal="100" zoomScaleSheetLayoutView="100" workbookViewId="0">
      <selection activeCell="K6" sqref="K6"/>
    </sheetView>
  </sheetViews>
  <sheetFormatPr defaultColWidth="2.08984375" defaultRowHeight="18" x14ac:dyDescent="0.2"/>
  <cols>
    <col min="1" max="1" width="0.90625" style="20" customWidth="1"/>
    <col min="2" max="2" width="7.08984375" style="23" customWidth="1"/>
    <col min="3" max="3" width="13.90625" style="400" customWidth="1"/>
    <col min="4" max="5" width="11.26953125" style="400" customWidth="1"/>
    <col min="6" max="6" width="5" style="53" customWidth="1"/>
    <col min="7" max="7" width="5" style="23" customWidth="1"/>
    <col min="8" max="8" width="9.6328125" style="23" customWidth="1"/>
    <col min="9" max="9" width="11.36328125" style="23" customWidth="1"/>
    <col min="10" max="10" width="10.08984375" style="23" customWidth="1"/>
    <col min="11" max="11" width="11.453125" style="400" customWidth="1"/>
    <col min="12" max="16" width="2.08984375" style="478"/>
    <col min="17" max="53" width="2.08984375" style="20" customWidth="1"/>
    <col min="54" max="54" width="3" style="20" customWidth="1"/>
    <col min="55" max="212" width="2.08984375" style="20" customWidth="1"/>
    <col min="213" max="16384" width="2.08984375" style="20"/>
  </cols>
  <sheetData>
    <row r="1" spans="1:25" x14ac:dyDescent="0.2">
      <c r="A1" s="20" t="s">
        <v>321</v>
      </c>
    </row>
    <row r="2" spans="1:25" s="206" customFormat="1" ht="20" x14ac:dyDescent="0.2">
      <c r="A2" s="296" t="s">
        <v>204</v>
      </c>
      <c r="C2" s="297"/>
      <c r="D2" s="1041"/>
      <c r="E2" s="1041"/>
      <c r="F2" s="1041"/>
      <c r="G2" s="1041"/>
      <c r="H2" s="1041"/>
      <c r="I2" s="1041"/>
      <c r="J2" s="1041"/>
      <c r="K2" s="1041"/>
      <c r="L2" s="478"/>
      <c r="M2" s="478"/>
      <c r="N2" s="478"/>
      <c r="O2" s="478"/>
      <c r="P2" s="478"/>
      <c r="Q2" s="505"/>
      <c r="R2" s="505"/>
      <c r="S2" s="495"/>
      <c r="T2" s="495"/>
      <c r="U2" s="495"/>
      <c r="V2" s="495"/>
      <c r="W2" s="495"/>
      <c r="X2" s="495"/>
      <c r="Y2" s="495"/>
    </row>
    <row r="3" spans="1:25" ht="15" customHeight="1" x14ac:dyDescent="0.2">
      <c r="A3" s="506" t="s">
        <v>125</v>
      </c>
      <c r="B3" s="96"/>
      <c r="C3" s="507"/>
      <c r="D3" s="507"/>
      <c r="E3" s="507"/>
      <c r="F3" s="507"/>
      <c r="G3" s="507"/>
      <c r="H3" s="507"/>
      <c r="I3" s="507"/>
      <c r="J3" s="507"/>
      <c r="K3" s="619"/>
      <c r="Q3" s="47"/>
      <c r="R3" s="47"/>
      <c r="S3" s="47"/>
      <c r="T3" s="47"/>
      <c r="U3" s="47"/>
      <c r="V3" s="47"/>
      <c r="W3" s="47"/>
      <c r="X3" s="47"/>
      <c r="Y3" s="47"/>
    </row>
    <row r="4" spans="1:25" ht="15" customHeight="1" x14ac:dyDescent="0.2">
      <c r="A4" s="98"/>
      <c r="B4" s="508" t="s">
        <v>388</v>
      </c>
      <c r="C4" s="48"/>
      <c r="D4" s="509"/>
      <c r="E4" s="509"/>
      <c r="F4" s="510"/>
      <c r="G4" s="509"/>
      <c r="H4" s="509"/>
      <c r="I4" s="509"/>
      <c r="J4" s="509"/>
      <c r="K4" s="620" t="s">
        <v>10</v>
      </c>
    </row>
    <row r="5" spans="1:25" ht="51.75" customHeight="1" x14ac:dyDescent="0.2">
      <c r="A5" s="98"/>
      <c r="B5" s="336" t="s">
        <v>49</v>
      </c>
      <c r="C5" s="578" t="s">
        <v>11</v>
      </c>
      <c r="D5" s="578" t="s">
        <v>12</v>
      </c>
      <c r="E5" s="578" t="s">
        <v>24</v>
      </c>
      <c r="F5" s="578" t="s">
        <v>13</v>
      </c>
      <c r="G5" s="578" t="s">
        <v>31</v>
      </c>
      <c r="H5" s="578" t="s">
        <v>74</v>
      </c>
      <c r="I5" s="337" t="s">
        <v>92</v>
      </c>
      <c r="J5" s="578" t="s">
        <v>14</v>
      </c>
      <c r="K5" s="612" t="s">
        <v>284</v>
      </c>
    </row>
    <row r="6" spans="1:25" ht="41.25" customHeight="1" x14ac:dyDescent="0.2">
      <c r="A6" s="99"/>
      <c r="B6" s="353">
        <f t="shared" ref="B6:B20" si="0">ROW()-5</f>
        <v>1</v>
      </c>
      <c r="C6" s="174"/>
      <c r="D6" s="174"/>
      <c r="E6" s="174"/>
      <c r="F6" s="248"/>
      <c r="G6" s="249"/>
      <c r="H6" s="250"/>
      <c r="I6" s="251" t="str">
        <f>IF(OR(原材料・副資材費4[[#This Row],[数量
(A)]]="",原材料・副資材費4[[#This Row],[単価
（税抜）
(B)]]=""),"",(原材料・副資材費4[[#This Row],[数量
(A)]]*原材料・副資材費4[[#This Row],[単価
（税抜）
(B)]]))</f>
        <v/>
      </c>
      <c r="J6" s="251" t="str">
        <f>IF(原材料・副資材費4[[#This Row],[助成対象経費
（税抜）
(A)×(B)]]="","",ROUNDDOWN(原材料・副資材費4[[#This Row],[助成対象経費
（税抜）
(A)×(B)]]*1.1,0))</f>
        <v/>
      </c>
      <c r="K6" s="585"/>
      <c r="Q6" s="47"/>
      <c r="R6" s="47"/>
    </row>
    <row r="7" spans="1:25" ht="41.25" customHeight="1" x14ac:dyDescent="0.2">
      <c r="A7" s="99"/>
      <c r="B7" s="353">
        <f t="shared" si="0"/>
        <v>2</v>
      </c>
      <c r="C7" s="174"/>
      <c r="D7" s="174"/>
      <c r="E7" s="174"/>
      <c r="F7" s="248"/>
      <c r="G7" s="249"/>
      <c r="H7" s="250"/>
      <c r="I7" s="251" t="str">
        <f>IF(OR(原材料・副資材費4[[#This Row],[数量
(A)]]="",原材料・副資材費4[[#This Row],[単価
（税抜）
(B)]]=""),"",(原材料・副資材費4[[#This Row],[数量
(A)]]*原材料・副資材費4[[#This Row],[単価
（税抜）
(B)]]))</f>
        <v/>
      </c>
      <c r="J7" s="251" t="str">
        <f>IF(原材料・副資材費4[[#This Row],[助成対象経費
（税抜）
(A)×(B)]]="","",ROUNDDOWN(原材料・副資材費4[[#This Row],[助成対象経費
（税抜）
(A)×(B)]]*1.1,0))</f>
        <v/>
      </c>
      <c r="K7" s="585"/>
      <c r="Q7" s="47"/>
      <c r="R7" s="47"/>
    </row>
    <row r="8" spans="1:25" ht="41.25" customHeight="1" x14ac:dyDescent="0.2">
      <c r="A8" s="99"/>
      <c r="B8" s="353">
        <f t="shared" si="0"/>
        <v>3</v>
      </c>
      <c r="C8" s="174"/>
      <c r="D8" s="174"/>
      <c r="E8" s="174"/>
      <c r="F8" s="248"/>
      <c r="G8" s="249"/>
      <c r="H8" s="250"/>
      <c r="I8" s="251" t="str">
        <f>IF(OR(原材料・副資材費4[[#This Row],[数量
(A)]]="",原材料・副資材費4[[#This Row],[単価
（税抜）
(B)]]=""),"",(原材料・副資材費4[[#This Row],[数量
(A)]]*原材料・副資材費4[[#This Row],[単価
（税抜）
(B)]]))</f>
        <v/>
      </c>
      <c r="J8" s="251" t="str">
        <f>IF(原材料・副資材費4[[#This Row],[助成対象経費
（税抜）
(A)×(B)]]="","",ROUNDDOWN(原材料・副資材費4[[#This Row],[助成対象経費
（税抜）
(A)×(B)]]*1.1,0))</f>
        <v/>
      </c>
      <c r="K8" s="585"/>
      <c r="Q8" s="47"/>
      <c r="R8" s="47"/>
    </row>
    <row r="9" spans="1:25" ht="41.25" customHeight="1" x14ac:dyDescent="0.2">
      <c r="A9" s="99"/>
      <c r="B9" s="353">
        <f t="shared" si="0"/>
        <v>4</v>
      </c>
      <c r="C9" s="174"/>
      <c r="D9" s="174"/>
      <c r="E9" s="174"/>
      <c r="F9" s="248"/>
      <c r="G9" s="249"/>
      <c r="H9" s="250"/>
      <c r="I9" s="251" t="str">
        <f>IF(OR(原材料・副資材費4[[#This Row],[数量
(A)]]="",原材料・副資材費4[[#This Row],[単価
（税抜）
(B)]]=""),"",(原材料・副資材費4[[#This Row],[数量
(A)]]*原材料・副資材費4[[#This Row],[単価
（税抜）
(B)]]))</f>
        <v/>
      </c>
      <c r="J9" s="251" t="str">
        <f>IF(原材料・副資材費4[[#This Row],[助成対象経費
（税抜）
(A)×(B)]]="","",ROUNDDOWN(原材料・副資材費4[[#This Row],[助成対象経費
（税抜）
(A)×(B)]]*1.1,0))</f>
        <v/>
      </c>
      <c r="K9" s="585"/>
      <c r="Q9" s="47"/>
      <c r="R9" s="47"/>
    </row>
    <row r="10" spans="1:25" ht="41.25" customHeight="1" x14ac:dyDescent="0.2">
      <c r="A10" s="99"/>
      <c r="B10" s="354">
        <f t="shared" si="0"/>
        <v>5</v>
      </c>
      <c r="C10" s="252"/>
      <c r="D10" s="252"/>
      <c r="E10" s="252"/>
      <c r="F10" s="253"/>
      <c r="G10" s="249"/>
      <c r="H10" s="250"/>
      <c r="I10" s="251" t="str">
        <f>IF(OR(原材料・副資材費4[[#This Row],[数量
(A)]]="",原材料・副資材費4[[#This Row],[単価
（税抜）
(B)]]=""),"",(原材料・副資材費4[[#This Row],[数量
(A)]]*原材料・副資材費4[[#This Row],[単価
（税抜）
(B)]]))</f>
        <v/>
      </c>
      <c r="J10" s="251" t="str">
        <f>IF(原材料・副資材費4[[#This Row],[助成対象経費
（税抜）
(A)×(B)]]="","",ROUNDDOWN(原材料・副資材費4[[#This Row],[助成対象経費
（税抜）
(A)×(B)]]*1.1,0))</f>
        <v/>
      </c>
      <c r="K10" s="586"/>
      <c r="Q10" s="47"/>
      <c r="R10" s="47"/>
    </row>
    <row r="11" spans="1:25" ht="41.25" customHeight="1" x14ac:dyDescent="0.2">
      <c r="A11" s="99"/>
      <c r="B11" s="353">
        <f t="shared" si="0"/>
        <v>6</v>
      </c>
      <c r="C11" s="174"/>
      <c r="D11" s="174"/>
      <c r="E11" s="174"/>
      <c r="F11" s="248"/>
      <c r="G11" s="249"/>
      <c r="H11" s="250"/>
      <c r="I11" s="251" t="str">
        <f>IF(OR(原材料・副資材費4[[#This Row],[数量
(A)]]="",原材料・副資材費4[[#This Row],[単価
（税抜）
(B)]]=""),"",(原材料・副資材費4[[#This Row],[数量
(A)]]*原材料・副資材費4[[#This Row],[単価
（税抜）
(B)]]))</f>
        <v/>
      </c>
      <c r="J11" s="251" t="str">
        <f>IF(原材料・副資材費4[[#This Row],[助成対象経費
（税抜）
(A)×(B)]]="","",ROUNDDOWN(原材料・副資材費4[[#This Row],[助成対象経費
（税抜）
(A)×(B)]]*1.1,0))</f>
        <v/>
      </c>
      <c r="K11" s="585"/>
      <c r="Q11" s="47"/>
      <c r="R11" s="47"/>
    </row>
    <row r="12" spans="1:25" ht="41.25" customHeight="1" x14ac:dyDescent="0.2">
      <c r="A12" s="99"/>
      <c r="B12" s="353">
        <f t="shared" si="0"/>
        <v>7</v>
      </c>
      <c r="C12" s="174"/>
      <c r="D12" s="174"/>
      <c r="E12" s="174"/>
      <c r="F12" s="248"/>
      <c r="G12" s="249"/>
      <c r="H12" s="250"/>
      <c r="I12" s="251" t="str">
        <f>IF(OR(原材料・副資材費4[[#This Row],[数量
(A)]]="",原材料・副資材費4[[#This Row],[単価
（税抜）
(B)]]=""),"",(原材料・副資材費4[[#This Row],[数量
(A)]]*原材料・副資材費4[[#This Row],[単価
（税抜）
(B)]]))</f>
        <v/>
      </c>
      <c r="J12" s="251" t="str">
        <f>IF(原材料・副資材費4[[#This Row],[助成対象経費
（税抜）
(A)×(B)]]="","",ROUNDDOWN(原材料・副資材費4[[#This Row],[助成対象経費
（税抜）
(A)×(B)]]*1.1,0))</f>
        <v/>
      </c>
      <c r="K12" s="585"/>
      <c r="Q12" s="47"/>
      <c r="R12" s="47"/>
    </row>
    <row r="13" spans="1:25" ht="41.25" customHeight="1" x14ac:dyDescent="0.2">
      <c r="A13" s="99"/>
      <c r="B13" s="353">
        <f t="shared" si="0"/>
        <v>8</v>
      </c>
      <c r="C13" s="174"/>
      <c r="D13" s="174"/>
      <c r="E13" s="174"/>
      <c r="F13" s="248"/>
      <c r="G13" s="249"/>
      <c r="H13" s="250"/>
      <c r="I13" s="251" t="str">
        <f>IF(OR(原材料・副資材費4[[#This Row],[数量
(A)]]="",原材料・副資材費4[[#This Row],[単価
（税抜）
(B)]]=""),"",(原材料・副資材費4[[#This Row],[数量
(A)]]*原材料・副資材費4[[#This Row],[単価
（税抜）
(B)]]))</f>
        <v/>
      </c>
      <c r="J13" s="251" t="str">
        <f>IF(原材料・副資材費4[[#This Row],[助成対象経費
（税抜）
(A)×(B)]]="","",ROUNDDOWN(原材料・副資材費4[[#This Row],[助成対象経費
（税抜）
(A)×(B)]]*1.1,0))</f>
        <v/>
      </c>
      <c r="K13" s="585"/>
    </row>
    <row r="14" spans="1:25" ht="41.25" customHeight="1" x14ac:dyDescent="0.2">
      <c r="A14" s="99"/>
      <c r="B14" s="355">
        <f t="shared" si="0"/>
        <v>9</v>
      </c>
      <c r="C14" s="174"/>
      <c r="D14" s="174"/>
      <c r="E14" s="174"/>
      <c r="F14" s="248"/>
      <c r="G14" s="249"/>
      <c r="H14" s="250"/>
      <c r="I14" s="251" t="str">
        <f>IF(OR(原材料・副資材費4[[#This Row],[数量
(A)]]="",原材料・副資材費4[[#This Row],[単価
（税抜）
(B)]]=""),"",(原材料・副資材費4[[#This Row],[数量
(A)]]*原材料・副資材費4[[#This Row],[単価
（税抜）
(B)]]))</f>
        <v/>
      </c>
      <c r="J14" s="251" t="str">
        <f>IF(原材料・副資材費4[[#This Row],[助成対象経費
（税抜）
(A)×(B)]]="","",ROUNDDOWN(原材料・副資材費4[[#This Row],[助成対象経費
（税抜）
(A)×(B)]]*1.1,0))</f>
        <v/>
      </c>
      <c r="K14" s="585"/>
    </row>
    <row r="15" spans="1:25" ht="41.25" customHeight="1" x14ac:dyDescent="0.2">
      <c r="A15" s="99"/>
      <c r="B15" s="355">
        <f t="shared" si="0"/>
        <v>10</v>
      </c>
      <c r="C15" s="174"/>
      <c r="D15" s="174"/>
      <c r="E15" s="174"/>
      <c r="F15" s="248"/>
      <c r="G15" s="249"/>
      <c r="H15" s="250"/>
      <c r="I15" s="251" t="str">
        <f>IF(OR(原材料・副資材費4[[#This Row],[数量
(A)]]="",原材料・副資材費4[[#This Row],[単価
（税抜）
(B)]]=""),"",(原材料・副資材費4[[#This Row],[数量
(A)]]*原材料・副資材費4[[#This Row],[単価
（税抜）
(B)]]))</f>
        <v/>
      </c>
      <c r="J15" s="251" t="str">
        <f>IF(原材料・副資材費4[[#This Row],[助成対象経費
（税抜）
(A)×(B)]]="","",ROUNDDOWN(原材料・副資材費4[[#This Row],[助成対象経費
（税抜）
(A)×(B)]]*1.1,0))</f>
        <v/>
      </c>
      <c r="K15" s="585"/>
    </row>
    <row r="16" spans="1:25" ht="41.25" customHeight="1" x14ac:dyDescent="0.2">
      <c r="A16" s="99"/>
      <c r="B16" s="355">
        <f t="shared" si="0"/>
        <v>11</v>
      </c>
      <c r="C16" s="174"/>
      <c r="D16" s="174"/>
      <c r="E16" s="174"/>
      <c r="F16" s="248"/>
      <c r="G16" s="249"/>
      <c r="H16" s="250"/>
      <c r="I16" s="251" t="str">
        <f>IF(OR(原材料・副資材費4[[#This Row],[数量
(A)]]="",原材料・副資材費4[[#This Row],[単価
（税抜）
(B)]]=""),"",(原材料・副資材費4[[#This Row],[数量
(A)]]*原材料・副資材費4[[#This Row],[単価
（税抜）
(B)]]))</f>
        <v/>
      </c>
      <c r="J16" s="251" t="str">
        <f>IF(原材料・副資材費4[[#This Row],[助成対象経費
（税抜）
(A)×(B)]]="","",ROUNDDOWN(原材料・副資材費4[[#This Row],[助成対象経費
（税抜）
(A)×(B)]]*1.1,0))</f>
        <v/>
      </c>
      <c r="K16" s="585"/>
    </row>
    <row r="17" spans="1:44" ht="41.25" customHeight="1" x14ac:dyDescent="0.2">
      <c r="A17" s="99"/>
      <c r="B17" s="355">
        <f t="shared" si="0"/>
        <v>12</v>
      </c>
      <c r="C17" s="174"/>
      <c r="D17" s="174"/>
      <c r="E17" s="174"/>
      <c r="F17" s="248"/>
      <c r="G17" s="249"/>
      <c r="H17" s="250"/>
      <c r="I17" s="251" t="str">
        <f>IF(OR(原材料・副資材費4[[#This Row],[数量
(A)]]="",原材料・副資材費4[[#This Row],[単価
（税抜）
(B)]]=""),"",(原材料・副資材費4[[#This Row],[数量
(A)]]*原材料・副資材費4[[#This Row],[単価
（税抜）
(B)]]))</f>
        <v/>
      </c>
      <c r="J17" s="251" t="str">
        <f>IF(原材料・副資材費4[[#This Row],[助成対象経費
（税抜）
(A)×(B)]]="","",ROUNDDOWN(原材料・副資材費4[[#This Row],[助成対象経費
（税抜）
(A)×(B)]]*1.1,0))</f>
        <v/>
      </c>
      <c r="K17" s="585"/>
    </row>
    <row r="18" spans="1:44" ht="41.25" customHeight="1" x14ac:dyDescent="0.2">
      <c r="A18" s="99"/>
      <c r="B18" s="355">
        <f t="shared" si="0"/>
        <v>13</v>
      </c>
      <c r="C18" s="174"/>
      <c r="D18" s="174"/>
      <c r="E18" s="174"/>
      <c r="F18" s="248"/>
      <c r="G18" s="249"/>
      <c r="H18" s="250"/>
      <c r="I18" s="251" t="str">
        <f>IF(OR(原材料・副資材費4[[#This Row],[数量
(A)]]="",原材料・副資材費4[[#This Row],[単価
（税抜）
(B)]]=""),"",(原材料・副資材費4[[#This Row],[数量
(A)]]*原材料・副資材費4[[#This Row],[単価
（税抜）
(B)]]))</f>
        <v/>
      </c>
      <c r="J18" s="251" t="str">
        <f>IF(原材料・副資材費4[[#This Row],[助成対象経費
（税抜）
(A)×(B)]]="","",ROUNDDOWN(原材料・副資材費4[[#This Row],[助成対象経費
（税抜）
(A)×(B)]]*1.1,0))</f>
        <v/>
      </c>
      <c r="K18" s="585"/>
    </row>
    <row r="19" spans="1:44" ht="41.25" customHeight="1" x14ac:dyDescent="0.2">
      <c r="A19" s="99"/>
      <c r="B19" s="355">
        <f t="shared" si="0"/>
        <v>14</v>
      </c>
      <c r="C19" s="174"/>
      <c r="D19" s="174"/>
      <c r="E19" s="174"/>
      <c r="F19" s="248"/>
      <c r="G19" s="249"/>
      <c r="H19" s="250"/>
      <c r="I19" s="251" t="str">
        <f>IF(OR(原材料・副資材費4[[#This Row],[数量
(A)]]="",原材料・副資材費4[[#This Row],[単価
（税抜）
(B)]]=""),"",(原材料・副資材費4[[#This Row],[数量
(A)]]*原材料・副資材費4[[#This Row],[単価
（税抜）
(B)]]))</f>
        <v/>
      </c>
      <c r="J19" s="251" t="str">
        <f>IF(原材料・副資材費4[[#This Row],[助成対象経費
（税抜）
(A)×(B)]]="","",ROUNDDOWN(原材料・副資材費4[[#This Row],[助成対象経費
（税抜）
(A)×(B)]]*1.1,0))</f>
        <v/>
      </c>
      <c r="K19" s="585"/>
    </row>
    <row r="20" spans="1:44" ht="41.25" customHeight="1" x14ac:dyDescent="0.2">
      <c r="A20" s="99"/>
      <c r="B20" s="356">
        <f t="shared" si="0"/>
        <v>15</v>
      </c>
      <c r="C20" s="254"/>
      <c r="D20" s="254"/>
      <c r="E20" s="254"/>
      <c r="F20" s="255"/>
      <c r="G20" s="256"/>
      <c r="H20" s="257"/>
      <c r="I20" s="258" t="str">
        <f>IF(OR(原材料・副資材費4[[#This Row],[数量
(A)]]="",原材料・副資材費4[[#This Row],[単価
（税抜）
(B)]]=""),"",(原材料・副資材費4[[#This Row],[数量
(A)]]*原材料・副資材費4[[#This Row],[単価
（税抜）
(B)]]))</f>
        <v/>
      </c>
      <c r="J20" s="258" t="str">
        <f>IF(原材料・副資材費4[[#This Row],[助成対象経費
（税抜）
(A)×(B)]]="","",ROUNDDOWN(原材料・副資材費4[[#This Row],[助成対象経費
（税抜）
(A)×(B)]]*1.1,0))</f>
        <v/>
      </c>
      <c r="K20" s="587"/>
    </row>
    <row r="21" spans="1:44" ht="30" customHeight="1" x14ac:dyDescent="0.2">
      <c r="A21" s="104"/>
      <c r="B21" s="357" t="s">
        <v>251</v>
      </c>
      <c r="C21" s="358"/>
      <c r="D21" s="358"/>
      <c r="E21" s="358"/>
      <c r="F21" s="359"/>
      <c r="G21" s="360"/>
      <c r="H21" s="361"/>
      <c r="I21" s="259">
        <f>SUBTOTAL(109,原材料・副資材費4[助成対象経費
（税抜）
(A)×(B)])</f>
        <v>0</v>
      </c>
      <c r="J21" s="260">
        <f>SUBTOTAL(109,原材料・副資材費4[助成事業に
要する経費
（税込）])</f>
        <v>0</v>
      </c>
      <c r="K21" s="621"/>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row>
    <row r="45" spans="12:16" x14ac:dyDescent="0.2">
      <c r="L45" s="477"/>
      <c r="M45" s="477"/>
      <c r="N45" s="477"/>
      <c r="O45" s="477"/>
      <c r="P45" s="477"/>
    </row>
  </sheetData>
  <sheetProtection sheet="1" formatCells="0" formatRows="0" insertRows="0" deleteRows="0" selectLockedCells="1"/>
  <mergeCells count="1">
    <mergeCell ref="D2:K2"/>
  </mergeCells>
  <phoneticPr fontId="1"/>
  <dataValidations xWindow="248" yWindow="948" count="7">
    <dataValidation allowBlank="1" showInputMessage="1" showErrorMessage="1" prompt="自動計算されます。" sqref="I6:J20" xr:uid="{00000000-0002-0000-1400-000000000000}"/>
    <dataValidation allowBlank="1" showInputMessage="1" showErrorMessage="1" prompt="未定等不明確の場合は、 申請時点の候補先を記入してください。「未定、検討中」等の記入はできません。" sqref="K6:K20" xr:uid="{00000000-0002-0000-1400-000001000000}"/>
    <dataValidation type="custom" imeMode="disabled" allowBlank="1" showInputMessage="1" showErrorMessage="1" prompt="本助成事業に必要な最小限の数量を記入してください。" sqref="F6:F20" xr:uid="{00000000-0002-0000-1400-000002000000}">
      <formula1>ISERROR(FIND(CHAR(10),F6))</formula1>
    </dataValidation>
    <dataValidation allowBlank="1" showErrorMessage="1" prompt="_x000a_" sqref="C6:C20" xr:uid="{00000000-0002-0000-1400-000003000000}"/>
    <dataValidation imeMode="disabled" allowBlank="1" showInputMessage="1" showErrorMessage="1" sqref="H6:H20" xr:uid="{00000000-0002-0000-1400-000004000000}"/>
    <dataValidation allowBlank="1" showInputMessage="1" showErrorMessage="1" prompt="大きさ、材質、規格等を記入してください。" sqref="D6:D20" xr:uid="{00000000-0002-0000-1400-000005000000}"/>
    <dataValidation allowBlank="1" showInputMessage="1" showErrorMessage="1" prompt="（例）_x000a_・○○部に組込_x000a_・試験用_x000a_" sqref="E6:E20" xr:uid="{00000000-0002-0000-1400-000006000000}"/>
  </dataValidations>
  <pageMargins left="0.59055118110236227" right="0.19685039370078741" top="0.39370078740157483" bottom="0.39370078740157483" header="0.19685039370078741" footer="0.19685039370078741"/>
  <pageSetup paperSize="9" scale="96"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60" id="{EDF441BD-3956-4AF5-8950-A0C7A7F5900C}">
            <xm:f>様式外＿申請書別紙入力用資料!$C$24=様式外＿申請書別紙入力用資料!$C$48</xm:f>
            <x14:dxf>
              <font>
                <color theme="0" tint="-0.24994659260841701"/>
              </font>
              <fill>
                <patternFill>
                  <bgColor theme="0" tint="-0.24994659260841701"/>
                </patternFill>
              </fill>
            </x14:dxf>
          </x14:cfRule>
          <xm:sqref>C6:K20</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79998168889431442"/>
    <pageSetUpPr fitToPage="1"/>
  </sheetPr>
  <dimension ref="A1:U23"/>
  <sheetViews>
    <sheetView showGridLines="0" view="pageBreakPreview" zoomScaleNormal="100" zoomScaleSheetLayoutView="100" workbookViewId="0">
      <selection activeCell="L8" sqref="L8"/>
    </sheetView>
  </sheetViews>
  <sheetFormatPr defaultColWidth="2.08984375" defaultRowHeight="15" customHeight="1" x14ac:dyDescent="0.2"/>
  <cols>
    <col min="1" max="1" width="1.26953125" style="20" customWidth="1"/>
    <col min="2" max="2" width="6.90625" style="20" customWidth="1"/>
    <col min="3" max="3" width="12.7265625" style="23" customWidth="1"/>
    <col min="4" max="4" width="12.36328125" style="23" customWidth="1"/>
    <col min="5" max="5" width="5" style="23" customWidth="1"/>
    <col min="6" max="6" width="6" style="23" customWidth="1"/>
    <col min="7" max="7" width="4.453125" style="23" customWidth="1"/>
    <col min="8" max="8" width="4.36328125" style="23" customWidth="1"/>
    <col min="9" max="9" width="12.453125" style="23" customWidth="1"/>
    <col min="10" max="11" width="10" style="23" customWidth="1"/>
    <col min="12" max="12" width="11.6328125" style="23" customWidth="1"/>
    <col min="13" max="161" width="2.08984375" style="20" customWidth="1"/>
    <col min="162" max="16384" width="2.08984375" style="20"/>
  </cols>
  <sheetData>
    <row r="1" spans="1:21" ht="15" customHeight="1" x14ac:dyDescent="0.2">
      <c r="A1" s="20" t="s">
        <v>322</v>
      </c>
    </row>
    <row r="2" spans="1:21" s="206" customFormat="1" ht="20" x14ac:dyDescent="0.2">
      <c r="A2" s="296" t="s">
        <v>204</v>
      </c>
      <c r="C2" s="297"/>
      <c r="D2" s="1041"/>
      <c r="E2" s="1041"/>
      <c r="F2" s="1041"/>
      <c r="G2" s="1041"/>
      <c r="H2" s="1041"/>
      <c r="I2" s="1041"/>
      <c r="J2" s="1041"/>
      <c r="K2" s="1041"/>
      <c r="L2" s="1041"/>
    </row>
    <row r="3" spans="1:21" ht="18" x14ac:dyDescent="0.2">
      <c r="A3" s="506" t="s">
        <v>126</v>
      </c>
      <c r="B3" s="507"/>
      <c r="C3" s="507"/>
      <c r="D3" s="507"/>
      <c r="E3" s="507"/>
      <c r="F3" s="507"/>
      <c r="G3" s="507"/>
      <c r="H3" s="507"/>
      <c r="I3" s="507"/>
      <c r="J3" s="507"/>
      <c r="K3" s="96"/>
      <c r="L3" s="619"/>
    </row>
    <row r="4" spans="1:21" ht="32.25" customHeight="1" x14ac:dyDescent="0.2">
      <c r="A4" s="98"/>
      <c r="B4" s="1122" t="s">
        <v>140</v>
      </c>
      <c r="C4" s="1123"/>
      <c r="D4" s="1123"/>
      <c r="E4" s="1123"/>
      <c r="F4" s="1123"/>
      <c r="G4" s="1123"/>
      <c r="H4" s="1123"/>
      <c r="I4" s="1123"/>
      <c r="J4" s="1123"/>
      <c r="K4" s="1123"/>
      <c r="L4" s="1124"/>
    </row>
    <row r="5" spans="1:21" ht="16.5" customHeight="1" x14ac:dyDescent="0.2">
      <c r="A5" s="98"/>
      <c r="B5" s="38" t="s">
        <v>205</v>
      </c>
      <c r="C5" s="25"/>
      <c r="D5" s="25"/>
      <c r="E5" s="25"/>
      <c r="F5" s="25"/>
      <c r="G5" s="25"/>
      <c r="H5" s="25"/>
      <c r="I5" s="25"/>
      <c r="J5" s="25"/>
      <c r="K5" s="25"/>
      <c r="L5" s="622"/>
    </row>
    <row r="6" spans="1:21" ht="16.5" customHeight="1" x14ac:dyDescent="0.2">
      <c r="A6" s="98"/>
      <c r="B6" s="39" t="s">
        <v>169</v>
      </c>
      <c r="C6" s="40"/>
      <c r="D6" s="40"/>
      <c r="E6" s="40"/>
      <c r="F6" s="40"/>
      <c r="G6" s="40"/>
      <c r="H6" s="40"/>
      <c r="I6" s="40"/>
      <c r="J6" s="40"/>
      <c r="K6" s="41"/>
      <c r="L6" s="590" t="s">
        <v>10</v>
      </c>
    </row>
    <row r="7" spans="1:21" ht="81.75" customHeight="1" x14ac:dyDescent="0.2">
      <c r="A7" s="98"/>
      <c r="B7" s="191" t="s">
        <v>49</v>
      </c>
      <c r="C7" s="192" t="s">
        <v>25</v>
      </c>
      <c r="D7" s="192" t="s">
        <v>26</v>
      </c>
      <c r="E7" s="192" t="s">
        <v>76</v>
      </c>
      <c r="F7" s="262" t="s">
        <v>136</v>
      </c>
      <c r="G7" s="262" t="s">
        <v>135</v>
      </c>
      <c r="H7" s="262" t="s">
        <v>32</v>
      </c>
      <c r="I7" s="192" t="s">
        <v>170</v>
      </c>
      <c r="J7" s="192" t="s">
        <v>137</v>
      </c>
      <c r="K7" s="192" t="s">
        <v>23</v>
      </c>
      <c r="L7" s="591" t="s">
        <v>90</v>
      </c>
    </row>
    <row r="8" spans="1:21" ht="41.25" customHeight="1" x14ac:dyDescent="0.2">
      <c r="A8" s="98"/>
      <c r="B8" s="362">
        <f t="shared" ref="B8:B22" si="0">ROW()-7</f>
        <v>1</v>
      </c>
      <c r="C8" s="265"/>
      <c r="D8" s="265"/>
      <c r="E8" s="266"/>
      <c r="F8" s="267"/>
      <c r="G8" s="268"/>
      <c r="H8" s="269"/>
      <c r="I8" s="268"/>
      <c r="J8" s="270">
        <f>IF(機械装置・工具器具費6[[#This Row],[ﾘｰｽ・
ﾚﾝﾀﾙ
月数]]&gt;0,機械装置・工具器具費6[[#This Row],[ﾘｰｽ・
ﾚﾝﾀﾙ
月数]]*機械装置・工具器具費6[[#This Row],[数量
(A)]]*機械装置・工具器具費6[[#This Row],[購入単価 又は
ﾘｰｽ･ﾚﾝﾀﾙ料
合計（税抜）
(B)]],機械装置・工具器具費6[[#This Row],[数量
(A)]]*機械装置・工具器具費6[[#This Row],[購入単価 又は
ﾘｰｽ･ﾚﾝﾀﾙ料
合計（税抜）
(B)]])</f>
        <v>0</v>
      </c>
      <c r="K8" s="270">
        <f>IF(機械装置・工具器具費6[[#This Row],[助成対象
経費
（税抜）
(A)×(B）]]="","",ROUNDDOWN(機械装置・工具器具費6[[#This Row],[助成対象
経費
（税抜）
(A)×(B）]]*1.1,0))</f>
        <v>0</v>
      </c>
      <c r="L8" s="623"/>
    </row>
    <row r="9" spans="1:21" ht="41.25" customHeight="1" x14ac:dyDescent="0.2">
      <c r="A9" s="98"/>
      <c r="B9" s="362">
        <f t="shared" si="0"/>
        <v>2</v>
      </c>
      <c r="C9" s="265"/>
      <c r="D9" s="265"/>
      <c r="E9" s="266"/>
      <c r="F9" s="267"/>
      <c r="G9" s="268"/>
      <c r="H9" s="269"/>
      <c r="I9" s="268"/>
      <c r="J9" s="270">
        <f>IF(機械装置・工具器具費6[[#This Row],[ﾘｰｽ・
ﾚﾝﾀﾙ
月数]]&gt;0,機械装置・工具器具費6[[#This Row],[ﾘｰｽ・
ﾚﾝﾀﾙ
月数]]*機械装置・工具器具費6[[#This Row],[数量
(A)]]*機械装置・工具器具費6[[#This Row],[購入単価 又は
ﾘｰｽ･ﾚﾝﾀﾙ料
合計（税抜）
(B)]],機械装置・工具器具費6[[#This Row],[数量
(A)]]*機械装置・工具器具費6[[#This Row],[購入単価 又は
ﾘｰｽ･ﾚﾝﾀﾙ料
合計（税抜）
(B)]])</f>
        <v>0</v>
      </c>
      <c r="K9" s="270">
        <f>IF(機械装置・工具器具費6[[#This Row],[助成対象
経費
（税抜）
(A)×(B）]]="","",ROUNDDOWN(機械装置・工具器具費6[[#This Row],[助成対象
経費
（税抜）
(A)×(B）]]*1.1,0))</f>
        <v>0</v>
      </c>
      <c r="L9" s="623"/>
      <c r="M9" s="22"/>
      <c r="N9" s="22"/>
      <c r="O9" s="22"/>
      <c r="P9" s="22"/>
      <c r="Q9" s="22"/>
      <c r="R9" s="22"/>
      <c r="S9" s="22"/>
      <c r="T9" s="22"/>
      <c r="U9" s="22"/>
    </row>
    <row r="10" spans="1:21" ht="41.25" customHeight="1" x14ac:dyDescent="0.2">
      <c r="A10" s="98"/>
      <c r="B10" s="362">
        <f t="shared" si="0"/>
        <v>3</v>
      </c>
      <c r="C10" s="265"/>
      <c r="D10" s="265"/>
      <c r="E10" s="266"/>
      <c r="F10" s="267"/>
      <c r="G10" s="268"/>
      <c r="H10" s="269"/>
      <c r="I10" s="268"/>
      <c r="J10" s="270">
        <f>IF(機械装置・工具器具費6[[#This Row],[ﾘｰｽ・
ﾚﾝﾀﾙ
月数]]&gt;0,機械装置・工具器具費6[[#This Row],[ﾘｰｽ・
ﾚﾝﾀﾙ
月数]]*機械装置・工具器具費6[[#This Row],[数量
(A)]]*機械装置・工具器具費6[[#This Row],[購入単価 又は
ﾘｰｽ･ﾚﾝﾀﾙ料
合計（税抜）
(B)]],機械装置・工具器具費6[[#This Row],[数量
(A)]]*機械装置・工具器具費6[[#This Row],[購入単価 又は
ﾘｰｽ･ﾚﾝﾀﾙ料
合計（税抜）
(B)]])</f>
        <v>0</v>
      </c>
      <c r="K10" s="270">
        <f>IF(機械装置・工具器具費6[[#This Row],[助成対象
経費
（税抜）
(A)×(B）]]="","",ROUNDDOWN(機械装置・工具器具費6[[#This Row],[助成対象
経費
（税抜）
(A)×(B）]]*1.1,0))</f>
        <v>0</v>
      </c>
      <c r="L10" s="623"/>
      <c r="M10" s="22"/>
      <c r="N10" s="22"/>
      <c r="O10" s="22"/>
      <c r="P10" s="22"/>
      <c r="Q10" s="22"/>
      <c r="R10" s="22"/>
      <c r="S10" s="22"/>
      <c r="T10" s="22"/>
      <c r="U10" s="22"/>
    </row>
    <row r="11" spans="1:21" ht="41.25" customHeight="1" x14ac:dyDescent="0.2">
      <c r="A11" s="98"/>
      <c r="B11" s="362">
        <f t="shared" si="0"/>
        <v>4</v>
      </c>
      <c r="C11" s="265"/>
      <c r="D11" s="265"/>
      <c r="E11" s="266"/>
      <c r="F11" s="267"/>
      <c r="G11" s="268"/>
      <c r="H11" s="269"/>
      <c r="I11" s="268"/>
      <c r="J11" s="270">
        <f>IF(機械装置・工具器具費6[[#This Row],[ﾘｰｽ・
ﾚﾝﾀﾙ
月数]]&gt;0,機械装置・工具器具費6[[#This Row],[ﾘｰｽ・
ﾚﾝﾀﾙ
月数]]*機械装置・工具器具費6[[#This Row],[数量
(A)]]*機械装置・工具器具費6[[#This Row],[購入単価 又は
ﾘｰｽ･ﾚﾝﾀﾙ料
合計（税抜）
(B)]],機械装置・工具器具費6[[#This Row],[数量
(A)]]*機械装置・工具器具費6[[#This Row],[購入単価 又は
ﾘｰｽ･ﾚﾝﾀﾙ料
合計（税抜）
(B)]])</f>
        <v>0</v>
      </c>
      <c r="K11" s="270">
        <f>IF(機械装置・工具器具費6[[#This Row],[助成対象
経費
（税抜）
(A)×(B）]]="","",ROUNDDOWN(機械装置・工具器具費6[[#This Row],[助成対象
経費
（税抜）
(A)×(B）]]*1.1,0))</f>
        <v>0</v>
      </c>
      <c r="L11" s="623"/>
      <c r="M11" s="22"/>
      <c r="N11" s="22"/>
      <c r="O11" s="22"/>
      <c r="P11" s="22"/>
      <c r="Q11" s="22"/>
      <c r="R11" s="22"/>
      <c r="S11" s="22"/>
      <c r="T11" s="22"/>
      <c r="U11" s="22"/>
    </row>
    <row r="12" spans="1:21" ht="41.25" customHeight="1" x14ac:dyDescent="0.2">
      <c r="A12" s="98"/>
      <c r="B12" s="362">
        <f t="shared" si="0"/>
        <v>5</v>
      </c>
      <c r="C12" s="265"/>
      <c r="D12" s="265"/>
      <c r="E12" s="266"/>
      <c r="F12" s="267"/>
      <c r="G12" s="268"/>
      <c r="H12" s="269"/>
      <c r="I12" s="268"/>
      <c r="J12" s="270">
        <f>IF(機械装置・工具器具費6[[#This Row],[ﾘｰｽ・
ﾚﾝﾀﾙ
月数]]&gt;0,機械装置・工具器具費6[[#This Row],[ﾘｰｽ・
ﾚﾝﾀﾙ
月数]]*機械装置・工具器具費6[[#This Row],[数量
(A)]]*機械装置・工具器具費6[[#This Row],[購入単価 又は
ﾘｰｽ･ﾚﾝﾀﾙ料
合計（税抜）
(B)]],機械装置・工具器具費6[[#This Row],[数量
(A)]]*機械装置・工具器具費6[[#This Row],[購入単価 又は
ﾘｰｽ･ﾚﾝﾀﾙ料
合計（税抜）
(B)]])</f>
        <v>0</v>
      </c>
      <c r="K12" s="270">
        <f>IF(機械装置・工具器具費6[[#This Row],[助成対象
経費
（税抜）
(A)×(B）]]="","",ROUNDDOWN(機械装置・工具器具費6[[#This Row],[助成対象
経費
（税抜）
(A)×(B）]]*1.1,0))</f>
        <v>0</v>
      </c>
      <c r="L12" s="623"/>
      <c r="M12" s="22"/>
      <c r="N12" s="22"/>
      <c r="O12" s="22"/>
      <c r="P12" s="22"/>
      <c r="Q12" s="22"/>
      <c r="R12" s="22"/>
      <c r="S12" s="22"/>
      <c r="T12" s="22"/>
      <c r="U12" s="22"/>
    </row>
    <row r="13" spans="1:21" ht="41.25" customHeight="1" x14ac:dyDescent="0.2">
      <c r="A13" s="98"/>
      <c r="B13" s="363">
        <f t="shared" si="0"/>
        <v>6</v>
      </c>
      <c r="C13" s="265"/>
      <c r="D13" s="265"/>
      <c r="E13" s="266"/>
      <c r="F13" s="267"/>
      <c r="G13" s="268"/>
      <c r="H13" s="269"/>
      <c r="I13" s="268"/>
      <c r="J13" s="270">
        <f>IF(機械装置・工具器具費6[[#This Row],[ﾘｰｽ・
ﾚﾝﾀﾙ
月数]]&gt;0,機械装置・工具器具費6[[#This Row],[ﾘｰｽ・
ﾚﾝﾀﾙ
月数]]*機械装置・工具器具費6[[#This Row],[数量
(A)]]*機械装置・工具器具費6[[#This Row],[購入単価 又は
ﾘｰｽ･ﾚﾝﾀﾙ料
合計（税抜）
(B)]],機械装置・工具器具費6[[#This Row],[数量
(A)]]*機械装置・工具器具費6[[#This Row],[購入単価 又は
ﾘｰｽ･ﾚﾝﾀﾙ料
合計（税抜）
(B)]])</f>
        <v>0</v>
      </c>
      <c r="K13" s="270">
        <f>IF(機械装置・工具器具費6[[#This Row],[助成対象
経費
（税抜）
(A)×(B）]]="","",ROUNDDOWN(機械装置・工具器具費6[[#This Row],[助成対象
経費
（税抜）
(A)×(B）]]*1.1,0))</f>
        <v>0</v>
      </c>
      <c r="L13" s="623"/>
      <c r="M13" s="22"/>
      <c r="N13" s="22"/>
      <c r="O13" s="22"/>
      <c r="P13" s="22"/>
      <c r="Q13" s="22"/>
      <c r="R13" s="22"/>
      <c r="S13" s="22"/>
      <c r="T13" s="22"/>
      <c r="U13" s="22"/>
    </row>
    <row r="14" spans="1:21" ht="41.25" customHeight="1" x14ac:dyDescent="0.2">
      <c r="A14" s="98"/>
      <c r="B14" s="362">
        <f t="shared" si="0"/>
        <v>7</v>
      </c>
      <c r="C14" s="265"/>
      <c r="D14" s="265"/>
      <c r="E14" s="266"/>
      <c r="F14" s="267"/>
      <c r="G14" s="268"/>
      <c r="H14" s="269"/>
      <c r="I14" s="268"/>
      <c r="J14" s="270">
        <f>IF(機械装置・工具器具費6[[#This Row],[ﾘｰｽ・
ﾚﾝﾀﾙ
月数]]&gt;0,機械装置・工具器具費6[[#This Row],[ﾘｰｽ・
ﾚﾝﾀﾙ
月数]]*機械装置・工具器具費6[[#This Row],[数量
(A)]]*機械装置・工具器具費6[[#This Row],[購入単価 又は
ﾘｰｽ･ﾚﾝﾀﾙ料
合計（税抜）
(B)]],機械装置・工具器具費6[[#This Row],[数量
(A)]]*機械装置・工具器具費6[[#This Row],[購入単価 又は
ﾘｰｽ･ﾚﾝﾀﾙ料
合計（税抜）
(B)]])</f>
        <v>0</v>
      </c>
      <c r="K14" s="270">
        <f>IF(機械装置・工具器具費6[[#This Row],[助成対象
経費
（税抜）
(A)×(B）]]="","",ROUNDDOWN(機械装置・工具器具費6[[#This Row],[助成対象
経費
（税抜）
(A)×(B）]]*1.1,0))</f>
        <v>0</v>
      </c>
      <c r="L14" s="623"/>
      <c r="M14" s="22"/>
      <c r="N14" s="22"/>
      <c r="O14" s="22"/>
      <c r="P14" s="22"/>
      <c r="Q14" s="22"/>
      <c r="R14" s="22"/>
      <c r="S14" s="22"/>
      <c r="T14" s="22"/>
      <c r="U14" s="22"/>
    </row>
    <row r="15" spans="1:21" ht="41.25" customHeight="1" x14ac:dyDescent="0.2">
      <c r="A15" s="98"/>
      <c r="B15" s="362">
        <f t="shared" si="0"/>
        <v>8</v>
      </c>
      <c r="C15" s="265"/>
      <c r="D15" s="265"/>
      <c r="E15" s="266"/>
      <c r="F15" s="267"/>
      <c r="G15" s="268"/>
      <c r="H15" s="269"/>
      <c r="I15" s="268"/>
      <c r="J15" s="270">
        <f>IF(機械装置・工具器具費6[[#This Row],[ﾘｰｽ・
ﾚﾝﾀﾙ
月数]]&gt;0,機械装置・工具器具費6[[#This Row],[ﾘｰｽ・
ﾚﾝﾀﾙ
月数]]*機械装置・工具器具費6[[#This Row],[数量
(A)]]*機械装置・工具器具費6[[#This Row],[購入単価 又は
ﾘｰｽ･ﾚﾝﾀﾙ料
合計（税抜）
(B)]],機械装置・工具器具費6[[#This Row],[数量
(A)]]*機械装置・工具器具費6[[#This Row],[購入単価 又は
ﾘｰｽ･ﾚﾝﾀﾙ料
合計（税抜）
(B)]])</f>
        <v>0</v>
      </c>
      <c r="K15" s="270">
        <f>IF(機械装置・工具器具費6[[#This Row],[助成対象
経費
（税抜）
(A)×(B）]]="","",ROUNDDOWN(機械装置・工具器具費6[[#This Row],[助成対象
経費
（税抜）
(A)×(B）]]*1.1,0))</f>
        <v>0</v>
      </c>
      <c r="L15" s="623"/>
      <c r="M15" s="22"/>
      <c r="N15" s="22"/>
      <c r="O15" s="22"/>
      <c r="P15" s="22"/>
      <c r="Q15" s="22"/>
      <c r="R15" s="22"/>
      <c r="S15" s="22"/>
      <c r="T15" s="22"/>
      <c r="U15" s="22"/>
    </row>
    <row r="16" spans="1:21" ht="41.25" customHeight="1" x14ac:dyDescent="0.2">
      <c r="A16" s="98"/>
      <c r="B16" s="362">
        <f t="shared" si="0"/>
        <v>9</v>
      </c>
      <c r="C16" s="265"/>
      <c r="D16" s="265"/>
      <c r="E16" s="266"/>
      <c r="F16" s="267"/>
      <c r="G16" s="268"/>
      <c r="H16" s="269"/>
      <c r="I16" s="268"/>
      <c r="J16" s="270">
        <f>IF(機械装置・工具器具費6[[#This Row],[ﾘｰｽ・
ﾚﾝﾀﾙ
月数]]&gt;0,機械装置・工具器具費6[[#This Row],[ﾘｰｽ・
ﾚﾝﾀﾙ
月数]]*機械装置・工具器具費6[[#This Row],[数量
(A)]]*機械装置・工具器具費6[[#This Row],[購入単価 又は
ﾘｰｽ･ﾚﾝﾀﾙ料
合計（税抜）
(B)]],機械装置・工具器具費6[[#This Row],[数量
(A)]]*機械装置・工具器具費6[[#This Row],[購入単価 又は
ﾘｰｽ･ﾚﾝﾀﾙ料
合計（税抜）
(B)]])</f>
        <v>0</v>
      </c>
      <c r="K16" s="270">
        <f>IF(機械装置・工具器具費6[[#This Row],[助成対象
経費
（税抜）
(A)×(B）]]="","",ROUNDDOWN(機械装置・工具器具費6[[#This Row],[助成対象
経費
（税抜）
(A)×(B）]]*1.1,0))</f>
        <v>0</v>
      </c>
      <c r="L16" s="623"/>
      <c r="M16" s="22"/>
      <c r="N16" s="22"/>
      <c r="O16" s="22"/>
      <c r="P16" s="22"/>
      <c r="Q16" s="22"/>
      <c r="R16" s="22"/>
      <c r="S16" s="22"/>
      <c r="T16" s="22"/>
      <c r="U16" s="22"/>
    </row>
    <row r="17" spans="1:21" ht="41.25" customHeight="1" x14ac:dyDescent="0.2">
      <c r="A17" s="98"/>
      <c r="B17" s="362">
        <f t="shared" si="0"/>
        <v>10</v>
      </c>
      <c r="C17" s="265"/>
      <c r="D17" s="265"/>
      <c r="E17" s="266"/>
      <c r="F17" s="267"/>
      <c r="G17" s="268"/>
      <c r="H17" s="269"/>
      <c r="I17" s="268"/>
      <c r="J17" s="270">
        <f>IF(機械装置・工具器具費6[[#This Row],[ﾘｰｽ・
ﾚﾝﾀﾙ
月数]]&gt;0,機械装置・工具器具費6[[#This Row],[ﾘｰｽ・
ﾚﾝﾀﾙ
月数]]*機械装置・工具器具費6[[#This Row],[数量
(A)]]*機械装置・工具器具費6[[#This Row],[購入単価 又は
ﾘｰｽ･ﾚﾝﾀﾙ料
合計（税抜）
(B)]],機械装置・工具器具費6[[#This Row],[数量
(A)]]*機械装置・工具器具費6[[#This Row],[購入単価 又は
ﾘｰｽ･ﾚﾝﾀﾙ料
合計（税抜）
(B)]])</f>
        <v>0</v>
      </c>
      <c r="K17" s="270">
        <f>IF(機械装置・工具器具費6[[#This Row],[助成対象
経費
（税抜）
(A)×(B）]]="","",ROUNDDOWN(機械装置・工具器具費6[[#This Row],[助成対象
経費
（税抜）
(A)×(B）]]*1.1,0))</f>
        <v>0</v>
      </c>
      <c r="L17" s="623"/>
      <c r="M17" s="22"/>
      <c r="N17" s="22"/>
      <c r="O17" s="22"/>
      <c r="P17" s="22"/>
      <c r="Q17" s="22"/>
      <c r="R17" s="22"/>
      <c r="S17" s="22"/>
      <c r="T17" s="22"/>
      <c r="U17" s="22"/>
    </row>
    <row r="18" spans="1:21" ht="41.25" customHeight="1" x14ac:dyDescent="0.2">
      <c r="A18" s="98"/>
      <c r="B18" s="362">
        <f t="shared" si="0"/>
        <v>11</v>
      </c>
      <c r="C18" s="265"/>
      <c r="D18" s="265"/>
      <c r="E18" s="266"/>
      <c r="F18" s="267"/>
      <c r="G18" s="268"/>
      <c r="H18" s="269"/>
      <c r="I18" s="268"/>
      <c r="J18" s="270">
        <f>IF(機械装置・工具器具費6[[#This Row],[ﾘｰｽ・
ﾚﾝﾀﾙ
月数]]&gt;0,機械装置・工具器具費6[[#This Row],[ﾘｰｽ・
ﾚﾝﾀﾙ
月数]]*機械装置・工具器具費6[[#This Row],[数量
(A)]]*機械装置・工具器具費6[[#This Row],[購入単価 又は
ﾘｰｽ･ﾚﾝﾀﾙ料
合計（税抜）
(B)]],機械装置・工具器具費6[[#This Row],[数量
(A)]]*機械装置・工具器具費6[[#This Row],[購入単価 又は
ﾘｰｽ･ﾚﾝﾀﾙ料
合計（税抜）
(B)]])</f>
        <v>0</v>
      </c>
      <c r="K18" s="270">
        <f>IF(機械装置・工具器具費6[[#This Row],[助成対象
経費
（税抜）
(A)×(B）]]="","",ROUNDDOWN(機械装置・工具器具費6[[#This Row],[助成対象
経費
（税抜）
(A)×(B）]]*1.1,0))</f>
        <v>0</v>
      </c>
      <c r="L18" s="623"/>
      <c r="M18" s="22"/>
      <c r="N18" s="22"/>
      <c r="O18" s="22"/>
      <c r="P18" s="22"/>
      <c r="Q18" s="22"/>
      <c r="R18" s="22"/>
      <c r="S18" s="22"/>
      <c r="T18" s="22"/>
      <c r="U18" s="22"/>
    </row>
    <row r="19" spans="1:21" ht="41.25" customHeight="1" x14ac:dyDescent="0.2">
      <c r="A19" s="98"/>
      <c r="B19" s="362">
        <f t="shared" si="0"/>
        <v>12</v>
      </c>
      <c r="C19" s="265"/>
      <c r="D19" s="265"/>
      <c r="E19" s="266"/>
      <c r="F19" s="267"/>
      <c r="G19" s="268"/>
      <c r="H19" s="269"/>
      <c r="I19" s="268"/>
      <c r="J19" s="270">
        <f>IF(機械装置・工具器具費6[[#This Row],[ﾘｰｽ・
ﾚﾝﾀﾙ
月数]]&gt;0,機械装置・工具器具費6[[#This Row],[ﾘｰｽ・
ﾚﾝﾀﾙ
月数]]*機械装置・工具器具費6[[#This Row],[数量
(A)]]*機械装置・工具器具費6[[#This Row],[購入単価 又は
ﾘｰｽ･ﾚﾝﾀﾙ料
合計（税抜）
(B)]],機械装置・工具器具費6[[#This Row],[数量
(A)]]*機械装置・工具器具費6[[#This Row],[購入単価 又は
ﾘｰｽ･ﾚﾝﾀﾙ料
合計（税抜）
(B)]])</f>
        <v>0</v>
      </c>
      <c r="K19" s="270">
        <f>IF(機械装置・工具器具費6[[#This Row],[助成対象
経費
（税抜）
(A)×(B）]]="","",ROUNDDOWN(機械装置・工具器具費6[[#This Row],[助成対象
経費
（税抜）
(A)×(B）]]*1.1,0))</f>
        <v>0</v>
      </c>
      <c r="L19" s="623"/>
      <c r="M19" s="22"/>
      <c r="N19" s="22"/>
      <c r="O19" s="22"/>
      <c r="P19" s="22"/>
      <c r="Q19" s="22"/>
      <c r="R19" s="22"/>
      <c r="S19" s="22"/>
      <c r="T19" s="22"/>
      <c r="U19" s="22"/>
    </row>
    <row r="20" spans="1:21" ht="41.25" customHeight="1" x14ac:dyDescent="0.2">
      <c r="A20" s="98"/>
      <c r="B20" s="363">
        <f t="shared" si="0"/>
        <v>13</v>
      </c>
      <c r="C20" s="272"/>
      <c r="D20" s="272"/>
      <c r="E20" s="273"/>
      <c r="F20" s="267"/>
      <c r="G20" s="268"/>
      <c r="H20" s="269"/>
      <c r="I20" s="268"/>
      <c r="J20" s="270">
        <f>IF(機械装置・工具器具費6[[#This Row],[ﾘｰｽ・
ﾚﾝﾀﾙ
月数]]&gt;0,機械装置・工具器具費6[[#This Row],[ﾘｰｽ・
ﾚﾝﾀﾙ
月数]]*機械装置・工具器具費6[[#This Row],[数量
(A)]]*機械装置・工具器具費6[[#This Row],[購入単価 又は
ﾘｰｽ･ﾚﾝﾀﾙ料
合計（税抜）
(B)]],機械装置・工具器具費6[[#This Row],[数量
(A)]]*機械装置・工具器具費6[[#This Row],[購入単価 又は
ﾘｰｽ･ﾚﾝﾀﾙ料
合計（税抜）
(B)]])</f>
        <v>0</v>
      </c>
      <c r="K20" s="270">
        <f>IF(機械装置・工具器具費6[[#This Row],[助成対象
経費
（税抜）
(A)×(B）]]="","",ROUNDDOWN(機械装置・工具器具費6[[#This Row],[助成対象
経費
（税抜）
(A)×(B）]]*1.1,0))</f>
        <v>0</v>
      </c>
      <c r="L20" s="624"/>
      <c r="M20" s="22"/>
      <c r="N20" s="22"/>
      <c r="O20" s="22"/>
      <c r="P20" s="22"/>
      <c r="Q20" s="22"/>
      <c r="R20" s="22"/>
      <c r="S20" s="22"/>
      <c r="T20" s="22"/>
      <c r="U20" s="22"/>
    </row>
    <row r="21" spans="1:21" ht="41.25" customHeight="1" x14ac:dyDescent="0.2">
      <c r="A21" s="98"/>
      <c r="B21" s="363">
        <f t="shared" si="0"/>
        <v>14</v>
      </c>
      <c r="C21" s="272"/>
      <c r="D21" s="272"/>
      <c r="E21" s="273"/>
      <c r="F21" s="274"/>
      <c r="G21" s="268"/>
      <c r="H21" s="269"/>
      <c r="I21" s="268"/>
      <c r="J21" s="270">
        <f>IF(機械装置・工具器具費6[[#This Row],[ﾘｰｽ・
ﾚﾝﾀﾙ
月数]]&gt;0,機械装置・工具器具費6[[#This Row],[ﾘｰｽ・
ﾚﾝﾀﾙ
月数]]*機械装置・工具器具費6[[#This Row],[数量
(A)]]*機械装置・工具器具費6[[#This Row],[購入単価 又は
ﾘｰｽ･ﾚﾝﾀﾙ料
合計（税抜）
(B)]],機械装置・工具器具費6[[#This Row],[数量
(A)]]*機械装置・工具器具費6[[#This Row],[購入単価 又は
ﾘｰｽ･ﾚﾝﾀﾙ料
合計（税抜）
(B)]])</f>
        <v>0</v>
      </c>
      <c r="K21" s="270">
        <f>IF(機械装置・工具器具費6[[#This Row],[助成対象
経費
（税抜）
(A)×(B）]]="","",ROUNDDOWN(機械装置・工具器具費6[[#This Row],[助成対象
経費
（税抜）
(A)×(B）]]*1.1,0))</f>
        <v>0</v>
      </c>
      <c r="L21" s="625"/>
      <c r="M21" s="22"/>
      <c r="N21" s="22"/>
      <c r="O21" s="22"/>
      <c r="P21" s="22"/>
      <c r="Q21" s="22"/>
      <c r="R21" s="22"/>
      <c r="S21" s="22"/>
      <c r="T21" s="22"/>
      <c r="U21" s="22"/>
    </row>
    <row r="22" spans="1:21" ht="41.25" customHeight="1" x14ac:dyDescent="0.2">
      <c r="A22" s="98"/>
      <c r="B22" s="364">
        <f t="shared" si="0"/>
        <v>15</v>
      </c>
      <c r="C22" s="276"/>
      <c r="D22" s="276"/>
      <c r="E22" s="277"/>
      <c r="F22" s="278"/>
      <c r="G22" s="279"/>
      <c r="H22" s="280"/>
      <c r="I22" s="279"/>
      <c r="J22" s="545">
        <f>IF(機械装置・工具器具費6[[#This Row],[ﾘｰｽ・
ﾚﾝﾀﾙ
月数]]&gt;0,機械装置・工具器具費6[[#This Row],[ﾘｰｽ・
ﾚﾝﾀﾙ
月数]]*機械装置・工具器具費6[[#This Row],[数量
(A)]]*機械装置・工具器具費6[[#This Row],[購入単価 又は
ﾘｰｽ･ﾚﾝﾀﾙ料
合計（税抜）
(B)]],機械装置・工具器具費6[[#This Row],[数量
(A)]]*機械装置・工具器具費6[[#This Row],[購入単価 又は
ﾘｰｽ･ﾚﾝﾀﾙ料
合計（税抜）
(B)]])</f>
        <v>0</v>
      </c>
      <c r="K22" s="281">
        <f>IF(機械装置・工具器具費6[[#This Row],[助成対象
経費
（税抜）
(A)×(B）]]="","",ROUNDDOWN(機械装置・工具器具費6[[#This Row],[助成対象
経費
（税抜）
(A)×(B）]]*1.1,0))</f>
        <v>0</v>
      </c>
      <c r="L22" s="626"/>
      <c r="M22" s="22"/>
      <c r="N22" s="22"/>
      <c r="O22" s="22"/>
      <c r="P22" s="22"/>
      <c r="Q22" s="22"/>
      <c r="R22" s="22"/>
      <c r="S22" s="22"/>
      <c r="T22" s="22"/>
      <c r="U22" s="22"/>
    </row>
    <row r="23" spans="1:21" ht="30" customHeight="1" x14ac:dyDescent="0.2">
      <c r="A23" s="104"/>
      <c r="B23" s="627" t="s">
        <v>252</v>
      </c>
      <c r="C23" s="628"/>
      <c r="D23" s="628"/>
      <c r="E23" s="628"/>
      <c r="F23" s="628"/>
      <c r="G23" s="628"/>
      <c r="H23" s="629"/>
      <c r="I23" s="630"/>
      <c r="J23" s="631">
        <f>SUBTOTAL(109,機械装置・工具器具費6[助成対象
経費
（税抜）
(A)×(B）])</f>
        <v>0</v>
      </c>
      <c r="K23" s="288">
        <f>SUBTOTAL(109,機械装置・工具器具費6[助成事業に
要する経費
（税込）])</f>
        <v>0</v>
      </c>
      <c r="L23" s="289"/>
      <c r="M23" s="22"/>
      <c r="N23" s="22"/>
      <c r="O23" s="22"/>
      <c r="P23" s="22"/>
      <c r="Q23" s="22"/>
      <c r="R23" s="22"/>
      <c r="S23" s="22"/>
      <c r="T23" s="22"/>
      <c r="U23" s="22"/>
    </row>
  </sheetData>
  <sheetProtection sheet="1" formatCells="0" formatRows="0" insertRows="0" deleteRows="0" selectLockedCells="1"/>
  <dataConsolidate/>
  <mergeCells count="2">
    <mergeCell ref="D2:L2"/>
    <mergeCell ref="B4:L4"/>
  </mergeCells>
  <phoneticPr fontId="1"/>
  <dataValidations count="8">
    <dataValidation allowBlank="1" showInputMessage="1" showErrorMessage="1" prompt="自動計算されます。" sqref="J8:K22" xr:uid="{00000000-0002-0000-1500-000000000000}"/>
    <dataValidation imeMode="disabled" allowBlank="1" showInputMessage="1" showErrorMessage="1" prompt="１件あたりの単価が税抜100万円以上の購入品の場合は、別紙24の購入計画書を記入してください。_x000a_※併せて原則２者以上の見積書を提出してください。" sqref="I8:I22" xr:uid="{00000000-0002-0000-1500-000001000000}"/>
    <dataValidation type="whole" imeMode="disabled" allowBlank="1" showInputMessage="1" showErrorMessage="1" prompt="調達方法が「購入」の場合は記入不要です。_x000a_リース・レンタル月数（数字）のみ記入してください。_x000a_（例）リース・レンタル月数１年３ヶ月（15ヶ月）の場合→「15」" sqref="F8:F22" xr:uid="{00000000-0002-0000-1500-000002000000}">
      <formula1>1</formula1>
      <formula2>21</formula2>
    </dataValidation>
    <dataValidation allowBlank="1" showInputMessage="1" showErrorMessage="1" prompt="未定等不明確の場合は、 申請時点の候補先を記入してください。「未定、検討中」等の記入はできません。" sqref="L8:L22" xr:uid="{00000000-0002-0000-1500-000003000000}"/>
    <dataValidation allowBlank="1" showInputMessage="1" showErrorMessage="1" prompt="（例）_x000a_○○加工_x000a_" sqref="D8:D22" xr:uid="{00000000-0002-0000-1500-000004000000}"/>
    <dataValidation type="list" allowBlank="1" showInputMessage="1" showErrorMessage="1" sqref="E8:E22" xr:uid="{00000000-0002-0000-1500-000005000000}">
      <formula1>"購入,ﾘｰｽ,ﾚﾝﾀﾙ"</formula1>
    </dataValidation>
    <dataValidation imeMode="halfAlpha" allowBlank="1" showInputMessage="1" showErrorMessage="1" prompt="本助成事業に必要な最小限の数量を記入してください。" sqref="G8:G22" xr:uid="{00000000-0002-0000-1500-000006000000}"/>
    <dataValidation allowBlank="1" showInputMessage="1" showErrorMessage="1" prompt="生産・量産用の機械装置等に係る経費は計上できません。" sqref="C8:C22" xr:uid="{00000000-0002-0000-1500-000007000000}"/>
  </dataValidations>
  <pageMargins left="0.59055118110236227" right="0.19685039370078741" top="0.39370078740157483" bottom="0.39370078740157483" header="0.19685039370078741" footer="0.19685039370078741"/>
  <pageSetup paperSize="9" scale="96"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62" id="{B9C46544-957B-4DFC-8F39-D1B2E2607170}">
            <xm:f>様式外＿申請書別紙入力用資料!$C$24=様式外＿申請書別紙入力用資料!$C$48</xm:f>
            <x14:dxf>
              <font>
                <color theme="0" tint="-0.24994659260841701"/>
              </font>
              <fill>
                <patternFill>
                  <bgColor theme="0" tint="-0.24994659260841701"/>
                </patternFill>
              </fill>
            </x14:dxf>
          </x14:cfRule>
          <xm:sqref>C8:L22</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79998168889431442"/>
    <pageSetUpPr fitToPage="1"/>
  </sheetPr>
  <dimension ref="A1:CG43"/>
  <sheetViews>
    <sheetView showGridLines="0" view="pageBreakPreview" zoomScaleNormal="100" zoomScaleSheetLayoutView="100" workbookViewId="0">
      <selection activeCell="N17" sqref="N17:AC17"/>
    </sheetView>
  </sheetViews>
  <sheetFormatPr defaultColWidth="2.08984375" defaultRowHeight="16.5" outlineLevelCol="1" x14ac:dyDescent="0.2"/>
  <cols>
    <col min="1" max="1" width="1" style="21" customWidth="1"/>
    <col min="2" max="5" width="2.26953125" style="21" customWidth="1"/>
    <col min="6" max="8" width="2.08984375" style="21" customWidth="1"/>
    <col min="9" max="10" width="1.7265625" style="21" customWidth="1"/>
    <col min="11" max="14" width="1.453125" style="21" customWidth="1"/>
    <col min="15" max="18" width="2.6328125" style="21" customWidth="1"/>
    <col min="19" max="29" width="2.08984375" style="21" customWidth="1"/>
    <col min="30" max="33" width="3.7265625" style="21" customWidth="1"/>
    <col min="34" max="36" width="1.6328125" style="21" customWidth="1"/>
    <col min="37" max="37" width="2.08984375" style="21" customWidth="1"/>
    <col min="38" max="39" width="2.36328125" style="21" customWidth="1"/>
    <col min="40" max="44" width="2" style="21" customWidth="1"/>
    <col min="45" max="50" width="2.08984375" style="21" customWidth="1"/>
    <col min="51" max="51" width="10" style="21" hidden="1" customWidth="1" outlineLevel="1"/>
    <col min="52" max="52" width="2.08984375" style="21" customWidth="1" collapsed="1"/>
    <col min="53" max="250" width="2.08984375" style="21" customWidth="1"/>
    <col min="251" max="16384" width="2.08984375" style="21"/>
  </cols>
  <sheetData>
    <row r="1" spans="1:85" x14ac:dyDescent="0.2">
      <c r="A1" s="21" t="s">
        <v>323</v>
      </c>
    </row>
    <row r="2" spans="1:85" ht="20" x14ac:dyDescent="0.2">
      <c r="A2" s="296" t="s">
        <v>204</v>
      </c>
      <c r="J2" s="1041"/>
      <c r="K2" s="1041"/>
      <c r="L2" s="1041"/>
      <c r="M2" s="1041"/>
      <c r="N2" s="1041"/>
      <c r="O2" s="1041"/>
      <c r="P2" s="1041"/>
      <c r="Q2" s="1041"/>
      <c r="R2" s="1041"/>
      <c r="S2" s="1041"/>
      <c r="T2" s="1041"/>
      <c r="U2" s="1041"/>
      <c r="V2" s="1041"/>
      <c r="W2" s="1041"/>
      <c r="X2" s="1041"/>
      <c r="Y2" s="1041"/>
      <c r="Z2" s="1041"/>
      <c r="AA2" s="1041"/>
      <c r="AB2" s="1041"/>
      <c r="AC2" s="1041"/>
      <c r="AD2" s="1041"/>
      <c r="AE2" s="1041"/>
      <c r="AF2" s="1041"/>
      <c r="AG2" s="1041"/>
      <c r="AH2" s="1041"/>
      <c r="AI2" s="1041"/>
      <c r="AJ2" s="1041"/>
      <c r="AK2" s="1041"/>
      <c r="AL2" s="1041"/>
      <c r="AM2" s="1041"/>
      <c r="AN2" s="1041"/>
      <c r="AO2" s="1041"/>
      <c r="AP2" s="1041"/>
      <c r="AQ2" s="1041"/>
      <c r="AR2" s="1041"/>
    </row>
    <row r="3" spans="1:85" ht="15" customHeight="1" x14ac:dyDescent="0.2">
      <c r="A3" s="506" t="s">
        <v>206</v>
      </c>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26"/>
    </row>
    <row r="4" spans="1:85" ht="15" customHeight="1" x14ac:dyDescent="0.2">
      <c r="A4" s="102"/>
      <c r="B4" s="1128" t="s">
        <v>389</v>
      </c>
      <c r="C4" s="1129"/>
      <c r="D4" s="1129"/>
      <c r="E4" s="1129"/>
      <c r="F4" s="1129"/>
      <c r="G4" s="1129"/>
      <c r="H4" s="1129"/>
      <c r="I4" s="1129"/>
      <c r="J4" s="1129"/>
      <c r="K4" s="1129"/>
      <c r="L4" s="1129"/>
      <c r="M4" s="1129"/>
      <c r="N4" s="1129"/>
      <c r="O4" s="1129"/>
      <c r="P4" s="1129"/>
      <c r="Q4" s="1129"/>
      <c r="R4" s="1129"/>
      <c r="S4" s="1129"/>
      <c r="T4" s="1129"/>
      <c r="U4" s="1129"/>
      <c r="V4" s="1129"/>
      <c r="W4" s="1129"/>
      <c r="X4" s="1129"/>
      <c r="Y4" s="1129"/>
      <c r="Z4" s="1129"/>
      <c r="AA4" s="1129"/>
      <c r="AB4" s="1129"/>
      <c r="AC4" s="1129"/>
      <c r="AD4" s="1129"/>
      <c r="AE4" s="1129"/>
      <c r="AF4" s="1129"/>
      <c r="AG4" s="1129"/>
      <c r="AH4" s="1129"/>
      <c r="AI4" s="1129"/>
      <c r="AJ4" s="1129"/>
      <c r="AK4" s="1129"/>
      <c r="AL4" s="1129"/>
      <c r="AM4" s="1129"/>
      <c r="AN4" s="1129"/>
      <c r="AO4" s="1129"/>
      <c r="AP4" s="1129"/>
      <c r="AQ4" s="1129"/>
      <c r="AR4" s="1130"/>
    </row>
    <row r="5" spans="1:85" ht="15" customHeight="1" x14ac:dyDescent="0.2">
      <c r="A5" s="102"/>
      <c r="B5" s="38" t="s">
        <v>385</v>
      </c>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484"/>
    </row>
    <row r="6" spans="1:85" ht="15" customHeight="1" thickBot="1" x14ac:dyDescent="0.25">
      <c r="A6" s="102"/>
      <c r="B6" s="38" t="s">
        <v>448</v>
      </c>
      <c r="C6" s="25"/>
      <c r="D6" s="80"/>
      <c r="E6" s="80"/>
      <c r="F6" s="485"/>
      <c r="G6" s="485"/>
      <c r="H6" s="485"/>
      <c r="I6" s="485"/>
      <c r="J6" s="485"/>
      <c r="K6" s="485"/>
      <c r="L6" s="485"/>
      <c r="M6" s="485"/>
      <c r="N6" s="485"/>
      <c r="O6" s="485"/>
      <c r="P6" s="485"/>
      <c r="Q6" s="485"/>
      <c r="R6" s="485"/>
      <c r="S6" s="485"/>
      <c r="T6" s="485"/>
      <c r="U6" s="485"/>
      <c r="V6" s="485"/>
      <c r="W6" s="485"/>
      <c r="X6" s="485"/>
      <c r="Y6" s="485"/>
      <c r="Z6" s="485"/>
      <c r="AA6" s="485"/>
      <c r="AB6" s="485"/>
      <c r="AC6" s="485"/>
      <c r="AD6" s="485"/>
      <c r="AE6" s="485"/>
      <c r="AF6" s="485"/>
      <c r="AG6" s="485"/>
      <c r="AH6" s="485"/>
      <c r="AI6" s="485"/>
      <c r="AJ6" s="485"/>
      <c r="AK6" s="485"/>
      <c r="AL6" s="485"/>
      <c r="AM6" s="485"/>
      <c r="AN6" s="485"/>
      <c r="AO6" s="485"/>
      <c r="AP6" s="485"/>
      <c r="AQ6" s="485"/>
      <c r="AR6" s="486"/>
    </row>
    <row r="7" spans="1:85" x14ac:dyDescent="0.2">
      <c r="A7" s="102"/>
      <c r="B7" s="1135" t="s">
        <v>171</v>
      </c>
      <c r="C7" s="1136"/>
      <c r="D7" s="1136"/>
      <c r="E7" s="1137"/>
      <c r="F7" s="1138" t="s">
        <v>36</v>
      </c>
      <c r="G7" s="1138"/>
      <c r="H7" s="1138"/>
      <c r="I7" s="1138"/>
      <c r="J7" s="1138"/>
      <c r="K7" s="1138"/>
      <c r="L7" s="1138"/>
      <c r="M7" s="1139"/>
      <c r="N7" s="1159"/>
      <c r="O7" s="1159"/>
      <c r="P7" s="1159"/>
      <c r="Q7" s="1159"/>
      <c r="R7" s="1159"/>
      <c r="S7" s="1159"/>
      <c r="T7" s="1159"/>
      <c r="U7" s="1159"/>
      <c r="V7" s="1159"/>
      <c r="W7" s="1159"/>
      <c r="X7" s="1159"/>
      <c r="Y7" s="1159"/>
      <c r="Z7" s="1159"/>
      <c r="AA7" s="1159"/>
      <c r="AB7" s="1159"/>
      <c r="AC7" s="1160"/>
      <c r="AD7" s="1161" t="s">
        <v>172</v>
      </c>
      <c r="AE7" s="1162"/>
      <c r="AF7" s="1162"/>
      <c r="AG7" s="1162"/>
      <c r="AH7" s="1367"/>
      <c r="AI7" s="1367"/>
      <c r="AJ7" s="1367"/>
      <c r="AK7" s="1367"/>
      <c r="AL7" s="1367"/>
      <c r="AM7" s="1367"/>
      <c r="AN7" s="1367"/>
      <c r="AO7" s="1367"/>
      <c r="AP7" s="1367"/>
      <c r="AQ7" s="1367"/>
      <c r="AR7" s="1368"/>
      <c r="AV7" s="25"/>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25"/>
      <c r="CB7" s="25"/>
      <c r="CC7" s="25"/>
      <c r="CD7" s="25"/>
      <c r="CE7" s="25"/>
      <c r="CF7" s="25"/>
      <c r="CG7" s="25"/>
    </row>
    <row r="8" spans="1:85" ht="17" thickBot="1" x14ac:dyDescent="0.25">
      <c r="A8" s="102"/>
      <c r="B8" s="1156" t="s">
        <v>279</v>
      </c>
      <c r="C8" s="1157"/>
      <c r="D8" s="1157"/>
      <c r="E8" s="1158"/>
      <c r="F8" s="1138" t="s">
        <v>116</v>
      </c>
      <c r="G8" s="1138"/>
      <c r="H8" s="1138"/>
      <c r="I8" s="1138"/>
      <c r="J8" s="1138"/>
      <c r="K8" s="1138"/>
      <c r="L8" s="1138"/>
      <c r="M8" s="1139"/>
      <c r="N8" s="1179"/>
      <c r="O8" s="1179"/>
      <c r="P8" s="1179"/>
      <c r="Q8" s="1179"/>
      <c r="R8" s="1179"/>
      <c r="S8" s="1179"/>
      <c r="T8" s="1179"/>
      <c r="U8" s="1179"/>
      <c r="V8" s="1179"/>
      <c r="W8" s="1179"/>
      <c r="X8" s="1179"/>
      <c r="Y8" s="1179"/>
      <c r="Z8" s="1179"/>
      <c r="AA8" s="1179"/>
      <c r="AB8" s="1179"/>
      <c r="AC8" s="1180"/>
      <c r="AD8" s="1163"/>
      <c r="AE8" s="1164"/>
      <c r="AF8" s="1164"/>
      <c r="AG8" s="1164"/>
      <c r="AH8" s="1369"/>
      <c r="AI8" s="1369"/>
      <c r="AJ8" s="1369"/>
      <c r="AK8" s="1369"/>
      <c r="AL8" s="1369"/>
      <c r="AM8" s="1369"/>
      <c r="AN8" s="1369"/>
      <c r="AO8" s="1369"/>
      <c r="AP8" s="1369"/>
      <c r="AQ8" s="1369"/>
      <c r="AR8" s="1370"/>
      <c r="AV8" s="25"/>
      <c r="AW8" s="511"/>
      <c r="AX8" s="511"/>
      <c r="AY8" s="511"/>
      <c r="AZ8" s="511"/>
      <c r="BA8" s="511"/>
      <c r="BB8" s="511"/>
      <c r="BC8" s="511"/>
      <c r="BD8" s="511"/>
      <c r="BE8" s="511"/>
      <c r="BF8" s="511"/>
      <c r="BG8" s="511"/>
      <c r="BH8" s="511"/>
      <c r="BI8" s="511"/>
      <c r="BJ8" s="511"/>
      <c r="BK8" s="511"/>
      <c r="BL8" s="511"/>
      <c r="BM8" s="511"/>
      <c r="BN8" s="511"/>
      <c r="BO8" s="511"/>
      <c r="BP8" s="511"/>
      <c r="BQ8" s="511"/>
      <c r="BR8" s="511"/>
      <c r="BS8" s="511"/>
      <c r="BT8" s="511"/>
      <c r="BU8" s="511"/>
      <c r="BV8" s="511"/>
      <c r="BW8" s="511"/>
      <c r="BX8" s="511"/>
      <c r="BY8" s="511"/>
      <c r="BZ8" s="511"/>
      <c r="CA8" s="25"/>
      <c r="CB8" s="25"/>
      <c r="CC8" s="25"/>
      <c r="CD8" s="25"/>
      <c r="CE8" s="25"/>
      <c r="CF8" s="25"/>
      <c r="CG8" s="25"/>
    </row>
    <row r="9" spans="1:85" ht="19.5" customHeight="1" x14ac:dyDescent="0.2">
      <c r="A9" s="102"/>
      <c r="B9" s="1140" t="s">
        <v>15</v>
      </c>
      <c r="C9" s="1141"/>
      <c r="D9" s="1141"/>
      <c r="E9" s="1142"/>
      <c r="F9" s="1169" t="s">
        <v>115</v>
      </c>
      <c r="G9" s="1169"/>
      <c r="H9" s="1169"/>
      <c r="I9" s="1170"/>
      <c r="J9" s="1181"/>
      <c r="K9" s="1182"/>
      <c r="L9" s="1182"/>
      <c r="M9" s="1182"/>
      <c r="N9" s="1182"/>
      <c r="O9" s="1182"/>
      <c r="P9" s="1182"/>
      <c r="Q9" s="1182"/>
      <c r="R9" s="1182"/>
      <c r="S9" s="1182"/>
      <c r="T9" s="1182"/>
      <c r="U9" s="1182"/>
      <c r="V9" s="1182"/>
      <c r="W9" s="1182"/>
      <c r="X9" s="1182"/>
      <c r="Y9" s="1182"/>
      <c r="Z9" s="1182"/>
      <c r="AA9" s="1182"/>
      <c r="AB9" s="1182"/>
      <c r="AC9" s="1183"/>
      <c r="AD9" s="1153" t="s">
        <v>181</v>
      </c>
      <c r="AE9" s="1138"/>
      <c r="AF9" s="1138"/>
      <c r="AG9" s="1138"/>
      <c r="AH9" s="1154" t="s">
        <v>278</v>
      </c>
      <c r="AI9" s="1155"/>
      <c r="AJ9" s="1155"/>
      <c r="AK9" s="1173"/>
      <c r="AL9" s="1173"/>
      <c r="AM9" s="1174" t="s">
        <v>51</v>
      </c>
      <c r="AN9" s="1174"/>
      <c r="AO9" s="1173"/>
      <c r="AP9" s="1173"/>
      <c r="AQ9" s="1174" t="s">
        <v>56</v>
      </c>
      <c r="AR9" s="1175"/>
      <c r="AV9" s="25"/>
      <c r="AW9" s="511"/>
      <c r="AX9" s="511"/>
      <c r="AY9" s="576">
        <f>様式外＿申請書別紙入力用資料!$E$37</f>
        <v>46419</v>
      </c>
      <c r="AZ9" s="511"/>
      <c r="BA9" s="511"/>
      <c r="BB9" s="511"/>
      <c r="BC9" s="511"/>
      <c r="BD9" s="511"/>
      <c r="BE9" s="511"/>
      <c r="BF9" s="511"/>
      <c r="BG9" s="511"/>
      <c r="BH9" s="511"/>
      <c r="BI9" s="511"/>
      <c r="BJ9" s="511"/>
      <c r="BK9" s="511"/>
      <c r="BL9" s="511"/>
      <c r="BM9" s="511"/>
      <c r="BN9" s="511"/>
      <c r="BO9" s="511"/>
      <c r="BP9" s="511"/>
      <c r="BQ9" s="511"/>
      <c r="BR9" s="511"/>
      <c r="BS9" s="511"/>
      <c r="BT9" s="511"/>
      <c r="BU9" s="511"/>
      <c r="BV9" s="511"/>
      <c r="BW9" s="511"/>
      <c r="BX9" s="511"/>
      <c r="BY9" s="511"/>
      <c r="BZ9" s="511"/>
      <c r="CA9" s="25"/>
      <c r="CB9" s="25"/>
      <c r="CC9" s="25"/>
      <c r="CD9" s="25"/>
      <c r="CE9" s="25"/>
      <c r="CF9" s="25"/>
      <c r="CG9" s="25"/>
    </row>
    <row r="10" spans="1:85" ht="30" customHeight="1" x14ac:dyDescent="0.2">
      <c r="A10" s="102"/>
      <c r="B10" s="1143"/>
      <c r="C10" s="1144"/>
      <c r="D10" s="1144"/>
      <c r="E10" s="1145"/>
      <c r="F10" s="1133" t="s">
        <v>16</v>
      </c>
      <c r="G10" s="1133"/>
      <c r="H10" s="1133"/>
      <c r="I10" s="1134"/>
      <c r="J10" s="1151"/>
      <c r="K10" s="1152"/>
      <c r="L10" s="1152"/>
      <c r="M10" s="1152"/>
      <c r="N10" s="1152"/>
      <c r="O10" s="1152"/>
      <c r="P10" s="1152"/>
      <c r="Q10" s="1152"/>
      <c r="R10" s="1152"/>
      <c r="S10" s="1152"/>
      <c r="T10" s="1152"/>
      <c r="U10" s="1149" t="s">
        <v>179</v>
      </c>
      <c r="V10" s="1150"/>
      <c r="W10" s="1146"/>
      <c r="X10" s="1147"/>
      <c r="Y10" s="1147"/>
      <c r="Z10" s="1147"/>
      <c r="AA10" s="1147"/>
      <c r="AB10" s="1147"/>
      <c r="AC10" s="1148"/>
      <c r="AD10" s="1171" t="s">
        <v>305</v>
      </c>
      <c r="AE10" s="1172"/>
      <c r="AF10" s="1172"/>
      <c r="AG10" s="1172"/>
      <c r="AH10" s="1131"/>
      <c r="AI10" s="1131"/>
      <c r="AJ10" s="1131"/>
      <c r="AK10" s="1131"/>
      <c r="AL10" s="1131"/>
      <c r="AM10" s="1131"/>
      <c r="AN10" s="1132"/>
      <c r="AO10" s="1176" t="s">
        <v>180</v>
      </c>
      <c r="AP10" s="1177"/>
      <c r="AQ10" s="1177"/>
      <c r="AR10" s="1178"/>
      <c r="AV10" s="25"/>
      <c r="AW10" s="511"/>
      <c r="AX10" s="511"/>
      <c r="AY10" s="576">
        <f>様式外＿申請書別紙入力用資料!$F$38</f>
        <v>0</v>
      </c>
      <c r="AZ10" s="511"/>
      <c r="BA10" s="511"/>
      <c r="BB10" s="511"/>
      <c r="BC10" s="511"/>
      <c r="BD10" s="511"/>
      <c r="BE10" s="511"/>
      <c r="BF10" s="511"/>
      <c r="BG10" s="511"/>
      <c r="BH10" s="511"/>
      <c r="BI10" s="511"/>
      <c r="BJ10" s="511"/>
      <c r="BK10" s="511"/>
      <c r="BL10" s="511"/>
      <c r="BM10" s="511"/>
      <c r="BN10" s="511"/>
      <c r="BO10" s="511"/>
      <c r="BP10" s="511"/>
      <c r="BQ10" s="511"/>
      <c r="BR10" s="511"/>
      <c r="BS10" s="511"/>
      <c r="BT10" s="511"/>
      <c r="BU10" s="511"/>
      <c r="BV10" s="511"/>
      <c r="BW10" s="511"/>
      <c r="BX10" s="511"/>
      <c r="BY10" s="511"/>
      <c r="BZ10" s="511"/>
      <c r="CA10" s="25"/>
      <c r="CB10" s="25"/>
      <c r="CC10" s="25"/>
      <c r="CD10" s="25"/>
      <c r="CE10" s="25"/>
      <c r="CF10" s="25"/>
      <c r="CG10" s="25"/>
    </row>
    <row r="11" spans="1:85" ht="51" customHeight="1" x14ac:dyDescent="0.2">
      <c r="A11" s="102"/>
      <c r="B11" s="1184" t="s">
        <v>117</v>
      </c>
      <c r="C11" s="1185"/>
      <c r="D11" s="1185"/>
      <c r="E11" s="1185"/>
      <c r="F11" s="1185"/>
      <c r="G11" s="1185"/>
      <c r="H11" s="1185"/>
      <c r="I11" s="1186"/>
      <c r="J11" s="1187"/>
      <c r="K11" s="1188"/>
      <c r="L11" s="1188"/>
      <c r="M11" s="1188"/>
      <c r="N11" s="1188"/>
      <c r="O11" s="1188"/>
      <c r="P11" s="1188"/>
      <c r="Q11" s="1188"/>
      <c r="R11" s="1188"/>
      <c r="S11" s="1188"/>
      <c r="T11" s="1188"/>
      <c r="U11" s="1188"/>
      <c r="V11" s="1188"/>
      <c r="W11" s="1188"/>
      <c r="X11" s="1188"/>
      <c r="Y11" s="1188"/>
      <c r="Z11" s="1188"/>
      <c r="AA11" s="1188"/>
      <c r="AB11" s="1188"/>
      <c r="AC11" s="1188"/>
      <c r="AD11" s="1188"/>
      <c r="AE11" s="1188"/>
      <c r="AF11" s="1188"/>
      <c r="AG11" s="1188"/>
      <c r="AH11" s="1188"/>
      <c r="AI11" s="1188"/>
      <c r="AJ11" s="1188"/>
      <c r="AK11" s="1188"/>
      <c r="AL11" s="1188"/>
      <c r="AM11" s="1188"/>
      <c r="AN11" s="1188"/>
      <c r="AO11" s="1188"/>
      <c r="AP11" s="1188"/>
      <c r="AQ11" s="1188"/>
      <c r="AR11" s="1189"/>
    </row>
    <row r="12" spans="1:85" ht="17.25" customHeight="1" x14ac:dyDescent="0.2">
      <c r="A12" s="102"/>
      <c r="B12" s="1190" t="s">
        <v>186</v>
      </c>
      <c r="C12" s="1191"/>
      <c r="D12" s="1191"/>
      <c r="E12" s="1191"/>
      <c r="F12" s="1194"/>
      <c r="G12" s="1195"/>
      <c r="H12" s="1195"/>
      <c r="I12" s="1195"/>
      <c r="J12" s="1196"/>
      <c r="K12" s="1371" t="s">
        <v>282</v>
      </c>
      <c r="L12" s="1201"/>
      <c r="M12" s="1201"/>
      <c r="N12" s="1202"/>
      <c r="O12" s="1372" t="s">
        <v>184</v>
      </c>
      <c r="P12" s="1373"/>
      <c r="Q12" s="1373"/>
      <c r="R12" s="1373"/>
      <c r="S12" s="1210"/>
      <c r="T12" s="1211"/>
      <c r="U12" s="1211"/>
      <c r="V12" s="1211"/>
      <c r="W12" s="1211"/>
      <c r="X12" s="1211"/>
      <c r="Y12" s="1211"/>
      <c r="Z12" s="1211"/>
      <c r="AA12" s="1211"/>
      <c r="AB12" s="1211"/>
      <c r="AC12" s="1211"/>
      <c r="AD12" s="1211"/>
      <c r="AE12" s="1211"/>
      <c r="AF12" s="1211"/>
      <c r="AG12" s="1211"/>
      <c r="AH12" s="1211"/>
      <c r="AI12" s="1211"/>
      <c r="AJ12" s="1211"/>
      <c r="AK12" s="1211"/>
      <c r="AL12" s="1211"/>
      <c r="AM12" s="1211"/>
      <c r="AN12" s="1211"/>
      <c r="AO12" s="1211"/>
      <c r="AP12" s="1211"/>
      <c r="AQ12" s="1211"/>
      <c r="AR12" s="1212"/>
    </row>
    <row r="13" spans="1:85" ht="17.25" customHeight="1" thickBot="1" x14ac:dyDescent="0.25">
      <c r="A13" s="102"/>
      <c r="B13" s="1192"/>
      <c r="C13" s="1193"/>
      <c r="D13" s="1193"/>
      <c r="E13" s="1193"/>
      <c r="F13" s="1197"/>
      <c r="G13" s="1198"/>
      <c r="H13" s="1198"/>
      <c r="I13" s="1198"/>
      <c r="J13" s="1199"/>
      <c r="K13" s="1203"/>
      <c r="L13" s="1204"/>
      <c r="M13" s="1204"/>
      <c r="N13" s="1205"/>
      <c r="O13" s="1374"/>
      <c r="P13" s="1375"/>
      <c r="Q13" s="1375"/>
      <c r="R13" s="1375"/>
      <c r="S13" s="1213"/>
      <c r="T13" s="1214"/>
      <c r="U13" s="1214"/>
      <c r="V13" s="1214"/>
      <c r="W13" s="1214"/>
      <c r="X13" s="1214"/>
      <c r="Y13" s="1214"/>
      <c r="Z13" s="1214"/>
      <c r="AA13" s="1214"/>
      <c r="AB13" s="1214"/>
      <c r="AC13" s="1214"/>
      <c r="AD13" s="1214"/>
      <c r="AE13" s="1214"/>
      <c r="AF13" s="1214"/>
      <c r="AG13" s="1214"/>
      <c r="AH13" s="1214"/>
      <c r="AI13" s="1214"/>
      <c r="AJ13" s="1214"/>
      <c r="AK13" s="1214"/>
      <c r="AL13" s="1214"/>
      <c r="AM13" s="1214"/>
      <c r="AN13" s="1214"/>
      <c r="AO13" s="1214"/>
      <c r="AP13" s="1214"/>
      <c r="AQ13" s="1214"/>
      <c r="AR13" s="1215"/>
    </row>
    <row r="14" spans="1:85" ht="22.5" customHeight="1" thickBot="1" x14ac:dyDescent="0.25">
      <c r="A14" s="102"/>
      <c r="B14" s="1216" t="s">
        <v>254</v>
      </c>
      <c r="C14" s="1217"/>
      <c r="D14" s="1217"/>
      <c r="E14" s="1217"/>
      <c r="F14" s="1217"/>
      <c r="G14" s="1217"/>
      <c r="H14" s="1217"/>
      <c r="I14" s="1217"/>
      <c r="J14" s="1217"/>
      <c r="K14" s="1217"/>
      <c r="L14" s="1217"/>
      <c r="M14" s="1217"/>
      <c r="N14" s="1217"/>
      <c r="O14" s="1217"/>
      <c r="P14" s="1217"/>
      <c r="Q14" s="1217"/>
      <c r="R14" s="1217"/>
      <c r="S14" s="1217"/>
      <c r="T14" s="1217"/>
      <c r="U14" s="1217"/>
      <c r="V14" s="1217"/>
      <c r="W14" s="1217"/>
      <c r="X14" s="1217"/>
      <c r="Y14" s="1217"/>
      <c r="Z14" s="1217"/>
      <c r="AA14" s="1217"/>
      <c r="AB14" s="1217"/>
      <c r="AC14" s="1217"/>
      <c r="AD14" s="1217"/>
      <c r="AE14" s="1217"/>
      <c r="AF14" s="1217"/>
      <c r="AG14" s="1218"/>
      <c r="AH14" s="1219" t="s">
        <v>283</v>
      </c>
      <c r="AI14" s="1220"/>
      <c r="AJ14" s="1220"/>
      <c r="AK14" s="1220"/>
      <c r="AL14" s="1220"/>
      <c r="AM14" s="1220"/>
      <c r="AN14" s="1220"/>
      <c r="AO14" s="1220"/>
      <c r="AP14" s="1220"/>
      <c r="AQ14" s="1220"/>
      <c r="AR14" s="1221"/>
    </row>
    <row r="15" spans="1:85" ht="23.25" customHeight="1" thickBot="1" x14ac:dyDescent="0.25">
      <c r="A15" s="102"/>
      <c r="B15" s="546"/>
      <c r="C15" s="546"/>
      <c r="D15" s="546"/>
      <c r="E15" s="546"/>
      <c r="F15" s="512"/>
      <c r="G15" s="512"/>
      <c r="H15" s="512"/>
      <c r="I15" s="512"/>
      <c r="J15" s="512"/>
      <c r="K15" s="512"/>
      <c r="L15" s="512"/>
      <c r="M15" s="512"/>
      <c r="N15" s="512"/>
      <c r="O15" s="512"/>
      <c r="P15" s="512"/>
      <c r="Q15" s="512"/>
      <c r="R15" s="512"/>
      <c r="S15" s="512"/>
      <c r="T15" s="512"/>
      <c r="U15" s="512"/>
      <c r="V15" s="512"/>
      <c r="W15" s="512"/>
      <c r="X15" s="512"/>
      <c r="Y15" s="512"/>
      <c r="Z15" s="512"/>
      <c r="AA15" s="512"/>
      <c r="AB15" s="512"/>
      <c r="AC15" s="512"/>
      <c r="AD15" s="512"/>
      <c r="AE15" s="512"/>
      <c r="AF15" s="512"/>
      <c r="AG15" s="512"/>
      <c r="AH15" s="512"/>
      <c r="AI15" s="512"/>
      <c r="AJ15" s="512"/>
      <c r="AK15" s="512"/>
      <c r="AL15" s="513"/>
      <c r="AM15" s="513"/>
      <c r="AN15" s="513"/>
      <c r="AO15" s="513"/>
      <c r="AP15" s="513"/>
      <c r="AQ15" s="513"/>
      <c r="AR15" s="514"/>
    </row>
    <row r="16" spans="1:85" ht="19.5" customHeight="1" x14ac:dyDescent="0.2">
      <c r="A16" s="102"/>
      <c r="B16" s="1135" t="s">
        <v>171</v>
      </c>
      <c r="C16" s="1136"/>
      <c r="D16" s="1136"/>
      <c r="E16" s="1137"/>
      <c r="F16" s="1138" t="s">
        <v>36</v>
      </c>
      <c r="G16" s="1138"/>
      <c r="H16" s="1138"/>
      <c r="I16" s="1138"/>
      <c r="J16" s="1138"/>
      <c r="K16" s="1138"/>
      <c r="L16" s="1138"/>
      <c r="M16" s="1139"/>
      <c r="N16" s="1159"/>
      <c r="O16" s="1159"/>
      <c r="P16" s="1159"/>
      <c r="Q16" s="1159"/>
      <c r="R16" s="1159"/>
      <c r="S16" s="1159"/>
      <c r="T16" s="1159"/>
      <c r="U16" s="1159"/>
      <c r="V16" s="1159"/>
      <c r="W16" s="1159"/>
      <c r="X16" s="1159"/>
      <c r="Y16" s="1159"/>
      <c r="Z16" s="1159"/>
      <c r="AA16" s="1159"/>
      <c r="AB16" s="1159"/>
      <c r="AC16" s="1160"/>
      <c r="AD16" s="1161" t="s">
        <v>172</v>
      </c>
      <c r="AE16" s="1162"/>
      <c r="AF16" s="1162"/>
      <c r="AG16" s="1162"/>
      <c r="AH16" s="1367"/>
      <c r="AI16" s="1367"/>
      <c r="AJ16" s="1367"/>
      <c r="AK16" s="1367"/>
      <c r="AL16" s="1367"/>
      <c r="AM16" s="1367"/>
      <c r="AN16" s="1367"/>
      <c r="AO16" s="1367"/>
      <c r="AP16" s="1367"/>
      <c r="AQ16" s="1367"/>
      <c r="AR16" s="1368"/>
      <c r="AV16" s="25"/>
      <c r="AW16" s="511"/>
      <c r="AX16" s="511"/>
      <c r="AY16" s="511"/>
      <c r="AZ16" s="511"/>
      <c r="BA16" s="511"/>
      <c r="BB16" s="511"/>
      <c r="BC16" s="511"/>
      <c r="BD16" s="511"/>
      <c r="BE16" s="511"/>
      <c r="BF16" s="511"/>
      <c r="BG16" s="511"/>
      <c r="BH16" s="511"/>
      <c r="BI16" s="511"/>
      <c r="BJ16" s="511"/>
      <c r="BK16" s="511"/>
      <c r="BL16" s="511"/>
      <c r="BM16" s="511"/>
      <c r="BN16" s="511"/>
      <c r="BO16" s="511"/>
      <c r="BP16" s="511"/>
      <c r="BQ16" s="511"/>
      <c r="BR16" s="511"/>
      <c r="BS16" s="511"/>
      <c r="BT16" s="511"/>
      <c r="BU16" s="511"/>
      <c r="BV16" s="511"/>
      <c r="BW16" s="511"/>
      <c r="BX16" s="511"/>
      <c r="BY16" s="511"/>
      <c r="BZ16" s="511"/>
      <c r="CA16" s="25"/>
      <c r="CB16" s="25"/>
      <c r="CC16" s="25"/>
      <c r="CD16" s="25"/>
      <c r="CE16" s="25"/>
      <c r="CF16" s="25"/>
      <c r="CG16" s="25"/>
    </row>
    <row r="17" spans="1:85" ht="19.5" customHeight="1" thickBot="1" x14ac:dyDescent="0.25">
      <c r="A17" s="102"/>
      <c r="B17" s="1156" t="s">
        <v>279</v>
      </c>
      <c r="C17" s="1157"/>
      <c r="D17" s="1157"/>
      <c r="E17" s="1158"/>
      <c r="F17" s="1138" t="s">
        <v>116</v>
      </c>
      <c r="G17" s="1138"/>
      <c r="H17" s="1138"/>
      <c r="I17" s="1138"/>
      <c r="J17" s="1138"/>
      <c r="K17" s="1138"/>
      <c r="L17" s="1138"/>
      <c r="M17" s="1139"/>
      <c r="N17" s="1179"/>
      <c r="O17" s="1179"/>
      <c r="P17" s="1179"/>
      <c r="Q17" s="1179"/>
      <c r="R17" s="1179"/>
      <c r="S17" s="1179"/>
      <c r="T17" s="1179"/>
      <c r="U17" s="1179"/>
      <c r="V17" s="1179"/>
      <c r="W17" s="1179"/>
      <c r="X17" s="1179"/>
      <c r="Y17" s="1179"/>
      <c r="Z17" s="1179"/>
      <c r="AA17" s="1179"/>
      <c r="AB17" s="1179"/>
      <c r="AC17" s="1180"/>
      <c r="AD17" s="1163"/>
      <c r="AE17" s="1164"/>
      <c r="AF17" s="1164"/>
      <c r="AG17" s="1164"/>
      <c r="AH17" s="1369"/>
      <c r="AI17" s="1369"/>
      <c r="AJ17" s="1369"/>
      <c r="AK17" s="1369"/>
      <c r="AL17" s="1369"/>
      <c r="AM17" s="1369"/>
      <c r="AN17" s="1369"/>
      <c r="AO17" s="1369"/>
      <c r="AP17" s="1369"/>
      <c r="AQ17" s="1369"/>
      <c r="AR17" s="1370"/>
      <c r="AV17" s="25"/>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511"/>
      <c r="BW17" s="511"/>
      <c r="BX17" s="511"/>
      <c r="BY17" s="511"/>
      <c r="BZ17" s="511"/>
      <c r="CA17" s="25"/>
      <c r="CB17" s="25"/>
      <c r="CC17" s="25"/>
      <c r="CD17" s="25"/>
      <c r="CE17" s="25"/>
      <c r="CF17" s="25"/>
      <c r="CG17" s="25"/>
    </row>
    <row r="18" spans="1:85" ht="19.5" customHeight="1" x14ac:dyDescent="0.2">
      <c r="A18" s="102"/>
      <c r="B18" s="1140" t="s">
        <v>15</v>
      </c>
      <c r="C18" s="1141"/>
      <c r="D18" s="1141"/>
      <c r="E18" s="1142"/>
      <c r="F18" s="1169" t="s">
        <v>115</v>
      </c>
      <c r="G18" s="1169"/>
      <c r="H18" s="1169"/>
      <c r="I18" s="1170"/>
      <c r="J18" s="1181"/>
      <c r="K18" s="1182"/>
      <c r="L18" s="1182"/>
      <c r="M18" s="1182"/>
      <c r="N18" s="1182"/>
      <c r="O18" s="1182"/>
      <c r="P18" s="1182"/>
      <c r="Q18" s="1182"/>
      <c r="R18" s="1182"/>
      <c r="S18" s="1182"/>
      <c r="T18" s="1182"/>
      <c r="U18" s="1182"/>
      <c r="V18" s="1182"/>
      <c r="W18" s="1182"/>
      <c r="X18" s="1182"/>
      <c r="Y18" s="1182"/>
      <c r="Z18" s="1182"/>
      <c r="AA18" s="1182"/>
      <c r="AB18" s="1182"/>
      <c r="AC18" s="1183"/>
      <c r="AD18" s="1153" t="s">
        <v>181</v>
      </c>
      <c r="AE18" s="1138"/>
      <c r="AF18" s="1138"/>
      <c r="AG18" s="1138"/>
      <c r="AH18" s="1154" t="s">
        <v>278</v>
      </c>
      <c r="AI18" s="1155"/>
      <c r="AJ18" s="1155"/>
      <c r="AK18" s="1173"/>
      <c r="AL18" s="1173"/>
      <c r="AM18" s="1174" t="s">
        <v>51</v>
      </c>
      <c r="AN18" s="1174"/>
      <c r="AO18" s="1173"/>
      <c r="AP18" s="1173"/>
      <c r="AQ18" s="1174" t="s">
        <v>56</v>
      </c>
      <c r="AR18" s="1175"/>
      <c r="AV18" s="25"/>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25"/>
      <c r="CB18" s="25"/>
      <c r="CC18" s="25"/>
      <c r="CD18" s="25"/>
      <c r="CE18" s="25"/>
      <c r="CF18" s="25"/>
      <c r="CG18" s="25"/>
    </row>
    <row r="19" spans="1:85" ht="30" customHeight="1" x14ac:dyDescent="0.2">
      <c r="A19" s="102"/>
      <c r="B19" s="1143"/>
      <c r="C19" s="1144"/>
      <c r="D19" s="1144"/>
      <c r="E19" s="1145"/>
      <c r="F19" s="1133" t="s">
        <v>16</v>
      </c>
      <c r="G19" s="1133"/>
      <c r="H19" s="1133"/>
      <c r="I19" s="1134"/>
      <c r="J19" s="1151"/>
      <c r="K19" s="1152"/>
      <c r="L19" s="1152"/>
      <c r="M19" s="1152"/>
      <c r="N19" s="1152"/>
      <c r="O19" s="1152"/>
      <c r="P19" s="1152"/>
      <c r="Q19" s="1152"/>
      <c r="R19" s="1152"/>
      <c r="S19" s="1152"/>
      <c r="T19" s="1152"/>
      <c r="U19" s="1149" t="s">
        <v>179</v>
      </c>
      <c r="V19" s="1150"/>
      <c r="W19" s="1146"/>
      <c r="X19" s="1147"/>
      <c r="Y19" s="1147"/>
      <c r="Z19" s="1147"/>
      <c r="AA19" s="1147"/>
      <c r="AB19" s="1147"/>
      <c r="AC19" s="1148"/>
      <c r="AD19" s="1171" t="s">
        <v>305</v>
      </c>
      <c r="AE19" s="1172"/>
      <c r="AF19" s="1172"/>
      <c r="AG19" s="1172"/>
      <c r="AH19" s="1131"/>
      <c r="AI19" s="1131"/>
      <c r="AJ19" s="1131"/>
      <c r="AK19" s="1131"/>
      <c r="AL19" s="1131"/>
      <c r="AM19" s="1131"/>
      <c r="AN19" s="1132"/>
      <c r="AO19" s="1176" t="s">
        <v>180</v>
      </c>
      <c r="AP19" s="1177"/>
      <c r="AQ19" s="1177"/>
      <c r="AR19" s="1178"/>
      <c r="AV19" s="25"/>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511"/>
      <c r="BW19" s="511"/>
      <c r="BX19" s="511"/>
      <c r="BY19" s="511"/>
      <c r="BZ19" s="511"/>
      <c r="CA19" s="25"/>
      <c r="CB19" s="25"/>
      <c r="CC19" s="25"/>
      <c r="CD19" s="25"/>
      <c r="CE19" s="25"/>
      <c r="CF19" s="25"/>
      <c r="CG19" s="25"/>
    </row>
    <row r="20" spans="1:85" ht="51" customHeight="1" x14ac:dyDescent="0.2">
      <c r="A20" s="102"/>
      <c r="B20" s="1184" t="s">
        <v>117</v>
      </c>
      <c r="C20" s="1185"/>
      <c r="D20" s="1185"/>
      <c r="E20" s="1185"/>
      <c r="F20" s="1185"/>
      <c r="G20" s="1185"/>
      <c r="H20" s="1185"/>
      <c r="I20" s="1186"/>
      <c r="J20" s="1187"/>
      <c r="K20" s="1188"/>
      <c r="L20" s="1188"/>
      <c r="M20" s="1188"/>
      <c r="N20" s="1188"/>
      <c r="O20" s="1188"/>
      <c r="P20" s="1188"/>
      <c r="Q20" s="1188"/>
      <c r="R20" s="1188"/>
      <c r="S20" s="1188"/>
      <c r="T20" s="1188"/>
      <c r="U20" s="1188"/>
      <c r="V20" s="1188"/>
      <c r="W20" s="1188"/>
      <c r="X20" s="1188"/>
      <c r="Y20" s="1188"/>
      <c r="Z20" s="1188"/>
      <c r="AA20" s="1188"/>
      <c r="AB20" s="1188"/>
      <c r="AC20" s="1188"/>
      <c r="AD20" s="1188"/>
      <c r="AE20" s="1188"/>
      <c r="AF20" s="1188"/>
      <c r="AG20" s="1188"/>
      <c r="AH20" s="1188"/>
      <c r="AI20" s="1188"/>
      <c r="AJ20" s="1188"/>
      <c r="AK20" s="1188"/>
      <c r="AL20" s="1188"/>
      <c r="AM20" s="1188"/>
      <c r="AN20" s="1188"/>
      <c r="AO20" s="1188"/>
      <c r="AP20" s="1188"/>
      <c r="AQ20" s="1188"/>
      <c r="AR20" s="1189"/>
    </row>
    <row r="21" spans="1:85" ht="17.25" customHeight="1" x14ac:dyDescent="0.2">
      <c r="A21" s="102"/>
      <c r="B21" s="1190" t="s">
        <v>186</v>
      </c>
      <c r="C21" s="1191"/>
      <c r="D21" s="1191"/>
      <c r="E21" s="1191"/>
      <c r="F21" s="1194"/>
      <c r="G21" s="1195"/>
      <c r="H21" s="1195"/>
      <c r="I21" s="1195"/>
      <c r="J21" s="1196"/>
      <c r="K21" s="1371" t="s">
        <v>282</v>
      </c>
      <c r="L21" s="1201"/>
      <c r="M21" s="1201"/>
      <c r="N21" s="1202"/>
      <c r="O21" s="1372" t="s">
        <v>184</v>
      </c>
      <c r="P21" s="1373"/>
      <c r="Q21" s="1373"/>
      <c r="R21" s="1373"/>
      <c r="S21" s="1210"/>
      <c r="T21" s="1211"/>
      <c r="U21" s="1211"/>
      <c r="V21" s="1211"/>
      <c r="W21" s="1211"/>
      <c r="X21" s="1211"/>
      <c r="Y21" s="1211"/>
      <c r="Z21" s="1211"/>
      <c r="AA21" s="1211"/>
      <c r="AB21" s="1211"/>
      <c r="AC21" s="1211"/>
      <c r="AD21" s="1211"/>
      <c r="AE21" s="1211"/>
      <c r="AF21" s="1211"/>
      <c r="AG21" s="1211"/>
      <c r="AH21" s="1211"/>
      <c r="AI21" s="1211"/>
      <c r="AJ21" s="1211"/>
      <c r="AK21" s="1211"/>
      <c r="AL21" s="1211"/>
      <c r="AM21" s="1211"/>
      <c r="AN21" s="1211"/>
      <c r="AO21" s="1211"/>
      <c r="AP21" s="1211"/>
      <c r="AQ21" s="1211"/>
      <c r="AR21" s="1212"/>
    </row>
    <row r="22" spans="1:85" ht="17.25" customHeight="1" thickBot="1" x14ac:dyDescent="0.25">
      <c r="A22" s="102"/>
      <c r="B22" s="1192"/>
      <c r="C22" s="1193"/>
      <c r="D22" s="1193"/>
      <c r="E22" s="1193"/>
      <c r="F22" s="1197"/>
      <c r="G22" s="1198"/>
      <c r="H22" s="1198"/>
      <c r="I22" s="1198"/>
      <c r="J22" s="1199"/>
      <c r="K22" s="1203"/>
      <c r="L22" s="1204"/>
      <c r="M22" s="1204"/>
      <c r="N22" s="1205"/>
      <c r="O22" s="1374"/>
      <c r="P22" s="1375"/>
      <c r="Q22" s="1375"/>
      <c r="R22" s="1375"/>
      <c r="S22" s="1213"/>
      <c r="T22" s="1214"/>
      <c r="U22" s="1214"/>
      <c r="V22" s="1214"/>
      <c r="W22" s="1214"/>
      <c r="X22" s="1214"/>
      <c r="Y22" s="1214"/>
      <c r="Z22" s="1214"/>
      <c r="AA22" s="1214"/>
      <c r="AB22" s="1214"/>
      <c r="AC22" s="1214"/>
      <c r="AD22" s="1214"/>
      <c r="AE22" s="1214"/>
      <c r="AF22" s="1214"/>
      <c r="AG22" s="1214"/>
      <c r="AH22" s="1214"/>
      <c r="AI22" s="1214"/>
      <c r="AJ22" s="1214"/>
      <c r="AK22" s="1214"/>
      <c r="AL22" s="1214"/>
      <c r="AM22" s="1214"/>
      <c r="AN22" s="1214"/>
      <c r="AO22" s="1214"/>
      <c r="AP22" s="1214"/>
      <c r="AQ22" s="1214"/>
      <c r="AR22" s="1215"/>
    </row>
    <row r="23" spans="1:85" ht="22.5" customHeight="1" thickBot="1" x14ac:dyDescent="0.25">
      <c r="A23" s="102"/>
      <c r="B23" s="1216" t="s">
        <v>254</v>
      </c>
      <c r="C23" s="1217"/>
      <c r="D23" s="1217"/>
      <c r="E23" s="1217"/>
      <c r="F23" s="1217"/>
      <c r="G23" s="1217"/>
      <c r="H23" s="1217"/>
      <c r="I23" s="1217"/>
      <c r="J23" s="1217"/>
      <c r="K23" s="1217"/>
      <c r="L23" s="1217"/>
      <c r="M23" s="1217"/>
      <c r="N23" s="1217"/>
      <c r="O23" s="1217"/>
      <c r="P23" s="1217"/>
      <c r="Q23" s="1217"/>
      <c r="R23" s="1217"/>
      <c r="S23" s="1217"/>
      <c r="T23" s="1217"/>
      <c r="U23" s="1217"/>
      <c r="V23" s="1217"/>
      <c r="W23" s="1217"/>
      <c r="X23" s="1217"/>
      <c r="Y23" s="1217"/>
      <c r="Z23" s="1217"/>
      <c r="AA23" s="1217"/>
      <c r="AB23" s="1217"/>
      <c r="AC23" s="1217"/>
      <c r="AD23" s="1217"/>
      <c r="AE23" s="1217"/>
      <c r="AF23" s="1217"/>
      <c r="AG23" s="1218"/>
      <c r="AH23" s="1219" t="s">
        <v>283</v>
      </c>
      <c r="AI23" s="1220"/>
      <c r="AJ23" s="1220"/>
      <c r="AK23" s="1220"/>
      <c r="AL23" s="1220"/>
      <c r="AM23" s="1220"/>
      <c r="AN23" s="1220"/>
      <c r="AO23" s="1220"/>
      <c r="AP23" s="1220"/>
      <c r="AQ23" s="1220"/>
      <c r="AR23" s="1221"/>
    </row>
    <row r="24" spans="1:85" ht="23.25" customHeight="1" thickBot="1" x14ac:dyDescent="0.25">
      <c r="A24" s="102"/>
      <c r="B24" s="546"/>
      <c r="C24" s="546"/>
      <c r="D24" s="546"/>
      <c r="E24" s="546"/>
      <c r="F24" s="512"/>
      <c r="G24" s="512"/>
      <c r="H24" s="512"/>
      <c r="I24" s="512"/>
      <c r="J24" s="512"/>
      <c r="K24" s="512"/>
      <c r="L24" s="512"/>
      <c r="M24" s="512"/>
      <c r="N24" s="512"/>
      <c r="O24" s="512"/>
      <c r="P24" s="512"/>
      <c r="Q24" s="512"/>
      <c r="R24" s="512"/>
      <c r="S24" s="512"/>
      <c r="T24" s="512"/>
      <c r="U24" s="512"/>
      <c r="V24" s="512"/>
      <c r="W24" s="512"/>
      <c r="X24" s="512"/>
      <c r="Y24" s="512"/>
      <c r="Z24" s="512"/>
      <c r="AA24" s="512"/>
      <c r="AB24" s="512"/>
      <c r="AC24" s="512"/>
      <c r="AD24" s="512"/>
      <c r="AE24" s="512"/>
      <c r="AF24" s="512"/>
      <c r="AG24" s="512"/>
      <c r="AH24" s="512"/>
      <c r="AI24" s="512"/>
      <c r="AJ24" s="512"/>
      <c r="AK24" s="512"/>
      <c r="AL24" s="513"/>
      <c r="AM24" s="513"/>
      <c r="AN24" s="513"/>
      <c r="AO24" s="513"/>
      <c r="AP24" s="513"/>
      <c r="AQ24" s="513"/>
      <c r="AR24" s="514"/>
    </row>
    <row r="25" spans="1:85" ht="19.5" customHeight="1" x14ac:dyDescent="0.2">
      <c r="A25" s="102"/>
      <c r="B25" s="1135" t="s">
        <v>171</v>
      </c>
      <c r="C25" s="1136"/>
      <c r="D25" s="1136"/>
      <c r="E25" s="1137"/>
      <c r="F25" s="1138" t="s">
        <v>36</v>
      </c>
      <c r="G25" s="1138"/>
      <c r="H25" s="1138"/>
      <c r="I25" s="1138"/>
      <c r="J25" s="1138"/>
      <c r="K25" s="1138"/>
      <c r="L25" s="1138"/>
      <c r="M25" s="1139"/>
      <c r="N25" s="1159"/>
      <c r="O25" s="1159"/>
      <c r="P25" s="1159"/>
      <c r="Q25" s="1159"/>
      <c r="R25" s="1159"/>
      <c r="S25" s="1159"/>
      <c r="T25" s="1159"/>
      <c r="U25" s="1159"/>
      <c r="V25" s="1159"/>
      <c r="W25" s="1159"/>
      <c r="X25" s="1159"/>
      <c r="Y25" s="1159"/>
      <c r="Z25" s="1159"/>
      <c r="AA25" s="1159"/>
      <c r="AB25" s="1159"/>
      <c r="AC25" s="1160"/>
      <c r="AD25" s="1161" t="s">
        <v>172</v>
      </c>
      <c r="AE25" s="1162"/>
      <c r="AF25" s="1162"/>
      <c r="AG25" s="1162"/>
      <c r="AH25" s="1367"/>
      <c r="AI25" s="1367"/>
      <c r="AJ25" s="1367"/>
      <c r="AK25" s="1367"/>
      <c r="AL25" s="1367"/>
      <c r="AM25" s="1367"/>
      <c r="AN25" s="1367"/>
      <c r="AO25" s="1367"/>
      <c r="AP25" s="1367"/>
      <c r="AQ25" s="1367"/>
      <c r="AR25" s="1368"/>
      <c r="AV25" s="25"/>
      <c r="AW25" s="511"/>
      <c r="AX25" s="511"/>
      <c r="AY25" s="511"/>
      <c r="AZ25" s="511"/>
      <c r="BA25" s="511"/>
      <c r="BB25" s="511"/>
      <c r="BC25" s="511"/>
      <c r="BD25" s="511"/>
      <c r="BE25" s="511"/>
      <c r="BF25" s="511"/>
      <c r="BG25" s="511"/>
      <c r="BH25" s="511"/>
      <c r="BI25" s="511"/>
      <c r="BJ25" s="511"/>
      <c r="BK25" s="511"/>
      <c r="BL25" s="511"/>
      <c r="BM25" s="511"/>
      <c r="BN25" s="511"/>
      <c r="BO25" s="511"/>
      <c r="BP25" s="511"/>
      <c r="BQ25" s="511"/>
      <c r="BR25" s="511"/>
      <c r="BS25" s="511"/>
      <c r="BT25" s="511"/>
      <c r="BU25" s="511"/>
      <c r="BV25" s="511"/>
      <c r="BW25" s="511"/>
      <c r="BX25" s="511"/>
      <c r="BY25" s="511"/>
      <c r="BZ25" s="511"/>
      <c r="CA25" s="25"/>
      <c r="CB25" s="25"/>
      <c r="CC25" s="25"/>
      <c r="CD25" s="25"/>
      <c r="CE25" s="25"/>
      <c r="CF25" s="25"/>
      <c r="CG25" s="25"/>
    </row>
    <row r="26" spans="1:85" ht="19.5" customHeight="1" thickBot="1" x14ac:dyDescent="0.25">
      <c r="A26" s="102"/>
      <c r="B26" s="1156" t="s">
        <v>279</v>
      </c>
      <c r="C26" s="1157"/>
      <c r="D26" s="1157"/>
      <c r="E26" s="1158"/>
      <c r="F26" s="1138" t="s">
        <v>116</v>
      </c>
      <c r="G26" s="1138"/>
      <c r="H26" s="1138"/>
      <c r="I26" s="1138"/>
      <c r="J26" s="1138"/>
      <c r="K26" s="1138"/>
      <c r="L26" s="1138"/>
      <c r="M26" s="1139"/>
      <c r="N26" s="1179"/>
      <c r="O26" s="1179"/>
      <c r="P26" s="1179"/>
      <c r="Q26" s="1179"/>
      <c r="R26" s="1179"/>
      <c r="S26" s="1179"/>
      <c r="T26" s="1179"/>
      <c r="U26" s="1179"/>
      <c r="V26" s="1179"/>
      <c r="W26" s="1179"/>
      <c r="X26" s="1179"/>
      <c r="Y26" s="1179"/>
      <c r="Z26" s="1179"/>
      <c r="AA26" s="1179"/>
      <c r="AB26" s="1179"/>
      <c r="AC26" s="1180"/>
      <c r="AD26" s="1163"/>
      <c r="AE26" s="1164"/>
      <c r="AF26" s="1164"/>
      <c r="AG26" s="1164"/>
      <c r="AH26" s="1369"/>
      <c r="AI26" s="1369"/>
      <c r="AJ26" s="1369"/>
      <c r="AK26" s="1369"/>
      <c r="AL26" s="1369"/>
      <c r="AM26" s="1369"/>
      <c r="AN26" s="1369"/>
      <c r="AO26" s="1369"/>
      <c r="AP26" s="1369"/>
      <c r="AQ26" s="1369"/>
      <c r="AR26" s="1370"/>
      <c r="AV26" s="25"/>
      <c r="AW26" s="511"/>
      <c r="AX26" s="511"/>
      <c r="AY26" s="511"/>
      <c r="AZ26" s="511"/>
      <c r="BA26" s="511"/>
      <c r="BB26" s="511"/>
      <c r="BC26" s="511"/>
      <c r="BD26" s="511"/>
      <c r="BE26" s="511"/>
      <c r="BF26" s="511"/>
      <c r="BG26" s="511"/>
      <c r="BH26" s="511"/>
      <c r="BI26" s="511"/>
      <c r="BJ26" s="511"/>
      <c r="BK26" s="511"/>
      <c r="BL26" s="511"/>
      <c r="BM26" s="511"/>
      <c r="BN26" s="511"/>
      <c r="BO26" s="511"/>
      <c r="BP26" s="511"/>
      <c r="BQ26" s="511"/>
      <c r="BR26" s="511"/>
      <c r="BS26" s="511"/>
      <c r="BT26" s="511"/>
      <c r="BU26" s="511"/>
      <c r="BV26" s="511"/>
      <c r="BW26" s="511"/>
      <c r="BX26" s="511"/>
      <c r="BY26" s="511"/>
      <c r="BZ26" s="511"/>
      <c r="CA26" s="25"/>
      <c r="CB26" s="25"/>
      <c r="CC26" s="25"/>
      <c r="CD26" s="25"/>
      <c r="CE26" s="25"/>
      <c r="CF26" s="25"/>
      <c r="CG26" s="25"/>
    </row>
    <row r="27" spans="1:85" ht="19.5" customHeight="1" x14ac:dyDescent="0.2">
      <c r="A27" s="102"/>
      <c r="B27" s="1140" t="s">
        <v>15</v>
      </c>
      <c r="C27" s="1141"/>
      <c r="D27" s="1141"/>
      <c r="E27" s="1142"/>
      <c r="F27" s="1169" t="s">
        <v>115</v>
      </c>
      <c r="G27" s="1169"/>
      <c r="H27" s="1169"/>
      <c r="I27" s="1170"/>
      <c r="J27" s="1181"/>
      <c r="K27" s="1182"/>
      <c r="L27" s="1182"/>
      <c r="M27" s="1182"/>
      <c r="N27" s="1182"/>
      <c r="O27" s="1182"/>
      <c r="P27" s="1182"/>
      <c r="Q27" s="1182"/>
      <c r="R27" s="1182"/>
      <c r="S27" s="1182"/>
      <c r="T27" s="1182"/>
      <c r="U27" s="1182"/>
      <c r="V27" s="1182"/>
      <c r="W27" s="1182"/>
      <c r="X27" s="1182"/>
      <c r="Y27" s="1182"/>
      <c r="Z27" s="1182"/>
      <c r="AA27" s="1182"/>
      <c r="AB27" s="1182"/>
      <c r="AC27" s="1183"/>
      <c r="AD27" s="1153" t="s">
        <v>181</v>
      </c>
      <c r="AE27" s="1138"/>
      <c r="AF27" s="1138"/>
      <c r="AG27" s="1138"/>
      <c r="AH27" s="1154" t="s">
        <v>278</v>
      </c>
      <c r="AI27" s="1155"/>
      <c r="AJ27" s="1155"/>
      <c r="AK27" s="1173"/>
      <c r="AL27" s="1173"/>
      <c r="AM27" s="1174" t="s">
        <v>51</v>
      </c>
      <c r="AN27" s="1174"/>
      <c r="AO27" s="1173"/>
      <c r="AP27" s="1173"/>
      <c r="AQ27" s="1174" t="s">
        <v>56</v>
      </c>
      <c r="AR27" s="1175"/>
      <c r="AV27" s="25"/>
      <c r="AW27" s="511"/>
      <c r="AX27" s="511"/>
      <c r="AY27" s="511"/>
      <c r="AZ27" s="511"/>
      <c r="BA27" s="511"/>
      <c r="BB27" s="511"/>
      <c r="BC27" s="511"/>
      <c r="BD27" s="511"/>
      <c r="BE27" s="511"/>
      <c r="BF27" s="511"/>
      <c r="BG27" s="511"/>
      <c r="BH27" s="511"/>
      <c r="BI27" s="511"/>
      <c r="BJ27" s="511"/>
      <c r="BK27" s="511"/>
      <c r="BL27" s="511"/>
      <c r="BM27" s="511"/>
      <c r="BN27" s="511"/>
      <c r="BO27" s="511"/>
      <c r="BP27" s="511"/>
      <c r="BQ27" s="511"/>
      <c r="BR27" s="511"/>
      <c r="BS27" s="511"/>
      <c r="BT27" s="511"/>
      <c r="BU27" s="511"/>
      <c r="BV27" s="511"/>
      <c r="BW27" s="511"/>
      <c r="BX27" s="511"/>
      <c r="BY27" s="511"/>
      <c r="BZ27" s="511"/>
      <c r="CA27" s="25"/>
      <c r="CB27" s="25"/>
      <c r="CC27" s="25"/>
      <c r="CD27" s="25"/>
      <c r="CE27" s="25"/>
      <c r="CF27" s="25"/>
      <c r="CG27" s="25"/>
    </row>
    <row r="28" spans="1:85" ht="30" customHeight="1" x14ac:dyDescent="0.2">
      <c r="A28" s="102"/>
      <c r="B28" s="1143"/>
      <c r="C28" s="1144"/>
      <c r="D28" s="1144"/>
      <c r="E28" s="1145"/>
      <c r="F28" s="1133" t="s">
        <v>16</v>
      </c>
      <c r="G28" s="1133"/>
      <c r="H28" s="1133"/>
      <c r="I28" s="1134"/>
      <c r="J28" s="1151"/>
      <c r="K28" s="1152"/>
      <c r="L28" s="1152"/>
      <c r="M28" s="1152"/>
      <c r="N28" s="1152"/>
      <c r="O28" s="1152"/>
      <c r="P28" s="1152"/>
      <c r="Q28" s="1152"/>
      <c r="R28" s="1152"/>
      <c r="S28" s="1152"/>
      <c r="T28" s="1152"/>
      <c r="U28" s="1149" t="s">
        <v>179</v>
      </c>
      <c r="V28" s="1150"/>
      <c r="W28" s="1146"/>
      <c r="X28" s="1147"/>
      <c r="Y28" s="1147"/>
      <c r="Z28" s="1147"/>
      <c r="AA28" s="1147"/>
      <c r="AB28" s="1147"/>
      <c r="AC28" s="1148"/>
      <c r="AD28" s="1171" t="s">
        <v>305</v>
      </c>
      <c r="AE28" s="1172"/>
      <c r="AF28" s="1172"/>
      <c r="AG28" s="1172"/>
      <c r="AH28" s="1131"/>
      <c r="AI28" s="1131"/>
      <c r="AJ28" s="1131"/>
      <c r="AK28" s="1131"/>
      <c r="AL28" s="1131"/>
      <c r="AM28" s="1131"/>
      <c r="AN28" s="1132"/>
      <c r="AO28" s="1176" t="s">
        <v>180</v>
      </c>
      <c r="AP28" s="1177"/>
      <c r="AQ28" s="1177"/>
      <c r="AR28" s="1178"/>
      <c r="AV28" s="25"/>
      <c r="AW28" s="511"/>
      <c r="AX28" s="511"/>
      <c r="AY28" s="511"/>
      <c r="AZ28" s="511"/>
      <c r="BA28" s="511"/>
      <c r="BB28" s="511"/>
      <c r="BC28" s="511"/>
      <c r="BD28" s="511"/>
      <c r="BE28" s="511"/>
      <c r="BF28" s="511"/>
      <c r="BG28" s="511"/>
      <c r="BH28" s="511"/>
      <c r="BI28" s="511"/>
      <c r="BJ28" s="511"/>
      <c r="BK28" s="511"/>
      <c r="BL28" s="511"/>
      <c r="BM28" s="511"/>
      <c r="BN28" s="511"/>
      <c r="BO28" s="511"/>
      <c r="BP28" s="511"/>
      <c r="BQ28" s="511"/>
      <c r="BR28" s="511"/>
      <c r="BS28" s="511"/>
      <c r="BT28" s="511"/>
      <c r="BU28" s="511"/>
      <c r="BV28" s="511"/>
      <c r="BW28" s="511"/>
      <c r="BX28" s="511"/>
      <c r="BY28" s="511"/>
      <c r="BZ28" s="511"/>
      <c r="CA28" s="25"/>
      <c r="CB28" s="25"/>
      <c r="CC28" s="25"/>
      <c r="CD28" s="25"/>
      <c r="CE28" s="25"/>
      <c r="CF28" s="25"/>
      <c r="CG28" s="25"/>
    </row>
    <row r="29" spans="1:85" ht="51" customHeight="1" x14ac:dyDescent="0.2">
      <c r="A29" s="102"/>
      <c r="B29" s="1184" t="s">
        <v>117</v>
      </c>
      <c r="C29" s="1185"/>
      <c r="D29" s="1185"/>
      <c r="E29" s="1185"/>
      <c r="F29" s="1185"/>
      <c r="G29" s="1185"/>
      <c r="H29" s="1185"/>
      <c r="I29" s="1186"/>
      <c r="J29" s="1187"/>
      <c r="K29" s="1188"/>
      <c r="L29" s="1188"/>
      <c r="M29" s="1188"/>
      <c r="N29" s="1188"/>
      <c r="O29" s="1188"/>
      <c r="P29" s="1188"/>
      <c r="Q29" s="1188"/>
      <c r="R29" s="1188"/>
      <c r="S29" s="1188"/>
      <c r="T29" s="1188"/>
      <c r="U29" s="1188"/>
      <c r="V29" s="1188"/>
      <c r="W29" s="1188"/>
      <c r="X29" s="1188"/>
      <c r="Y29" s="1188"/>
      <c r="Z29" s="1188"/>
      <c r="AA29" s="1188"/>
      <c r="AB29" s="1188"/>
      <c r="AC29" s="1188"/>
      <c r="AD29" s="1188"/>
      <c r="AE29" s="1188"/>
      <c r="AF29" s="1188"/>
      <c r="AG29" s="1188"/>
      <c r="AH29" s="1188"/>
      <c r="AI29" s="1188"/>
      <c r="AJ29" s="1188"/>
      <c r="AK29" s="1188"/>
      <c r="AL29" s="1188"/>
      <c r="AM29" s="1188"/>
      <c r="AN29" s="1188"/>
      <c r="AO29" s="1188"/>
      <c r="AP29" s="1188"/>
      <c r="AQ29" s="1188"/>
      <c r="AR29" s="1189"/>
    </row>
    <row r="30" spans="1:85" ht="17.25" customHeight="1" x14ac:dyDescent="0.2">
      <c r="A30" s="102"/>
      <c r="B30" s="1190" t="s">
        <v>186</v>
      </c>
      <c r="C30" s="1191"/>
      <c r="D30" s="1191"/>
      <c r="E30" s="1191"/>
      <c r="F30" s="1194"/>
      <c r="G30" s="1195"/>
      <c r="H30" s="1195"/>
      <c r="I30" s="1195"/>
      <c r="J30" s="1196"/>
      <c r="K30" s="1371" t="s">
        <v>282</v>
      </c>
      <c r="L30" s="1201"/>
      <c r="M30" s="1201"/>
      <c r="N30" s="1202"/>
      <c r="O30" s="1372" t="s">
        <v>184</v>
      </c>
      <c r="P30" s="1373"/>
      <c r="Q30" s="1373"/>
      <c r="R30" s="1373"/>
      <c r="S30" s="1210"/>
      <c r="T30" s="1211"/>
      <c r="U30" s="1211"/>
      <c r="V30" s="1211"/>
      <c r="W30" s="1211"/>
      <c r="X30" s="1211"/>
      <c r="Y30" s="1211"/>
      <c r="Z30" s="1211"/>
      <c r="AA30" s="1211"/>
      <c r="AB30" s="1211"/>
      <c r="AC30" s="1211"/>
      <c r="AD30" s="1211"/>
      <c r="AE30" s="1211"/>
      <c r="AF30" s="1211"/>
      <c r="AG30" s="1211"/>
      <c r="AH30" s="1211"/>
      <c r="AI30" s="1211"/>
      <c r="AJ30" s="1211"/>
      <c r="AK30" s="1211"/>
      <c r="AL30" s="1211"/>
      <c r="AM30" s="1211"/>
      <c r="AN30" s="1211"/>
      <c r="AO30" s="1211"/>
      <c r="AP30" s="1211"/>
      <c r="AQ30" s="1211"/>
      <c r="AR30" s="1212"/>
    </row>
    <row r="31" spans="1:85" ht="17.25" customHeight="1" thickBot="1" x14ac:dyDescent="0.25">
      <c r="A31" s="102"/>
      <c r="B31" s="1192"/>
      <c r="C31" s="1193"/>
      <c r="D31" s="1193"/>
      <c r="E31" s="1193"/>
      <c r="F31" s="1197"/>
      <c r="G31" s="1198"/>
      <c r="H31" s="1198"/>
      <c r="I31" s="1198"/>
      <c r="J31" s="1199"/>
      <c r="K31" s="1203"/>
      <c r="L31" s="1204"/>
      <c r="M31" s="1204"/>
      <c r="N31" s="1205"/>
      <c r="O31" s="1374"/>
      <c r="P31" s="1375"/>
      <c r="Q31" s="1375"/>
      <c r="R31" s="1375"/>
      <c r="S31" s="1213"/>
      <c r="T31" s="1214"/>
      <c r="U31" s="1214"/>
      <c r="V31" s="1214"/>
      <c r="W31" s="1214"/>
      <c r="X31" s="1214"/>
      <c r="Y31" s="1214"/>
      <c r="Z31" s="1214"/>
      <c r="AA31" s="1214"/>
      <c r="AB31" s="1214"/>
      <c r="AC31" s="1214"/>
      <c r="AD31" s="1214"/>
      <c r="AE31" s="1214"/>
      <c r="AF31" s="1214"/>
      <c r="AG31" s="1214"/>
      <c r="AH31" s="1214"/>
      <c r="AI31" s="1214"/>
      <c r="AJ31" s="1214"/>
      <c r="AK31" s="1214"/>
      <c r="AL31" s="1214"/>
      <c r="AM31" s="1214"/>
      <c r="AN31" s="1214"/>
      <c r="AO31" s="1214"/>
      <c r="AP31" s="1214"/>
      <c r="AQ31" s="1214"/>
      <c r="AR31" s="1215"/>
    </row>
    <row r="32" spans="1:85" ht="22.5" customHeight="1" thickBot="1" x14ac:dyDescent="0.25">
      <c r="A32" s="102"/>
      <c r="B32" s="1216" t="s">
        <v>254</v>
      </c>
      <c r="C32" s="1217"/>
      <c r="D32" s="1217"/>
      <c r="E32" s="1217"/>
      <c r="F32" s="1217"/>
      <c r="G32" s="1217"/>
      <c r="H32" s="1217"/>
      <c r="I32" s="1217"/>
      <c r="J32" s="1217"/>
      <c r="K32" s="1217"/>
      <c r="L32" s="1217"/>
      <c r="M32" s="1217"/>
      <c r="N32" s="1217"/>
      <c r="O32" s="1217"/>
      <c r="P32" s="1217"/>
      <c r="Q32" s="1217"/>
      <c r="R32" s="1217"/>
      <c r="S32" s="1217"/>
      <c r="T32" s="1217"/>
      <c r="U32" s="1217"/>
      <c r="V32" s="1217"/>
      <c r="W32" s="1217"/>
      <c r="X32" s="1217"/>
      <c r="Y32" s="1217"/>
      <c r="Z32" s="1217"/>
      <c r="AA32" s="1217"/>
      <c r="AB32" s="1217"/>
      <c r="AC32" s="1217"/>
      <c r="AD32" s="1217"/>
      <c r="AE32" s="1217"/>
      <c r="AF32" s="1217"/>
      <c r="AG32" s="1218"/>
      <c r="AH32" s="1219" t="s">
        <v>283</v>
      </c>
      <c r="AI32" s="1220"/>
      <c r="AJ32" s="1220"/>
      <c r="AK32" s="1220"/>
      <c r="AL32" s="1220"/>
      <c r="AM32" s="1220"/>
      <c r="AN32" s="1220"/>
      <c r="AO32" s="1220"/>
      <c r="AP32" s="1220"/>
      <c r="AQ32" s="1220"/>
      <c r="AR32" s="1221"/>
    </row>
    <row r="33" spans="1:85" ht="23.25" customHeight="1" thickBot="1" x14ac:dyDescent="0.25">
      <c r="A33" s="102"/>
      <c r="B33" s="546"/>
      <c r="C33" s="546"/>
      <c r="D33" s="546"/>
      <c r="E33" s="546"/>
      <c r="F33" s="512"/>
      <c r="G33" s="512"/>
      <c r="H33" s="512"/>
      <c r="I33" s="512"/>
      <c r="J33" s="512"/>
      <c r="K33" s="512"/>
      <c r="L33" s="512"/>
      <c r="M33" s="512"/>
      <c r="N33" s="512"/>
      <c r="O33" s="512"/>
      <c r="P33" s="512"/>
      <c r="Q33" s="512"/>
      <c r="R33" s="512"/>
      <c r="S33" s="512"/>
      <c r="T33" s="512"/>
      <c r="U33" s="512"/>
      <c r="V33" s="512"/>
      <c r="W33" s="512"/>
      <c r="X33" s="512"/>
      <c r="Y33" s="512"/>
      <c r="Z33" s="512"/>
      <c r="AA33" s="512"/>
      <c r="AB33" s="512"/>
      <c r="AC33" s="512"/>
      <c r="AD33" s="512"/>
      <c r="AE33" s="512"/>
      <c r="AF33" s="512"/>
      <c r="AG33" s="512"/>
      <c r="AH33" s="512"/>
      <c r="AI33" s="512"/>
      <c r="AJ33" s="512"/>
      <c r="AK33" s="512"/>
      <c r="AL33" s="513"/>
      <c r="AM33" s="513"/>
      <c r="AN33" s="513"/>
      <c r="AO33" s="513"/>
      <c r="AP33" s="513"/>
      <c r="AQ33" s="513"/>
      <c r="AR33" s="514"/>
    </row>
    <row r="34" spans="1:85" ht="19.5" customHeight="1" x14ac:dyDescent="0.2">
      <c r="A34" s="102"/>
      <c r="B34" s="1135" t="s">
        <v>171</v>
      </c>
      <c r="C34" s="1136"/>
      <c r="D34" s="1136"/>
      <c r="E34" s="1137"/>
      <c r="F34" s="1138" t="s">
        <v>36</v>
      </c>
      <c r="G34" s="1138"/>
      <c r="H34" s="1138"/>
      <c r="I34" s="1138"/>
      <c r="J34" s="1138"/>
      <c r="K34" s="1138"/>
      <c r="L34" s="1138"/>
      <c r="M34" s="1139"/>
      <c r="N34" s="1159"/>
      <c r="O34" s="1159"/>
      <c r="P34" s="1159"/>
      <c r="Q34" s="1159"/>
      <c r="R34" s="1159"/>
      <c r="S34" s="1159"/>
      <c r="T34" s="1159"/>
      <c r="U34" s="1159"/>
      <c r="V34" s="1159"/>
      <c r="W34" s="1159"/>
      <c r="X34" s="1159"/>
      <c r="Y34" s="1159"/>
      <c r="Z34" s="1159"/>
      <c r="AA34" s="1159"/>
      <c r="AB34" s="1159"/>
      <c r="AC34" s="1160"/>
      <c r="AD34" s="1161" t="s">
        <v>172</v>
      </c>
      <c r="AE34" s="1162"/>
      <c r="AF34" s="1162"/>
      <c r="AG34" s="1162"/>
      <c r="AH34" s="1367"/>
      <c r="AI34" s="1367"/>
      <c r="AJ34" s="1367"/>
      <c r="AK34" s="1367"/>
      <c r="AL34" s="1367"/>
      <c r="AM34" s="1367"/>
      <c r="AN34" s="1367"/>
      <c r="AO34" s="1367"/>
      <c r="AP34" s="1367"/>
      <c r="AQ34" s="1367"/>
      <c r="AR34" s="1368"/>
      <c r="AV34" s="25"/>
      <c r="AW34" s="511"/>
      <c r="AX34" s="511"/>
      <c r="AY34" s="511"/>
      <c r="AZ34" s="511"/>
      <c r="BA34" s="511"/>
      <c r="BB34" s="511"/>
      <c r="BC34" s="511"/>
      <c r="BD34" s="511"/>
      <c r="BE34" s="511"/>
      <c r="BF34" s="511"/>
      <c r="BG34" s="511"/>
      <c r="BH34" s="511"/>
      <c r="BI34" s="511"/>
      <c r="BJ34" s="511"/>
      <c r="BK34" s="511"/>
      <c r="BL34" s="511"/>
      <c r="BM34" s="511"/>
      <c r="BN34" s="511"/>
      <c r="BO34" s="511"/>
      <c r="BP34" s="511"/>
      <c r="BQ34" s="511"/>
      <c r="BR34" s="511"/>
      <c r="BS34" s="511"/>
      <c r="BT34" s="511"/>
      <c r="BU34" s="511"/>
      <c r="BV34" s="511"/>
      <c r="BW34" s="511"/>
      <c r="BX34" s="511"/>
      <c r="BY34" s="511"/>
      <c r="BZ34" s="511"/>
      <c r="CA34" s="25"/>
      <c r="CB34" s="25"/>
      <c r="CC34" s="25"/>
      <c r="CD34" s="25"/>
      <c r="CE34" s="25"/>
      <c r="CF34" s="25"/>
      <c r="CG34" s="25"/>
    </row>
    <row r="35" spans="1:85" ht="19.5" customHeight="1" thickBot="1" x14ac:dyDescent="0.25">
      <c r="A35" s="102"/>
      <c r="B35" s="1156" t="s">
        <v>279</v>
      </c>
      <c r="C35" s="1157"/>
      <c r="D35" s="1157"/>
      <c r="E35" s="1158"/>
      <c r="F35" s="1138" t="s">
        <v>116</v>
      </c>
      <c r="G35" s="1138"/>
      <c r="H35" s="1138"/>
      <c r="I35" s="1138"/>
      <c r="J35" s="1138"/>
      <c r="K35" s="1138"/>
      <c r="L35" s="1138"/>
      <c r="M35" s="1139"/>
      <c r="N35" s="1179"/>
      <c r="O35" s="1179"/>
      <c r="P35" s="1179"/>
      <c r="Q35" s="1179"/>
      <c r="R35" s="1179"/>
      <c r="S35" s="1179"/>
      <c r="T35" s="1179"/>
      <c r="U35" s="1179"/>
      <c r="V35" s="1179"/>
      <c r="W35" s="1179"/>
      <c r="X35" s="1179"/>
      <c r="Y35" s="1179"/>
      <c r="Z35" s="1179"/>
      <c r="AA35" s="1179"/>
      <c r="AB35" s="1179"/>
      <c r="AC35" s="1180"/>
      <c r="AD35" s="1163"/>
      <c r="AE35" s="1164"/>
      <c r="AF35" s="1164"/>
      <c r="AG35" s="1164"/>
      <c r="AH35" s="1369"/>
      <c r="AI35" s="1369"/>
      <c r="AJ35" s="1369"/>
      <c r="AK35" s="1369"/>
      <c r="AL35" s="1369"/>
      <c r="AM35" s="1369"/>
      <c r="AN35" s="1369"/>
      <c r="AO35" s="1369"/>
      <c r="AP35" s="1369"/>
      <c r="AQ35" s="1369"/>
      <c r="AR35" s="1370"/>
      <c r="AV35" s="25"/>
      <c r="AW35" s="511"/>
      <c r="AX35" s="511"/>
      <c r="AY35" s="511"/>
      <c r="AZ35" s="511"/>
      <c r="BA35" s="511"/>
      <c r="BB35" s="511"/>
      <c r="BC35" s="511"/>
      <c r="BD35" s="511"/>
      <c r="BE35" s="511"/>
      <c r="BF35" s="511"/>
      <c r="BG35" s="511"/>
      <c r="BH35" s="511"/>
      <c r="BI35" s="511"/>
      <c r="BJ35" s="511"/>
      <c r="BK35" s="511"/>
      <c r="BL35" s="511"/>
      <c r="BM35" s="511"/>
      <c r="BN35" s="511"/>
      <c r="BO35" s="511"/>
      <c r="BP35" s="511"/>
      <c r="BQ35" s="511"/>
      <c r="BR35" s="511"/>
      <c r="BS35" s="511"/>
      <c r="BT35" s="511"/>
      <c r="BU35" s="511"/>
      <c r="BV35" s="511"/>
      <c r="BW35" s="511"/>
      <c r="BX35" s="511"/>
      <c r="BY35" s="511"/>
      <c r="BZ35" s="511"/>
      <c r="CA35" s="25"/>
      <c r="CB35" s="25"/>
      <c r="CC35" s="25"/>
      <c r="CD35" s="25"/>
      <c r="CE35" s="25"/>
      <c r="CF35" s="25"/>
      <c r="CG35" s="25"/>
    </row>
    <row r="36" spans="1:85" ht="19.5" customHeight="1" x14ac:dyDescent="0.2">
      <c r="A36" s="102"/>
      <c r="B36" s="1140" t="s">
        <v>15</v>
      </c>
      <c r="C36" s="1141"/>
      <c r="D36" s="1141"/>
      <c r="E36" s="1142"/>
      <c r="F36" s="1169" t="s">
        <v>115</v>
      </c>
      <c r="G36" s="1169"/>
      <c r="H36" s="1169"/>
      <c r="I36" s="1170"/>
      <c r="J36" s="1181"/>
      <c r="K36" s="1182"/>
      <c r="L36" s="1182"/>
      <c r="M36" s="1182"/>
      <c r="N36" s="1182"/>
      <c r="O36" s="1182"/>
      <c r="P36" s="1182"/>
      <c r="Q36" s="1182"/>
      <c r="R36" s="1182"/>
      <c r="S36" s="1182"/>
      <c r="T36" s="1182"/>
      <c r="U36" s="1182"/>
      <c r="V36" s="1182"/>
      <c r="W36" s="1182"/>
      <c r="X36" s="1182"/>
      <c r="Y36" s="1182"/>
      <c r="Z36" s="1182"/>
      <c r="AA36" s="1182"/>
      <c r="AB36" s="1182"/>
      <c r="AC36" s="1183"/>
      <c r="AD36" s="1153" t="s">
        <v>181</v>
      </c>
      <c r="AE36" s="1138"/>
      <c r="AF36" s="1138"/>
      <c r="AG36" s="1138"/>
      <c r="AH36" s="1154" t="s">
        <v>278</v>
      </c>
      <c r="AI36" s="1155"/>
      <c r="AJ36" s="1155"/>
      <c r="AK36" s="1173"/>
      <c r="AL36" s="1173"/>
      <c r="AM36" s="1174" t="s">
        <v>51</v>
      </c>
      <c r="AN36" s="1174"/>
      <c r="AO36" s="1173"/>
      <c r="AP36" s="1173"/>
      <c r="AQ36" s="1174" t="s">
        <v>56</v>
      </c>
      <c r="AR36" s="1175"/>
      <c r="AV36" s="25"/>
      <c r="AW36" s="511"/>
      <c r="AX36" s="511"/>
      <c r="AY36" s="511"/>
      <c r="AZ36" s="511"/>
      <c r="BA36" s="511"/>
      <c r="BB36" s="511"/>
      <c r="BC36" s="511"/>
      <c r="BD36" s="511"/>
      <c r="BE36" s="511"/>
      <c r="BF36" s="511"/>
      <c r="BG36" s="511"/>
      <c r="BH36" s="511"/>
      <c r="BI36" s="511"/>
      <c r="BJ36" s="511"/>
      <c r="BK36" s="511"/>
      <c r="BL36" s="511"/>
      <c r="BM36" s="511"/>
      <c r="BN36" s="511"/>
      <c r="BO36" s="511"/>
      <c r="BP36" s="511"/>
      <c r="BQ36" s="511"/>
      <c r="BR36" s="511"/>
      <c r="BS36" s="511"/>
      <c r="BT36" s="511"/>
      <c r="BU36" s="511"/>
      <c r="BV36" s="511"/>
      <c r="BW36" s="511"/>
      <c r="BX36" s="511"/>
      <c r="BY36" s="511"/>
      <c r="BZ36" s="511"/>
      <c r="CA36" s="25"/>
      <c r="CB36" s="25"/>
      <c r="CC36" s="25"/>
      <c r="CD36" s="25"/>
      <c r="CE36" s="25"/>
      <c r="CF36" s="25"/>
      <c r="CG36" s="25"/>
    </row>
    <row r="37" spans="1:85" ht="30" customHeight="1" x14ac:dyDescent="0.2">
      <c r="A37" s="102"/>
      <c r="B37" s="1143"/>
      <c r="C37" s="1144"/>
      <c r="D37" s="1144"/>
      <c r="E37" s="1145"/>
      <c r="F37" s="1133" t="s">
        <v>16</v>
      </c>
      <c r="G37" s="1133"/>
      <c r="H37" s="1133"/>
      <c r="I37" s="1134"/>
      <c r="J37" s="1151"/>
      <c r="K37" s="1152"/>
      <c r="L37" s="1152"/>
      <c r="M37" s="1152"/>
      <c r="N37" s="1152"/>
      <c r="O37" s="1152"/>
      <c r="P37" s="1152"/>
      <c r="Q37" s="1152"/>
      <c r="R37" s="1152"/>
      <c r="S37" s="1152"/>
      <c r="T37" s="1152"/>
      <c r="U37" s="1149" t="s">
        <v>179</v>
      </c>
      <c r="V37" s="1150"/>
      <c r="W37" s="1146"/>
      <c r="X37" s="1147"/>
      <c r="Y37" s="1147"/>
      <c r="Z37" s="1147"/>
      <c r="AA37" s="1147"/>
      <c r="AB37" s="1147"/>
      <c r="AC37" s="1148"/>
      <c r="AD37" s="1171" t="s">
        <v>305</v>
      </c>
      <c r="AE37" s="1172"/>
      <c r="AF37" s="1172"/>
      <c r="AG37" s="1172"/>
      <c r="AH37" s="1131"/>
      <c r="AI37" s="1131"/>
      <c r="AJ37" s="1131"/>
      <c r="AK37" s="1131"/>
      <c r="AL37" s="1131"/>
      <c r="AM37" s="1131"/>
      <c r="AN37" s="1132"/>
      <c r="AO37" s="1176" t="s">
        <v>180</v>
      </c>
      <c r="AP37" s="1177"/>
      <c r="AQ37" s="1177"/>
      <c r="AR37" s="1178"/>
      <c r="AV37" s="25"/>
      <c r="AW37" s="511"/>
      <c r="AX37" s="511"/>
      <c r="AY37" s="511"/>
      <c r="AZ37" s="511"/>
      <c r="BA37" s="511"/>
      <c r="BB37" s="511"/>
      <c r="BC37" s="511"/>
      <c r="BD37" s="511"/>
      <c r="BE37" s="511"/>
      <c r="BF37" s="511"/>
      <c r="BG37" s="511"/>
      <c r="BH37" s="511"/>
      <c r="BI37" s="511"/>
      <c r="BJ37" s="511"/>
      <c r="BK37" s="511"/>
      <c r="BL37" s="511"/>
      <c r="BM37" s="511"/>
      <c r="BN37" s="511"/>
      <c r="BO37" s="511"/>
      <c r="BP37" s="511"/>
      <c r="BQ37" s="511"/>
      <c r="BR37" s="511"/>
      <c r="BS37" s="511"/>
      <c r="BT37" s="511"/>
      <c r="BU37" s="511"/>
      <c r="BV37" s="511"/>
      <c r="BW37" s="511"/>
      <c r="BX37" s="511"/>
      <c r="BY37" s="511"/>
      <c r="BZ37" s="511"/>
      <c r="CA37" s="25"/>
      <c r="CB37" s="25"/>
      <c r="CC37" s="25"/>
      <c r="CD37" s="25"/>
      <c r="CE37" s="25"/>
      <c r="CF37" s="25"/>
      <c r="CG37" s="25"/>
    </row>
    <row r="38" spans="1:85" ht="51" customHeight="1" x14ac:dyDescent="0.2">
      <c r="A38" s="102"/>
      <c r="B38" s="1184" t="s">
        <v>117</v>
      </c>
      <c r="C38" s="1185"/>
      <c r="D38" s="1185"/>
      <c r="E38" s="1185"/>
      <c r="F38" s="1185"/>
      <c r="G38" s="1185"/>
      <c r="H38" s="1185"/>
      <c r="I38" s="1186"/>
      <c r="J38" s="1187"/>
      <c r="K38" s="1188"/>
      <c r="L38" s="1188"/>
      <c r="M38" s="1188"/>
      <c r="N38" s="1188"/>
      <c r="O38" s="1188"/>
      <c r="P38" s="1188"/>
      <c r="Q38" s="1188"/>
      <c r="R38" s="1188"/>
      <c r="S38" s="1188"/>
      <c r="T38" s="1188"/>
      <c r="U38" s="1188"/>
      <c r="V38" s="1188"/>
      <c r="W38" s="1188"/>
      <c r="X38" s="1188"/>
      <c r="Y38" s="1188"/>
      <c r="Z38" s="1188"/>
      <c r="AA38" s="1188"/>
      <c r="AB38" s="1188"/>
      <c r="AC38" s="1188"/>
      <c r="AD38" s="1188"/>
      <c r="AE38" s="1188"/>
      <c r="AF38" s="1188"/>
      <c r="AG38" s="1188"/>
      <c r="AH38" s="1188"/>
      <c r="AI38" s="1188"/>
      <c r="AJ38" s="1188"/>
      <c r="AK38" s="1188"/>
      <c r="AL38" s="1188"/>
      <c r="AM38" s="1188"/>
      <c r="AN38" s="1188"/>
      <c r="AO38" s="1188"/>
      <c r="AP38" s="1188"/>
      <c r="AQ38" s="1188"/>
      <c r="AR38" s="1189"/>
    </row>
    <row r="39" spans="1:85" ht="17.25" customHeight="1" x14ac:dyDescent="0.2">
      <c r="A39" s="102"/>
      <c r="B39" s="1190" t="s">
        <v>186</v>
      </c>
      <c r="C39" s="1191"/>
      <c r="D39" s="1191"/>
      <c r="E39" s="1191"/>
      <c r="F39" s="1194"/>
      <c r="G39" s="1195"/>
      <c r="H39" s="1195"/>
      <c r="I39" s="1195"/>
      <c r="J39" s="1196"/>
      <c r="K39" s="1371" t="s">
        <v>282</v>
      </c>
      <c r="L39" s="1201"/>
      <c r="M39" s="1201"/>
      <c r="N39" s="1202"/>
      <c r="O39" s="1372" t="s">
        <v>184</v>
      </c>
      <c r="P39" s="1373"/>
      <c r="Q39" s="1373"/>
      <c r="R39" s="1373"/>
      <c r="S39" s="1210"/>
      <c r="T39" s="1211"/>
      <c r="U39" s="1211"/>
      <c r="V39" s="1211"/>
      <c r="W39" s="1211"/>
      <c r="X39" s="1211"/>
      <c r="Y39" s="1211"/>
      <c r="Z39" s="1211"/>
      <c r="AA39" s="1211"/>
      <c r="AB39" s="1211"/>
      <c r="AC39" s="1211"/>
      <c r="AD39" s="1211"/>
      <c r="AE39" s="1211"/>
      <c r="AF39" s="1211"/>
      <c r="AG39" s="1211"/>
      <c r="AH39" s="1211"/>
      <c r="AI39" s="1211"/>
      <c r="AJ39" s="1211"/>
      <c r="AK39" s="1211"/>
      <c r="AL39" s="1211"/>
      <c r="AM39" s="1211"/>
      <c r="AN39" s="1211"/>
      <c r="AO39" s="1211"/>
      <c r="AP39" s="1211"/>
      <c r="AQ39" s="1211"/>
      <c r="AR39" s="1212"/>
    </row>
    <row r="40" spans="1:85" ht="17.25" customHeight="1" thickBot="1" x14ac:dyDescent="0.25">
      <c r="A40" s="102"/>
      <c r="B40" s="1192"/>
      <c r="C40" s="1193"/>
      <c r="D40" s="1193"/>
      <c r="E40" s="1193"/>
      <c r="F40" s="1197"/>
      <c r="G40" s="1198"/>
      <c r="H40" s="1198"/>
      <c r="I40" s="1198"/>
      <c r="J40" s="1199"/>
      <c r="K40" s="1203"/>
      <c r="L40" s="1204"/>
      <c r="M40" s="1204"/>
      <c r="N40" s="1205"/>
      <c r="O40" s="1374"/>
      <c r="P40" s="1375"/>
      <c r="Q40" s="1375"/>
      <c r="R40" s="1375"/>
      <c r="S40" s="1213"/>
      <c r="T40" s="1214"/>
      <c r="U40" s="1214"/>
      <c r="V40" s="1214"/>
      <c r="W40" s="1214"/>
      <c r="X40" s="1214"/>
      <c r="Y40" s="1214"/>
      <c r="Z40" s="1214"/>
      <c r="AA40" s="1214"/>
      <c r="AB40" s="1214"/>
      <c r="AC40" s="1214"/>
      <c r="AD40" s="1214"/>
      <c r="AE40" s="1214"/>
      <c r="AF40" s="1214"/>
      <c r="AG40" s="1214"/>
      <c r="AH40" s="1214"/>
      <c r="AI40" s="1214"/>
      <c r="AJ40" s="1214"/>
      <c r="AK40" s="1214"/>
      <c r="AL40" s="1214"/>
      <c r="AM40" s="1214"/>
      <c r="AN40" s="1214"/>
      <c r="AO40" s="1214"/>
      <c r="AP40" s="1214"/>
      <c r="AQ40" s="1214"/>
      <c r="AR40" s="1215"/>
    </row>
    <row r="41" spans="1:85" ht="22.5" customHeight="1" thickBot="1" x14ac:dyDescent="0.25">
      <c r="A41" s="102"/>
      <c r="B41" s="1216" t="s">
        <v>254</v>
      </c>
      <c r="C41" s="1217"/>
      <c r="D41" s="1217"/>
      <c r="E41" s="1217"/>
      <c r="F41" s="1217"/>
      <c r="G41" s="1217"/>
      <c r="H41" s="1217"/>
      <c r="I41" s="1217"/>
      <c r="J41" s="1217"/>
      <c r="K41" s="1217"/>
      <c r="L41" s="1217"/>
      <c r="M41" s="1217"/>
      <c r="N41" s="1217"/>
      <c r="O41" s="1217"/>
      <c r="P41" s="1217"/>
      <c r="Q41" s="1217"/>
      <c r="R41" s="1217"/>
      <c r="S41" s="1217"/>
      <c r="T41" s="1217"/>
      <c r="U41" s="1217"/>
      <c r="V41" s="1217"/>
      <c r="W41" s="1217"/>
      <c r="X41" s="1217"/>
      <c r="Y41" s="1217"/>
      <c r="Z41" s="1217"/>
      <c r="AA41" s="1217"/>
      <c r="AB41" s="1217"/>
      <c r="AC41" s="1217"/>
      <c r="AD41" s="1217"/>
      <c r="AE41" s="1217"/>
      <c r="AF41" s="1217"/>
      <c r="AG41" s="1218"/>
      <c r="AH41" s="1219" t="s">
        <v>283</v>
      </c>
      <c r="AI41" s="1220"/>
      <c r="AJ41" s="1220"/>
      <c r="AK41" s="1220"/>
      <c r="AL41" s="1220"/>
      <c r="AM41" s="1220"/>
      <c r="AN41" s="1220"/>
      <c r="AO41" s="1220"/>
      <c r="AP41" s="1220"/>
      <c r="AQ41" s="1220"/>
      <c r="AR41" s="1221"/>
    </row>
    <row r="42" spans="1:85" ht="23.25" customHeight="1" x14ac:dyDescent="0.2">
      <c r="A42" s="103"/>
      <c r="B42" s="512"/>
      <c r="C42" s="512"/>
      <c r="D42" s="512"/>
      <c r="E42" s="512"/>
      <c r="F42" s="512"/>
      <c r="G42" s="512"/>
      <c r="H42" s="512"/>
      <c r="I42" s="512"/>
      <c r="J42" s="512"/>
      <c r="K42" s="512"/>
      <c r="L42" s="512"/>
      <c r="M42" s="512"/>
      <c r="N42" s="512"/>
      <c r="O42" s="512"/>
      <c r="P42" s="512"/>
      <c r="Q42" s="512"/>
      <c r="R42" s="512"/>
      <c r="S42" s="512"/>
      <c r="T42" s="512"/>
      <c r="U42" s="512"/>
      <c r="V42" s="512"/>
      <c r="W42" s="512"/>
      <c r="X42" s="512"/>
      <c r="Y42" s="512"/>
      <c r="Z42" s="512"/>
      <c r="AA42" s="512"/>
      <c r="AB42" s="512"/>
      <c r="AC42" s="512"/>
      <c r="AD42" s="512"/>
      <c r="AE42" s="512"/>
      <c r="AF42" s="512"/>
      <c r="AG42" s="512"/>
      <c r="AH42" s="512"/>
      <c r="AI42" s="512"/>
      <c r="AJ42" s="512"/>
      <c r="AK42" s="512"/>
      <c r="AL42" s="513"/>
      <c r="AM42" s="513"/>
      <c r="AN42" s="513"/>
      <c r="AO42" s="513"/>
      <c r="AP42" s="513"/>
      <c r="AQ42" s="513"/>
      <c r="AR42" s="514"/>
    </row>
    <row r="43" spans="1:85" x14ac:dyDescent="0.2">
      <c r="B43" s="450"/>
      <c r="C43" s="450"/>
      <c r="D43" s="450"/>
      <c r="E43" s="450"/>
      <c r="F43" s="450"/>
      <c r="G43" s="450"/>
      <c r="H43" s="450"/>
      <c r="I43" s="450"/>
      <c r="J43" s="450"/>
      <c r="K43" s="450"/>
      <c r="L43" s="450"/>
      <c r="M43" s="450"/>
      <c r="N43" s="450"/>
      <c r="O43" s="450"/>
      <c r="P43" s="450"/>
      <c r="Q43" s="450"/>
      <c r="R43" s="450"/>
      <c r="S43" s="450"/>
      <c r="T43" s="450"/>
      <c r="U43" s="450"/>
      <c r="V43" s="450"/>
      <c r="W43" s="450"/>
      <c r="X43" s="450"/>
      <c r="Y43" s="450"/>
      <c r="Z43" s="450"/>
      <c r="AA43" s="450"/>
      <c r="AB43" s="450"/>
      <c r="AC43" s="450"/>
      <c r="AD43" s="450"/>
      <c r="AE43" s="450"/>
      <c r="AF43" s="450"/>
      <c r="AG43" s="450"/>
      <c r="AH43" s="450"/>
      <c r="AI43" s="450"/>
      <c r="AJ43" s="450"/>
      <c r="AK43" s="450"/>
      <c r="AL43" s="450"/>
      <c r="AM43" s="450"/>
      <c r="AN43" s="450"/>
      <c r="AO43" s="450"/>
      <c r="AP43" s="450"/>
      <c r="AQ43" s="450"/>
      <c r="AR43" s="450"/>
    </row>
  </sheetData>
  <sheetProtection sheet="1" formatCells="0" formatRows="0" insertRows="0" deleteRows="0" selectLockedCells="1" sort="0" autoFilter="0" pivotTables="0"/>
  <mergeCells count="134">
    <mergeCell ref="B41:AG41"/>
    <mergeCell ref="AH41:AR41"/>
    <mergeCell ref="AH37:AN37"/>
    <mergeCell ref="AO37:AR37"/>
    <mergeCell ref="B38:I38"/>
    <mergeCell ref="J38:AR38"/>
    <mergeCell ref="B39:E40"/>
    <mergeCell ref="F39:J40"/>
    <mergeCell ref="K39:N40"/>
    <mergeCell ref="O39:R40"/>
    <mergeCell ref="S39:AR40"/>
    <mergeCell ref="B36:E37"/>
    <mergeCell ref="F36:I36"/>
    <mergeCell ref="J36:AC36"/>
    <mergeCell ref="AD36:AG36"/>
    <mergeCell ref="AH36:AJ36"/>
    <mergeCell ref="AK36:AL36"/>
    <mergeCell ref="AM36:AN36"/>
    <mergeCell ref="AO36:AP36"/>
    <mergeCell ref="AQ36:AR36"/>
    <mergeCell ref="F37:I37"/>
    <mergeCell ref="J37:T37"/>
    <mergeCell ref="U37:V37"/>
    <mergeCell ref="W37:AC37"/>
    <mergeCell ref="B34:E34"/>
    <mergeCell ref="F34:M34"/>
    <mergeCell ref="N34:AC34"/>
    <mergeCell ref="AD34:AG35"/>
    <mergeCell ref="AH34:AR35"/>
    <mergeCell ref="B35:E35"/>
    <mergeCell ref="F35:M35"/>
    <mergeCell ref="N35:AC35"/>
    <mergeCell ref="B32:AG32"/>
    <mergeCell ref="AH32:AR32"/>
    <mergeCell ref="AD37:AG37"/>
    <mergeCell ref="B29:I29"/>
    <mergeCell ref="J29:AR29"/>
    <mergeCell ref="B30:E31"/>
    <mergeCell ref="F30:J31"/>
    <mergeCell ref="K30:N31"/>
    <mergeCell ref="O30:R31"/>
    <mergeCell ref="S30:AR31"/>
    <mergeCell ref="AM27:AN27"/>
    <mergeCell ref="AO27:AP27"/>
    <mergeCell ref="AQ27:AR27"/>
    <mergeCell ref="F28:I28"/>
    <mergeCell ref="J28:T28"/>
    <mergeCell ref="U28:V28"/>
    <mergeCell ref="W28:AC28"/>
    <mergeCell ref="AD28:AG28"/>
    <mergeCell ref="AH28:AN28"/>
    <mergeCell ref="AO28:AR28"/>
    <mergeCell ref="B27:E28"/>
    <mergeCell ref="F27:I27"/>
    <mergeCell ref="J27:AC27"/>
    <mergeCell ref="AD27:AG27"/>
    <mergeCell ref="AH27:AJ27"/>
    <mergeCell ref="AK27:AL27"/>
    <mergeCell ref="B25:E25"/>
    <mergeCell ref="F25:M25"/>
    <mergeCell ref="N25:AC25"/>
    <mergeCell ref="AD25:AG26"/>
    <mergeCell ref="AH25:AR26"/>
    <mergeCell ref="B26:E26"/>
    <mergeCell ref="F26:M26"/>
    <mergeCell ref="N26:AC26"/>
    <mergeCell ref="B23:AG23"/>
    <mergeCell ref="AH23:AR23"/>
    <mergeCell ref="B20:I20"/>
    <mergeCell ref="J20:AR20"/>
    <mergeCell ref="B21:E22"/>
    <mergeCell ref="F21:J22"/>
    <mergeCell ref="K21:N22"/>
    <mergeCell ref="O21:R22"/>
    <mergeCell ref="S21:AR22"/>
    <mergeCell ref="AM18:AN18"/>
    <mergeCell ref="AO18:AP18"/>
    <mergeCell ref="AQ18:AR18"/>
    <mergeCell ref="F19:I19"/>
    <mergeCell ref="J19:T19"/>
    <mergeCell ref="U19:V19"/>
    <mergeCell ref="W19:AC19"/>
    <mergeCell ref="AD19:AG19"/>
    <mergeCell ref="AH19:AN19"/>
    <mergeCell ref="AO19:AR19"/>
    <mergeCell ref="B18:E19"/>
    <mergeCell ref="F18:I18"/>
    <mergeCell ref="J18:AC18"/>
    <mergeCell ref="AD18:AG18"/>
    <mergeCell ref="AH18:AJ18"/>
    <mergeCell ref="AK18:AL18"/>
    <mergeCell ref="B16:E16"/>
    <mergeCell ref="F16:M16"/>
    <mergeCell ref="N16:AC16"/>
    <mergeCell ref="AD16:AG17"/>
    <mergeCell ref="AH16:AR17"/>
    <mergeCell ref="B17:E17"/>
    <mergeCell ref="F17:M17"/>
    <mergeCell ref="N17:AC17"/>
    <mergeCell ref="B14:AG14"/>
    <mergeCell ref="AH14:AR14"/>
    <mergeCell ref="B11:I11"/>
    <mergeCell ref="J11:AR11"/>
    <mergeCell ref="B12:E13"/>
    <mergeCell ref="F12:J13"/>
    <mergeCell ref="K12:N13"/>
    <mergeCell ref="O12:R13"/>
    <mergeCell ref="S12:AR13"/>
    <mergeCell ref="AM9:AN9"/>
    <mergeCell ref="AO9:AP9"/>
    <mergeCell ref="AQ9:AR9"/>
    <mergeCell ref="F10:I10"/>
    <mergeCell ref="J10:T10"/>
    <mergeCell ref="U10:V10"/>
    <mergeCell ref="W10:AC10"/>
    <mergeCell ref="AD10:AG10"/>
    <mergeCell ref="AH10:AN10"/>
    <mergeCell ref="AO10:AR10"/>
    <mergeCell ref="B9:E10"/>
    <mergeCell ref="F9:I9"/>
    <mergeCell ref="J9:AC9"/>
    <mergeCell ref="AD9:AG9"/>
    <mergeCell ref="AH9:AJ9"/>
    <mergeCell ref="AK9:AL9"/>
    <mergeCell ref="B7:E7"/>
    <mergeCell ref="F7:M7"/>
    <mergeCell ref="N7:AC7"/>
    <mergeCell ref="AD7:AG8"/>
    <mergeCell ref="AH7:AR8"/>
    <mergeCell ref="B8:E8"/>
    <mergeCell ref="F8:M8"/>
    <mergeCell ref="N8:AC8"/>
    <mergeCell ref="J2:AR2"/>
    <mergeCell ref="B4:AR4"/>
  </mergeCells>
  <phoneticPr fontId="1"/>
  <dataValidations count="5">
    <dataValidation allowBlank="1" showInputMessage="1" showErrorMessage="1" prompt="原則東京都内の自社の事業所等（他社は不可）で、公社が検査時に確認できる場所としてください。" sqref="N8:AC8 N17:AC17 N26:AC26 N35:AC35" xr:uid="{00000000-0002-0000-1600-000000000000}"/>
    <dataValidation type="list" allowBlank="1" showErrorMessage="1" promptTitle="見積書が１社のみの場合、理由を記載してください" prompt="　「１社しか生産していない」「販売先が１社限定」等の業界、商習慣に起因した、やむを得ない場合のみ、１社で構いません。_x000a_　「過去に取引実績があるため」等の社内事情に関する理由は認められません" sqref="AH32 AH14 AH23 AL15:AR15 AL24:AR24 AL33:AR33 AL42:AR42 AH41" xr:uid="{00000000-0002-0000-1600-000001000000}">
      <formula1>"選択してください,関連あり,関連なし"</formula1>
    </dataValidation>
    <dataValidation allowBlank="1" showInputMessage="1" showErrorMessage="1" prompt="別紙21「7 (9)機械装置・工具器具費」の「経費番号」（機ｷ-1、機ｷ-2）を記入してください。" sqref="B8:E8 B17:E17 B26:E26 B35:E35" xr:uid="{00000000-0002-0000-1600-000002000000}"/>
    <dataValidation type="custom" allowBlank="1" showInputMessage="1" showErrorMessage="1" error="助成対象期間内におさめて入力してください。" sqref="AO36:AP36 AO9:AP9 AO18:AP18 AO27:AP27" xr:uid="{724F2E43-F928-42B2-B05D-D59B9B251422}">
      <formula1>AND(DATE(2018+AK9, AO9, 1) &gt;= DATE(YEAR($AY$9), MONTH($AY$9), 1), DATE(2018+AK9, AO9, 1) &lt;= DATE(YEAR($AY$10), MONTH($AY$10), 1))</formula1>
    </dataValidation>
    <dataValidation type="whole" operator="greaterThan" allowBlank="1" showInputMessage="1" showErrorMessage="1" sqref="AK9:AL9 AK18:AL18 AK27:AL27 AK36:AL36" xr:uid="{9081893D-704B-423B-9369-0B23E661CC97}">
      <formula1>8</formula1>
    </dataValidation>
  </dataValidations>
  <pageMargins left="0.59055118110236227" right="0.19685039370078741" top="0.39370078740157483" bottom="0.39370078740157483" header="0.19685039370078741" footer="0.19685039370078741"/>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68" id="{D2621C90-2C7A-47D9-8CC2-913DC7B2F194}">
            <xm:f>様式外＿申請書別紙入力用資料!$C$24=様式外＿申請書別紙入力用資料!$C$48</xm:f>
            <x14:dxf>
              <font>
                <color theme="0" tint="-0.24994659260841701"/>
              </font>
              <fill>
                <patternFill>
                  <bgColor theme="0" tint="-0.24994659260841701"/>
                </patternFill>
              </fill>
            </x14:dxf>
          </x14:cfRule>
          <xm:sqref>B7:AR41</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79998168889431442"/>
    <pageSetUpPr fitToPage="1"/>
  </sheetPr>
  <dimension ref="A1:AQ26"/>
  <sheetViews>
    <sheetView showGridLines="0" view="pageBreakPreview" zoomScaleNormal="100" zoomScaleSheetLayoutView="100" workbookViewId="0">
      <selection activeCell="F9" sqref="F9"/>
    </sheetView>
  </sheetViews>
  <sheetFormatPr defaultColWidth="2.08984375" defaultRowHeight="14.25" customHeight="1" x14ac:dyDescent="0.2"/>
  <cols>
    <col min="1" max="1" width="1.36328125" style="20" customWidth="1"/>
    <col min="2" max="2" width="6.90625" style="20" customWidth="1"/>
    <col min="3" max="3" width="25.26953125" style="20" customWidth="1"/>
    <col min="4" max="4" width="8.90625" style="20" customWidth="1"/>
    <col min="5" max="5" width="5.7265625" style="20" customWidth="1"/>
    <col min="6" max="6" width="10.6328125" style="20" customWidth="1"/>
    <col min="7" max="7" width="11.36328125" style="20" customWidth="1"/>
    <col min="8" max="8" width="10.7265625" style="20" customWidth="1"/>
    <col min="9" max="9" width="16.08984375" style="20" customWidth="1"/>
    <col min="10" max="10" width="2.08984375" style="20" customWidth="1"/>
    <col min="11" max="11" width="11.26953125" style="20" customWidth="1"/>
    <col min="12" max="12" width="9.453125" style="20" customWidth="1"/>
    <col min="13" max="13" width="6.26953125" style="20" customWidth="1"/>
    <col min="14" max="210" width="2.08984375" style="20" customWidth="1"/>
    <col min="211" max="16384" width="2.08984375" style="20"/>
  </cols>
  <sheetData>
    <row r="1" spans="1:43" ht="14.25" customHeight="1" x14ac:dyDescent="0.2">
      <c r="A1" s="20" t="s">
        <v>324</v>
      </c>
    </row>
    <row r="2" spans="1:43" s="19" customFormat="1" ht="20" x14ac:dyDescent="0.2">
      <c r="A2" s="4" t="s">
        <v>204</v>
      </c>
      <c r="B2" s="4"/>
      <c r="C2" s="18"/>
      <c r="D2" s="1119"/>
      <c r="E2" s="1119"/>
      <c r="F2" s="1119"/>
      <c r="G2" s="1119"/>
      <c r="H2" s="1119"/>
      <c r="I2" s="1119"/>
      <c r="J2" s="26"/>
      <c r="K2" s="18"/>
      <c r="L2" s="18"/>
      <c r="M2" s="18"/>
      <c r="N2" s="18"/>
      <c r="O2" s="18"/>
      <c r="P2" s="18"/>
      <c r="Q2" s="18"/>
      <c r="R2" s="18"/>
      <c r="S2" s="27"/>
      <c r="T2" s="27"/>
      <c r="U2" s="1"/>
      <c r="V2" s="1"/>
      <c r="W2" s="1"/>
      <c r="X2" s="1"/>
      <c r="Y2" s="1"/>
    </row>
    <row r="3" spans="1:43" ht="15" customHeight="1" x14ac:dyDescent="0.2">
      <c r="A3" s="95" t="s">
        <v>127</v>
      </c>
      <c r="B3" s="184"/>
      <c r="C3" s="97"/>
      <c r="D3" s="97"/>
      <c r="E3" s="97"/>
      <c r="F3" s="97"/>
      <c r="G3" s="97"/>
      <c r="H3" s="97"/>
      <c r="I3" s="632"/>
    </row>
    <row r="4" spans="1:43" ht="15" customHeight="1" x14ac:dyDescent="0.2">
      <c r="A4" s="98"/>
      <c r="B4" s="55" t="s">
        <v>207</v>
      </c>
      <c r="C4" s="37"/>
      <c r="D4" s="37"/>
      <c r="E4" s="37"/>
      <c r="F4" s="37"/>
      <c r="G4" s="37"/>
      <c r="H4" s="37"/>
      <c r="I4" s="633"/>
      <c r="K4" s="28"/>
    </row>
    <row r="5" spans="1:43" ht="15" customHeight="1" x14ac:dyDescent="0.2">
      <c r="A5" s="98"/>
      <c r="B5" s="178" t="s">
        <v>244</v>
      </c>
      <c r="C5" s="25"/>
      <c r="D5" s="25"/>
      <c r="E5" s="25"/>
      <c r="F5" s="25"/>
      <c r="G5" s="25"/>
      <c r="H5" s="25"/>
      <c r="I5" s="622"/>
      <c r="K5" s="28"/>
    </row>
    <row r="6" spans="1:43" ht="18" customHeight="1" x14ac:dyDescent="0.5">
      <c r="A6" s="98"/>
      <c r="B6" s="39"/>
      <c r="C6" s="40"/>
      <c r="D6" s="40"/>
      <c r="E6" s="40"/>
      <c r="F6" s="40"/>
      <c r="G6" s="40"/>
      <c r="H6" s="40"/>
      <c r="I6" s="634" t="s">
        <v>10</v>
      </c>
      <c r="K6" s="24"/>
    </row>
    <row r="7" spans="1:43" ht="55.5" customHeight="1" x14ac:dyDescent="0.2">
      <c r="A7" s="98"/>
      <c r="B7" s="191" t="s">
        <v>49</v>
      </c>
      <c r="C7" s="192" t="s">
        <v>72</v>
      </c>
      <c r="D7" s="192" t="s">
        <v>77</v>
      </c>
      <c r="E7" s="192" t="s">
        <v>32</v>
      </c>
      <c r="F7" s="193" t="s">
        <v>74</v>
      </c>
      <c r="G7" s="194" t="s">
        <v>93</v>
      </c>
      <c r="H7" s="192" t="s">
        <v>23</v>
      </c>
      <c r="I7" s="591" t="s">
        <v>118</v>
      </c>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row>
    <row r="8" spans="1:43" ht="47.25" customHeight="1" x14ac:dyDescent="0.2">
      <c r="A8" s="98"/>
      <c r="B8" s="213">
        <f t="shared" ref="B8:B17" si="0">ROW()-7</f>
        <v>1</v>
      </c>
      <c r="C8" s="197"/>
      <c r="D8" s="189"/>
      <c r="E8" s="170"/>
      <c r="F8" s="189"/>
      <c r="G8" s="195" t="str">
        <f>IF(OR(委託・外注費916[[#This Row],[数量／
指導日数
(A)]]="",委託・外注費916[[#This Row],[単価
（税抜）
(B)]]=""),"",(委託・外注費916[[#This Row],[数量／
指導日数
(A)]]*委託・外注費916[[#This Row],[単価
（税抜）
(B)]]))</f>
        <v/>
      </c>
      <c r="H8" s="195" t="str">
        <f>IF(委託・外注費916[[#This Row],[助成対象経費
（税抜）
(A)×(B）]]="","",ROUNDDOWN(委託・外注費916[[#This Row],[助成対象経費
（税抜）
(A)×(B）]]*1.1,0))</f>
        <v/>
      </c>
      <c r="I8" s="635"/>
    </row>
    <row r="9" spans="1:43" ht="47.25" customHeight="1" x14ac:dyDescent="0.2">
      <c r="A9" s="98"/>
      <c r="B9" s="213">
        <f t="shared" si="0"/>
        <v>2</v>
      </c>
      <c r="C9" s="197"/>
      <c r="D9" s="189"/>
      <c r="E9" s="170"/>
      <c r="F9" s="189"/>
      <c r="G9" s="195" t="str">
        <f>IF(OR(委託・外注費916[[#This Row],[数量／
指導日数
(A)]]="",委託・外注費916[[#This Row],[単価
（税抜）
(B)]]=""),"",(委託・外注費916[[#This Row],[数量／
指導日数
(A)]]*委託・外注費916[[#This Row],[単価
（税抜）
(B)]]))</f>
        <v/>
      </c>
      <c r="H9" s="195" t="str">
        <f>IF(委託・外注費916[[#This Row],[助成対象経費
（税抜）
(A)×(B）]]="","",ROUNDDOWN(委託・外注費916[[#This Row],[助成対象経費
（税抜）
(A)×(B）]]*1.1,0))</f>
        <v/>
      </c>
      <c r="I9" s="635"/>
      <c r="J9" s="30"/>
      <c r="L9" s="31"/>
      <c r="M9" s="31"/>
    </row>
    <row r="10" spans="1:43" ht="47.25" customHeight="1" x14ac:dyDescent="0.2">
      <c r="A10" s="98"/>
      <c r="B10" s="213">
        <f t="shared" si="0"/>
        <v>3</v>
      </c>
      <c r="C10" s="197"/>
      <c r="D10" s="488"/>
      <c r="E10" s="489"/>
      <c r="F10" s="488"/>
      <c r="G10" s="195" t="str">
        <f>IF(OR(委託・外注費916[[#This Row],[数量／
指導日数
(A)]]="",委託・外注費916[[#This Row],[単価
（税抜）
(B)]]=""),"",(委託・外注費916[[#This Row],[数量／
指導日数
(A)]]*委託・外注費916[[#This Row],[単価
（税抜）
(B)]]))</f>
        <v/>
      </c>
      <c r="H10" s="195" t="str">
        <f>IF(委託・外注費916[[#This Row],[助成対象経費
（税抜）
(A)×(B）]]="","",ROUNDDOWN(委託・外注費916[[#This Row],[助成対象経費
（税抜）
(A)×(B）]]*1.1,0))</f>
        <v/>
      </c>
      <c r="I10" s="635"/>
      <c r="J10" s="202"/>
      <c r="K10" s="22"/>
      <c r="L10" s="22"/>
      <c r="M10" s="22"/>
    </row>
    <row r="11" spans="1:43" ht="47.25" customHeight="1" x14ac:dyDescent="0.2">
      <c r="A11" s="98"/>
      <c r="B11" s="213">
        <f t="shared" si="0"/>
        <v>4</v>
      </c>
      <c r="C11" s="197"/>
      <c r="D11" s="189"/>
      <c r="E11" s="170"/>
      <c r="F11" s="189"/>
      <c r="G11" s="195" t="str">
        <f>IF(OR(委託・外注費916[[#This Row],[数量／
指導日数
(A)]]="",委託・外注費916[[#This Row],[単価
（税抜）
(B)]]=""),"",(委託・外注費916[[#This Row],[数量／
指導日数
(A)]]*委託・外注費916[[#This Row],[単価
（税抜）
(B)]]))</f>
        <v/>
      </c>
      <c r="H11" s="195" t="str">
        <f>IF(委託・外注費916[[#This Row],[助成対象経費
（税抜）
(A)×(B）]]="","",ROUNDDOWN(委託・外注費916[[#This Row],[助成対象経費
（税抜）
(A)×(B）]]*1.1,0))</f>
        <v/>
      </c>
      <c r="I11" s="635"/>
      <c r="K11" s="22"/>
      <c r="L11" s="22"/>
      <c r="M11" s="22"/>
    </row>
    <row r="12" spans="1:43" ht="47.25" customHeight="1" x14ac:dyDescent="0.2">
      <c r="A12" s="98"/>
      <c r="B12" s="213">
        <f t="shared" si="0"/>
        <v>5</v>
      </c>
      <c r="C12" s="197"/>
      <c r="D12" s="189"/>
      <c r="E12" s="170"/>
      <c r="F12" s="189"/>
      <c r="G12" s="195" t="str">
        <f>IF(OR(委託・外注費916[[#This Row],[数量／
指導日数
(A)]]="",委託・外注費916[[#This Row],[単価
（税抜）
(B)]]=""),"",(委託・外注費916[[#This Row],[数量／
指導日数
(A)]]*委託・外注費916[[#This Row],[単価
（税抜）
(B)]]))</f>
        <v/>
      </c>
      <c r="H12" s="195" t="str">
        <f>IF(委託・外注費916[[#This Row],[助成対象経費
（税抜）
(A)×(B）]]="","",ROUNDDOWN(委託・外注費916[[#This Row],[助成対象経費
（税抜）
(A)×(B）]]*1.1,0))</f>
        <v/>
      </c>
      <c r="I12" s="635"/>
      <c r="K12" s="22"/>
      <c r="L12" s="22"/>
      <c r="M12" s="22"/>
    </row>
    <row r="13" spans="1:43" ht="47.25" customHeight="1" x14ac:dyDescent="0.2">
      <c r="A13" s="98"/>
      <c r="B13" s="213">
        <f t="shared" si="0"/>
        <v>6</v>
      </c>
      <c r="C13" s="197"/>
      <c r="D13" s="189"/>
      <c r="E13" s="170"/>
      <c r="F13" s="189"/>
      <c r="G13" s="195" t="str">
        <f>IF(OR(委託・外注費916[[#This Row],[数量／
指導日数
(A)]]="",委託・外注費916[[#This Row],[単価
（税抜）
(B)]]=""),"",(委託・外注費916[[#This Row],[数量／
指導日数
(A)]]*委託・外注費916[[#This Row],[単価
（税抜）
(B)]]))</f>
        <v/>
      </c>
      <c r="H13" s="195" t="str">
        <f>IF(委託・外注費916[[#This Row],[助成対象経費
（税抜）
(A)×(B）]]="","",ROUNDDOWN(委託・外注費916[[#This Row],[助成対象経費
（税抜）
(A)×(B）]]*1.1,0))</f>
        <v/>
      </c>
      <c r="I13" s="635"/>
    </row>
    <row r="14" spans="1:43" ht="47.25" customHeight="1" x14ac:dyDescent="0.2">
      <c r="A14" s="98"/>
      <c r="B14" s="213">
        <f t="shared" si="0"/>
        <v>7</v>
      </c>
      <c r="C14" s="197"/>
      <c r="D14" s="189"/>
      <c r="E14" s="170"/>
      <c r="F14" s="189"/>
      <c r="G14" s="195" t="str">
        <f>IF(OR(委託・外注費916[[#This Row],[数量／
指導日数
(A)]]="",委託・外注費916[[#This Row],[単価
（税抜）
(B)]]=""),"",(委託・外注費916[[#This Row],[数量／
指導日数
(A)]]*委託・外注費916[[#This Row],[単価
（税抜）
(B)]]))</f>
        <v/>
      </c>
      <c r="H14" s="195" t="str">
        <f>IF(委託・外注費916[[#This Row],[助成対象経費
（税抜）
(A)×(B）]]="","",ROUNDDOWN(委託・外注費916[[#This Row],[助成対象経費
（税抜）
(A)×(B）]]*1.1,0))</f>
        <v/>
      </c>
      <c r="I14" s="635"/>
    </row>
    <row r="15" spans="1:43" ht="47.25" customHeight="1" x14ac:dyDescent="0.2">
      <c r="A15" s="98"/>
      <c r="B15" s="213">
        <f t="shared" si="0"/>
        <v>8</v>
      </c>
      <c r="C15" s="197"/>
      <c r="D15" s="189"/>
      <c r="E15" s="170"/>
      <c r="F15" s="189"/>
      <c r="G15" s="195" t="str">
        <f>IF(OR(委託・外注費916[[#This Row],[数量／
指導日数
(A)]]="",委託・外注費916[[#This Row],[単価
（税抜）
(B)]]=""),"",(委託・外注費916[[#This Row],[数量／
指導日数
(A)]]*委託・外注費916[[#This Row],[単価
（税抜）
(B)]]))</f>
        <v/>
      </c>
      <c r="H15" s="195" t="str">
        <f>IF(委託・外注費916[[#This Row],[助成対象経費
（税抜）
(A)×(B）]]="","",ROUNDDOWN(委託・外注費916[[#This Row],[助成対象経費
（税抜）
(A)×(B）]]*1.1,0))</f>
        <v/>
      </c>
      <c r="I15" s="635"/>
      <c r="J15" s="22"/>
      <c r="K15" s="22"/>
      <c r="L15" s="22"/>
    </row>
    <row r="16" spans="1:43" ht="47.25" customHeight="1" x14ac:dyDescent="0.2">
      <c r="A16" s="98"/>
      <c r="B16" s="213">
        <f t="shared" si="0"/>
        <v>9</v>
      </c>
      <c r="C16" s="197"/>
      <c r="D16" s="189"/>
      <c r="E16" s="170"/>
      <c r="F16" s="189"/>
      <c r="G16" s="195" t="str">
        <f>IF(OR(委託・外注費916[[#This Row],[数量／
指導日数
(A)]]="",委託・外注費916[[#This Row],[単価
（税抜）
(B)]]=""),"",(委託・外注費916[[#This Row],[数量／
指導日数
(A)]]*委託・外注費916[[#This Row],[単価
（税抜）
(B)]]))</f>
        <v/>
      </c>
      <c r="H16" s="195" t="str">
        <f>IF(委託・外注費916[[#This Row],[助成対象経費
（税抜）
(A)×(B）]]="","",ROUNDDOWN(委託・外注費916[[#This Row],[助成対象経費
（税抜）
(A)×(B）]]*1.1,0))</f>
        <v/>
      </c>
      <c r="I16" s="635"/>
      <c r="J16" s="22"/>
      <c r="K16" s="22"/>
      <c r="L16" s="22"/>
    </row>
    <row r="17" spans="1:16" ht="47.25" customHeight="1" x14ac:dyDescent="0.2">
      <c r="A17" s="98"/>
      <c r="B17" s="214">
        <f t="shared" si="0"/>
        <v>10</v>
      </c>
      <c r="C17" s="198"/>
      <c r="D17" s="190"/>
      <c r="E17" s="171"/>
      <c r="F17" s="190"/>
      <c r="G17" s="196" t="str">
        <f>IF(OR(委託・外注費916[[#This Row],[数量／
指導日数
(A)]]="",委託・外注費916[[#This Row],[単価
（税抜）
(B)]]=""),"",(委託・外注費916[[#This Row],[数量／
指導日数
(A)]]*委託・外注費916[[#This Row],[単価
（税抜）
(B)]]))</f>
        <v/>
      </c>
      <c r="H17" s="196" t="str">
        <f>IF(委託・外注費916[[#This Row],[助成対象経費
（税抜）
(A)×(B）]]="","",ROUNDDOWN(委託・外注費916[[#This Row],[助成対象経費
（税抜）
(A)×(B）]]*1.1,0))</f>
        <v/>
      </c>
      <c r="I17" s="636"/>
      <c r="J17" s="31"/>
      <c r="K17" s="31"/>
      <c r="L17" s="31"/>
    </row>
    <row r="18" spans="1:16" ht="25.5" customHeight="1" x14ac:dyDescent="0.2">
      <c r="A18" s="104"/>
      <c r="B18" s="185" t="s">
        <v>253</v>
      </c>
      <c r="C18" s="186"/>
      <c r="D18" s="186"/>
      <c r="E18" s="186"/>
      <c r="F18" s="187"/>
      <c r="G18" s="292">
        <f>SUBTOTAL(109,委託・外注費916[助成対象経費
（税抜）
(A)×(B）])</f>
        <v>0</v>
      </c>
      <c r="H18" s="293">
        <f>SUBTOTAL(109,委託・外注費916[助成事業に
要する経費
（税込）])</f>
        <v>0</v>
      </c>
      <c r="I18" s="183"/>
      <c r="J18" s="22"/>
      <c r="K18" s="22"/>
      <c r="L18" s="22"/>
    </row>
    <row r="19" spans="1:16" ht="8.25" customHeight="1" x14ac:dyDescent="0.2">
      <c r="A19" s="616"/>
      <c r="B19" s="22"/>
      <c r="C19" s="22"/>
      <c r="D19" s="22"/>
      <c r="E19" s="22"/>
      <c r="F19" s="22"/>
      <c r="G19" s="22"/>
      <c r="H19" s="22"/>
      <c r="I19" s="595"/>
      <c r="J19" s="32"/>
      <c r="K19" s="32"/>
      <c r="L19" s="32"/>
      <c r="M19" s="22"/>
      <c r="N19" s="22"/>
      <c r="O19" s="22"/>
    </row>
    <row r="20" spans="1:16" ht="18" x14ac:dyDescent="0.2">
      <c r="A20" s="365" t="s">
        <v>259</v>
      </c>
      <c r="B20" s="96"/>
      <c r="C20" s="105"/>
      <c r="D20" s="105"/>
      <c r="E20" s="105"/>
      <c r="F20" s="105"/>
      <c r="G20" s="105"/>
      <c r="H20" s="105"/>
      <c r="I20" s="637" t="s">
        <v>10</v>
      </c>
      <c r="K20" s="22"/>
      <c r="L20" s="22"/>
      <c r="M20" s="22"/>
    </row>
    <row r="21" spans="1:16" ht="49.5" customHeight="1" x14ac:dyDescent="0.2">
      <c r="A21" s="98"/>
      <c r="B21" s="336" t="s">
        <v>49</v>
      </c>
      <c r="C21" s="152" t="s">
        <v>95</v>
      </c>
      <c r="D21" s="578" t="s">
        <v>96</v>
      </c>
      <c r="E21" s="578" t="s">
        <v>32</v>
      </c>
      <c r="F21" s="337" t="s">
        <v>74</v>
      </c>
      <c r="G21" s="366" t="s">
        <v>128</v>
      </c>
      <c r="H21" s="366" t="s">
        <v>14</v>
      </c>
      <c r="I21" s="144" t="s">
        <v>37</v>
      </c>
      <c r="K21" s="22"/>
      <c r="L21" s="22"/>
      <c r="M21" s="22"/>
    </row>
    <row r="22" spans="1:16" ht="48" customHeight="1" x14ac:dyDescent="0.2">
      <c r="A22" s="98"/>
      <c r="B22" s="367">
        <f>ROW()-ROW($B$21)</f>
        <v>1</v>
      </c>
      <c r="C22" s="368"/>
      <c r="D22" s="340"/>
      <c r="E22" s="341"/>
      <c r="F22" s="342"/>
      <c r="G22" s="343">
        <f>'支払明細＜委託専門家・規格認証＞(別紙２３)'!$D$22:$D$25*'支払明細＜委託専門家・規格認証＞(別紙２３)'!$F$22:$F$25</f>
        <v>0</v>
      </c>
      <c r="H22" s="86">
        <f>ROUNDDOWN('支払明細＜委託専門家・規格認証＞(別紙２３)'!$G22*1.1,0)</f>
        <v>0</v>
      </c>
      <c r="I22" s="411"/>
      <c r="K22" s="22"/>
      <c r="L22" s="22"/>
      <c r="M22" s="22"/>
    </row>
    <row r="23" spans="1:16" ht="48" customHeight="1" x14ac:dyDescent="0.2">
      <c r="A23" s="98"/>
      <c r="B23" s="367">
        <f t="shared" ref="B23:B25" si="1">ROW()-ROW($B$21)</f>
        <v>2</v>
      </c>
      <c r="C23" s="368"/>
      <c r="D23" s="340"/>
      <c r="E23" s="341"/>
      <c r="F23" s="342"/>
      <c r="G23" s="343">
        <f>'支払明細＜委託専門家・規格認証＞(別紙２３)'!$D$22:$D$25*'支払明細＜委託専門家・規格認証＞(別紙２３)'!$F$22:$F$25</f>
        <v>0</v>
      </c>
      <c r="H23" s="86">
        <f>ROUNDDOWN('支払明細＜委託専門家・規格認証＞(別紙２３)'!$G23*1.1,0)</f>
        <v>0</v>
      </c>
      <c r="I23" s="411"/>
      <c r="K23" s="31"/>
      <c r="L23" s="31"/>
      <c r="M23" s="31"/>
    </row>
    <row r="24" spans="1:16" ht="48" customHeight="1" x14ac:dyDescent="0.2">
      <c r="A24" s="98"/>
      <c r="B24" s="367">
        <f t="shared" si="1"/>
        <v>3</v>
      </c>
      <c r="C24" s="368"/>
      <c r="D24" s="340"/>
      <c r="E24" s="341"/>
      <c r="F24" s="342"/>
      <c r="G24" s="343">
        <f>'支払明細＜委託専門家・規格認証＞(別紙２３)'!$D$22:$D$25*'支払明細＜委託専門家・規格認証＞(別紙２３)'!$F$22:$F$25</f>
        <v>0</v>
      </c>
      <c r="H24" s="86">
        <f>ROUNDDOWN('支払明細＜委託専門家・規格認証＞(別紙２３)'!$G24*1.1,0)</f>
        <v>0</v>
      </c>
      <c r="I24" s="411"/>
      <c r="K24" s="22"/>
      <c r="L24" s="22"/>
      <c r="M24" s="22"/>
    </row>
    <row r="25" spans="1:16" ht="48" customHeight="1" x14ac:dyDescent="0.2">
      <c r="A25" s="98"/>
      <c r="B25" s="369">
        <f t="shared" si="1"/>
        <v>4</v>
      </c>
      <c r="C25" s="370"/>
      <c r="D25" s="345"/>
      <c r="E25" s="346"/>
      <c r="F25" s="347"/>
      <c r="G25" s="348">
        <f>'支払明細＜委託専門家・規格認証＞(別紙２３)'!$D$22:$D$25*'支払明細＜委託専門家・規格認証＞(別紙２３)'!$F$22:$F$25</f>
        <v>0</v>
      </c>
      <c r="H25" s="87">
        <f>ROUNDDOWN('支払明細＜委託専門家・規格認証＞(別紙２３)'!$G25*1.1,0)</f>
        <v>0</v>
      </c>
      <c r="I25" s="547"/>
      <c r="K25" s="32"/>
      <c r="L25" s="32"/>
      <c r="M25" s="32"/>
      <c r="N25" s="22"/>
      <c r="O25" s="22"/>
      <c r="P25" s="22"/>
    </row>
    <row r="26" spans="1:16" ht="16.5" x14ac:dyDescent="0.2">
      <c r="A26" s="1376" t="s">
        <v>28</v>
      </c>
      <c r="B26" s="1377"/>
      <c r="C26" s="1377"/>
      <c r="D26" s="1377"/>
      <c r="E26" s="1377"/>
      <c r="F26" s="1377"/>
      <c r="G26" s="1378"/>
      <c r="H26" s="371">
        <f>SUBTOTAL(109,'支払明細＜委託専門家・規格認証＞(別紙２３)'!$H$22:$H$25)</f>
        <v>0</v>
      </c>
      <c r="I26" s="372"/>
      <c r="K26" s="22"/>
      <c r="L26" s="22"/>
      <c r="M26" s="22"/>
      <c r="N26" s="22"/>
      <c r="O26" s="22"/>
      <c r="P26" s="22"/>
    </row>
  </sheetData>
  <sheetProtection sheet="1" formatCells="0" formatRows="0" insertRows="0" deleteRows="0" selectLockedCells="1"/>
  <mergeCells count="2">
    <mergeCell ref="A26:G26"/>
    <mergeCell ref="D2:I2"/>
  </mergeCells>
  <phoneticPr fontId="1"/>
  <dataValidations xWindow="515" yWindow="407" count="6">
    <dataValidation type="custom" allowBlank="1" showInputMessage="1" showErrorMessage="1" prompt="自動計算されます。" sqref="G8:H17 G22:H25" xr:uid="{00000000-0002-0000-1700-000000000000}">
      <formula1>ISERROR(FIND(CHAR(10),G8))</formula1>
    </dataValidation>
    <dataValidation imeMode="disabled" allowBlank="1" showInputMessage="1" showErrorMessage="1" sqref="F22:F25 D22:D25" xr:uid="{00000000-0002-0000-1700-000001000000}"/>
    <dataValidation allowBlank="1" showInputMessage="1" showErrorMessage="1" prompt="全ての経費について、別紙24「7 (10)-1 委託・外注計画書 ／ 専門家指導計画書」を記入してください。" sqref="C8:C17" xr:uid="{00000000-0002-0000-1700-000002000000}"/>
    <dataValidation allowBlank="1" showInputMessage="1" showErrorMessage="1" prompt="未定等不明確の場合は、 申請時点の候補先を記入してください。「未定、検討中」等の記入はできません。_x000a_" sqref="I8:I17" xr:uid="{00000000-0002-0000-1700-000003000000}"/>
    <dataValidation imeMode="halfAlpha" allowBlank="1" showInputMessage="1" showErrorMessage="1" sqref="D8:D17" xr:uid="{00000000-0002-0000-1700-000004000000}"/>
    <dataValidation imeMode="disabled" allowBlank="1" showInputMessage="1" showErrorMessage="1" prompt="１契約あたり税抜100万円以上の場合は、原則２者以上の見積書を提出してください。" sqref="F8:F17" xr:uid="{00000000-0002-0000-1700-000005000000}"/>
  </dataValidations>
  <pageMargins left="0.59055118110236227" right="0.19685039370078741" top="0.39370078740157483" bottom="0.39370078740157483" header="0.19685039370078741" footer="0.19685039370078741"/>
  <pageSetup paperSize="9" scale="87"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81" id="{27D2F54C-5E9C-471D-B0B1-BE9B218CBB3D}">
            <xm:f>様式外＿申請書別紙入力用資料!$C$24=様式外＿申請書別紙入力用資料!$C$48</xm:f>
            <x14:dxf>
              <fill>
                <patternFill>
                  <bgColor theme="0" tint="-0.24994659260841701"/>
                </patternFill>
              </fill>
            </x14:dxf>
          </x14:cfRule>
          <xm:sqref>C8:I17 G18:I18 C22:I25 H26:I26</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79998168889431442"/>
    <pageSetUpPr fitToPage="1"/>
  </sheetPr>
  <dimension ref="A1:CU42"/>
  <sheetViews>
    <sheetView showGridLines="0" view="pageBreakPreview" zoomScaleNormal="100" zoomScaleSheetLayoutView="100" workbookViewId="0">
      <selection activeCell="AC8" sqref="AC8:AI8"/>
    </sheetView>
  </sheetViews>
  <sheetFormatPr defaultColWidth="1.90625" defaultRowHeight="15" customHeight="1" outlineLevelCol="1" x14ac:dyDescent="0.2"/>
  <cols>
    <col min="1" max="1" width="1.26953125" style="20" customWidth="1"/>
    <col min="2" max="5" width="3.26953125" style="20" customWidth="1"/>
    <col min="6" max="8" width="2.08984375" style="20" customWidth="1"/>
    <col min="9" max="10" width="3" style="20" customWidth="1"/>
    <col min="11" max="11" width="2.453125" style="20" customWidth="1"/>
    <col min="12" max="12" width="3.7265625" style="20" customWidth="1"/>
    <col min="13" max="14" width="2.26953125" style="20" customWidth="1"/>
    <col min="15" max="18" width="2.7265625" style="20" customWidth="1"/>
    <col min="19" max="21" width="3.26953125" style="20" customWidth="1"/>
    <col min="22" max="22" width="2.26953125" style="20" customWidth="1"/>
    <col min="23" max="26" width="3" style="20" customWidth="1"/>
    <col min="27" max="28" width="3.26953125" style="20" customWidth="1"/>
    <col min="29" max="30" width="2.7265625" style="20" customWidth="1"/>
    <col min="31" max="34" width="2.453125" style="20" customWidth="1"/>
    <col min="35" max="35" width="2.26953125" style="20" customWidth="1"/>
    <col min="36" max="50" width="2.453125" style="20" customWidth="1"/>
    <col min="51" max="51" width="11.08984375" style="20" hidden="1" customWidth="1" outlineLevel="1"/>
    <col min="52" max="52" width="2.453125" style="20" customWidth="1" collapsed="1"/>
    <col min="53" max="224" width="2.453125" style="20" customWidth="1"/>
    <col min="225" max="16384" width="1.90625" style="20"/>
  </cols>
  <sheetData>
    <row r="1" spans="1:99" ht="15" customHeight="1" x14ac:dyDescent="0.2">
      <c r="A1" s="20" t="s">
        <v>325</v>
      </c>
    </row>
    <row r="2" spans="1:99" ht="20" x14ac:dyDescent="0.2">
      <c r="A2" s="4" t="s">
        <v>204</v>
      </c>
      <c r="H2" s="806"/>
      <c r="I2" s="806"/>
      <c r="J2" s="806"/>
      <c r="K2" s="806"/>
      <c r="L2" s="806"/>
      <c r="M2" s="806"/>
      <c r="N2" s="806"/>
      <c r="O2" s="806"/>
      <c r="P2" s="806"/>
      <c r="Q2" s="806"/>
      <c r="R2" s="806"/>
      <c r="S2" s="806"/>
      <c r="T2" s="806"/>
      <c r="U2" s="806"/>
      <c r="V2" s="806"/>
      <c r="W2" s="806"/>
      <c r="X2" s="806"/>
      <c r="Y2" s="806"/>
      <c r="Z2" s="806"/>
      <c r="AA2" s="806"/>
      <c r="AB2" s="806"/>
      <c r="AC2" s="806"/>
      <c r="AD2" s="806"/>
      <c r="AE2" s="806"/>
      <c r="AF2" s="806"/>
      <c r="AG2" s="806"/>
      <c r="AH2" s="806"/>
      <c r="AI2" s="806"/>
    </row>
    <row r="3" spans="1:99" ht="15" customHeight="1" x14ac:dyDescent="0.2">
      <c r="A3" s="95" t="s">
        <v>257</v>
      </c>
      <c r="B3" s="105"/>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6"/>
    </row>
    <row r="4" spans="1:99" ht="15" customHeight="1" x14ac:dyDescent="0.2">
      <c r="A4" s="98"/>
      <c r="B4" s="139" t="s">
        <v>208</v>
      </c>
      <c r="C4" s="147"/>
      <c r="D4" s="148"/>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72"/>
    </row>
    <row r="5" spans="1:99" ht="15" customHeight="1" x14ac:dyDescent="0.2">
      <c r="A5" s="98"/>
      <c r="B5" s="149" t="s">
        <v>334</v>
      </c>
      <c r="C5" s="150"/>
      <c r="D5" s="151"/>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74"/>
    </row>
    <row r="6" spans="1:99" ht="15" customHeight="1" thickBot="1" x14ac:dyDescent="0.25">
      <c r="A6" s="98"/>
      <c r="B6" s="548" t="s">
        <v>449</v>
      </c>
      <c r="C6" s="150"/>
      <c r="D6" s="151"/>
      <c r="E6" s="25"/>
      <c r="F6" s="25"/>
      <c r="G6" s="25"/>
      <c r="H6" s="25"/>
      <c r="I6" s="34"/>
      <c r="J6" s="34"/>
      <c r="K6" s="34"/>
      <c r="L6" s="34"/>
      <c r="M6" s="34"/>
      <c r="N6" s="34"/>
      <c r="O6" s="34"/>
      <c r="P6" s="34"/>
      <c r="Q6" s="34"/>
      <c r="R6" s="34"/>
      <c r="S6" s="34"/>
      <c r="T6" s="34"/>
      <c r="U6" s="34"/>
      <c r="V6" s="34"/>
      <c r="W6" s="34"/>
      <c r="X6" s="34"/>
      <c r="Y6" s="34"/>
      <c r="Z6" s="34"/>
      <c r="AA6" s="34"/>
      <c r="AB6" s="34"/>
      <c r="AC6" s="34"/>
      <c r="AD6" s="34"/>
      <c r="AE6" s="34"/>
      <c r="AF6" s="34"/>
      <c r="AG6" s="34"/>
      <c r="AH6" s="34"/>
      <c r="AI6" s="75"/>
    </row>
    <row r="7" spans="1:99" ht="16.5" customHeight="1" thickBot="1" x14ac:dyDescent="0.25">
      <c r="A7" s="98"/>
      <c r="B7" s="1268" t="s">
        <v>50</v>
      </c>
      <c r="C7" s="1269"/>
      <c r="D7" s="1269"/>
      <c r="E7" s="1270"/>
      <c r="F7" s="1271" t="s">
        <v>390</v>
      </c>
      <c r="G7" s="1271"/>
      <c r="H7" s="1272"/>
      <c r="I7" s="1381" t="s">
        <v>122</v>
      </c>
      <c r="J7" s="1381"/>
      <c r="K7" s="1381"/>
      <c r="L7" s="1381"/>
      <c r="M7" s="1381"/>
      <c r="N7" s="1382"/>
      <c r="O7" s="1260"/>
      <c r="P7" s="1260"/>
      <c r="Q7" s="1260"/>
      <c r="R7" s="1260"/>
      <c r="S7" s="1260"/>
      <c r="T7" s="1260"/>
      <c r="U7" s="1260"/>
      <c r="V7" s="1261"/>
      <c r="W7" s="1383" t="s">
        <v>120</v>
      </c>
      <c r="X7" s="1384"/>
      <c r="Y7" s="1384"/>
      <c r="Z7" s="1384"/>
      <c r="AA7" s="1384"/>
      <c r="AB7" s="1385"/>
      <c r="AC7" s="1379"/>
      <c r="AD7" s="1379"/>
      <c r="AE7" s="1379"/>
      <c r="AF7" s="1379"/>
      <c r="AG7" s="1379"/>
      <c r="AH7" s="1379"/>
      <c r="AI7" s="1380"/>
      <c r="AT7" s="491"/>
      <c r="AU7" s="491"/>
      <c r="AV7" s="491"/>
      <c r="AW7" s="491"/>
      <c r="AX7" s="491"/>
      <c r="AY7" s="491"/>
      <c r="AZ7" s="491"/>
      <c r="BA7" s="491"/>
      <c r="BB7" s="491"/>
      <c r="BC7" s="491"/>
      <c r="BD7" s="491"/>
      <c r="BE7" s="491"/>
      <c r="BF7" s="491"/>
      <c r="BG7" s="491"/>
      <c r="BH7" s="491"/>
      <c r="BI7" s="491"/>
      <c r="BJ7" s="491"/>
      <c r="BK7" s="491"/>
      <c r="BL7" s="491"/>
      <c r="BM7" s="491"/>
      <c r="BN7" s="491"/>
      <c r="BO7" s="491"/>
      <c r="BP7" s="491"/>
      <c r="BQ7" s="491"/>
      <c r="BR7" s="491"/>
      <c r="BS7" s="22"/>
      <c r="BT7" s="22"/>
      <c r="BU7" s="22"/>
      <c r="BV7" s="22"/>
      <c r="BW7" s="22"/>
      <c r="BX7" s="22"/>
      <c r="BY7" s="22"/>
      <c r="CC7" s="22"/>
      <c r="CD7" s="491"/>
      <c r="CE7" s="491"/>
      <c r="CF7" s="491"/>
      <c r="CG7" s="491"/>
      <c r="CH7" s="491"/>
      <c r="CI7" s="491"/>
      <c r="CJ7" s="491"/>
      <c r="CK7" s="491"/>
      <c r="CL7" s="491"/>
      <c r="CM7" s="491"/>
      <c r="CN7" s="491"/>
      <c r="CO7" s="491"/>
      <c r="CP7" s="491"/>
      <c r="CQ7" s="491"/>
      <c r="CR7" s="491"/>
      <c r="CS7" s="491"/>
      <c r="CT7" s="491"/>
      <c r="CU7" s="491"/>
    </row>
    <row r="8" spans="1:99" ht="16.5" x14ac:dyDescent="0.2">
      <c r="A8" s="98"/>
      <c r="B8" s="1257" t="s">
        <v>119</v>
      </c>
      <c r="C8" s="1258"/>
      <c r="D8" s="1258"/>
      <c r="E8" s="1258"/>
      <c r="F8" s="1258"/>
      <c r="G8" s="1258"/>
      <c r="H8" s="1259"/>
      <c r="I8" s="1386"/>
      <c r="J8" s="1386"/>
      <c r="K8" s="1386"/>
      <c r="L8" s="1386"/>
      <c r="M8" s="1386"/>
      <c r="N8" s="1386"/>
      <c r="O8" s="1386"/>
      <c r="P8" s="1386"/>
      <c r="Q8" s="1386"/>
      <c r="R8" s="1386"/>
      <c r="S8" s="1386"/>
      <c r="T8" s="1386"/>
      <c r="U8" s="1386"/>
      <c r="V8" s="1386"/>
      <c r="W8" s="1386"/>
      <c r="X8" s="1386"/>
      <c r="Y8" s="1386"/>
      <c r="Z8" s="1387"/>
      <c r="AA8" s="1262" t="s">
        <v>121</v>
      </c>
      <c r="AB8" s="1263"/>
      <c r="AC8" s="1264"/>
      <c r="AD8" s="1264"/>
      <c r="AE8" s="1264"/>
      <c r="AF8" s="1264"/>
      <c r="AG8" s="1264"/>
      <c r="AH8" s="1264"/>
      <c r="AI8" s="1265"/>
      <c r="AN8" s="22"/>
      <c r="AO8" s="491"/>
      <c r="AP8" s="491"/>
      <c r="AQ8" s="491"/>
      <c r="AR8" s="491"/>
      <c r="AY8" s="491"/>
      <c r="AZ8" s="491"/>
      <c r="BA8" s="491"/>
      <c r="BB8" s="491"/>
      <c r="BC8" s="491"/>
      <c r="BD8" s="491"/>
      <c r="BE8" s="491"/>
      <c r="BF8" s="491"/>
      <c r="BG8" s="491"/>
      <c r="BH8" s="491"/>
      <c r="BI8" s="491"/>
      <c r="BJ8" s="491"/>
      <c r="BK8" s="491"/>
      <c r="BL8" s="491"/>
      <c r="BM8" s="491"/>
      <c r="BN8" s="491"/>
      <c r="BO8" s="491"/>
      <c r="BP8" s="491"/>
      <c r="BQ8" s="491"/>
      <c r="BR8" s="491"/>
      <c r="BS8" s="22"/>
      <c r="BT8" s="22"/>
      <c r="BU8" s="22"/>
      <c r="BV8" s="22"/>
      <c r="BW8" s="22"/>
      <c r="BX8" s="22"/>
      <c r="BY8" s="22"/>
      <c r="CC8" s="22"/>
      <c r="CD8" s="491"/>
      <c r="CE8" s="491"/>
      <c r="CF8" s="491"/>
      <c r="CG8" s="491"/>
      <c r="CH8" s="491"/>
      <c r="CI8" s="491"/>
      <c r="CJ8" s="491"/>
      <c r="CK8" s="491"/>
      <c r="CL8" s="491"/>
      <c r="CM8" s="491"/>
      <c r="CN8" s="491"/>
      <c r="CO8" s="491"/>
      <c r="CP8" s="491"/>
      <c r="CQ8" s="491"/>
      <c r="CR8" s="491"/>
      <c r="CS8" s="491"/>
      <c r="CT8" s="491"/>
      <c r="CU8" s="491"/>
    </row>
    <row r="9" spans="1:99" ht="16.5" x14ac:dyDescent="0.2">
      <c r="A9" s="555"/>
      <c r="B9" s="1222" t="s">
        <v>414</v>
      </c>
      <c r="C9" s="1223"/>
      <c r="D9" s="1223"/>
      <c r="E9" s="1223"/>
      <c r="F9" s="1223"/>
      <c r="G9" s="1223"/>
      <c r="H9" s="1224"/>
      <c r="I9" s="1225"/>
      <c r="J9" s="1226"/>
      <c r="K9" s="1226"/>
      <c r="L9" s="1226"/>
      <c r="M9" s="1226"/>
      <c r="N9" s="1226"/>
      <c r="O9" s="1226"/>
      <c r="P9" s="1226"/>
      <c r="Q9" s="1226"/>
      <c r="R9" s="1226"/>
      <c r="S9" s="1226"/>
      <c r="T9" s="1226"/>
      <c r="U9" s="1226"/>
      <c r="V9" s="1226"/>
      <c r="W9" s="1226"/>
      <c r="X9" s="1226"/>
      <c r="Y9" s="1226"/>
      <c r="Z9" s="1226"/>
      <c r="AA9" s="1226"/>
      <c r="AB9" s="1226"/>
      <c r="AC9" s="1226"/>
      <c r="AD9" s="1226"/>
      <c r="AE9" s="1226"/>
      <c r="AF9" s="1226"/>
      <c r="AG9" s="1226"/>
      <c r="AH9" s="1226"/>
      <c r="AI9" s="1227"/>
      <c r="AN9" s="22"/>
      <c r="AO9" s="491"/>
      <c r="AP9" s="491"/>
      <c r="AQ9" s="491"/>
      <c r="AR9" s="491"/>
      <c r="AY9" s="576">
        <f>様式外＿申請書別紙入力用資料!$E$37</f>
        <v>46419</v>
      </c>
      <c r="AZ9" s="491"/>
      <c r="BA9" s="491"/>
      <c r="BB9" s="491"/>
      <c r="BC9" s="491"/>
      <c r="BD9" s="491"/>
      <c r="BE9" s="491"/>
      <c r="BF9" s="491"/>
      <c r="BG9" s="491"/>
      <c r="BH9" s="491"/>
      <c r="BI9" s="491"/>
      <c r="BJ9" s="491"/>
      <c r="BK9" s="491"/>
      <c r="BL9" s="491"/>
      <c r="BM9" s="491"/>
      <c r="BN9" s="491"/>
      <c r="BO9" s="491"/>
      <c r="BP9" s="491"/>
      <c r="BQ9" s="491"/>
      <c r="BR9" s="491"/>
      <c r="BS9" s="22"/>
      <c r="BT9" s="22"/>
      <c r="BU9" s="22"/>
      <c r="BV9" s="22"/>
      <c r="BW9" s="22"/>
      <c r="BX9" s="22"/>
      <c r="BY9" s="22"/>
      <c r="CC9" s="22"/>
      <c r="CD9" s="491"/>
      <c r="CE9" s="491"/>
      <c r="CF9" s="491"/>
      <c r="CG9" s="491"/>
      <c r="CH9" s="491"/>
      <c r="CI9" s="491"/>
      <c r="CJ9" s="491"/>
      <c r="CK9" s="491"/>
      <c r="CL9" s="491"/>
      <c r="CM9" s="491"/>
      <c r="CN9" s="491"/>
      <c r="CO9" s="491"/>
      <c r="CP9" s="491"/>
      <c r="CQ9" s="491"/>
      <c r="CR9" s="491"/>
      <c r="CS9" s="491"/>
      <c r="CT9" s="491"/>
      <c r="CU9" s="491"/>
    </row>
    <row r="10" spans="1:99" ht="32.25" customHeight="1" x14ac:dyDescent="0.2">
      <c r="A10" s="98"/>
      <c r="B10" s="1284" t="s">
        <v>70</v>
      </c>
      <c r="C10" s="1285"/>
      <c r="D10" s="1285"/>
      <c r="E10" s="1285"/>
      <c r="F10" s="1285"/>
      <c r="G10" s="1285"/>
      <c r="H10" s="1286"/>
      <c r="I10" s="1266"/>
      <c r="J10" s="1266"/>
      <c r="K10" s="1266"/>
      <c r="L10" s="1266"/>
      <c r="M10" s="1266"/>
      <c r="N10" s="1266"/>
      <c r="O10" s="1266"/>
      <c r="P10" s="1266"/>
      <c r="Q10" s="1266"/>
      <c r="R10" s="1266"/>
      <c r="S10" s="1266"/>
      <c r="T10" s="1266"/>
      <c r="U10" s="1266"/>
      <c r="V10" s="1266"/>
      <c r="W10" s="1266"/>
      <c r="X10" s="1266"/>
      <c r="Y10" s="1266"/>
      <c r="Z10" s="1266"/>
      <c r="AA10" s="1266"/>
      <c r="AB10" s="1266"/>
      <c r="AC10" s="1266"/>
      <c r="AD10" s="1266"/>
      <c r="AE10" s="1266"/>
      <c r="AF10" s="1266"/>
      <c r="AG10" s="1266"/>
      <c r="AH10" s="1266"/>
      <c r="AI10" s="1267"/>
      <c r="AN10" s="22"/>
      <c r="AO10" s="491"/>
      <c r="AP10" s="491"/>
      <c r="AQ10" s="491"/>
      <c r="AR10" s="491"/>
      <c r="AS10" s="491"/>
      <c r="AT10" s="491"/>
      <c r="AU10" s="491"/>
      <c r="AV10" s="491"/>
      <c r="AW10" s="491"/>
      <c r="AX10" s="491"/>
      <c r="AY10" s="576">
        <f>様式外＿申請書別紙入力用資料!$F$38</f>
        <v>0</v>
      </c>
      <c r="AZ10" s="491"/>
      <c r="BA10" s="491"/>
      <c r="BB10" s="491"/>
      <c r="BC10" s="491"/>
      <c r="BD10" s="491"/>
      <c r="BE10" s="491"/>
      <c r="BF10" s="491"/>
      <c r="BG10" s="491"/>
      <c r="BH10" s="491"/>
      <c r="BI10" s="491"/>
      <c r="BJ10" s="491"/>
      <c r="BK10" s="491"/>
      <c r="BL10" s="491"/>
      <c r="BM10" s="491"/>
      <c r="BN10" s="491"/>
      <c r="BO10" s="491"/>
      <c r="BP10" s="491"/>
      <c r="BQ10" s="491"/>
      <c r="BR10" s="491"/>
      <c r="BS10" s="22"/>
      <c r="BT10" s="22"/>
      <c r="BU10" s="22"/>
      <c r="BV10" s="22"/>
      <c r="BW10" s="22"/>
      <c r="BX10" s="22"/>
      <c r="BY10" s="22"/>
      <c r="CC10" s="22"/>
      <c r="CD10" s="491"/>
      <c r="CE10" s="491"/>
      <c r="CF10" s="491"/>
      <c r="CG10" s="491"/>
      <c r="CH10" s="491"/>
      <c r="CI10" s="491"/>
      <c r="CJ10" s="491"/>
      <c r="CK10" s="491"/>
      <c r="CL10" s="491"/>
      <c r="CM10" s="491"/>
      <c r="CN10" s="491"/>
      <c r="CO10" s="491"/>
      <c r="CP10" s="491"/>
      <c r="CQ10" s="491"/>
      <c r="CR10" s="491"/>
      <c r="CS10" s="491"/>
      <c r="CT10" s="491"/>
      <c r="CU10" s="491"/>
    </row>
    <row r="11" spans="1:99" ht="16.5" customHeight="1" x14ac:dyDescent="0.2">
      <c r="A11" s="98"/>
      <c r="B11" s="1241" t="s">
        <v>17</v>
      </c>
      <c r="C11" s="1229"/>
      <c r="D11" s="1229"/>
      <c r="E11" s="1230"/>
      <c r="F11" s="1242" t="s">
        <v>272</v>
      </c>
      <c r="G11" s="1243"/>
      <c r="H11" s="492"/>
      <c r="I11" s="493" t="s">
        <v>18</v>
      </c>
      <c r="J11" s="492"/>
      <c r="K11" s="68" t="s">
        <v>124</v>
      </c>
      <c r="L11" s="415" t="s">
        <v>167</v>
      </c>
      <c r="M11" s="1242" t="s">
        <v>272</v>
      </c>
      <c r="N11" s="1243"/>
      <c r="O11" s="492"/>
      <c r="P11" s="493" t="s">
        <v>18</v>
      </c>
      <c r="Q11" s="492"/>
      <c r="R11" s="67" t="s">
        <v>124</v>
      </c>
      <c r="S11" s="1244" t="s">
        <v>185</v>
      </c>
      <c r="T11" s="1245"/>
      <c r="U11" s="1246"/>
      <c r="V11" s="1287"/>
      <c r="W11" s="1287"/>
      <c r="X11" s="1287"/>
      <c r="Y11" s="1287"/>
      <c r="Z11" s="1287"/>
      <c r="AA11" s="1287"/>
      <c r="AB11" s="1287"/>
      <c r="AC11" s="1287"/>
      <c r="AD11" s="1287"/>
      <c r="AE11" s="1287"/>
      <c r="AF11" s="1287"/>
      <c r="AG11" s="1287"/>
      <c r="AH11" s="1287"/>
      <c r="AI11" s="1319"/>
      <c r="AN11" s="22"/>
      <c r="AO11" s="491"/>
      <c r="AP11" s="491"/>
      <c r="AQ11" s="491"/>
      <c r="AR11" s="491"/>
      <c r="AS11" s="491"/>
      <c r="AT11" s="491"/>
      <c r="AU11" s="491"/>
      <c r="AV11" s="491"/>
      <c r="AW11" s="491"/>
      <c r="AX11" s="491"/>
      <c r="AY11" s="491"/>
      <c r="AZ11" s="491"/>
      <c r="BA11" s="491"/>
      <c r="BB11" s="491"/>
      <c r="BC11" s="491"/>
      <c r="BD11" s="491"/>
      <c r="BE11" s="491"/>
      <c r="BF11" s="491"/>
      <c r="BG11" s="491"/>
      <c r="BH11" s="491"/>
      <c r="BI11" s="491"/>
      <c r="BJ11" s="491"/>
      <c r="BK11" s="491"/>
      <c r="BL11" s="491"/>
      <c r="BM11" s="491"/>
      <c r="BN11" s="491"/>
      <c r="BO11" s="491"/>
      <c r="BP11" s="491"/>
      <c r="BQ11" s="491"/>
      <c r="BR11" s="491"/>
      <c r="BS11" s="22"/>
      <c r="BT11" s="22"/>
      <c r="BU11" s="22"/>
      <c r="BV11" s="22"/>
      <c r="BW11" s="22"/>
      <c r="BX11" s="22"/>
      <c r="BY11" s="22"/>
    </row>
    <row r="12" spans="1:99" ht="31.5" customHeight="1" x14ac:dyDescent="0.2">
      <c r="A12" s="98"/>
      <c r="B12" s="1228" t="s">
        <v>306</v>
      </c>
      <c r="C12" s="1229"/>
      <c r="D12" s="1229"/>
      <c r="E12" s="1230"/>
      <c r="F12" s="1254"/>
      <c r="G12" s="1254"/>
      <c r="H12" s="1254"/>
      <c r="I12" s="1254"/>
      <c r="J12" s="1254"/>
      <c r="K12" s="1254"/>
      <c r="L12" s="1254"/>
      <c r="M12" s="1254"/>
      <c r="N12" s="1254"/>
      <c r="O12" s="1255" t="s">
        <v>42</v>
      </c>
      <c r="P12" s="1255"/>
      <c r="Q12" s="1255"/>
      <c r="R12" s="1256"/>
      <c r="S12" s="1247"/>
      <c r="T12" s="1248"/>
      <c r="U12" s="1249"/>
      <c r="V12" s="1388"/>
      <c r="W12" s="1388"/>
      <c r="X12" s="1388"/>
      <c r="Y12" s="1388"/>
      <c r="Z12" s="1388"/>
      <c r="AA12" s="1388"/>
      <c r="AB12" s="1388"/>
      <c r="AC12" s="1388"/>
      <c r="AD12" s="1388"/>
      <c r="AE12" s="1388"/>
      <c r="AF12" s="1388"/>
      <c r="AG12" s="1388"/>
      <c r="AH12" s="1388"/>
      <c r="AI12" s="1389"/>
    </row>
    <row r="13" spans="1:99" ht="36" customHeight="1" x14ac:dyDescent="0.2">
      <c r="A13" s="98"/>
      <c r="B13" s="1228" t="s">
        <v>71</v>
      </c>
      <c r="C13" s="1229"/>
      <c r="D13" s="1229"/>
      <c r="E13" s="1229"/>
      <c r="F13" s="1229"/>
      <c r="G13" s="1229"/>
      <c r="H13" s="1229"/>
      <c r="I13" s="1229"/>
      <c r="J13" s="1230"/>
      <c r="K13" s="1231"/>
      <c r="L13" s="1231"/>
      <c r="M13" s="1231"/>
      <c r="N13" s="1231"/>
      <c r="O13" s="1231"/>
      <c r="P13" s="1231"/>
      <c r="Q13" s="1231"/>
      <c r="R13" s="1231"/>
      <c r="S13" s="1231"/>
      <c r="T13" s="1231"/>
      <c r="U13" s="1231"/>
      <c r="V13" s="1231"/>
      <c r="W13" s="1231"/>
      <c r="X13" s="1231"/>
      <c r="Y13" s="1231"/>
      <c r="Z13" s="1231"/>
      <c r="AA13" s="1231"/>
      <c r="AB13" s="1231"/>
      <c r="AC13" s="1231"/>
      <c r="AD13" s="1231"/>
      <c r="AE13" s="1231"/>
      <c r="AF13" s="1231"/>
      <c r="AG13" s="1231"/>
      <c r="AH13" s="1231"/>
      <c r="AI13" s="1232"/>
      <c r="CC13" s="335"/>
    </row>
    <row r="14" spans="1:99" ht="36" customHeight="1" x14ac:dyDescent="0.2">
      <c r="A14" s="98"/>
      <c r="B14" s="1228" t="s">
        <v>123</v>
      </c>
      <c r="C14" s="1229"/>
      <c r="D14" s="1229"/>
      <c r="E14" s="1229"/>
      <c r="F14" s="1229"/>
      <c r="G14" s="1229"/>
      <c r="H14" s="1229"/>
      <c r="I14" s="1229"/>
      <c r="J14" s="1230"/>
      <c r="K14" s="1231"/>
      <c r="L14" s="1231"/>
      <c r="M14" s="1231"/>
      <c r="N14" s="1231"/>
      <c r="O14" s="1231"/>
      <c r="P14" s="1231"/>
      <c r="Q14" s="1231"/>
      <c r="R14" s="1231"/>
      <c r="S14" s="1231"/>
      <c r="T14" s="1231"/>
      <c r="U14" s="1231"/>
      <c r="V14" s="1231"/>
      <c r="W14" s="1231"/>
      <c r="X14" s="1231"/>
      <c r="Y14" s="1231"/>
      <c r="Z14" s="1231"/>
      <c r="AA14" s="1231"/>
      <c r="AB14" s="1231"/>
      <c r="AC14" s="1231"/>
      <c r="AD14" s="1231"/>
      <c r="AE14" s="1231"/>
      <c r="AF14" s="1231"/>
      <c r="AG14" s="1231"/>
      <c r="AH14" s="1231"/>
      <c r="AI14" s="1232"/>
    </row>
    <row r="15" spans="1:99" ht="16.5" customHeight="1" x14ac:dyDescent="0.2">
      <c r="A15" s="98"/>
      <c r="B15" s="1390" t="s">
        <v>197</v>
      </c>
      <c r="C15" s="1391"/>
      <c r="D15" s="1391"/>
      <c r="E15" s="1392"/>
      <c r="F15" s="1392"/>
      <c r="G15" s="1392"/>
      <c r="H15" s="1280"/>
      <c r="I15" s="1281"/>
      <c r="J15" s="1281"/>
      <c r="K15" s="1281"/>
      <c r="L15" s="1281"/>
      <c r="M15" s="1281"/>
      <c r="N15" s="1281"/>
      <c r="O15" s="1237" t="s">
        <v>42</v>
      </c>
      <c r="P15" s="1237"/>
      <c r="Q15" s="1237"/>
      <c r="R15" s="1238"/>
      <c r="S15" s="1239" t="s">
        <v>358</v>
      </c>
      <c r="T15" s="1239"/>
      <c r="U15" s="1239"/>
      <c r="V15" s="1239"/>
      <c r="W15" s="1239"/>
      <c r="X15" s="1239"/>
      <c r="Y15" s="1239"/>
      <c r="Z15" s="1239"/>
      <c r="AA15" s="1239"/>
      <c r="AB15" s="1239"/>
      <c r="AC15" s="1239"/>
      <c r="AD15" s="1239"/>
      <c r="AE15" s="1239"/>
      <c r="AF15" s="1239"/>
      <c r="AG15" s="1239"/>
      <c r="AH15" s="1239"/>
      <c r="AI15" s="1240"/>
    </row>
    <row r="16" spans="1:99" ht="36" customHeight="1" thickBot="1" x14ac:dyDescent="0.25">
      <c r="A16" s="98"/>
      <c r="B16" s="1288" t="s">
        <v>198</v>
      </c>
      <c r="C16" s="1283"/>
      <c r="D16" s="1283"/>
      <c r="E16" s="1283"/>
      <c r="F16" s="1283"/>
      <c r="G16" s="1283"/>
      <c r="H16" s="1289"/>
      <c r="I16" s="1290"/>
      <c r="J16" s="1290"/>
      <c r="K16" s="1290"/>
      <c r="L16" s="1290"/>
      <c r="M16" s="1290"/>
      <c r="N16" s="1290"/>
      <c r="O16" s="1290"/>
      <c r="P16" s="1290"/>
      <c r="Q16" s="1290"/>
      <c r="R16" s="1290"/>
      <c r="S16" s="1290"/>
      <c r="T16" s="1290"/>
      <c r="U16" s="1290"/>
      <c r="V16" s="1290"/>
      <c r="W16" s="1290"/>
      <c r="X16" s="1290"/>
      <c r="Y16" s="1290"/>
      <c r="Z16" s="1290"/>
      <c r="AA16" s="1290"/>
      <c r="AB16" s="1290"/>
      <c r="AC16" s="1290"/>
      <c r="AD16" s="1290"/>
      <c r="AE16" s="1290"/>
      <c r="AF16" s="1290"/>
      <c r="AG16" s="1290"/>
      <c r="AH16" s="1290"/>
      <c r="AI16" s="1291"/>
    </row>
    <row r="17" spans="1:99" ht="23.25" customHeight="1" thickBot="1" x14ac:dyDescent="0.25">
      <c r="A17" s="98"/>
      <c r="B17" s="1216" t="s">
        <v>255</v>
      </c>
      <c r="C17" s="1217"/>
      <c r="D17" s="1217"/>
      <c r="E17" s="1217"/>
      <c r="F17" s="1217"/>
      <c r="G17" s="1217"/>
      <c r="H17" s="1217"/>
      <c r="I17" s="1217"/>
      <c r="J17" s="1217"/>
      <c r="K17" s="1217"/>
      <c r="L17" s="1217"/>
      <c r="M17" s="1217"/>
      <c r="N17" s="1217"/>
      <c r="O17" s="1217"/>
      <c r="P17" s="1217"/>
      <c r="Q17" s="1217"/>
      <c r="R17" s="1217"/>
      <c r="S17" s="1217"/>
      <c r="T17" s="1217"/>
      <c r="U17" s="1217"/>
      <c r="V17" s="1217"/>
      <c r="W17" s="1217"/>
      <c r="X17" s="1217"/>
      <c r="Y17" s="1217"/>
      <c r="Z17" s="1397"/>
      <c r="AA17" s="1295" t="s">
        <v>283</v>
      </c>
      <c r="AB17" s="1296"/>
      <c r="AC17" s="1296"/>
      <c r="AD17" s="1296"/>
      <c r="AE17" s="1296"/>
      <c r="AF17" s="1296"/>
      <c r="AG17" s="1296"/>
      <c r="AH17" s="1296"/>
      <c r="AI17" s="1297"/>
    </row>
    <row r="18" spans="1:99" ht="22.5" customHeight="1" thickBot="1" x14ac:dyDescent="0.25">
      <c r="A18" s="98"/>
      <c r="B18" s="1393"/>
      <c r="C18" s="1393"/>
      <c r="D18" s="1393"/>
      <c r="E18" s="1393"/>
      <c r="F18" s="1393"/>
      <c r="G18" s="1393"/>
      <c r="H18" s="1393"/>
      <c r="I18" s="1394"/>
      <c r="J18" s="1394"/>
      <c r="K18" s="1394"/>
      <c r="L18" s="1394"/>
      <c r="M18" s="1394"/>
      <c r="N18" s="1394"/>
      <c r="O18" s="1394"/>
      <c r="P18" s="1394"/>
      <c r="Q18" s="1394"/>
      <c r="R18" s="1394"/>
      <c r="S18" s="1394"/>
      <c r="T18" s="1394"/>
      <c r="U18" s="1394"/>
      <c r="V18" s="1394"/>
      <c r="W18" s="1394"/>
      <c r="X18" s="1394"/>
      <c r="Y18" s="1394"/>
      <c r="Z18" s="1394"/>
      <c r="AA18" s="1394"/>
      <c r="AB18" s="1394"/>
      <c r="AC18" s="1394"/>
      <c r="AD18" s="1395"/>
      <c r="AE18" s="1395"/>
      <c r="AF18" s="1395"/>
      <c r="AG18" s="1395"/>
      <c r="AH18" s="1395"/>
      <c r="AI18" s="1396"/>
      <c r="AJ18" s="25"/>
      <c r="AK18" s="25"/>
      <c r="AL18" s="25"/>
      <c r="AM18" s="25"/>
    </row>
    <row r="19" spans="1:99" ht="16.5" customHeight="1" thickBot="1" x14ac:dyDescent="0.25">
      <c r="A19" s="98"/>
      <c r="B19" s="1268" t="s">
        <v>50</v>
      </c>
      <c r="C19" s="1269"/>
      <c r="D19" s="1269"/>
      <c r="E19" s="1270"/>
      <c r="F19" s="1271" t="s">
        <v>390</v>
      </c>
      <c r="G19" s="1271"/>
      <c r="H19" s="1272"/>
      <c r="I19" s="1381" t="s">
        <v>122</v>
      </c>
      <c r="J19" s="1381"/>
      <c r="K19" s="1381"/>
      <c r="L19" s="1381"/>
      <c r="M19" s="1381"/>
      <c r="N19" s="1382"/>
      <c r="O19" s="1260"/>
      <c r="P19" s="1260"/>
      <c r="Q19" s="1260"/>
      <c r="R19" s="1260"/>
      <c r="S19" s="1260"/>
      <c r="T19" s="1260"/>
      <c r="U19" s="1260"/>
      <c r="V19" s="1261"/>
      <c r="W19" s="1383" t="s">
        <v>120</v>
      </c>
      <c r="X19" s="1384"/>
      <c r="Y19" s="1384"/>
      <c r="Z19" s="1384"/>
      <c r="AA19" s="1384"/>
      <c r="AB19" s="1385"/>
      <c r="AC19" s="1379"/>
      <c r="AD19" s="1379"/>
      <c r="AE19" s="1379"/>
      <c r="AF19" s="1379"/>
      <c r="AG19" s="1379"/>
      <c r="AH19" s="1379"/>
      <c r="AI19" s="1380"/>
      <c r="AT19" s="491"/>
      <c r="AU19" s="491"/>
      <c r="AV19" s="491"/>
      <c r="AW19" s="491"/>
      <c r="AX19" s="491"/>
      <c r="AY19" s="491"/>
      <c r="AZ19" s="491"/>
      <c r="BA19" s="491"/>
      <c r="BB19" s="491"/>
      <c r="BC19" s="491"/>
      <c r="BD19" s="491"/>
      <c r="BE19" s="491"/>
      <c r="BF19" s="491"/>
      <c r="BG19" s="491"/>
      <c r="BH19" s="491"/>
      <c r="BI19" s="491"/>
      <c r="BJ19" s="491"/>
      <c r="BK19" s="491"/>
      <c r="BL19" s="491"/>
      <c r="BM19" s="491"/>
      <c r="BN19" s="491"/>
      <c r="BO19" s="491"/>
      <c r="BP19" s="491"/>
      <c r="BQ19" s="491"/>
      <c r="BR19" s="491"/>
      <c r="BS19" s="22"/>
      <c r="BT19" s="22"/>
      <c r="BU19" s="22"/>
      <c r="BV19" s="22"/>
      <c r="BW19" s="22"/>
      <c r="BX19" s="22"/>
      <c r="BY19" s="22"/>
      <c r="CC19" s="22"/>
      <c r="CD19" s="491"/>
      <c r="CE19" s="491"/>
      <c r="CF19" s="491"/>
      <c r="CG19" s="491"/>
      <c r="CH19" s="491"/>
      <c r="CI19" s="491"/>
      <c r="CJ19" s="491"/>
      <c r="CK19" s="491"/>
      <c r="CL19" s="491"/>
      <c r="CM19" s="491"/>
      <c r="CN19" s="491"/>
      <c r="CO19" s="491"/>
      <c r="CP19" s="491"/>
      <c r="CQ19" s="491"/>
      <c r="CR19" s="491"/>
      <c r="CS19" s="491"/>
      <c r="CT19" s="491"/>
      <c r="CU19" s="491"/>
    </row>
    <row r="20" spans="1:99" ht="16.5" x14ac:dyDescent="0.2">
      <c r="A20" s="98"/>
      <c r="B20" s="1257" t="s">
        <v>119</v>
      </c>
      <c r="C20" s="1258"/>
      <c r="D20" s="1258"/>
      <c r="E20" s="1258"/>
      <c r="F20" s="1258"/>
      <c r="G20" s="1258"/>
      <c r="H20" s="1259"/>
      <c r="I20" s="1386"/>
      <c r="J20" s="1386"/>
      <c r="K20" s="1386"/>
      <c r="L20" s="1386"/>
      <c r="M20" s="1386"/>
      <c r="N20" s="1386"/>
      <c r="O20" s="1386"/>
      <c r="P20" s="1386"/>
      <c r="Q20" s="1386"/>
      <c r="R20" s="1386"/>
      <c r="S20" s="1386"/>
      <c r="T20" s="1386"/>
      <c r="U20" s="1386"/>
      <c r="V20" s="1386"/>
      <c r="W20" s="1386"/>
      <c r="X20" s="1386"/>
      <c r="Y20" s="1386"/>
      <c r="Z20" s="1387"/>
      <c r="AA20" s="1262" t="s">
        <v>121</v>
      </c>
      <c r="AB20" s="1263"/>
      <c r="AC20" s="1264"/>
      <c r="AD20" s="1264"/>
      <c r="AE20" s="1264"/>
      <c r="AF20" s="1264"/>
      <c r="AG20" s="1264"/>
      <c r="AH20" s="1264"/>
      <c r="AI20" s="1265"/>
      <c r="AN20" s="22"/>
      <c r="AO20" s="491"/>
      <c r="AP20" s="491"/>
      <c r="AQ20" s="491"/>
      <c r="AR20" s="491"/>
      <c r="AY20" s="491"/>
      <c r="AZ20" s="491"/>
      <c r="BA20" s="491"/>
      <c r="BB20" s="491"/>
      <c r="BC20" s="491"/>
      <c r="BD20" s="491"/>
      <c r="BE20" s="491"/>
      <c r="BF20" s="491"/>
      <c r="BG20" s="491"/>
      <c r="BH20" s="491"/>
      <c r="BI20" s="491"/>
      <c r="BJ20" s="491"/>
      <c r="BK20" s="491"/>
      <c r="BL20" s="491"/>
      <c r="BM20" s="491"/>
      <c r="BN20" s="491"/>
      <c r="BO20" s="491"/>
      <c r="BP20" s="491"/>
      <c r="BQ20" s="491"/>
      <c r="BR20" s="491"/>
      <c r="BS20" s="22"/>
      <c r="BT20" s="22"/>
      <c r="BU20" s="22"/>
      <c r="BV20" s="22"/>
      <c r="BW20" s="22"/>
      <c r="BX20" s="22"/>
      <c r="BY20" s="22"/>
      <c r="CC20" s="22"/>
      <c r="CD20" s="491"/>
      <c r="CE20" s="491"/>
      <c r="CF20" s="491"/>
      <c r="CG20" s="491"/>
      <c r="CH20" s="491"/>
      <c r="CI20" s="491"/>
      <c r="CJ20" s="491"/>
      <c r="CK20" s="491"/>
      <c r="CL20" s="491"/>
      <c r="CM20" s="491"/>
      <c r="CN20" s="491"/>
      <c r="CO20" s="491"/>
      <c r="CP20" s="491"/>
      <c r="CQ20" s="491"/>
      <c r="CR20" s="491"/>
      <c r="CS20" s="491"/>
      <c r="CT20" s="491"/>
      <c r="CU20" s="491"/>
    </row>
    <row r="21" spans="1:99" ht="16.5" x14ac:dyDescent="0.2">
      <c r="A21" s="555"/>
      <c r="B21" s="1222" t="s">
        <v>414</v>
      </c>
      <c r="C21" s="1223"/>
      <c r="D21" s="1223"/>
      <c r="E21" s="1223"/>
      <c r="F21" s="1223"/>
      <c r="G21" s="1223"/>
      <c r="H21" s="1224"/>
      <c r="I21" s="1225"/>
      <c r="J21" s="1226"/>
      <c r="K21" s="1226"/>
      <c r="L21" s="1226"/>
      <c r="M21" s="1226"/>
      <c r="N21" s="1226"/>
      <c r="O21" s="1226"/>
      <c r="P21" s="1226"/>
      <c r="Q21" s="1226"/>
      <c r="R21" s="1226"/>
      <c r="S21" s="1226"/>
      <c r="T21" s="1226"/>
      <c r="U21" s="1226"/>
      <c r="V21" s="1226"/>
      <c r="W21" s="1226"/>
      <c r="X21" s="1226"/>
      <c r="Y21" s="1226"/>
      <c r="Z21" s="1226"/>
      <c r="AA21" s="1226"/>
      <c r="AB21" s="1226"/>
      <c r="AC21" s="1226"/>
      <c r="AD21" s="1226"/>
      <c r="AE21" s="1226"/>
      <c r="AF21" s="1226"/>
      <c r="AG21" s="1226"/>
      <c r="AH21" s="1226"/>
      <c r="AI21" s="1227"/>
      <c r="AN21" s="22"/>
      <c r="AO21" s="491"/>
      <c r="AP21" s="491"/>
      <c r="AQ21" s="491"/>
      <c r="AR21" s="491"/>
      <c r="AY21" s="491"/>
      <c r="AZ21" s="491"/>
      <c r="BA21" s="491"/>
      <c r="BB21" s="491"/>
      <c r="BC21" s="491"/>
      <c r="BD21" s="491"/>
      <c r="BE21" s="491"/>
      <c r="BF21" s="491"/>
      <c r="BG21" s="491"/>
      <c r="BH21" s="491"/>
      <c r="BI21" s="491"/>
      <c r="BJ21" s="491"/>
      <c r="BK21" s="491"/>
      <c r="BL21" s="491"/>
      <c r="BM21" s="491"/>
      <c r="BN21" s="491"/>
      <c r="BO21" s="491"/>
      <c r="BP21" s="491"/>
      <c r="BQ21" s="491"/>
      <c r="BR21" s="491"/>
      <c r="BS21" s="22"/>
      <c r="BT21" s="22"/>
      <c r="BU21" s="22"/>
      <c r="BV21" s="22"/>
      <c r="BW21" s="22"/>
      <c r="BX21" s="22"/>
      <c r="BY21" s="22"/>
      <c r="CC21" s="22"/>
      <c r="CD21" s="491"/>
      <c r="CE21" s="491"/>
      <c r="CF21" s="491"/>
      <c r="CG21" s="491"/>
      <c r="CH21" s="491"/>
      <c r="CI21" s="491"/>
      <c r="CJ21" s="491"/>
      <c r="CK21" s="491"/>
      <c r="CL21" s="491"/>
      <c r="CM21" s="491"/>
      <c r="CN21" s="491"/>
      <c r="CO21" s="491"/>
      <c r="CP21" s="491"/>
      <c r="CQ21" s="491"/>
      <c r="CR21" s="491"/>
      <c r="CS21" s="491"/>
      <c r="CT21" s="491"/>
      <c r="CU21" s="491"/>
    </row>
    <row r="22" spans="1:99" ht="32.25" customHeight="1" x14ac:dyDescent="0.2">
      <c r="A22" s="98"/>
      <c r="B22" s="1284" t="s">
        <v>70</v>
      </c>
      <c r="C22" s="1285"/>
      <c r="D22" s="1285"/>
      <c r="E22" s="1285"/>
      <c r="F22" s="1285"/>
      <c r="G22" s="1285"/>
      <c r="H22" s="128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7"/>
      <c r="AN22" s="22"/>
      <c r="AO22" s="491"/>
      <c r="AP22" s="491"/>
      <c r="AQ22" s="491"/>
      <c r="AR22" s="491"/>
      <c r="AS22" s="491"/>
      <c r="AT22" s="491"/>
      <c r="AU22" s="491"/>
      <c r="AV22" s="491"/>
      <c r="AW22" s="491"/>
      <c r="AX22" s="491"/>
      <c r="AY22" s="491"/>
      <c r="AZ22" s="491"/>
      <c r="BA22" s="491"/>
      <c r="BB22" s="491"/>
      <c r="BC22" s="491"/>
      <c r="BD22" s="491"/>
      <c r="BE22" s="491"/>
      <c r="BF22" s="491"/>
      <c r="BG22" s="491"/>
      <c r="BH22" s="491"/>
      <c r="BI22" s="491"/>
      <c r="BJ22" s="491"/>
      <c r="BK22" s="491"/>
      <c r="BL22" s="491"/>
      <c r="BM22" s="491"/>
      <c r="BN22" s="491"/>
      <c r="BO22" s="491"/>
      <c r="BP22" s="491"/>
      <c r="BQ22" s="491"/>
      <c r="BR22" s="491"/>
      <c r="BS22" s="22"/>
      <c r="BT22" s="22"/>
      <c r="BU22" s="22"/>
      <c r="BV22" s="22"/>
      <c r="BW22" s="22"/>
      <c r="BX22" s="22"/>
      <c r="BY22" s="22"/>
      <c r="CC22" s="22"/>
      <c r="CD22" s="491"/>
      <c r="CE22" s="491"/>
      <c r="CF22" s="491"/>
      <c r="CG22" s="491"/>
      <c r="CH22" s="491"/>
      <c r="CI22" s="491"/>
      <c r="CJ22" s="491"/>
      <c r="CK22" s="491"/>
      <c r="CL22" s="491"/>
      <c r="CM22" s="491"/>
      <c r="CN22" s="491"/>
      <c r="CO22" s="491"/>
      <c r="CP22" s="491"/>
      <c r="CQ22" s="491"/>
      <c r="CR22" s="491"/>
      <c r="CS22" s="491"/>
      <c r="CT22" s="491"/>
      <c r="CU22" s="491"/>
    </row>
    <row r="23" spans="1:99" ht="16.5" customHeight="1" x14ac:dyDescent="0.2">
      <c r="A23" s="98"/>
      <c r="B23" s="1241" t="s">
        <v>17</v>
      </c>
      <c r="C23" s="1229"/>
      <c r="D23" s="1229"/>
      <c r="E23" s="1230"/>
      <c r="F23" s="1242" t="s">
        <v>272</v>
      </c>
      <c r="G23" s="1243"/>
      <c r="H23" s="492"/>
      <c r="I23" s="493" t="s">
        <v>18</v>
      </c>
      <c r="J23" s="492"/>
      <c r="K23" s="68" t="s">
        <v>124</v>
      </c>
      <c r="L23" s="415" t="s">
        <v>167</v>
      </c>
      <c r="M23" s="1242" t="s">
        <v>272</v>
      </c>
      <c r="N23" s="1243"/>
      <c r="O23" s="492"/>
      <c r="P23" s="493" t="s">
        <v>18</v>
      </c>
      <c r="Q23" s="492"/>
      <c r="R23" s="67" t="s">
        <v>124</v>
      </c>
      <c r="S23" s="1244" t="s">
        <v>185</v>
      </c>
      <c r="T23" s="1245"/>
      <c r="U23" s="1246"/>
      <c r="V23" s="1287"/>
      <c r="W23" s="1287"/>
      <c r="X23" s="1287"/>
      <c r="Y23" s="1287"/>
      <c r="Z23" s="1287"/>
      <c r="AA23" s="1287"/>
      <c r="AB23" s="1287"/>
      <c r="AC23" s="1287"/>
      <c r="AD23" s="1287"/>
      <c r="AE23" s="1287"/>
      <c r="AF23" s="1287"/>
      <c r="AG23" s="1287"/>
      <c r="AH23" s="1287"/>
      <c r="AI23" s="1319"/>
      <c r="AN23" s="22"/>
      <c r="AO23" s="491"/>
      <c r="AP23" s="491"/>
      <c r="AQ23" s="491"/>
      <c r="AR23" s="491"/>
      <c r="AS23" s="491"/>
      <c r="AT23" s="491"/>
      <c r="AU23" s="491"/>
      <c r="AV23" s="491"/>
      <c r="AW23" s="491"/>
      <c r="AX23" s="491"/>
      <c r="AY23" s="491"/>
      <c r="AZ23" s="491"/>
      <c r="BA23" s="491"/>
      <c r="BB23" s="491"/>
      <c r="BC23" s="491"/>
      <c r="BD23" s="491"/>
      <c r="BE23" s="491"/>
      <c r="BF23" s="491"/>
      <c r="BG23" s="491"/>
      <c r="BH23" s="491"/>
      <c r="BI23" s="491"/>
      <c r="BJ23" s="491"/>
      <c r="BK23" s="491"/>
      <c r="BL23" s="491"/>
      <c r="BM23" s="491"/>
      <c r="BN23" s="491"/>
      <c r="BO23" s="491"/>
      <c r="BP23" s="491"/>
      <c r="BQ23" s="491"/>
      <c r="BR23" s="491"/>
      <c r="BS23" s="22"/>
      <c r="BT23" s="22"/>
      <c r="BU23" s="22"/>
      <c r="BV23" s="22"/>
      <c r="BW23" s="22"/>
      <c r="BX23" s="22"/>
      <c r="BY23" s="22"/>
    </row>
    <row r="24" spans="1:99" ht="31.5" customHeight="1" x14ac:dyDescent="0.2">
      <c r="A24" s="98"/>
      <c r="B24" s="1228" t="s">
        <v>306</v>
      </c>
      <c r="C24" s="1229"/>
      <c r="D24" s="1229"/>
      <c r="E24" s="1230"/>
      <c r="F24" s="1254"/>
      <c r="G24" s="1254"/>
      <c r="H24" s="1254"/>
      <c r="I24" s="1254"/>
      <c r="J24" s="1254"/>
      <c r="K24" s="1254"/>
      <c r="L24" s="1254"/>
      <c r="M24" s="1254"/>
      <c r="N24" s="1254"/>
      <c r="O24" s="1255" t="s">
        <v>42</v>
      </c>
      <c r="P24" s="1255"/>
      <c r="Q24" s="1255"/>
      <c r="R24" s="1256"/>
      <c r="S24" s="1247"/>
      <c r="T24" s="1248"/>
      <c r="U24" s="1249"/>
      <c r="V24" s="1388"/>
      <c r="W24" s="1388"/>
      <c r="X24" s="1388"/>
      <c r="Y24" s="1388"/>
      <c r="Z24" s="1388"/>
      <c r="AA24" s="1388"/>
      <c r="AB24" s="1388"/>
      <c r="AC24" s="1388"/>
      <c r="AD24" s="1388"/>
      <c r="AE24" s="1388"/>
      <c r="AF24" s="1388"/>
      <c r="AG24" s="1388"/>
      <c r="AH24" s="1388"/>
      <c r="AI24" s="1389"/>
    </row>
    <row r="25" spans="1:99" ht="36" customHeight="1" x14ac:dyDescent="0.2">
      <c r="A25" s="98"/>
      <c r="B25" s="1228" t="s">
        <v>71</v>
      </c>
      <c r="C25" s="1229"/>
      <c r="D25" s="1229"/>
      <c r="E25" s="1229"/>
      <c r="F25" s="1229"/>
      <c r="G25" s="1229"/>
      <c r="H25" s="1229"/>
      <c r="I25" s="1229"/>
      <c r="J25" s="1230"/>
      <c r="K25" s="1231"/>
      <c r="L25" s="1231"/>
      <c r="M25" s="1231"/>
      <c r="N25" s="1231"/>
      <c r="O25" s="1231"/>
      <c r="P25" s="1231"/>
      <c r="Q25" s="1231"/>
      <c r="R25" s="1231"/>
      <c r="S25" s="1231"/>
      <c r="T25" s="1231"/>
      <c r="U25" s="1231"/>
      <c r="V25" s="1231"/>
      <c r="W25" s="1231"/>
      <c r="X25" s="1231"/>
      <c r="Y25" s="1231"/>
      <c r="Z25" s="1231"/>
      <c r="AA25" s="1231"/>
      <c r="AB25" s="1231"/>
      <c r="AC25" s="1231"/>
      <c r="AD25" s="1231"/>
      <c r="AE25" s="1231"/>
      <c r="AF25" s="1231"/>
      <c r="AG25" s="1231"/>
      <c r="AH25" s="1231"/>
      <c r="AI25" s="1232"/>
      <c r="CC25" s="335"/>
    </row>
    <row r="26" spans="1:99" ht="36" customHeight="1" x14ac:dyDescent="0.2">
      <c r="A26" s="98"/>
      <c r="B26" s="1228" t="s">
        <v>123</v>
      </c>
      <c r="C26" s="1229"/>
      <c r="D26" s="1229"/>
      <c r="E26" s="1229"/>
      <c r="F26" s="1229"/>
      <c r="G26" s="1229"/>
      <c r="H26" s="1229"/>
      <c r="I26" s="1229"/>
      <c r="J26" s="1230"/>
      <c r="K26" s="1231"/>
      <c r="L26" s="1231"/>
      <c r="M26" s="1231"/>
      <c r="N26" s="1231"/>
      <c r="O26" s="1231"/>
      <c r="P26" s="1231"/>
      <c r="Q26" s="1231"/>
      <c r="R26" s="1231"/>
      <c r="S26" s="1231"/>
      <c r="T26" s="1231"/>
      <c r="U26" s="1231"/>
      <c r="V26" s="1231"/>
      <c r="W26" s="1231"/>
      <c r="X26" s="1231"/>
      <c r="Y26" s="1231"/>
      <c r="Z26" s="1231"/>
      <c r="AA26" s="1231"/>
      <c r="AB26" s="1231"/>
      <c r="AC26" s="1231"/>
      <c r="AD26" s="1231"/>
      <c r="AE26" s="1231"/>
      <c r="AF26" s="1231"/>
      <c r="AG26" s="1231"/>
      <c r="AH26" s="1231"/>
      <c r="AI26" s="1232"/>
    </row>
    <row r="27" spans="1:99" ht="16.5" customHeight="1" x14ac:dyDescent="0.2">
      <c r="A27" s="98"/>
      <c r="B27" s="1390" t="s">
        <v>197</v>
      </c>
      <c r="C27" s="1391"/>
      <c r="D27" s="1391"/>
      <c r="E27" s="1392"/>
      <c r="F27" s="1392"/>
      <c r="G27" s="1392"/>
      <c r="H27" s="1280"/>
      <c r="I27" s="1281"/>
      <c r="J27" s="1281"/>
      <c r="K27" s="1281"/>
      <c r="L27" s="1281"/>
      <c r="M27" s="1281"/>
      <c r="N27" s="1281"/>
      <c r="O27" s="1237" t="s">
        <v>42</v>
      </c>
      <c r="P27" s="1237"/>
      <c r="Q27" s="1237"/>
      <c r="R27" s="1238"/>
      <c r="S27" s="1239" t="s">
        <v>358</v>
      </c>
      <c r="T27" s="1239"/>
      <c r="U27" s="1239"/>
      <c r="V27" s="1239"/>
      <c r="W27" s="1239"/>
      <c r="X27" s="1239"/>
      <c r="Y27" s="1239"/>
      <c r="Z27" s="1239"/>
      <c r="AA27" s="1239"/>
      <c r="AB27" s="1239"/>
      <c r="AC27" s="1239"/>
      <c r="AD27" s="1239"/>
      <c r="AE27" s="1239"/>
      <c r="AF27" s="1239"/>
      <c r="AG27" s="1239"/>
      <c r="AH27" s="1239"/>
      <c r="AI27" s="1240"/>
    </row>
    <row r="28" spans="1:99" ht="36" customHeight="1" thickBot="1" x14ac:dyDescent="0.25">
      <c r="A28" s="98"/>
      <c r="B28" s="1288" t="s">
        <v>198</v>
      </c>
      <c r="C28" s="1283"/>
      <c r="D28" s="1283"/>
      <c r="E28" s="1283"/>
      <c r="F28" s="1283"/>
      <c r="G28" s="1283"/>
      <c r="H28" s="1289"/>
      <c r="I28" s="1290"/>
      <c r="J28" s="1290"/>
      <c r="K28" s="1290"/>
      <c r="L28" s="1290"/>
      <c r="M28" s="1290"/>
      <c r="N28" s="1290"/>
      <c r="O28" s="1290"/>
      <c r="P28" s="1290"/>
      <c r="Q28" s="1290"/>
      <c r="R28" s="1290"/>
      <c r="S28" s="1290"/>
      <c r="T28" s="1290"/>
      <c r="U28" s="1290"/>
      <c r="V28" s="1290"/>
      <c r="W28" s="1290"/>
      <c r="X28" s="1290"/>
      <c r="Y28" s="1290"/>
      <c r="Z28" s="1290"/>
      <c r="AA28" s="1290"/>
      <c r="AB28" s="1290"/>
      <c r="AC28" s="1290"/>
      <c r="AD28" s="1290"/>
      <c r="AE28" s="1290"/>
      <c r="AF28" s="1290"/>
      <c r="AG28" s="1290"/>
      <c r="AH28" s="1290"/>
      <c r="AI28" s="1291"/>
    </row>
    <row r="29" spans="1:99" ht="23.25" customHeight="1" thickBot="1" x14ac:dyDescent="0.25">
      <c r="A29" s="98"/>
      <c r="B29" s="1292" t="s">
        <v>255</v>
      </c>
      <c r="C29" s="1293"/>
      <c r="D29" s="1293"/>
      <c r="E29" s="1293"/>
      <c r="F29" s="1293"/>
      <c r="G29" s="1293"/>
      <c r="H29" s="1293"/>
      <c r="I29" s="1293"/>
      <c r="J29" s="1293"/>
      <c r="K29" s="1293"/>
      <c r="L29" s="1293"/>
      <c r="M29" s="1293"/>
      <c r="N29" s="1293"/>
      <c r="O29" s="1293"/>
      <c r="P29" s="1293"/>
      <c r="Q29" s="1293"/>
      <c r="R29" s="1293"/>
      <c r="S29" s="1293"/>
      <c r="T29" s="1293"/>
      <c r="U29" s="1293"/>
      <c r="V29" s="1293"/>
      <c r="W29" s="1293"/>
      <c r="X29" s="1293"/>
      <c r="Y29" s="1293"/>
      <c r="Z29" s="1294"/>
      <c r="AA29" s="1295" t="s">
        <v>283</v>
      </c>
      <c r="AB29" s="1296"/>
      <c r="AC29" s="1296"/>
      <c r="AD29" s="1296"/>
      <c r="AE29" s="1296"/>
      <c r="AF29" s="1296"/>
      <c r="AG29" s="1296"/>
      <c r="AH29" s="1296"/>
      <c r="AI29" s="1297"/>
    </row>
    <row r="30" spans="1:99" ht="22.5" customHeight="1" thickBot="1" x14ac:dyDescent="0.25">
      <c r="A30" s="98"/>
      <c r="B30" s="1393"/>
      <c r="C30" s="1393"/>
      <c r="D30" s="1393"/>
      <c r="E30" s="1393"/>
      <c r="F30" s="1393"/>
      <c r="G30" s="1393"/>
      <c r="H30" s="1393"/>
      <c r="I30" s="1394"/>
      <c r="J30" s="1394"/>
      <c r="K30" s="1394"/>
      <c r="L30" s="1394"/>
      <c r="M30" s="1394"/>
      <c r="N30" s="1394"/>
      <c r="O30" s="1394"/>
      <c r="P30" s="1394"/>
      <c r="Q30" s="1394"/>
      <c r="R30" s="1394"/>
      <c r="S30" s="1394"/>
      <c r="T30" s="1394"/>
      <c r="U30" s="1394"/>
      <c r="V30" s="1394"/>
      <c r="W30" s="1394"/>
      <c r="X30" s="1394"/>
      <c r="Y30" s="1394"/>
      <c r="Z30" s="1394"/>
      <c r="AA30" s="1394"/>
      <c r="AB30" s="1394"/>
      <c r="AC30" s="1394"/>
      <c r="AD30" s="1395"/>
      <c r="AE30" s="1395"/>
      <c r="AF30" s="1395"/>
      <c r="AG30" s="1395"/>
      <c r="AH30" s="1395"/>
      <c r="AI30" s="1396"/>
      <c r="AJ30" s="25"/>
      <c r="AK30" s="25"/>
      <c r="AL30" s="25"/>
      <c r="AM30" s="25"/>
    </row>
    <row r="31" spans="1:99" ht="16.5" customHeight="1" thickBot="1" x14ac:dyDescent="0.25">
      <c r="A31" s="98"/>
      <c r="B31" s="1268" t="s">
        <v>50</v>
      </c>
      <c r="C31" s="1269"/>
      <c r="D31" s="1269"/>
      <c r="E31" s="1270"/>
      <c r="F31" s="1271" t="s">
        <v>390</v>
      </c>
      <c r="G31" s="1271"/>
      <c r="H31" s="1272"/>
      <c r="I31" s="1381" t="s">
        <v>122</v>
      </c>
      <c r="J31" s="1381"/>
      <c r="K31" s="1381"/>
      <c r="L31" s="1381"/>
      <c r="M31" s="1381"/>
      <c r="N31" s="1382"/>
      <c r="O31" s="1260"/>
      <c r="P31" s="1260"/>
      <c r="Q31" s="1260"/>
      <c r="R31" s="1260"/>
      <c r="S31" s="1260"/>
      <c r="T31" s="1260"/>
      <c r="U31" s="1260"/>
      <c r="V31" s="1261"/>
      <c r="W31" s="1383" t="s">
        <v>120</v>
      </c>
      <c r="X31" s="1384"/>
      <c r="Y31" s="1384"/>
      <c r="Z31" s="1384"/>
      <c r="AA31" s="1384"/>
      <c r="AB31" s="1385"/>
      <c r="AC31" s="1379"/>
      <c r="AD31" s="1379"/>
      <c r="AE31" s="1379"/>
      <c r="AF31" s="1379"/>
      <c r="AG31" s="1379"/>
      <c r="AH31" s="1379"/>
      <c r="AI31" s="1380"/>
      <c r="AT31" s="491"/>
      <c r="AU31" s="491"/>
      <c r="AV31" s="491"/>
      <c r="AW31" s="491"/>
      <c r="AX31" s="491"/>
      <c r="AY31" s="491"/>
      <c r="AZ31" s="491"/>
      <c r="BA31" s="491"/>
      <c r="BB31" s="491"/>
      <c r="BC31" s="491"/>
      <c r="BD31" s="491"/>
      <c r="BE31" s="491"/>
      <c r="BF31" s="491"/>
      <c r="BG31" s="491"/>
      <c r="BH31" s="491"/>
      <c r="BI31" s="491"/>
      <c r="BJ31" s="491"/>
      <c r="BK31" s="491"/>
      <c r="BL31" s="491"/>
      <c r="BM31" s="491"/>
      <c r="BN31" s="491"/>
      <c r="BO31" s="491"/>
      <c r="BP31" s="491"/>
      <c r="BQ31" s="491"/>
      <c r="BR31" s="491"/>
      <c r="BS31" s="22"/>
      <c r="BT31" s="22"/>
      <c r="BU31" s="22"/>
      <c r="BV31" s="22"/>
      <c r="BW31" s="22"/>
      <c r="BX31" s="22"/>
      <c r="BY31" s="22"/>
      <c r="CC31" s="22"/>
      <c r="CD31" s="491"/>
      <c r="CE31" s="491"/>
      <c r="CF31" s="491"/>
      <c r="CG31" s="491"/>
      <c r="CH31" s="491"/>
      <c r="CI31" s="491"/>
      <c r="CJ31" s="491"/>
      <c r="CK31" s="491"/>
      <c r="CL31" s="491"/>
      <c r="CM31" s="491"/>
      <c r="CN31" s="491"/>
      <c r="CO31" s="491"/>
      <c r="CP31" s="491"/>
      <c r="CQ31" s="491"/>
      <c r="CR31" s="491"/>
      <c r="CS31" s="491"/>
      <c r="CT31" s="491"/>
      <c r="CU31" s="491"/>
    </row>
    <row r="32" spans="1:99" ht="16.5" x14ac:dyDescent="0.2">
      <c r="A32" s="98"/>
      <c r="B32" s="1257" t="s">
        <v>119</v>
      </c>
      <c r="C32" s="1258"/>
      <c r="D32" s="1258"/>
      <c r="E32" s="1258"/>
      <c r="F32" s="1258"/>
      <c r="G32" s="1258"/>
      <c r="H32" s="1259"/>
      <c r="I32" s="1386"/>
      <c r="J32" s="1386"/>
      <c r="K32" s="1386"/>
      <c r="L32" s="1386"/>
      <c r="M32" s="1386"/>
      <c r="N32" s="1386"/>
      <c r="O32" s="1386"/>
      <c r="P32" s="1386"/>
      <c r="Q32" s="1386"/>
      <c r="R32" s="1386"/>
      <c r="S32" s="1386"/>
      <c r="T32" s="1386"/>
      <c r="U32" s="1386"/>
      <c r="V32" s="1386"/>
      <c r="W32" s="1386"/>
      <c r="X32" s="1386"/>
      <c r="Y32" s="1386"/>
      <c r="Z32" s="1387"/>
      <c r="AA32" s="1262" t="s">
        <v>121</v>
      </c>
      <c r="AB32" s="1263"/>
      <c r="AC32" s="1264"/>
      <c r="AD32" s="1264"/>
      <c r="AE32" s="1264"/>
      <c r="AF32" s="1264"/>
      <c r="AG32" s="1264"/>
      <c r="AH32" s="1264"/>
      <c r="AI32" s="1265"/>
      <c r="AN32" s="22"/>
      <c r="AO32" s="491"/>
      <c r="AP32" s="491"/>
      <c r="AQ32" s="491"/>
      <c r="AR32" s="491"/>
      <c r="AY32" s="491"/>
      <c r="AZ32" s="491"/>
      <c r="BA32" s="491"/>
      <c r="BB32" s="491"/>
      <c r="BC32" s="491"/>
      <c r="BD32" s="491"/>
      <c r="BE32" s="491"/>
      <c r="BF32" s="491"/>
      <c r="BG32" s="491"/>
      <c r="BH32" s="491"/>
      <c r="BI32" s="491"/>
      <c r="BJ32" s="491"/>
      <c r="BK32" s="491"/>
      <c r="BL32" s="491"/>
      <c r="BM32" s="491"/>
      <c r="BN32" s="491"/>
      <c r="BO32" s="491"/>
      <c r="BP32" s="491"/>
      <c r="BQ32" s="491"/>
      <c r="BR32" s="491"/>
      <c r="BS32" s="22"/>
      <c r="BT32" s="22"/>
      <c r="BU32" s="22"/>
      <c r="BV32" s="22"/>
      <c r="BW32" s="22"/>
      <c r="BX32" s="22"/>
      <c r="BY32" s="22"/>
      <c r="CC32" s="22"/>
      <c r="CD32" s="491"/>
      <c r="CE32" s="491"/>
      <c r="CF32" s="491"/>
      <c r="CG32" s="491"/>
      <c r="CH32" s="491"/>
      <c r="CI32" s="491"/>
      <c r="CJ32" s="491"/>
      <c r="CK32" s="491"/>
      <c r="CL32" s="491"/>
      <c r="CM32" s="491"/>
      <c r="CN32" s="491"/>
      <c r="CO32" s="491"/>
      <c r="CP32" s="491"/>
      <c r="CQ32" s="491"/>
      <c r="CR32" s="491"/>
      <c r="CS32" s="491"/>
      <c r="CT32" s="491"/>
      <c r="CU32" s="491"/>
    </row>
    <row r="33" spans="1:99" ht="16.5" x14ac:dyDescent="0.2">
      <c r="A33" s="555"/>
      <c r="B33" s="1222" t="s">
        <v>414</v>
      </c>
      <c r="C33" s="1223"/>
      <c r="D33" s="1223"/>
      <c r="E33" s="1223"/>
      <c r="F33" s="1223"/>
      <c r="G33" s="1223"/>
      <c r="H33" s="1224"/>
      <c r="I33" s="1225"/>
      <c r="J33" s="1226"/>
      <c r="K33" s="1226"/>
      <c r="L33" s="1226"/>
      <c r="M33" s="1226"/>
      <c r="N33" s="1226"/>
      <c r="O33" s="1226"/>
      <c r="P33" s="1226"/>
      <c r="Q33" s="1226"/>
      <c r="R33" s="1226"/>
      <c r="S33" s="1226"/>
      <c r="T33" s="1226"/>
      <c r="U33" s="1226"/>
      <c r="V33" s="1226"/>
      <c r="W33" s="1226"/>
      <c r="X33" s="1226"/>
      <c r="Y33" s="1226"/>
      <c r="Z33" s="1226"/>
      <c r="AA33" s="1226"/>
      <c r="AB33" s="1226"/>
      <c r="AC33" s="1226"/>
      <c r="AD33" s="1226"/>
      <c r="AE33" s="1226"/>
      <c r="AF33" s="1226"/>
      <c r="AG33" s="1226"/>
      <c r="AH33" s="1226"/>
      <c r="AI33" s="1227"/>
      <c r="AN33" s="22"/>
      <c r="AO33" s="491"/>
      <c r="AP33" s="491"/>
      <c r="AQ33" s="491"/>
      <c r="AR33" s="491"/>
      <c r="AY33" s="491"/>
      <c r="AZ33" s="491"/>
      <c r="BA33" s="491"/>
      <c r="BB33" s="491"/>
      <c r="BC33" s="491"/>
      <c r="BD33" s="491"/>
      <c r="BE33" s="491"/>
      <c r="BF33" s="491"/>
      <c r="BG33" s="491"/>
      <c r="BH33" s="491"/>
      <c r="BI33" s="491"/>
      <c r="BJ33" s="491"/>
      <c r="BK33" s="491"/>
      <c r="BL33" s="491"/>
      <c r="BM33" s="491"/>
      <c r="BN33" s="491"/>
      <c r="BO33" s="491"/>
      <c r="BP33" s="491"/>
      <c r="BQ33" s="491"/>
      <c r="BR33" s="491"/>
      <c r="BS33" s="22"/>
      <c r="BT33" s="22"/>
      <c r="BU33" s="22"/>
      <c r="BV33" s="22"/>
      <c r="BW33" s="22"/>
      <c r="BX33" s="22"/>
      <c r="BY33" s="22"/>
      <c r="CC33" s="22"/>
      <c r="CD33" s="491"/>
      <c r="CE33" s="491"/>
      <c r="CF33" s="491"/>
      <c r="CG33" s="491"/>
      <c r="CH33" s="491"/>
      <c r="CI33" s="491"/>
      <c r="CJ33" s="491"/>
      <c r="CK33" s="491"/>
      <c r="CL33" s="491"/>
      <c r="CM33" s="491"/>
      <c r="CN33" s="491"/>
      <c r="CO33" s="491"/>
      <c r="CP33" s="491"/>
      <c r="CQ33" s="491"/>
      <c r="CR33" s="491"/>
      <c r="CS33" s="491"/>
      <c r="CT33" s="491"/>
      <c r="CU33" s="491"/>
    </row>
    <row r="34" spans="1:99" ht="32.25" customHeight="1" x14ac:dyDescent="0.2">
      <c r="A34" s="98"/>
      <c r="B34" s="1284" t="s">
        <v>70</v>
      </c>
      <c r="C34" s="1285"/>
      <c r="D34" s="1285"/>
      <c r="E34" s="1285"/>
      <c r="F34" s="1285"/>
      <c r="G34" s="1285"/>
      <c r="H34" s="1286"/>
      <c r="I34" s="1266"/>
      <c r="J34" s="1266"/>
      <c r="K34" s="1266"/>
      <c r="L34" s="1266"/>
      <c r="M34" s="1266"/>
      <c r="N34" s="1266"/>
      <c r="O34" s="1266"/>
      <c r="P34" s="1266"/>
      <c r="Q34" s="1266"/>
      <c r="R34" s="1266"/>
      <c r="S34" s="1266"/>
      <c r="T34" s="1266"/>
      <c r="U34" s="1266"/>
      <c r="V34" s="1266"/>
      <c r="W34" s="1266"/>
      <c r="X34" s="1266"/>
      <c r="Y34" s="1266"/>
      <c r="Z34" s="1266"/>
      <c r="AA34" s="1266"/>
      <c r="AB34" s="1266"/>
      <c r="AC34" s="1266"/>
      <c r="AD34" s="1266"/>
      <c r="AE34" s="1266"/>
      <c r="AF34" s="1266"/>
      <c r="AG34" s="1266"/>
      <c r="AH34" s="1266"/>
      <c r="AI34" s="1267"/>
      <c r="AN34" s="22"/>
      <c r="AO34" s="491"/>
      <c r="AP34" s="491"/>
      <c r="AQ34" s="491"/>
      <c r="AR34" s="491"/>
      <c r="AS34" s="491"/>
      <c r="AT34" s="491"/>
      <c r="AU34" s="491"/>
      <c r="AV34" s="491"/>
      <c r="AW34" s="491"/>
      <c r="AX34" s="491"/>
      <c r="AY34" s="491"/>
      <c r="AZ34" s="491"/>
      <c r="BA34" s="491"/>
      <c r="BB34" s="491"/>
      <c r="BC34" s="491"/>
      <c r="BD34" s="491"/>
      <c r="BE34" s="491"/>
      <c r="BF34" s="491"/>
      <c r="BG34" s="491"/>
      <c r="BH34" s="491"/>
      <c r="BI34" s="491"/>
      <c r="BJ34" s="491"/>
      <c r="BK34" s="491"/>
      <c r="BL34" s="491"/>
      <c r="BM34" s="491"/>
      <c r="BN34" s="491"/>
      <c r="BO34" s="491"/>
      <c r="BP34" s="491"/>
      <c r="BQ34" s="491"/>
      <c r="BR34" s="491"/>
      <c r="BS34" s="22"/>
      <c r="BT34" s="22"/>
      <c r="BU34" s="22"/>
      <c r="BV34" s="22"/>
      <c r="BW34" s="22"/>
      <c r="BX34" s="22"/>
      <c r="BY34" s="22"/>
      <c r="CC34" s="22"/>
      <c r="CD34" s="491"/>
      <c r="CE34" s="491"/>
      <c r="CF34" s="491"/>
      <c r="CG34" s="491"/>
      <c r="CH34" s="491"/>
      <c r="CI34" s="491"/>
      <c r="CJ34" s="491"/>
      <c r="CK34" s="491"/>
      <c r="CL34" s="491"/>
      <c r="CM34" s="491"/>
      <c r="CN34" s="491"/>
      <c r="CO34" s="491"/>
      <c r="CP34" s="491"/>
      <c r="CQ34" s="491"/>
      <c r="CR34" s="491"/>
      <c r="CS34" s="491"/>
      <c r="CT34" s="491"/>
      <c r="CU34" s="491"/>
    </row>
    <row r="35" spans="1:99" ht="16.5" customHeight="1" x14ac:dyDescent="0.2">
      <c r="A35" s="98"/>
      <c r="B35" s="1241" t="s">
        <v>17</v>
      </c>
      <c r="C35" s="1229"/>
      <c r="D35" s="1229"/>
      <c r="E35" s="1230"/>
      <c r="F35" s="1242" t="s">
        <v>272</v>
      </c>
      <c r="G35" s="1243"/>
      <c r="H35" s="492"/>
      <c r="I35" s="493" t="s">
        <v>18</v>
      </c>
      <c r="J35" s="492"/>
      <c r="K35" s="68" t="s">
        <v>124</v>
      </c>
      <c r="L35" s="415" t="s">
        <v>167</v>
      </c>
      <c r="M35" s="1242" t="s">
        <v>272</v>
      </c>
      <c r="N35" s="1243"/>
      <c r="O35" s="492"/>
      <c r="P35" s="493" t="s">
        <v>18</v>
      </c>
      <c r="Q35" s="492"/>
      <c r="R35" s="67" t="s">
        <v>124</v>
      </c>
      <c r="S35" s="1244" t="s">
        <v>185</v>
      </c>
      <c r="T35" s="1245"/>
      <c r="U35" s="1246"/>
      <c r="V35" s="1287"/>
      <c r="W35" s="1287"/>
      <c r="X35" s="1287"/>
      <c r="Y35" s="1287"/>
      <c r="Z35" s="1287"/>
      <c r="AA35" s="1287"/>
      <c r="AB35" s="1287"/>
      <c r="AC35" s="1287"/>
      <c r="AD35" s="1287"/>
      <c r="AE35" s="1287"/>
      <c r="AF35" s="1287"/>
      <c r="AG35" s="1287"/>
      <c r="AH35" s="1287"/>
      <c r="AI35" s="1319"/>
      <c r="AN35" s="22"/>
      <c r="AO35" s="491"/>
      <c r="AP35" s="491"/>
      <c r="AQ35" s="491"/>
      <c r="AR35" s="491"/>
      <c r="AS35" s="491"/>
      <c r="AT35" s="491"/>
      <c r="AU35" s="491"/>
      <c r="AV35" s="491"/>
      <c r="AW35" s="491"/>
      <c r="AX35" s="491"/>
      <c r="AY35" s="491"/>
      <c r="AZ35" s="491"/>
      <c r="BA35" s="491"/>
      <c r="BB35" s="491"/>
      <c r="BC35" s="491"/>
      <c r="BD35" s="491"/>
      <c r="BE35" s="491"/>
      <c r="BF35" s="491"/>
      <c r="BG35" s="491"/>
      <c r="BH35" s="491"/>
      <c r="BI35" s="491"/>
      <c r="BJ35" s="491"/>
      <c r="BK35" s="491"/>
      <c r="BL35" s="491"/>
      <c r="BM35" s="491"/>
      <c r="BN35" s="491"/>
      <c r="BO35" s="491"/>
      <c r="BP35" s="491"/>
      <c r="BQ35" s="491"/>
      <c r="BR35" s="491"/>
      <c r="BS35" s="22"/>
      <c r="BT35" s="22"/>
      <c r="BU35" s="22"/>
      <c r="BV35" s="22"/>
      <c r="BW35" s="22"/>
      <c r="BX35" s="22"/>
      <c r="BY35" s="22"/>
    </row>
    <row r="36" spans="1:99" ht="31.5" customHeight="1" x14ac:dyDescent="0.2">
      <c r="A36" s="98"/>
      <c r="B36" s="1228" t="s">
        <v>306</v>
      </c>
      <c r="C36" s="1229"/>
      <c r="D36" s="1229"/>
      <c r="E36" s="1230"/>
      <c r="F36" s="1254"/>
      <c r="G36" s="1254"/>
      <c r="H36" s="1254"/>
      <c r="I36" s="1254"/>
      <c r="J36" s="1254"/>
      <c r="K36" s="1254"/>
      <c r="L36" s="1254"/>
      <c r="M36" s="1254"/>
      <c r="N36" s="1254"/>
      <c r="O36" s="1255" t="s">
        <v>42</v>
      </c>
      <c r="P36" s="1255"/>
      <c r="Q36" s="1255"/>
      <c r="R36" s="1256"/>
      <c r="S36" s="1247"/>
      <c r="T36" s="1248"/>
      <c r="U36" s="1249"/>
      <c r="V36" s="1388"/>
      <c r="W36" s="1388"/>
      <c r="X36" s="1388"/>
      <c r="Y36" s="1388"/>
      <c r="Z36" s="1388"/>
      <c r="AA36" s="1388"/>
      <c r="AB36" s="1388"/>
      <c r="AC36" s="1388"/>
      <c r="AD36" s="1388"/>
      <c r="AE36" s="1388"/>
      <c r="AF36" s="1388"/>
      <c r="AG36" s="1388"/>
      <c r="AH36" s="1388"/>
      <c r="AI36" s="1389"/>
    </row>
    <row r="37" spans="1:99" ht="36" customHeight="1" x14ac:dyDescent="0.2">
      <c r="A37" s="98"/>
      <c r="B37" s="1228" t="s">
        <v>71</v>
      </c>
      <c r="C37" s="1229"/>
      <c r="D37" s="1229"/>
      <c r="E37" s="1229"/>
      <c r="F37" s="1229"/>
      <c r="G37" s="1229"/>
      <c r="H37" s="1229"/>
      <c r="I37" s="1229"/>
      <c r="J37" s="1230"/>
      <c r="K37" s="1231"/>
      <c r="L37" s="1231"/>
      <c r="M37" s="1231"/>
      <c r="N37" s="1231"/>
      <c r="O37" s="1231"/>
      <c r="P37" s="1231"/>
      <c r="Q37" s="1231"/>
      <c r="R37" s="1231"/>
      <c r="S37" s="1231"/>
      <c r="T37" s="1231"/>
      <c r="U37" s="1231"/>
      <c r="V37" s="1231"/>
      <c r="W37" s="1231"/>
      <c r="X37" s="1231"/>
      <c r="Y37" s="1231"/>
      <c r="Z37" s="1231"/>
      <c r="AA37" s="1231"/>
      <c r="AB37" s="1231"/>
      <c r="AC37" s="1231"/>
      <c r="AD37" s="1231"/>
      <c r="AE37" s="1231"/>
      <c r="AF37" s="1231"/>
      <c r="AG37" s="1231"/>
      <c r="AH37" s="1231"/>
      <c r="AI37" s="1232"/>
      <c r="CC37" s="335"/>
    </row>
    <row r="38" spans="1:99" ht="36" customHeight="1" x14ac:dyDescent="0.2">
      <c r="A38" s="98"/>
      <c r="B38" s="1228" t="s">
        <v>123</v>
      </c>
      <c r="C38" s="1229"/>
      <c r="D38" s="1229"/>
      <c r="E38" s="1229"/>
      <c r="F38" s="1229"/>
      <c r="G38" s="1229"/>
      <c r="H38" s="1229"/>
      <c r="I38" s="1229"/>
      <c r="J38" s="1230"/>
      <c r="K38" s="1231"/>
      <c r="L38" s="1231"/>
      <c r="M38" s="1231"/>
      <c r="N38" s="1231"/>
      <c r="O38" s="1231"/>
      <c r="P38" s="1231"/>
      <c r="Q38" s="1231"/>
      <c r="R38" s="1231"/>
      <c r="S38" s="1231"/>
      <c r="T38" s="1231"/>
      <c r="U38" s="1231"/>
      <c r="V38" s="1231"/>
      <c r="W38" s="1231"/>
      <c r="X38" s="1231"/>
      <c r="Y38" s="1231"/>
      <c r="Z38" s="1231"/>
      <c r="AA38" s="1231"/>
      <c r="AB38" s="1231"/>
      <c r="AC38" s="1231"/>
      <c r="AD38" s="1231"/>
      <c r="AE38" s="1231"/>
      <c r="AF38" s="1231"/>
      <c r="AG38" s="1231"/>
      <c r="AH38" s="1231"/>
      <c r="AI38" s="1232"/>
    </row>
    <row r="39" spans="1:99" ht="16.5" customHeight="1" x14ac:dyDescent="0.2">
      <c r="A39" s="98"/>
      <c r="B39" s="1390" t="s">
        <v>197</v>
      </c>
      <c r="C39" s="1391"/>
      <c r="D39" s="1391"/>
      <c r="E39" s="1392"/>
      <c r="F39" s="1392"/>
      <c r="G39" s="1392"/>
      <c r="H39" s="1280"/>
      <c r="I39" s="1281"/>
      <c r="J39" s="1281"/>
      <c r="K39" s="1281"/>
      <c r="L39" s="1281"/>
      <c r="M39" s="1281"/>
      <c r="N39" s="1281"/>
      <c r="O39" s="1237" t="s">
        <v>42</v>
      </c>
      <c r="P39" s="1237"/>
      <c r="Q39" s="1237"/>
      <c r="R39" s="1238"/>
      <c r="S39" s="1239" t="s">
        <v>358</v>
      </c>
      <c r="T39" s="1239"/>
      <c r="U39" s="1239"/>
      <c r="V39" s="1239"/>
      <c r="W39" s="1239"/>
      <c r="X39" s="1239"/>
      <c r="Y39" s="1239"/>
      <c r="Z39" s="1239"/>
      <c r="AA39" s="1239"/>
      <c r="AB39" s="1239"/>
      <c r="AC39" s="1239"/>
      <c r="AD39" s="1239"/>
      <c r="AE39" s="1239"/>
      <c r="AF39" s="1239"/>
      <c r="AG39" s="1239"/>
      <c r="AH39" s="1239"/>
      <c r="AI39" s="1240"/>
    </row>
    <row r="40" spans="1:99" ht="36" customHeight="1" thickBot="1" x14ac:dyDescent="0.25">
      <c r="A40" s="98"/>
      <c r="B40" s="1288" t="s">
        <v>198</v>
      </c>
      <c r="C40" s="1283"/>
      <c r="D40" s="1283"/>
      <c r="E40" s="1283"/>
      <c r="F40" s="1283"/>
      <c r="G40" s="1283"/>
      <c r="H40" s="1289"/>
      <c r="I40" s="1290"/>
      <c r="J40" s="1290"/>
      <c r="K40" s="1290"/>
      <c r="L40" s="1290"/>
      <c r="M40" s="1290"/>
      <c r="N40" s="1290"/>
      <c r="O40" s="1290"/>
      <c r="P40" s="1290"/>
      <c r="Q40" s="1290"/>
      <c r="R40" s="1290"/>
      <c r="S40" s="1290"/>
      <c r="T40" s="1290"/>
      <c r="U40" s="1290"/>
      <c r="V40" s="1290"/>
      <c r="W40" s="1290"/>
      <c r="X40" s="1290"/>
      <c r="Y40" s="1290"/>
      <c r="Z40" s="1290"/>
      <c r="AA40" s="1290"/>
      <c r="AB40" s="1290"/>
      <c r="AC40" s="1290"/>
      <c r="AD40" s="1290"/>
      <c r="AE40" s="1290"/>
      <c r="AF40" s="1290"/>
      <c r="AG40" s="1290"/>
      <c r="AH40" s="1290"/>
      <c r="AI40" s="1291"/>
    </row>
    <row r="41" spans="1:99" ht="23.25" customHeight="1" thickBot="1" x14ac:dyDescent="0.25">
      <c r="A41" s="98"/>
      <c r="B41" s="1292" t="s">
        <v>255</v>
      </c>
      <c r="C41" s="1293"/>
      <c r="D41" s="1293"/>
      <c r="E41" s="1293"/>
      <c r="F41" s="1293"/>
      <c r="G41" s="1293"/>
      <c r="H41" s="1293"/>
      <c r="I41" s="1293"/>
      <c r="J41" s="1293"/>
      <c r="K41" s="1293"/>
      <c r="L41" s="1293"/>
      <c r="M41" s="1293"/>
      <c r="N41" s="1293"/>
      <c r="O41" s="1293"/>
      <c r="P41" s="1293"/>
      <c r="Q41" s="1293"/>
      <c r="R41" s="1293"/>
      <c r="S41" s="1293"/>
      <c r="T41" s="1293"/>
      <c r="U41" s="1293"/>
      <c r="V41" s="1293"/>
      <c r="W41" s="1293"/>
      <c r="X41" s="1293"/>
      <c r="Y41" s="1293"/>
      <c r="Z41" s="1294"/>
      <c r="AA41" s="1295" t="s">
        <v>283</v>
      </c>
      <c r="AB41" s="1296"/>
      <c r="AC41" s="1296"/>
      <c r="AD41" s="1296"/>
      <c r="AE41" s="1296"/>
      <c r="AF41" s="1296"/>
      <c r="AG41" s="1296"/>
      <c r="AH41" s="1296"/>
      <c r="AI41" s="1297"/>
    </row>
    <row r="42" spans="1:99" ht="22.5" customHeight="1" x14ac:dyDescent="0.2">
      <c r="A42" s="104"/>
      <c r="B42" s="107"/>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8"/>
    </row>
  </sheetData>
  <sheetProtection sheet="1" formatCells="0" formatRows="0" insertRows="0" deleteRows="0" selectLockedCells="1"/>
  <mergeCells count="107">
    <mergeCell ref="B40:G40"/>
    <mergeCell ref="H40:AI40"/>
    <mergeCell ref="B41:Z41"/>
    <mergeCell ref="AA41:AI41"/>
    <mergeCell ref="B32:H32"/>
    <mergeCell ref="I32:Z32"/>
    <mergeCell ref="AA32:AB32"/>
    <mergeCell ref="AC32:AI32"/>
    <mergeCell ref="B34:H34"/>
    <mergeCell ref="I34:AI34"/>
    <mergeCell ref="B35:E35"/>
    <mergeCell ref="F35:G35"/>
    <mergeCell ref="M35:N35"/>
    <mergeCell ref="S35:U36"/>
    <mergeCell ref="V35:AI36"/>
    <mergeCell ref="B36:E36"/>
    <mergeCell ref="F36:N36"/>
    <mergeCell ref="O36:R36"/>
    <mergeCell ref="B37:J37"/>
    <mergeCell ref="K37:AI37"/>
    <mergeCell ref="B38:J38"/>
    <mergeCell ref="K38:AI38"/>
    <mergeCell ref="O39:R39"/>
    <mergeCell ref="S39:AI39"/>
    <mergeCell ref="B39:G39"/>
    <mergeCell ref="H39:N39"/>
    <mergeCell ref="B30:AC30"/>
    <mergeCell ref="AD30:AI30"/>
    <mergeCell ref="B31:E31"/>
    <mergeCell ref="F31:H31"/>
    <mergeCell ref="I31:N31"/>
    <mergeCell ref="O31:V31"/>
    <mergeCell ref="W31:AB31"/>
    <mergeCell ref="AC31:AI31"/>
    <mergeCell ref="B29:Z29"/>
    <mergeCell ref="AA29:AI29"/>
    <mergeCell ref="B25:J25"/>
    <mergeCell ref="K25:AI25"/>
    <mergeCell ref="B26:J26"/>
    <mergeCell ref="K26:AI26"/>
    <mergeCell ref="O27:R27"/>
    <mergeCell ref="S27:AI27"/>
    <mergeCell ref="B27:G27"/>
    <mergeCell ref="H27:N27"/>
    <mergeCell ref="B28:G28"/>
    <mergeCell ref="H28:AI28"/>
    <mergeCell ref="B20:H20"/>
    <mergeCell ref="I20:Z20"/>
    <mergeCell ref="AA20:AB20"/>
    <mergeCell ref="AC20:AI20"/>
    <mergeCell ref="B22:H22"/>
    <mergeCell ref="I22:AI22"/>
    <mergeCell ref="B23:E23"/>
    <mergeCell ref="F23:G23"/>
    <mergeCell ref="M23:N23"/>
    <mergeCell ref="S23:U24"/>
    <mergeCell ref="V23:AI24"/>
    <mergeCell ref="B24:E24"/>
    <mergeCell ref="F24:N24"/>
    <mergeCell ref="O24:R24"/>
    <mergeCell ref="B16:G16"/>
    <mergeCell ref="H16:AI16"/>
    <mergeCell ref="B18:AC18"/>
    <mergeCell ref="AD18:AI18"/>
    <mergeCell ref="B19:E19"/>
    <mergeCell ref="F19:H19"/>
    <mergeCell ref="I19:N19"/>
    <mergeCell ref="O19:V19"/>
    <mergeCell ref="W19:AB19"/>
    <mergeCell ref="AC19:AI19"/>
    <mergeCell ref="B17:Z17"/>
    <mergeCell ref="AA17:AI17"/>
    <mergeCell ref="B12:E12"/>
    <mergeCell ref="F12:N12"/>
    <mergeCell ref="O12:R12"/>
    <mergeCell ref="B13:J13"/>
    <mergeCell ref="K13:AI13"/>
    <mergeCell ref="B14:J14"/>
    <mergeCell ref="K14:AI14"/>
    <mergeCell ref="O15:R15"/>
    <mergeCell ref="S15:AI15"/>
    <mergeCell ref="B15:G15"/>
    <mergeCell ref="H15:N15"/>
    <mergeCell ref="B9:H9"/>
    <mergeCell ref="I9:AI9"/>
    <mergeCell ref="B21:H21"/>
    <mergeCell ref="I21:AI21"/>
    <mergeCell ref="B33:H33"/>
    <mergeCell ref="I33:AI33"/>
    <mergeCell ref="AC7:AI7"/>
    <mergeCell ref="H2:AI2"/>
    <mergeCell ref="B7:E7"/>
    <mergeCell ref="F7:H7"/>
    <mergeCell ref="I7:N7"/>
    <mergeCell ref="O7:V7"/>
    <mergeCell ref="W7:AB7"/>
    <mergeCell ref="B8:H8"/>
    <mergeCell ref="I8:Z8"/>
    <mergeCell ref="AA8:AB8"/>
    <mergeCell ref="AC8:AI8"/>
    <mergeCell ref="B10:H10"/>
    <mergeCell ref="I10:AI10"/>
    <mergeCell ref="B11:E11"/>
    <mergeCell ref="F11:G11"/>
    <mergeCell ref="M11:N11"/>
    <mergeCell ref="S11:U12"/>
    <mergeCell ref="V11:AI12"/>
  </mergeCells>
  <phoneticPr fontId="1"/>
  <dataValidations count="12">
    <dataValidation type="list" allowBlank="1" showErrorMessage="1" prompt="_x000a_" sqref="AA17 AA29 AA41" xr:uid="{00000000-0002-0000-1800-000000000000}">
      <formula1>"選択してください,関連あり,関連なし"</formula1>
    </dataValidation>
    <dataValidation allowBlank="1" showErrorMessage="1" prompt="_x000a_" sqref="B28 B16 B40" xr:uid="{00000000-0002-0000-1800-000001000000}"/>
    <dataValidation allowBlank="1" showInputMessage="1" showErrorMessage="1" prompt="選定に至った委託・外注先や専門家の特長と理由を具体的に記入してください。" sqref="K14:AI14 K26:AI26 K38:AI38" xr:uid="{00000000-0002-0000-1800-000002000000}"/>
    <dataValidation allowBlank="1" showErrorMessage="1" sqref="K13:AI13 K25:AI25 K37:AI37" xr:uid="{00000000-0002-0000-1800-000003000000}"/>
    <dataValidation allowBlank="1" showInputMessage="1" showErrorMessage="1" prompt="別紙23「7　(10)委託・外注費／専門家指導費」の「経費番号」（委キ-1、委キ-2、、、）を記入してください。" sqref="F7:H7 F19:H19 F31:H31" xr:uid="{00000000-0002-0000-1800-000004000000}"/>
    <dataValidation type="whole" operator="greaterThan" allowBlank="1" showInputMessage="1" showErrorMessage="1" sqref="H11 H23 H35" xr:uid="{556C72F6-8576-43A9-833E-6718B9772747}">
      <formula1>8</formula1>
    </dataValidation>
    <dataValidation type="custom" allowBlank="1" showInputMessage="1" showErrorMessage="1" sqref="J11" xr:uid="{2ACD021D-9EEE-44D0-AEF0-EC68CA14EAF3}">
      <formula1>OR(COUNT($H$11,$J$11)&lt;2, DATE(2018+$H$11, $J$11, 1) &gt;= DATE(YEAR($AY$9), MONTH($AY$9), 1))</formula1>
    </dataValidation>
    <dataValidation type="custom" allowBlank="1" showInputMessage="1" showErrorMessage="1" sqref="Q11" xr:uid="{21FA8B7C-7568-4C9D-89B0-9F432361A8F1}">
      <formula1>OR(COUNT($O$11,$Q$11)&lt;2, DATE(2018+$O$11, $Q$11, 1) &lt;= DATE(YEAR($AY$10), MONTH($AY$10), 1))</formula1>
    </dataValidation>
    <dataValidation type="custom" allowBlank="1" showInputMessage="1" showErrorMessage="1" sqref="J23" xr:uid="{1521C9C9-AB7D-47F5-8E50-DAE04381B618}">
      <formula1>OR(COUNT($H$23,$J$23)&lt;2, DATE(2018+$H$23, $J$23, 1) &gt;= DATE(YEAR($AY$9), MONTH($AY$9), 1))</formula1>
    </dataValidation>
    <dataValidation type="custom" allowBlank="1" showInputMessage="1" showErrorMessage="1" sqref="Q23" xr:uid="{DF05FDBE-DEEF-498E-A2C2-98C904FEA825}">
      <formula1>OR(COUNT($O$23,$Q$23)&lt;2, DATE(2018+$O$23, $Q$23, 1) &lt;= DATE(YEAR($AY$10), MONTH($AY$10), 1))</formula1>
    </dataValidation>
    <dataValidation type="custom" allowBlank="1" showInputMessage="1" showErrorMessage="1" sqref="J35" xr:uid="{60D54EF1-1BF8-49A6-AAAA-FFF242D2AA9B}">
      <formula1>OR(COUNT($H$35,$J$35)&lt;2, DATE(2018+$H$35, $J$35, 1) &gt;= DATE(YEAR($AY$9), MONTH($AY$9), 1))</formula1>
    </dataValidation>
    <dataValidation type="custom" allowBlank="1" showInputMessage="1" showErrorMessage="1" sqref="Q35" xr:uid="{A76FCDEE-C94E-4360-AC6E-45A908BDA76E}">
      <formula1>OR(COUNT($O$35,$Q$35)&lt;2, DATE(2018+$O$35, $Q$35, 1) &lt;= DATE(YEAR($AY$10), MONTH($AY$10), 1))</formula1>
    </dataValidation>
  </dataValidations>
  <pageMargins left="0.59055118110236227" right="0.19685039370078741" top="0.39370078740157483" bottom="0.39370078740157483" header="0.19685039370078741" footer="0.19685039370078741"/>
  <pageSetup paperSize="9" scale="82" orientation="portrait" r:id="rId1"/>
  <extLst>
    <ext xmlns:x14="http://schemas.microsoft.com/office/spreadsheetml/2009/9/main" uri="{78C0D931-6437-407d-A8EE-F0AAD7539E65}">
      <x14:conditionalFormattings>
        <x14:conditionalFormatting xmlns:xm="http://schemas.microsoft.com/office/excel/2006/main">
          <x14:cfRule type="expression" priority="287" id="{0AC10DBD-5D02-423B-8D25-EFF6B6E46C6E}">
            <xm:f>様式外＿申請書別紙入力用資料!$C$24=様式外＿申請書別紙入力用資料!$C$48</xm:f>
            <x14:dxf>
              <font>
                <color theme="0" tint="-0.24994659260841701"/>
              </font>
              <fill>
                <patternFill>
                  <bgColor theme="0" tint="-0.24994659260841701"/>
                </patternFill>
              </fill>
            </x14:dxf>
          </x14:cfRule>
          <xm:sqref>B7:N7 W7:AB7 AA8:AB9 B8:H10 B11:E12 B13:J14 B15:AI18 B19:N19 W19:AB19 AA20:AB21 B20:H22 B30:AI30 B31:N31 W31:AB31 B32:H33 AA32:AB33</xm:sqref>
        </x14:conditionalFormatting>
        <x14:conditionalFormatting xmlns:xm="http://schemas.microsoft.com/office/excel/2006/main">
          <x14:cfRule type="expression" priority="303" id="{06DCD30F-AE7D-4622-8298-2D4F949AE051}">
            <xm:f>様式外＿申請書別紙入力用資料!$C$24=様式外＿申請書別紙入力用資料!$C$48</xm:f>
            <x14:dxf>
              <fill>
                <patternFill>
                  <bgColor theme="0" tint="-0.24994659260841701"/>
                </patternFill>
              </fill>
            </x14:dxf>
          </x14:cfRule>
          <xm:sqref>B7:AI42</xm:sqref>
        </x14:conditionalFormatting>
        <x14:conditionalFormatting xmlns:xm="http://schemas.microsoft.com/office/excel/2006/main">
          <x14:cfRule type="expression" priority="6" id="{D63FEE76-BDEB-4E96-993F-FBD020393BAF}">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B23:AI29</xm:sqref>
        </x14:conditionalFormatting>
        <x14:conditionalFormatting xmlns:xm="http://schemas.microsoft.com/office/excel/2006/main">
          <x14:cfRule type="expression" priority="2" id="{75A9633A-E04B-4E5D-9BDD-CFE60DD868AC}">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B34:AI41</xm:sqref>
        </x14:conditionalFormatting>
        <x14:conditionalFormatting xmlns:xm="http://schemas.microsoft.com/office/excel/2006/main">
          <x14:cfRule type="expression" priority="12" id="{16169239-2A2A-4ABD-983E-F2D6466A5E16}">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F11:AI12</xm:sqref>
        </x14:conditionalFormatting>
        <x14:conditionalFormatting xmlns:xm="http://schemas.microsoft.com/office/excel/2006/main">
          <x14:cfRule type="expression" priority="14" id="{BAB9601A-C721-4FEF-8F9A-6E7E028092C4}">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I8:Z9</xm:sqref>
        </x14:conditionalFormatting>
        <x14:conditionalFormatting xmlns:xm="http://schemas.microsoft.com/office/excel/2006/main">
          <x14:cfRule type="expression" priority="8" id="{5FEB488D-D4A9-4B26-A3EF-6BBB147C755D}">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I20:Z21</xm:sqref>
        </x14:conditionalFormatting>
        <x14:conditionalFormatting xmlns:xm="http://schemas.microsoft.com/office/excel/2006/main">
          <x14:cfRule type="expression" priority="3" id="{F6943947-DBA8-4D11-A1C8-F5CE90D9871C}">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I32:Z33</xm:sqref>
        </x14:conditionalFormatting>
        <x14:conditionalFormatting xmlns:xm="http://schemas.microsoft.com/office/excel/2006/main">
          <x14:cfRule type="expression" priority="7" id="{20E4223C-FC61-4772-A012-2D502239AF86}">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I22:AI22</xm:sqref>
        </x14:conditionalFormatting>
        <x14:conditionalFormatting xmlns:xm="http://schemas.microsoft.com/office/excel/2006/main">
          <x14:cfRule type="expression" priority="11" id="{10429FE2-306D-44DE-8314-7B8AC1A37A8D}">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K13:AI14</xm:sqref>
        </x14:conditionalFormatting>
        <x14:conditionalFormatting xmlns:xm="http://schemas.microsoft.com/office/excel/2006/main">
          <x14:cfRule type="expression" priority="16" id="{A770A1EC-7521-42F2-A624-179B38F86DB8}">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O7:V7</xm:sqref>
        </x14:conditionalFormatting>
        <x14:conditionalFormatting xmlns:xm="http://schemas.microsoft.com/office/excel/2006/main">
          <x14:cfRule type="expression" priority="10" id="{3E70C1B6-6C17-4383-A494-B47132C4E5F4}">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O19:V19</xm:sqref>
        </x14:conditionalFormatting>
        <x14:conditionalFormatting xmlns:xm="http://schemas.microsoft.com/office/excel/2006/main">
          <x14:cfRule type="expression" priority="5" id="{A189D830-B8CF-44B7-BF08-038E129380DA}">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O31:V31</xm:sqref>
        </x14:conditionalFormatting>
        <x14:conditionalFormatting xmlns:xm="http://schemas.microsoft.com/office/excel/2006/main">
          <x14:cfRule type="expression" priority="15" id="{7E399945-86CC-4F60-A21A-83A79DD174BF}">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AC7:AI9</xm:sqref>
        </x14:conditionalFormatting>
        <x14:conditionalFormatting xmlns:xm="http://schemas.microsoft.com/office/excel/2006/main">
          <x14:cfRule type="expression" priority="9" id="{AC7A4BE7-A8DB-4BC7-BD2E-A6BA2E2DFD79}">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AC19:AI21</xm:sqref>
        </x14:conditionalFormatting>
        <x14:conditionalFormatting xmlns:xm="http://schemas.microsoft.com/office/excel/2006/main">
          <x14:cfRule type="expression" priority="4" id="{C873AD12-435D-4A96-B01F-65D1BEF6D534}">
            <xm: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xm:f>
            <x14:dxf>
              <font>
                <color theme="0" tint="-0.24994659260841701"/>
              </font>
              <fill>
                <patternFill>
                  <bgColor theme="0" tint="-0.24994659260841701"/>
                </patternFill>
              </fill>
            </x14:dxf>
          </x14:cfRule>
          <xm:sqref>AC31:AI33</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0">
    <tabColor theme="5" tint="0.59999389629810485"/>
    <pageSetUpPr fitToPage="1"/>
  </sheetPr>
  <dimension ref="A1:CJ44"/>
  <sheetViews>
    <sheetView showGridLines="0" view="pageBreakPreview" zoomScaleNormal="100" zoomScaleSheetLayoutView="100" workbookViewId="0">
      <selection activeCell="AT20" sqref="AT20:BA20"/>
    </sheetView>
  </sheetViews>
  <sheetFormatPr defaultColWidth="2.08984375" defaultRowHeight="18" x14ac:dyDescent="0.2"/>
  <cols>
    <col min="1" max="2" width="2" style="109" customWidth="1"/>
    <col min="3" max="16" width="1.7265625" style="109" customWidth="1"/>
    <col min="17" max="45" width="1.90625" style="109" customWidth="1"/>
    <col min="46" max="53" width="1.6328125" style="109" customWidth="1"/>
    <col min="54" max="54" width="2.26953125" style="109" customWidth="1"/>
    <col min="55" max="78" width="2" style="109" customWidth="1"/>
    <col min="79" max="16384" width="2.08984375" style="109"/>
  </cols>
  <sheetData>
    <row r="1" spans="1:78" x14ac:dyDescent="0.2">
      <c r="A1" s="47" t="s">
        <v>326</v>
      </c>
      <c r="B1" s="515"/>
      <c r="C1" s="515"/>
      <c r="D1" s="515"/>
      <c r="E1" s="515"/>
      <c r="F1" s="515"/>
      <c r="G1" s="515"/>
      <c r="H1" s="515"/>
      <c r="I1" s="515"/>
      <c r="J1" s="515"/>
      <c r="K1" s="515"/>
      <c r="L1" s="515"/>
      <c r="M1" s="515"/>
      <c r="N1" s="515"/>
      <c r="O1" s="515"/>
      <c r="P1" s="515"/>
      <c r="Q1" s="515"/>
      <c r="R1" s="515"/>
      <c r="S1" s="515"/>
      <c r="T1" s="515"/>
      <c r="U1" s="515"/>
      <c r="V1" s="515"/>
      <c r="W1" s="515"/>
      <c r="X1" s="515"/>
      <c r="Y1" s="515"/>
      <c r="Z1" s="515"/>
      <c r="AA1" s="515"/>
      <c r="AB1" s="515"/>
      <c r="AC1" s="515"/>
      <c r="AD1" s="515"/>
      <c r="AE1" s="515"/>
      <c r="AF1" s="515"/>
      <c r="AG1" s="515"/>
      <c r="AH1" s="515"/>
      <c r="AI1" s="515"/>
      <c r="AJ1" s="515"/>
      <c r="AK1" s="515"/>
      <c r="AL1" s="515"/>
      <c r="AM1" s="515"/>
      <c r="AN1" s="515"/>
      <c r="AO1" s="515"/>
      <c r="AP1" s="515"/>
      <c r="AQ1" s="515"/>
      <c r="AR1" s="515"/>
      <c r="AS1" s="515"/>
      <c r="AT1" s="515"/>
      <c r="AU1" s="515"/>
      <c r="AV1" s="515"/>
      <c r="AW1" s="515"/>
      <c r="AX1" s="515"/>
      <c r="AY1" s="515"/>
      <c r="AZ1" s="515"/>
      <c r="BA1" s="515"/>
      <c r="BB1" s="515"/>
      <c r="BC1" s="515"/>
      <c r="BD1" s="515"/>
      <c r="BE1" s="515"/>
      <c r="BF1" s="515"/>
      <c r="BG1" s="515"/>
      <c r="BH1" s="515"/>
      <c r="BI1" s="515"/>
      <c r="BJ1" s="515"/>
      <c r="BK1" s="515"/>
      <c r="BL1" s="515"/>
      <c r="BM1" s="515"/>
      <c r="BN1" s="515"/>
      <c r="BO1" s="515"/>
      <c r="BP1" s="515"/>
      <c r="BQ1" s="515"/>
      <c r="BR1" s="515"/>
      <c r="BS1" s="515"/>
      <c r="BT1" s="515"/>
      <c r="BU1" s="515"/>
      <c r="BV1" s="515"/>
      <c r="BW1" s="515"/>
      <c r="BX1" s="515"/>
      <c r="BY1" s="515"/>
      <c r="BZ1" s="515"/>
    </row>
    <row r="2" spans="1:78" ht="20" x14ac:dyDescent="0.2">
      <c r="A2" s="516" t="s">
        <v>354</v>
      </c>
      <c r="B2" s="517"/>
      <c r="C2" s="517"/>
      <c r="D2" s="517"/>
      <c r="E2" s="517"/>
      <c r="F2" s="517"/>
      <c r="G2" s="517"/>
      <c r="H2" s="517"/>
      <c r="I2" s="1412"/>
      <c r="J2" s="1412"/>
      <c r="K2" s="1412"/>
      <c r="L2" s="1412"/>
      <c r="M2" s="1412"/>
      <c r="N2" s="1412"/>
      <c r="O2" s="1412"/>
      <c r="P2" s="1412"/>
      <c r="Q2" s="1412"/>
      <c r="R2" s="1412"/>
      <c r="S2" s="1412"/>
      <c r="T2" s="1412"/>
      <c r="U2" s="1412"/>
      <c r="V2" s="1412"/>
      <c r="W2" s="1412"/>
      <c r="X2" s="1412"/>
      <c r="Y2" s="1412"/>
      <c r="Z2" s="1412"/>
      <c r="AA2" s="1412"/>
      <c r="AB2" s="1412"/>
      <c r="AC2" s="1412"/>
      <c r="AD2" s="1412"/>
      <c r="AE2" s="1412"/>
      <c r="AF2" s="1412"/>
      <c r="AG2" s="1412"/>
      <c r="AH2" s="1412"/>
      <c r="AI2" s="1412"/>
      <c r="AJ2" s="1412"/>
      <c r="AK2" s="1412"/>
      <c r="AL2" s="1412"/>
      <c r="AM2" s="1412"/>
      <c r="AN2" s="1412"/>
      <c r="AO2" s="1412"/>
      <c r="AP2" s="1412"/>
      <c r="AQ2" s="1412"/>
      <c r="AR2" s="1412"/>
      <c r="AS2" s="1412"/>
      <c r="AT2" s="1412"/>
      <c r="AU2" s="1412"/>
      <c r="AV2" s="1412"/>
      <c r="AW2" s="1412"/>
      <c r="AX2" s="1412"/>
      <c r="AY2" s="1412"/>
      <c r="AZ2" s="1412"/>
      <c r="BA2" s="1412"/>
      <c r="BB2" s="518"/>
      <c r="BC2" s="518"/>
      <c r="BD2" s="518"/>
      <c r="BE2" s="518"/>
      <c r="BF2" s="518"/>
      <c r="BG2" s="518"/>
      <c r="BH2" s="518"/>
      <c r="BI2" s="518"/>
      <c r="BJ2" s="518"/>
      <c r="BK2" s="518"/>
      <c r="BL2" s="518"/>
      <c r="BM2" s="518"/>
      <c r="BN2" s="518"/>
      <c r="BO2" s="518"/>
      <c r="BP2" s="518"/>
      <c r="BQ2" s="518"/>
      <c r="BR2" s="518"/>
      <c r="BS2" s="518"/>
      <c r="BT2" s="518"/>
      <c r="BU2" s="518"/>
      <c r="BV2" s="515"/>
      <c r="BW2" s="515"/>
      <c r="BX2" s="515"/>
      <c r="BY2" s="515"/>
      <c r="BZ2" s="515"/>
    </row>
    <row r="3" spans="1:78" ht="15" customHeight="1" x14ac:dyDescent="0.2">
      <c r="A3" s="519" t="s">
        <v>262</v>
      </c>
      <c r="B3" s="515"/>
      <c r="C3" s="515"/>
      <c r="D3" s="515"/>
      <c r="E3" s="515"/>
      <c r="F3" s="515"/>
      <c r="G3" s="515"/>
      <c r="H3" s="515"/>
      <c r="I3" s="515"/>
      <c r="J3" s="515"/>
      <c r="K3" s="515"/>
      <c r="L3" s="515"/>
      <c r="M3" s="515"/>
      <c r="N3" s="515"/>
      <c r="O3" s="515"/>
      <c r="P3" s="515"/>
      <c r="Q3" s="515"/>
      <c r="R3" s="515"/>
      <c r="S3" s="515"/>
      <c r="T3" s="515"/>
      <c r="U3" s="515"/>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20" t="s">
        <v>2</v>
      </c>
      <c r="BB3" s="518"/>
      <c r="BC3" s="518"/>
      <c r="BD3" s="518"/>
      <c r="BE3" s="518"/>
      <c r="BF3" s="518"/>
      <c r="BG3" s="518"/>
      <c r="BH3" s="518"/>
      <c r="BI3" s="518"/>
      <c r="BJ3" s="518"/>
      <c r="BK3" s="518"/>
      <c r="BL3" s="518"/>
      <c r="BM3" s="518"/>
      <c r="BN3" s="518"/>
      <c r="BO3" s="518"/>
      <c r="BP3" s="518"/>
      <c r="BQ3" s="518"/>
      <c r="BR3" s="518"/>
      <c r="BS3" s="518"/>
      <c r="BT3" s="518"/>
      <c r="BU3" s="518"/>
      <c r="BV3" s="515"/>
      <c r="BW3" s="515"/>
      <c r="BX3" s="515"/>
      <c r="BY3" s="515"/>
      <c r="BZ3" s="515"/>
    </row>
    <row r="4" spans="1:78" ht="16.5" customHeight="1" x14ac:dyDescent="0.2">
      <c r="A4" s="1486" t="s">
        <v>3</v>
      </c>
      <c r="B4" s="1486"/>
      <c r="C4" s="1486"/>
      <c r="D4" s="1486"/>
      <c r="E4" s="1486"/>
      <c r="F4" s="1486"/>
      <c r="G4" s="1486"/>
      <c r="H4" s="1486"/>
      <c r="I4" s="1486"/>
      <c r="J4" s="1486"/>
      <c r="K4" s="1486"/>
      <c r="L4" s="1486"/>
      <c r="M4" s="1486"/>
      <c r="N4" s="1486"/>
      <c r="O4" s="1486"/>
      <c r="P4" s="1486"/>
      <c r="Q4" s="1487" t="s">
        <v>44</v>
      </c>
      <c r="R4" s="1488"/>
      <c r="S4" s="1488"/>
      <c r="T4" s="1488"/>
      <c r="U4" s="1488"/>
      <c r="V4" s="1488"/>
      <c r="W4" s="1488"/>
      <c r="X4" s="1488"/>
      <c r="Y4" s="1489"/>
      <c r="Z4" s="1490" t="s">
        <v>4</v>
      </c>
      <c r="AA4" s="1490"/>
      <c r="AB4" s="1490"/>
      <c r="AC4" s="1490"/>
      <c r="AD4" s="1490"/>
      <c r="AE4" s="1490"/>
      <c r="AF4" s="1490"/>
      <c r="AG4" s="1490"/>
      <c r="AH4" s="1490"/>
      <c r="AI4" s="1405" t="s">
        <v>261</v>
      </c>
      <c r="AJ4" s="1405"/>
      <c r="AK4" s="1405"/>
      <c r="AL4" s="1405"/>
      <c r="AM4" s="1405"/>
      <c r="AN4" s="1405"/>
      <c r="AO4" s="1405"/>
      <c r="AP4" s="1405"/>
      <c r="AQ4" s="1405"/>
      <c r="AR4" s="1244" t="s">
        <v>5</v>
      </c>
      <c r="AS4" s="1499"/>
      <c r="AT4" s="1499"/>
      <c r="AU4" s="1499"/>
      <c r="AV4" s="1499"/>
      <c r="AW4" s="1499"/>
      <c r="AX4" s="1499"/>
      <c r="AY4" s="1499"/>
      <c r="AZ4" s="1499"/>
      <c r="BA4" s="1500"/>
      <c r="BB4" s="518"/>
      <c r="BC4" s="518"/>
      <c r="BD4" s="518"/>
      <c r="BE4" s="518"/>
      <c r="BF4" s="518"/>
      <c r="BG4" s="518"/>
      <c r="BH4" s="518"/>
      <c r="BI4" s="518"/>
      <c r="BJ4" s="518"/>
      <c r="BK4" s="518"/>
      <c r="BL4" s="518"/>
      <c r="BM4" s="518"/>
      <c r="BN4" s="518"/>
      <c r="BO4" s="518"/>
      <c r="BP4" s="518"/>
      <c r="BQ4" s="518"/>
      <c r="BR4" s="518"/>
      <c r="BS4" s="518"/>
      <c r="BT4" s="518"/>
      <c r="BU4" s="518"/>
      <c r="BV4" s="515"/>
      <c r="BW4" s="515"/>
      <c r="BX4" s="515"/>
      <c r="BY4" s="515"/>
      <c r="BZ4" s="515"/>
    </row>
    <row r="5" spans="1:78" ht="16.5" customHeight="1" x14ac:dyDescent="0.2">
      <c r="A5" s="1486"/>
      <c r="B5" s="1486"/>
      <c r="C5" s="1486"/>
      <c r="D5" s="1486"/>
      <c r="E5" s="1486"/>
      <c r="F5" s="1486"/>
      <c r="G5" s="1486"/>
      <c r="H5" s="1486"/>
      <c r="I5" s="1486"/>
      <c r="J5" s="1486"/>
      <c r="K5" s="1486"/>
      <c r="L5" s="1486"/>
      <c r="M5" s="1486"/>
      <c r="N5" s="1486"/>
      <c r="O5" s="1486"/>
      <c r="P5" s="1486"/>
      <c r="Q5" s="1247" t="s">
        <v>276</v>
      </c>
      <c r="R5" s="1248"/>
      <c r="S5" s="1248"/>
      <c r="T5" s="1248"/>
      <c r="U5" s="1248"/>
      <c r="V5" s="1248"/>
      <c r="W5" s="1248"/>
      <c r="X5" s="1248"/>
      <c r="Y5" s="1491"/>
      <c r="Z5" s="1406" t="s">
        <v>34</v>
      </c>
      <c r="AA5" s="1407"/>
      <c r="AB5" s="1407"/>
      <c r="AC5" s="1407"/>
      <c r="AD5" s="1407"/>
      <c r="AE5" s="1407"/>
      <c r="AF5" s="1407"/>
      <c r="AG5" s="1407"/>
      <c r="AH5" s="1408"/>
      <c r="AI5" s="1406" t="s">
        <v>260</v>
      </c>
      <c r="AJ5" s="1407"/>
      <c r="AK5" s="1407"/>
      <c r="AL5" s="1407"/>
      <c r="AM5" s="1407"/>
      <c r="AN5" s="1407"/>
      <c r="AO5" s="1407"/>
      <c r="AP5" s="1407"/>
      <c r="AQ5" s="1408"/>
      <c r="AR5" s="1406" t="s">
        <v>35</v>
      </c>
      <c r="AS5" s="1407"/>
      <c r="AT5" s="1407"/>
      <c r="AU5" s="1407"/>
      <c r="AV5" s="1407"/>
      <c r="AW5" s="1407"/>
      <c r="AX5" s="1407"/>
      <c r="AY5" s="1407"/>
      <c r="AZ5" s="1407"/>
      <c r="BA5" s="1408"/>
      <c r="BB5" s="518"/>
      <c r="BC5" s="521"/>
      <c r="BD5" s="521"/>
      <c r="BE5" s="521"/>
      <c r="BF5" s="521"/>
      <c r="BG5" s="521"/>
      <c r="BH5" s="521"/>
      <c r="BI5" s="521"/>
      <c r="BJ5" s="521"/>
      <c r="BK5" s="522"/>
      <c r="BL5" s="522"/>
      <c r="BM5" s="522"/>
      <c r="BN5" s="522"/>
      <c r="BO5" s="522"/>
      <c r="BP5" s="522"/>
      <c r="BQ5" s="522"/>
      <c r="BR5" s="522"/>
      <c r="BS5" s="522"/>
      <c r="BT5" s="518"/>
      <c r="BU5" s="518"/>
      <c r="BV5" s="515"/>
      <c r="BW5" s="515"/>
      <c r="BX5" s="515"/>
      <c r="BY5" s="515"/>
      <c r="BZ5" s="515"/>
    </row>
    <row r="6" spans="1:78" x14ac:dyDescent="0.2">
      <c r="A6" s="1501" t="s">
        <v>209</v>
      </c>
      <c r="B6" s="1502"/>
      <c r="C6" s="1503"/>
      <c r="D6" s="1503"/>
      <c r="E6" s="1503"/>
      <c r="F6" s="1503"/>
      <c r="G6" s="1503"/>
      <c r="H6" s="1503"/>
      <c r="I6" s="1503"/>
      <c r="J6" s="1503"/>
      <c r="K6" s="1503"/>
      <c r="L6" s="1503"/>
      <c r="M6" s="1503"/>
      <c r="N6" s="1503"/>
      <c r="O6" s="1503"/>
      <c r="P6" s="1503"/>
      <c r="Q6" s="1503"/>
      <c r="R6" s="1503"/>
      <c r="S6" s="1503"/>
      <c r="T6" s="1503"/>
      <c r="U6" s="1503"/>
      <c r="V6" s="1503"/>
      <c r="W6" s="1503"/>
      <c r="X6" s="1503"/>
      <c r="Y6" s="1503"/>
      <c r="Z6" s="1503"/>
      <c r="AA6" s="1503"/>
      <c r="AB6" s="1503"/>
      <c r="AC6" s="1503"/>
      <c r="AD6" s="1503"/>
      <c r="AE6" s="1503"/>
      <c r="AF6" s="1503"/>
      <c r="AG6" s="1503"/>
      <c r="AH6" s="1503"/>
      <c r="AI6" s="1503"/>
      <c r="AJ6" s="1503"/>
      <c r="AK6" s="1503"/>
      <c r="AL6" s="1503"/>
      <c r="AM6" s="1503"/>
      <c r="AN6" s="1503"/>
      <c r="AO6" s="1503"/>
      <c r="AP6" s="1503"/>
      <c r="AQ6" s="1503"/>
      <c r="AR6" s="1503"/>
      <c r="AS6" s="1503"/>
      <c r="AT6" s="1503"/>
      <c r="AU6" s="1503"/>
      <c r="AV6" s="1503"/>
      <c r="AW6" s="1503"/>
      <c r="AX6" s="1503"/>
      <c r="AY6" s="1503"/>
      <c r="AZ6" s="1503"/>
      <c r="BA6" s="1504"/>
      <c r="BB6" s="518"/>
      <c r="BC6" s="521"/>
      <c r="BD6" s="521"/>
      <c r="BE6" s="521"/>
      <c r="BF6" s="521"/>
      <c r="BG6" s="521"/>
      <c r="BH6" s="521"/>
      <c r="BI6" s="521"/>
      <c r="BJ6" s="523"/>
      <c r="BK6" s="521"/>
      <c r="BL6" s="521"/>
      <c r="BM6" s="521"/>
      <c r="BN6" s="521"/>
      <c r="BO6" s="521"/>
      <c r="BP6" s="521"/>
      <c r="BQ6" s="521"/>
      <c r="BR6" s="521"/>
      <c r="BS6" s="521"/>
      <c r="BT6" s="518"/>
      <c r="BU6" s="518"/>
      <c r="BV6" s="515"/>
      <c r="BW6" s="515"/>
      <c r="BX6" s="515"/>
      <c r="BY6" s="515"/>
      <c r="BZ6" s="515"/>
    </row>
    <row r="7" spans="1:78" ht="21" customHeight="1" x14ac:dyDescent="0.2">
      <c r="A7" s="1493" t="s">
        <v>6</v>
      </c>
      <c r="B7" s="1494"/>
      <c r="C7" s="1510" t="s">
        <v>57</v>
      </c>
      <c r="D7" s="1510"/>
      <c r="E7" s="1510"/>
      <c r="F7" s="1510"/>
      <c r="G7" s="1510"/>
      <c r="H7" s="1510"/>
      <c r="I7" s="1510"/>
      <c r="J7" s="1510"/>
      <c r="K7" s="1510"/>
      <c r="L7" s="1510"/>
      <c r="M7" s="1510"/>
      <c r="N7" s="1510"/>
      <c r="O7" s="1510"/>
      <c r="P7" s="1510"/>
      <c r="Q7" s="1400">
        <f>'支出明細＜原材料・改良＞(別紙１０)'!J22</f>
        <v>0</v>
      </c>
      <c r="R7" s="1401"/>
      <c r="S7" s="1401"/>
      <c r="T7" s="1401"/>
      <c r="U7" s="1401"/>
      <c r="V7" s="1401"/>
      <c r="W7" s="1401"/>
      <c r="X7" s="1401"/>
      <c r="Y7" s="1511"/>
      <c r="Z7" s="1400">
        <f>'支出明細＜原材料・改良＞(別紙１０)'!I22</f>
        <v>0</v>
      </c>
      <c r="AA7" s="1401"/>
      <c r="AB7" s="1401"/>
      <c r="AC7" s="1401"/>
      <c r="AD7" s="1401"/>
      <c r="AE7" s="1401"/>
      <c r="AF7" s="1401"/>
      <c r="AG7" s="1401"/>
      <c r="AH7" s="1401"/>
      <c r="AI7" s="1400">
        <f>ROUNDDOWN(Z7*(1/2),-3)</f>
        <v>0</v>
      </c>
      <c r="AJ7" s="1401"/>
      <c r="AK7" s="1401"/>
      <c r="AL7" s="1401"/>
      <c r="AM7" s="1401"/>
      <c r="AN7" s="1401"/>
      <c r="AO7" s="1401"/>
      <c r="AP7" s="1401"/>
      <c r="AQ7" s="1401"/>
      <c r="AR7" s="1402"/>
      <c r="AS7" s="1403"/>
      <c r="AT7" s="1403"/>
      <c r="AU7" s="1403"/>
      <c r="AV7" s="1403"/>
      <c r="AW7" s="1403"/>
      <c r="AX7" s="1403"/>
      <c r="AY7" s="1403"/>
      <c r="AZ7" s="1403"/>
      <c r="BA7" s="1404"/>
      <c r="BB7" s="518"/>
      <c r="BC7" s="521"/>
      <c r="BD7" s="521"/>
      <c r="BE7" s="521"/>
      <c r="BF7" s="521"/>
      <c r="BG7" s="521"/>
      <c r="BH7" s="521"/>
      <c r="BI7" s="521"/>
      <c r="BJ7" s="523"/>
      <c r="BK7" s="110"/>
      <c r="BL7" s="110"/>
      <c r="BM7" s="110"/>
      <c r="BN7" s="110"/>
      <c r="BO7" s="110"/>
      <c r="BP7" s="110"/>
      <c r="BQ7" s="110"/>
      <c r="BR7" s="110"/>
      <c r="BS7" s="110"/>
      <c r="BT7" s="518"/>
      <c r="BU7" s="518"/>
      <c r="BV7" s="515"/>
      <c r="BW7" s="515"/>
      <c r="BX7" s="515"/>
      <c r="BY7" s="515"/>
      <c r="BZ7" s="515"/>
    </row>
    <row r="8" spans="1:78" ht="21" customHeight="1" x14ac:dyDescent="0.2">
      <c r="A8" s="1493"/>
      <c r="B8" s="1494"/>
      <c r="C8" s="1498" t="s">
        <v>109</v>
      </c>
      <c r="D8" s="1498"/>
      <c r="E8" s="1498"/>
      <c r="F8" s="1498"/>
      <c r="G8" s="1498"/>
      <c r="H8" s="1498"/>
      <c r="I8" s="1498"/>
      <c r="J8" s="1498"/>
      <c r="K8" s="1498"/>
      <c r="L8" s="1498"/>
      <c r="M8" s="1498"/>
      <c r="N8" s="1498"/>
      <c r="O8" s="1498"/>
      <c r="P8" s="1498"/>
      <c r="Q8" s="1443">
        <f>'支出明細＜機械工具・改良＞(別紙１１)'!K23</f>
        <v>0</v>
      </c>
      <c r="R8" s="1443"/>
      <c r="S8" s="1443"/>
      <c r="T8" s="1443"/>
      <c r="U8" s="1443"/>
      <c r="V8" s="1443"/>
      <c r="W8" s="1443"/>
      <c r="X8" s="1443"/>
      <c r="Y8" s="1443"/>
      <c r="Z8" s="1443">
        <f>'支出明細＜機械工具・改良＞(別紙１１)'!J23</f>
        <v>0</v>
      </c>
      <c r="AA8" s="1443"/>
      <c r="AB8" s="1443"/>
      <c r="AC8" s="1443"/>
      <c r="AD8" s="1443"/>
      <c r="AE8" s="1443"/>
      <c r="AF8" s="1443"/>
      <c r="AG8" s="1443"/>
      <c r="AH8" s="1409"/>
      <c r="AI8" s="1409">
        <f>ROUNDDOWN(Z8*(1/2),-3)</f>
        <v>0</v>
      </c>
      <c r="AJ8" s="1410"/>
      <c r="AK8" s="1410"/>
      <c r="AL8" s="1410"/>
      <c r="AM8" s="1410"/>
      <c r="AN8" s="1410"/>
      <c r="AO8" s="1410"/>
      <c r="AP8" s="1410"/>
      <c r="AQ8" s="1411"/>
      <c r="AR8" s="1444"/>
      <c r="AS8" s="1444"/>
      <c r="AT8" s="1444"/>
      <c r="AU8" s="1444"/>
      <c r="AV8" s="1444"/>
      <c r="AW8" s="1444"/>
      <c r="AX8" s="1444"/>
      <c r="AY8" s="1444"/>
      <c r="AZ8" s="1444"/>
      <c r="BA8" s="1444"/>
      <c r="BB8" s="518"/>
      <c r="BC8" s="521"/>
      <c r="BD8" s="521"/>
      <c r="BE8" s="521"/>
      <c r="BF8" s="521"/>
      <c r="BG8" s="521"/>
      <c r="BH8" s="521"/>
      <c r="BI8" s="521"/>
      <c r="BJ8" s="523"/>
      <c r="BK8" s="110"/>
      <c r="BL8" s="110"/>
      <c r="BM8" s="110"/>
      <c r="BN8" s="110"/>
      <c r="BO8" s="110"/>
      <c r="BP8" s="110"/>
      <c r="BQ8" s="110"/>
      <c r="BR8" s="110"/>
      <c r="BS8" s="110"/>
      <c r="BT8" s="518"/>
      <c r="BU8" s="518"/>
      <c r="BV8" s="515"/>
      <c r="BW8" s="515"/>
      <c r="BX8" s="515"/>
      <c r="BY8" s="515"/>
      <c r="BZ8" s="515"/>
    </row>
    <row r="9" spans="1:78" ht="21" customHeight="1" x14ac:dyDescent="0.2">
      <c r="A9" s="1493"/>
      <c r="B9" s="1494"/>
      <c r="C9" s="1492" t="s">
        <v>110</v>
      </c>
      <c r="D9" s="1492"/>
      <c r="E9" s="1492"/>
      <c r="F9" s="1492"/>
      <c r="G9" s="1492"/>
      <c r="H9" s="1492"/>
      <c r="I9" s="1492"/>
      <c r="J9" s="1492"/>
      <c r="K9" s="1492"/>
      <c r="L9" s="1492"/>
      <c r="M9" s="1492"/>
      <c r="N9" s="1492"/>
      <c r="O9" s="1492"/>
      <c r="P9" s="1492"/>
      <c r="Q9" s="1443">
        <f>'支出明細＜委託専門家・改良＞(別紙１３)'!H22</f>
        <v>0</v>
      </c>
      <c r="R9" s="1443"/>
      <c r="S9" s="1443"/>
      <c r="T9" s="1443"/>
      <c r="U9" s="1443"/>
      <c r="V9" s="1443"/>
      <c r="W9" s="1443"/>
      <c r="X9" s="1443"/>
      <c r="Y9" s="1443"/>
      <c r="Z9" s="1443">
        <f>'支出明細＜委託専門家・改良＞(別紙１３)'!G22</f>
        <v>0</v>
      </c>
      <c r="AA9" s="1443"/>
      <c r="AB9" s="1443"/>
      <c r="AC9" s="1443"/>
      <c r="AD9" s="1443"/>
      <c r="AE9" s="1443"/>
      <c r="AF9" s="1443"/>
      <c r="AG9" s="1443"/>
      <c r="AH9" s="1409"/>
      <c r="AI9" s="1409">
        <f>ROUNDDOWN(Z9*(1/2),-3)</f>
        <v>0</v>
      </c>
      <c r="AJ9" s="1410"/>
      <c r="AK9" s="1410"/>
      <c r="AL9" s="1410"/>
      <c r="AM9" s="1410"/>
      <c r="AN9" s="1410"/>
      <c r="AO9" s="1410"/>
      <c r="AP9" s="1410"/>
      <c r="AQ9" s="1411"/>
      <c r="AR9" s="1444"/>
      <c r="AS9" s="1444"/>
      <c r="AT9" s="1444"/>
      <c r="AU9" s="1444"/>
      <c r="AV9" s="1444"/>
      <c r="AW9" s="1444"/>
      <c r="AX9" s="1444"/>
      <c r="AY9" s="1444"/>
      <c r="AZ9" s="1444"/>
      <c r="BA9" s="1444"/>
      <c r="BB9" s="518"/>
      <c r="BC9" s="524"/>
      <c r="BD9" s="524"/>
      <c r="BE9" s="524"/>
      <c r="BF9" s="524"/>
      <c r="BG9" s="524"/>
      <c r="BH9" s="524"/>
      <c r="BI9" s="524"/>
      <c r="BJ9" s="523"/>
      <c r="BK9" s="110"/>
      <c r="BL9" s="110"/>
      <c r="BM9" s="110"/>
      <c r="BN9" s="110"/>
      <c r="BO9" s="110"/>
      <c r="BP9" s="110"/>
      <c r="BQ9" s="110"/>
      <c r="BR9" s="110"/>
      <c r="BS9" s="110"/>
      <c r="BT9" s="518"/>
      <c r="BU9" s="518"/>
      <c r="BV9" s="515"/>
      <c r="BW9" s="515"/>
      <c r="BX9" s="515"/>
      <c r="BY9" s="515"/>
      <c r="BZ9" s="515"/>
    </row>
    <row r="10" spans="1:78" ht="21" customHeight="1" x14ac:dyDescent="0.2">
      <c r="A10" s="1493"/>
      <c r="B10" s="1494"/>
      <c r="C10" s="1505" t="s">
        <v>101</v>
      </c>
      <c r="D10" s="1506"/>
      <c r="E10" s="1506"/>
      <c r="F10" s="1506"/>
      <c r="G10" s="1506"/>
      <c r="H10" s="1506"/>
      <c r="I10" s="1506"/>
      <c r="J10" s="1506"/>
      <c r="K10" s="1506"/>
      <c r="L10" s="1506"/>
      <c r="M10" s="1506"/>
      <c r="N10" s="1506"/>
      <c r="O10" s="1506"/>
      <c r="P10" s="1506"/>
      <c r="Q10" s="1443">
        <f>'支出明細＜産業財産権・改良＞(別紙１５)'!I16</f>
        <v>0</v>
      </c>
      <c r="R10" s="1443"/>
      <c r="S10" s="1443"/>
      <c r="T10" s="1443"/>
      <c r="U10" s="1443"/>
      <c r="V10" s="1443"/>
      <c r="W10" s="1443"/>
      <c r="X10" s="1443"/>
      <c r="Y10" s="1443"/>
      <c r="Z10" s="1409">
        <f>'支出明細＜産業財産権・改良＞(別紙１５)'!H16</f>
        <v>0</v>
      </c>
      <c r="AA10" s="1410"/>
      <c r="AB10" s="1410"/>
      <c r="AC10" s="1410"/>
      <c r="AD10" s="1410"/>
      <c r="AE10" s="1410"/>
      <c r="AF10" s="1410"/>
      <c r="AG10" s="1410"/>
      <c r="AH10" s="1411"/>
      <c r="AI10" s="1409">
        <f>ROUNDDOWN(Z10*(1/2),-3)</f>
        <v>0</v>
      </c>
      <c r="AJ10" s="1410"/>
      <c r="AK10" s="1410"/>
      <c r="AL10" s="1410"/>
      <c r="AM10" s="1410"/>
      <c r="AN10" s="1410"/>
      <c r="AO10" s="1410"/>
      <c r="AP10" s="1410"/>
      <c r="AQ10" s="1411"/>
      <c r="AR10" s="1444"/>
      <c r="AS10" s="1444"/>
      <c r="AT10" s="1444"/>
      <c r="AU10" s="1444"/>
      <c r="AV10" s="1444"/>
      <c r="AW10" s="1444"/>
      <c r="AX10" s="1444"/>
      <c r="AY10" s="1444"/>
      <c r="AZ10" s="1444"/>
      <c r="BA10" s="1444"/>
      <c r="BB10" s="518"/>
      <c r="BC10" s="521"/>
      <c r="BD10" s="521"/>
      <c r="BE10" s="521"/>
      <c r="BF10" s="521"/>
      <c r="BG10" s="521"/>
      <c r="BH10" s="521"/>
      <c r="BI10" s="521"/>
      <c r="BJ10" s="523"/>
      <c r="BK10" s="110"/>
      <c r="BL10" s="110"/>
      <c r="BM10" s="110"/>
      <c r="BN10" s="110"/>
      <c r="BO10" s="110"/>
      <c r="BP10" s="110"/>
      <c r="BQ10" s="110"/>
      <c r="BR10" s="110"/>
      <c r="BS10" s="110"/>
      <c r="BT10" s="518"/>
      <c r="BU10" s="518"/>
      <c r="BV10" s="515"/>
      <c r="BW10" s="515"/>
      <c r="BX10" s="515"/>
      <c r="BY10" s="515"/>
      <c r="BZ10" s="515"/>
    </row>
    <row r="11" spans="1:78" ht="21" customHeight="1" x14ac:dyDescent="0.2">
      <c r="A11" s="1493"/>
      <c r="B11" s="1494"/>
      <c r="C11" s="1498" t="s">
        <v>111</v>
      </c>
      <c r="D11" s="1498"/>
      <c r="E11" s="1498"/>
      <c r="F11" s="1498"/>
      <c r="G11" s="1498"/>
      <c r="H11" s="1498"/>
      <c r="I11" s="1498"/>
      <c r="J11" s="1498"/>
      <c r="K11" s="1498"/>
      <c r="L11" s="1498"/>
      <c r="M11" s="1498"/>
      <c r="N11" s="1498"/>
      <c r="O11" s="1498"/>
      <c r="P11" s="1498"/>
      <c r="Q11" s="1443">
        <f>'支出明細＜人件費・改良＞(別紙１７)'!H20</f>
        <v>0</v>
      </c>
      <c r="R11" s="1443"/>
      <c r="S11" s="1443"/>
      <c r="T11" s="1443"/>
      <c r="U11" s="1443"/>
      <c r="V11" s="1443"/>
      <c r="W11" s="1443"/>
      <c r="X11" s="1443"/>
      <c r="Y11" s="1443"/>
      <c r="Z11" s="1409">
        <f>'支出明細＜人件費・改良＞(別紙１７)'!I20</f>
        <v>0</v>
      </c>
      <c r="AA11" s="1410"/>
      <c r="AB11" s="1410"/>
      <c r="AC11" s="1410"/>
      <c r="AD11" s="1410"/>
      <c r="AE11" s="1410"/>
      <c r="AF11" s="1410"/>
      <c r="AG11" s="1410"/>
      <c r="AH11" s="1411"/>
      <c r="AI11" s="1409">
        <f>MIN(ROUNDDOWN(Z11*(1/2),-3),3500000)</f>
        <v>0</v>
      </c>
      <c r="AJ11" s="1410"/>
      <c r="AK11" s="1410"/>
      <c r="AL11" s="1410"/>
      <c r="AM11" s="1410"/>
      <c r="AN11" s="1410"/>
      <c r="AO11" s="1410"/>
      <c r="AP11" s="1410"/>
      <c r="AQ11" s="1411"/>
      <c r="AR11" s="1507"/>
      <c r="AS11" s="1508"/>
      <c r="AT11" s="1508"/>
      <c r="AU11" s="1508"/>
      <c r="AV11" s="1508"/>
      <c r="AW11" s="1508"/>
      <c r="AX11" s="1508"/>
      <c r="AY11" s="1508"/>
      <c r="AZ11" s="1508"/>
      <c r="BA11" s="1509"/>
      <c r="BB11" s="518"/>
      <c r="BC11" s="521"/>
      <c r="BD11" s="521"/>
      <c r="BE11" s="521"/>
      <c r="BF11" s="521"/>
      <c r="BG11" s="521"/>
      <c r="BH11" s="521"/>
      <c r="BI11" s="521"/>
      <c r="BJ11" s="523"/>
      <c r="BK11" s="110"/>
      <c r="BL11" s="110"/>
      <c r="BM11" s="110"/>
      <c r="BN11" s="110"/>
      <c r="BO11" s="110"/>
      <c r="BP11" s="110"/>
      <c r="BQ11" s="110"/>
      <c r="BR11" s="110"/>
      <c r="BS11" s="110"/>
      <c r="BT11" s="518"/>
      <c r="BU11" s="518"/>
      <c r="BV11" s="515"/>
      <c r="BW11" s="515"/>
      <c r="BX11" s="515"/>
      <c r="BY11" s="515"/>
      <c r="BZ11" s="515"/>
    </row>
    <row r="12" spans="1:78" ht="21" customHeight="1" x14ac:dyDescent="0.2">
      <c r="A12" s="1493"/>
      <c r="B12" s="1494"/>
      <c r="C12" s="1498" t="s">
        <v>112</v>
      </c>
      <c r="D12" s="1498"/>
      <c r="E12" s="1498"/>
      <c r="F12" s="1498"/>
      <c r="G12" s="1498"/>
      <c r="H12" s="1498"/>
      <c r="I12" s="1498"/>
      <c r="J12" s="1498"/>
      <c r="K12" s="1498"/>
      <c r="L12" s="1498"/>
      <c r="M12" s="1498"/>
      <c r="N12" s="1498"/>
      <c r="O12" s="1498"/>
      <c r="P12" s="1498"/>
      <c r="Q12" s="1443">
        <f>'支出明細＜賃借料・改良＞(別紙１８)'!I18</f>
        <v>0</v>
      </c>
      <c r="R12" s="1443"/>
      <c r="S12" s="1443"/>
      <c r="T12" s="1443"/>
      <c r="U12" s="1443"/>
      <c r="V12" s="1443"/>
      <c r="W12" s="1443"/>
      <c r="X12" s="1443"/>
      <c r="Y12" s="1443"/>
      <c r="Z12" s="1443">
        <f>'支出明細＜賃借料・改良＞(別紙１８)'!H18</f>
        <v>0</v>
      </c>
      <c r="AA12" s="1443"/>
      <c r="AB12" s="1443"/>
      <c r="AC12" s="1443"/>
      <c r="AD12" s="1443"/>
      <c r="AE12" s="1443"/>
      <c r="AF12" s="1443"/>
      <c r="AG12" s="1443"/>
      <c r="AH12" s="1409"/>
      <c r="AI12" s="1409">
        <f>MIN(ROUNDDOWN(Z12*(1/2),-3),1500000)</f>
        <v>0</v>
      </c>
      <c r="AJ12" s="1410"/>
      <c r="AK12" s="1410"/>
      <c r="AL12" s="1410"/>
      <c r="AM12" s="1410"/>
      <c r="AN12" s="1410"/>
      <c r="AO12" s="1410"/>
      <c r="AP12" s="1410"/>
      <c r="AQ12" s="1411"/>
      <c r="AR12" s="1444"/>
      <c r="AS12" s="1444"/>
      <c r="AT12" s="1444"/>
      <c r="AU12" s="1444"/>
      <c r="AV12" s="1444"/>
      <c r="AW12" s="1444"/>
      <c r="AX12" s="1444"/>
      <c r="AY12" s="1444"/>
      <c r="AZ12" s="1444"/>
      <c r="BA12" s="1444"/>
      <c r="BB12" s="518"/>
      <c r="BC12" s="521"/>
      <c r="BD12" s="521"/>
      <c r="BE12" s="521"/>
      <c r="BF12" s="521"/>
      <c r="BG12" s="521"/>
      <c r="BH12" s="521"/>
      <c r="BI12" s="521"/>
      <c r="BJ12" s="523"/>
      <c r="BK12" s="110"/>
      <c r="BL12" s="110"/>
      <c r="BM12" s="110"/>
      <c r="BN12" s="110"/>
      <c r="BO12" s="110"/>
      <c r="BP12" s="110"/>
      <c r="BQ12" s="110"/>
      <c r="BR12" s="110"/>
      <c r="BS12" s="110"/>
      <c r="BT12" s="518"/>
      <c r="BU12" s="518"/>
      <c r="BV12" s="515"/>
      <c r="BW12" s="515"/>
      <c r="BX12" s="515"/>
      <c r="BY12" s="515"/>
      <c r="BZ12" s="515"/>
    </row>
    <row r="13" spans="1:78" ht="21" customHeight="1" thickBot="1" x14ac:dyDescent="0.25">
      <c r="A13" s="1495"/>
      <c r="B13" s="1496"/>
      <c r="C13" s="1497" t="s">
        <v>113</v>
      </c>
      <c r="D13" s="1497"/>
      <c r="E13" s="1497"/>
      <c r="F13" s="1497"/>
      <c r="G13" s="1497"/>
      <c r="H13" s="1497"/>
      <c r="I13" s="1497"/>
      <c r="J13" s="1497"/>
      <c r="K13" s="1497"/>
      <c r="L13" s="1497"/>
      <c r="M13" s="1497"/>
      <c r="N13" s="1497"/>
      <c r="O13" s="1497"/>
      <c r="P13" s="1497"/>
      <c r="Q13" s="1420">
        <f>'支出明細＜賃借料・改良＞(別紙１８)'!I26</f>
        <v>0</v>
      </c>
      <c r="R13" s="1420"/>
      <c r="S13" s="1420"/>
      <c r="T13" s="1420"/>
      <c r="U13" s="1420"/>
      <c r="V13" s="1420"/>
      <c r="W13" s="1420"/>
      <c r="X13" s="1420"/>
      <c r="Y13" s="1420"/>
      <c r="Z13" s="1398"/>
      <c r="AA13" s="1398"/>
      <c r="AB13" s="1398"/>
      <c r="AC13" s="1398"/>
      <c r="AD13" s="1398"/>
      <c r="AE13" s="1398"/>
      <c r="AF13" s="1398"/>
      <c r="AG13" s="1398"/>
      <c r="AH13" s="1399"/>
      <c r="AI13" s="1398"/>
      <c r="AJ13" s="1398"/>
      <c r="AK13" s="1398"/>
      <c r="AL13" s="1398"/>
      <c r="AM13" s="1398"/>
      <c r="AN13" s="1398"/>
      <c r="AO13" s="1398"/>
      <c r="AP13" s="1398"/>
      <c r="AQ13" s="1399"/>
      <c r="AR13" s="1532"/>
      <c r="AS13" s="1532"/>
      <c r="AT13" s="1533"/>
      <c r="AU13" s="1533"/>
      <c r="AV13" s="1533"/>
      <c r="AW13" s="1533"/>
      <c r="AX13" s="1533"/>
      <c r="AY13" s="1533"/>
      <c r="AZ13" s="1533"/>
      <c r="BA13" s="1533"/>
      <c r="BB13" s="518"/>
      <c r="BC13" s="521"/>
      <c r="BD13" s="521"/>
      <c r="BE13" s="521"/>
      <c r="BF13" s="521"/>
      <c r="BG13" s="521"/>
      <c r="BH13" s="521"/>
      <c r="BI13" s="521"/>
      <c r="BJ13" s="521"/>
      <c r="BK13" s="110"/>
      <c r="BL13" s="110"/>
      <c r="BM13" s="110"/>
      <c r="BN13" s="110"/>
      <c r="BO13" s="110"/>
      <c r="BP13" s="110"/>
      <c r="BQ13" s="110"/>
      <c r="BR13" s="110"/>
      <c r="BS13" s="110"/>
      <c r="BT13" s="518"/>
      <c r="BU13" s="518"/>
      <c r="BV13" s="515"/>
      <c r="BW13" s="515"/>
      <c r="BX13" s="515"/>
      <c r="BY13" s="515"/>
      <c r="BZ13" s="515"/>
    </row>
    <row r="14" spans="1:78" ht="22.5" customHeight="1" thickBot="1" x14ac:dyDescent="0.25">
      <c r="A14" s="1528" t="s">
        <v>391</v>
      </c>
      <c r="B14" s="1529"/>
      <c r="C14" s="1529"/>
      <c r="D14" s="1529"/>
      <c r="E14" s="1529"/>
      <c r="F14" s="1529"/>
      <c r="G14" s="1529"/>
      <c r="H14" s="1529"/>
      <c r="I14" s="1529"/>
      <c r="J14" s="1529"/>
      <c r="K14" s="1529"/>
      <c r="L14" s="1529"/>
      <c r="M14" s="1529"/>
      <c r="N14" s="1529"/>
      <c r="O14" s="1529"/>
      <c r="P14" s="1530"/>
      <c r="Q14" s="1445">
        <f>IF(OR(様式外＿申請書別紙入力用資料!$C$42=様式外＿申請書別紙入力用資料!$C$52,様式外＿申請書別紙入力用資料!$C$42=様式外＿申請書別紙入力用資料!$C$60),SUM(Q7:Y13),0)</f>
        <v>0</v>
      </c>
      <c r="R14" s="1445"/>
      <c r="S14" s="1445"/>
      <c r="T14" s="1445"/>
      <c r="U14" s="1445"/>
      <c r="V14" s="1445"/>
      <c r="W14" s="1445"/>
      <c r="X14" s="1445"/>
      <c r="Y14" s="1445"/>
      <c r="Z14" s="1445">
        <f>IF(OR(様式外＿申請書別紙入力用資料!$C$42=様式外＿申請書別紙入力用資料!$C$52,様式外＿申請書別紙入力用資料!$C$42=様式外＿申請書別紙入力用資料!$C$60),SUM(Z7:AH12),0)</f>
        <v>0</v>
      </c>
      <c r="AA14" s="1445"/>
      <c r="AB14" s="1445"/>
      <c r="AC14" s="1445"/>
      <c r="AD14" s="1445"/>
      <c r="AE14" s="1445"/>
      <c r="AF14" s="1445"/>
      <c r="AG14" s="1445"/>
      <c r="AH14" s="1522"/>
      <c r="AI14" s="1445">
        <f>IF(OR(様式外＿申請書別紙入力用資料!$C$42=様式外＿申請書別紙入力用資料!$C$52,様式外＿申請書別紙入力用資料!$C$42=様式外＿申請書別紙入力用資料!$C$60),SUM(AI7:AQ12),0)</f>
        <v>0</v>
      </c>
      <c r="AJ14" s="1445"/>
      <c r="AK14" s="1445"/>
      <c r="AL14" s="1445"/>
      <c r="AM14" s="1445"/>
      <c r="AN14" s="1445"/>
      <c r="AO14" s="1445"/>
      <c r="AP14" s="1445"/>
      <c r="AQ14" s="1522"/>
      <c r="AR14" s="1517" t="s">
        <v>265</v>
      </c>
      <c r="AS14" s="1518"/>
      <c r="AT14" s="1514"/>
      <c r="AU14" s="1515"/>
      <c r="AV14" s="1515"/>
      <c r="AW14" s="1515"/>
      <c r="AX14" s="1515"/>
      <c r="AY14" s="1515"/>
      <c r="AZ14" s="1515"/>
      <c r="BA14" s="1516"/>
      <c r="BB14" s="577" t="str">
        <f>IF(AND(AI21&gt;5000000, OR(AR21&gt;5000000, AR21=0, AR21="")), "助成対象経費の1/２の合計金額が限度額を超えています。合計500万円以下となるように左のクリーム色のセルに調整した金額を入力してください。", "")</f>
        <v/>
      </c>
      <c r="BC14" s="525"/>
      <c r="BD14" s="525"/>
      <c r="BE14" s="526"/>
      <c r="BF14" s="526"/>
      <c r="BG14" s="526"/>
      <c r="BH14" s="526"/>
      <c r="BI14" s="526"/>
      <c r="BJ14" s="526"/>
      <c r="BK14" s="526"/>
      <c r="BL14" s="526"/>
      <c r="BM14" s="526"/>
      <c r="BN14" s="526"/>
      <c r="BO14" s="526"/>
      <c r="BP14" s="526"/>
      <c r="BQ14" s="526"/>
      <c r="BR14" s="518"/>
      <c r="BS14" s="518"/>
      <c r="BT14" s="518"/>
      <c r="BU14" s="518"/>
      <c r="BV14" s="515"/>
      <c r="BW14" s="515"/>
      <c r="BX14" s="515"/>
      <c r="BY14" s="515"/>
      <c r="BZ14" s="515"/>
    </row>
    <row r="15" spans="1:78" x14ac:dyDescent="0.2">
      <c r="A15" s="1523" t="s">
        <v>210</v>
      </c>
      <c r="B15" s="1524"/>
      <c r="C15" s="1525"/>
      <c r="D15" s="1525"/>
      <c r="E15" s="1525"/>
      <c r="F15" s="1525"/>
      <c r="G15" s="1525"/>
      <c r="H15" s="1525"/>
      <c r="I15" s="1525"/>
      <c r="J15" s="1525"/>
      <c r="K15" s="1525"/>
      <c r="L15" s="1525"/>
      <c r="M15" s="1525"/>
      <c r="N15" s="1525"/>
      <c r="O15" s="1525"/>
      <c r="P15" s="1525"/>
      <c r="Q15" s="1525"/>
      <c r="R15" s="1525"/>
      <c r="S15" s="1525"/>
      <c r="T15" s="1525"/>
      <c r="U15" s="1525"/>
      <c r="V15" s="1525"/>
      <c r="W15" s="1525"/>
      <c r="X15" s="1525"/>
      <c r="Y15" s="1525"/>
      <c r="Z15" s="1525"/>
      <c r="AA15" s="1525"/>
      <c r="AB15" s="1525"/>
      <c r="AC15" s="1525"/>
      <c r="AD15" s="1525"/>
      <c r="AE15" s="1525"/>
      <c r="AF15" s="1525"/>
      <c r="AG15" s="1525"/>
      <c r="AH15" s="1525"/>
      <c r="AI15" s="1525"/>
      <c r="AJ15" s="1525"/>
      <c r="AK15" s="1525"/>
      <c r="AL15" s="1525"/>
      <c r="AM15" s="1525"/>
      <c r="AN15" s="1525"/>
      <c r="AO15" s="1525"/>
      <c r="AP15" s="1525"/>
      <c r="AQ15" s="1525"/>
      <c r="AR15" s="1526"/>
      <c r="AS15" s="1526"/>
      <c r="AT15" s="1526"/>
      <c r="AU15" s="1526"/>
      <c r="AV15" s="1526"/>
      <c r="AW15" s="1526"/>
      <c r="AX15" s="1526"/>
      <c r="AY15" s="1526"/>
      <c r="AZ15" s="1526"/>
      <c r="BA15" s="1527"/>
      <c r="BB15" s="518"/>
      <c r="BC15" s="521"/>
      <c r="BD15" s="521"/>
      <c r="BE15" s="521"/>
      <c r="BF15" s="521"/>
      <c r="BG15" s="521"/>
      <c r="BH15" s="521"/>
      <c r="BI15" s="521"/>
      <c r="BJ15" s="523"/>
      <c r="BK15" s="110"/>
      <c r="BL15" s="110"/>
      <c r="BM15" s="110"/>
      <c r="BN15" s="110"/>
      <c r="BO15" s="110"/>
      <c r="BP15" s="110"/>
      <c r="BQ15" s="110"/>
      <c r="BR15" s="110"/>
      <c r="BS15" s="110"/>
      <c r="BT15" s="518"/>
      <c r="BU15" s="518"/>
      <c r="BV15" s="515"/>
      <c r="BW15" s="515"/>
      <c r="BX15" s="515"/>
      <c r="BY15" s="515"/>
      <c r="BZ15" s="515"/>
    </row>
    <row r="16" spans="1:78" ht="21" customHeight="1" x14ac:dyDescent="0.2">
      <c r="A16" s="1465" t="s">
        <v>6</v>
      </c>
      <c r="B16" s="1466"/>
      <c r="C16" s="1531" t="s">
        <v>211</v>
      </c>
      <c r="D16" s="1531"/>
      <c r="E16" s="1531"/>
      <c r="F16" s="1531"/>
      <c r="G16" s="1531"/>
      <c r="H16" s="1531"/>
      <c r="I16" s="1531"/>
      <c r="J16" s="1531"/>
      <c r="K16" s="1531"/>
      <c r="L16" s="1531"/>
      <c r="M16" s="1531"/>
      <c r="N16" s="1531"/>
      <c r="O16" s="1531"/>
      <c r="P16" s="1531"/>
      <c r="Q16" s="1469">
        <f>'支出明細＜原材料・規格認証＞(別紙２０)'!J21</f>
        <v>0</v>
      </c>
      <c r="R16" s="1470"/>
      <c r="S16" s="1470"/>
      <c r="T16" s="1470"/>
      <c r="U16" s="1470"/>
      <c r="V16" s="1470"/>
      <c r="W16" s="1470"/>
      <c r="X16" s="1470"/>
      <c r="Y16" s="1471"/>
      <c r="Z16" s="1469">
        <f>'支出明細＜原材料・規格認証＞(別紙２０)'!I21</f>
        <v>0</v>
      </c>
      <c r="AA16" s="1470"/>
      <c r="AB16" s="1470"/>
      <c r="AC16" s="1470"/>
      <c r="AD16" s="1470"/>
      <c r="AE16" s="1470"/>
      <c r="AF16" s="1470"/>
      <c r="AG16" s="1470"/>
      <c r="AH16" s="1470"/>
      <c r="AI16" s="1469">
        <f>ROUNDDOWN(Z16*(1/2),-3)</f>
        <v>0</v>
      </c>
      <c r="AJ16" s="1470"/>
      <c r="AK16" s="1470"/>
      <c r="AL16" s="1470"/>
      <c r="AM16" s="1470"/>
      <c r="AN16" s="1470"/>
      <c r="AO16" s="1470"/>
      <c r="AP16" s="1470"/>
      <c r="AQ16" s="1470"/>
      <c r="AR16" s="1402"/>
      <c r="AS16" s="1403"/>
      <c r="AT16" s="1403"/>
      <c r="AU16" s="1403"/>
      <c r="AV16" s="1403"/>
      <c r="AW16" s="1403"/>
      <c r="AX16" s="1403"/>
      <c r="AY16" s="1403"/>
      <c r="AZ16" s="1403"/>
      <c r="BA16" s="1404"/>
      <c r="BB16" s="518"/>
      <c r="BC16" s="524"/>
      <c r="BD16" s="524"/>
      <c r="BE16" s="524"/>
      <c r="BF16" s="524"/>
      <c r="BG16" s="524"/>
      <c r="BH16" s="524"/>
      <c r="BI16" s="524"/>
      <c r="BJ16" s="523"/>
      <c r="BK16" s="110"/>
      <c r="BL16" s="110"/>
      <c r="BM16" s="110"/>
      <c r="BN16" s="110"/>
      <c r="BO16" s="110"/>
      <c r="BP16" s="110"/>
      <c r="BQ16" s="110"/>
      <c r="BR16" s="110"/>
      <c r="BS16" s="110"/>
      <c r="BT16" s="518"/>
      <c r="BU16" s="518"/>
      <c r="BV16" s="515"/>
      <c r="BW16" s="515"/>
      <c r="BX16" s="515"/>
      <c r="BY16" s="515"/>
      <c r="BZ16" s="515"/>
    </row>
    <row r="17" spans="1:88" ht="21" customHeight="1" x14ac:dyDescent="0.2">
      <c r="A17" s="1465"/>
      <c r="B17" s="1466"/>
      <c r="C17" s="1454" t="s">
        <v>304</v>
      </c>
      <c r="D17" s="1454"/>
      <c r="E17" s="1454"/>
      <c r="F17" s="1454"/>
      <c r="G17" s="1454"/>
      <c r="H17" s="1454"/>
      <c r="I17" s="1454"/>
      <c r="J17" s="1454"/>
      <c r="K17" s="1454"/>
      <c r="L17" s="1454"/>
      <c r="M17" s="1454"/>
      <c r="N17" s="1454"/>
      <c r="O17" s="1454"/>
      <c r="P17" s="1454"/>
      <c r="Q17" s="1443">
        <f>'支出明細＜機械工具・規格認証＞(別紙２１)'!K23</f>
        <v>0</v>
      </c>
      <c r="R17" s="1443"/>
      <c r="S17" s="1443"/>
      <c r="T17" s="1443"/>
      <c r="U17" s="1443"/>
      <c r="V17" s="1443"/>
      <c r="W17" s="1443"/>
      <c r="X17" s="1443"/>
      <c r="Y17" s="1443"/>
      <c r="Z17" s="1443">
        <f>'支出明細＜機械工具・規格認証＞(別紙２１)'!J23</f>
        <v>0</v>
      </c>
      <c r="AA17" s="1443"/>
      <c r="AB17" s="1443"/>
      <c r="AC17" s="1443"/>
      <c r="AD17" s="1443"/>
      <c r="AE17" s="1443"/>
      <c r="AF17" s="1443"/>
      <c r="AG17" s="1443"/>
      <c r="AH17" s="1409"/>
      <c r="AI17" s="1443">
        <f>ROUNDDOWN(Z17*(1/2),-3)</f>
        <v>0</v>
      </c>
      <c r="AJ17" s="1443"/>
      <c r="AK17" s="1443"/>
      <c r="AL17" s="1443"/>
      <c r="AM17" s="1443"/>
      <c r="AN17" s="1443"/>
      <c r="AO17" s="1443"/>
      <c r="AP17" s="1443"/>
      <c r="AQ17" s="1409"/>
      <c r="AR17" s="1444"/>
      <c r="AS17" s="1444"/>
      <c r="AT17" s="1444"/>
      <c r="AU17" s="1444"/>
      <c r="AV17" s="1444"/>
      <c r="AW17" s="1444"/>
      <c r="AX17" s="1444"/>
      <c r="AY17" s="1444"/>
      <c r="AZ17" s="1444"/>
      <c r="BA17" s="1444"/>
      <c r="BB17" s="518"/>
      <c r="BC17" s="521"/>
      <c r="BD17" s="521"/>
      <c r="BE17" s="521"/>
      <c r="BF17" s="521"/>
      <c r="BG17" s="521"/>
      <c r="BH17" s="521"/>
      <c r="BI17" s="521"/>
      <c r="BJ17" s="523"/>
      <c r="BK17" s="110"/>
      <c r="BL17" s="110"/>
      <c r="BM17" s="110"/>
      <c r="BN17" s="110"/>
      <c r="BO17" s="110"/>
      <c r="BP17" s="110"/>
      <c r="BQ17" s="110"/>
      <c r="BR17" s="110"/>
      <c r="BS17" s="110"/>
      <c r="BT17" s="518"/>
      <c r="BU17" s="518"/>
      <c r="BV17" s="515"/>
      <c r="BW17" s="515"/>
      <c r="BX17" s="515"/>
      <c r="BY17" s="515"/>
      <c r="BZ17" s="515"/>
    </row>
    <row r="18" spans="1:88" ht="21" customHeight="1" x14ac:dyDescent="0.2">
      <c r="A18" s="1465"/>
      <c r="B18" s="1466"/>
      <c r="C18" s="1451" t="s">
        <v>212</v>
      </c>
      <c r="D18" s="1451"/>
      <c r="E18" s="1451"/>
      <c r="F18" s="1451"/>
      <c r="G18" s="1451"/>
      <c r="H18" s="1451"/>
      <c r="I18" s="1451"/>
      <c r="J18" s="1451"/>
      <c r="K18" s="1451"/>
      <c r="L18" s="1451"/>
      <c r="M18" s="1451"/>
      <c r="N18" s="1451"/>
      <c r="O18" s="1451"/>
      <c r="P18" s="1451"/>
      <c r="Q18" s="1443">
        <f>'支払明細＜委託専門家・規格認証＞(別紙２３)'!H18</f>
        <v>0</v>
      </c>
      <c r="R18" s="1443"/>
      <c r="S18" s="1443"/>
      <c r="T18" s="1443"/>
      <c r="U18" s="1443"/>
      <c r="V18" s="1443"/>
      <c r="W18" s="1443"/>
      <c r="X18" s="1443"/>
      <c r="Y18" s="1443"/>
      <c r="Z18" s="1443">
        <f>'支払明細＜委託専門家・規格認証＞(別紙２３)'!G18</f>
        <v>0</v>
      </c>
      <c r="AA18" s="1443"/>
      <c r="AB18" s="1443"/>
      <c r="AC18" s="1443"/>
      <c r="AD18" s="1443"/>
      <c r="AE18" s="1443"/>
      <c r="AF18" s="1443"/>
      <c r="AG18" s="1443"/>
      <c r="AH18" s="1409"/>
      <c r="AI18" s="1443">
        <f>ROUNDDOWN(Z18*(1/2),-3)</f>
        <v>0</v>
      </c>
      <c r="AJ18" s="1443"/>
      <c r="AK18" s="1443"/>
      <c r="AL18" s="1443"/>
      <c r="AM18" s="1443"/>
      <c r="AN18" s="1443"/>
      <c r="AO18" s="1443"/>
      <c r="AP18" s="1443"/>
      <c r="AQ18" s="1409"/>
      <c r="AR18" s="1444"/>
      <c r="AS18" s="1444"/>
      <c r="AT18" s="1444"/>
      <c r="AU18" s="1444"/>
      <c r="AV18" s="1444"/>
      <c r="AW18" s="1444"/>
      <c r="AX18" s="1444"/>
      <c r="AY18" s="1444"/>
      <c r="AZ18" s="1444"/>
      <c r="BA18" s="1444"/>
      <c r="BB18" s="518"/>
      <c r="BC18" s="521"/>
      <c r="BD18" s="521"/>
      <c r="BE18" s="521"/>
      <c r="BF18" s="521"/>
      <c r="BG18" s="521"/>
      <c r="BH18" s="521"/>
      <c r="BI18" s="521"/>
      <c r="BJ18" s="523"/>
      <c r="BK18" s="110"/>
      <c r="BL18" s="110"/>
      <c r="BM18" s="110"/>
      <c r="BN18" s="110"/>
      <c r="BO18" s="110"/>
      <c r="BP18" s="110"/>
      <c r="BQ18" s="110"/>
      <c r="BR18" s="110"/>
      <c r="BS18" s="110"/>
      <c r="BT18" s="518"/>
      <c r="BU18" s="518"/>
      <c r="BV18" s="515"/>
      <c r="BW18" s="515"/>
      <c r="BX18" s="515"/>
      <c r="BY18" s="515"/>
      <c r="BZ18" s="515"/>
    </row>
    <row r="19" spans="1:88" ht="21" customHeight="1" thickBot="1" x14ac:dyDescent="0.25">
      <c r="A19" s="1467"/>
      <c r="B19" s="1468"/>
      <c r="C19" s="1419" t="s">
        <v>213</v>
      </c>
      <c r="D19" s="1419"/>
      <c r="E19" s="1419"/>
      <c r="F19" s="1419"/>
      <c r="G19" s="1419"/>
      <c r="H19" s="1419"/>
      <c r="I19" s="1419"/>
      <c r="J19" s="1419"/>
      <c r="K19" s="1419"/>
      <c r="L19" s="1419"/>
      <c r="M19" s="1419"/>
      <c r="N19" s="1419"/>
      <c r="O19" s="1419"/>
      <c r="P19" s="1419"/>
      <c r="Q19" s="1420">
        <f>'支払明細＜委託専門家・規格認証＞(別紙２３)'!H26</f>
        <v>0</v>
      </c>
      <c r="R19" s="1420"/>
      <c r="S19" s="1420"/>
      <c r="T19" s="1420"/>
      <c r="U19" s="1420"/>
      <c r="V19" s="1420"/>
      <c r="W19" s="1420"/>
      <c r="X19" s="1420"/>
      <c r="Y19" s="1420"/>
      <c r="Z19" s="1398"/>
      <c r="AA19" s="1398"/>
      <c r="AB19" s="1398"/>
      <c r="AC19" s="1398"/>
      <c r="AD19" s="1398"/>
      <c r="AE19" s="1398"/>
      <c r="AF19" s="1398"/>
      <c r="AG19" s="1398"/>
      <c r="AH19" s="1399"/>
      <c r="AI19" s="1398"/>
      <c r="AJ19" s="1398"/>
      <c r="AK19" s="1398"/>
      <c r="AL19" s="1398"/>
      <c r="AM19" s="1398"/>
      <c r="AN19" s="1398"/>
      <c r="AO19" s="1398"/>
      <c r="AP19" s="1398"/>
      <c r="AQ19" s="1399"/>
      <c r="AR19" s="1532"/>
      <c r="AS19" s="1532"/>
      <c r="AT19" s="1532"/>
      <c r="AU19" s="1532"/>
      <c r="AV19" s="1532"/>
      <c r="AW19" s="1532"/>
      <c r="AX19" s="1532"/>
      <c r="AY19" s="1532"/>
      <c r="AZ19" s="1532"/>
      <c r="BA19" s="1532"/>
      <c r="BB19" s="518"/>
      <c r="BC19" s="521"/>
      <c r="BD19" s="521"/>
      <c r="BE19" s="521"/>
      <c r="BF19" s="521"/>
      <c r="BG19" s="521"/>
      <c r="BH19" s="521"/>
      <c r="BI19" s="521"/>
      <c r="BJ19" s="523"/>
      <c r="BK19" s="110"/>
      <c r="BL19" s="110"/>
      <c r="BM19" s="110"/>
      <c r="BN19" s="110"/>
      <c r="BO19" s="110"/>
      <c r="BP19" s="110"/>
      <c r="BQ19" s="110"/>
      <c r="BR19" s="110"/>
      <c r="BS19" s="110"/>
      <c r="BT19" s="518"/>
      <c r="BU19" s="518"/>
      <c r="BV19" s="515"/>
      <c r="BW19" s="515"/>
      <c r="BX19" s="515"/>
      <c r="BY19" s="515"/>
      <c r="BZ19" s="515"/>
    </row>
    <row r="20" spans="1:88" ht="22.5" customHeight="1" thickBot="1" x14ac:dyDescent="0.25">
      <c r="A20" s="1455" t="s">
        <v>392</v>
      </c>
      <c r="B20" s="1456"/>
      <c r="C20" s="1456"/>
      <c r="D20" s="1456"/>
      <c r="E20" s="1456"/>
      <c r="F20" s="1456"/>
      <c r="G20" s="1456"/>
      <c r="H20" s="1456"/>
      <c r="I20" s="1456"/>
      <c r="J20" s="1456"/>
      <c r="K20" s="1456"/>
      <c r="L20" s="1456"/>
      <c r="M20" s="1456"/>
      <c r="N20" s="1456"/>
      <c r="O20" s="1456"/>
      <c r="P20" s="1457"/>
      <c r="Q20" s="1441">
        <f>IF(OR(様式外＿申請書別紙入力用資料!$C$42=様式外＿申請書別紙入力用資料!$C$52,様式外＿申請書別紙入力用資料!$C$42=様式外＿申請書別紙入力用資料!$C$60),SUM(Q16:Y19),0)</f>
        <v>0</v>
      </c>
      <c r="R20" s="1441"/>
      <c r="S20" s="1441"/>
      <c r="T20" s="1441"/>
      <c r="U20" s="1441"/>
      <c r="V20" s="1441"/>
      <c r="W20" s="1441"/>
      <c r="X20" s="1441"/>
      <c r="Y20" s="1441"/>
      <c r="Z20" s="1441">
        <f>IF(OR(様式外＿申請書別紙入力用資料!$C$42=様式外＿申請書別紙入力用資料!$C$52,様式外＿申請書別紙入力用資料!$C$42=様式外＿申請書別紙入力用資料!$C$60),SUM(Z16:AH18),0)</f>
        <v>0</v>
      </c>
      <c r="AA20" s="1441"/>
      <c r="AB20" s="1441"/>
      <c r="AC20" s="1441"/>
      <c r="AD20" s="1441"/>
      <c r="AE20" s="1441"/>
      <c r="AF20" s="1441"/>
      <c r="AG20" s="1441"/>
      <c r="AH20" s="1442"/>
      <c r="AI20" s="1441">
        <f>IF(OR(様式外＿申請書別紙入力用資料!$C$42=様式外＿申請書別紙入力用資料!$C$52,様式外＿申請書別紙入力用資料!$C$42=様式外＿申請書別紙入力用資料!$C$60),SUM(AI16:AQ18),0)</f>
        <v>0</v>
      </c>
      <c r="AJ20" s="1441"/>
      <c r="AK20" s="1441"/>
      <c r="AL20" s="1441"/>
      <c r="AM20" s="1441"/>
      <c r="AN20" s="1441"/>
      <c r="AO20" s="1441"/>
      <c r="AP20" s="1441"/>
      <c r="AQ20" s="1442"/>
      <c r="AR20" s="1517" t="s">
        <v>265</v>
      </c>
      <c r="AS20" s="1518"/>
      <c r="AT20" s="1514"/>
      <c r="AU20" s="1515"/>
      <c r="AV20" s="1515"/>
      <c r="AW20" s="1515"/>
      <c r="AX20" s="1515"/>
      <c r="AY20" s="1515"/>
      <c r="AZ20" s="1515"/>
      <c r="BA20" s="1516"/>
      <c r="BB20" s="577" t="str">
        <f>IF(AND(AI21&gt;5000000, OR(AR21&gt;5000000, AR21=0, AR21="")), "助成対象経費の1/２の合計金額が限度額を超えています。合計500万円以下となるように左のクリーム色のセルに調整した金額を入力してください。", "")</f>
        <v/>
      </c>
      <c r="BC20" s="519"/>
      <c r="BD20" s="515"/>
      <c r="BE20" s="515"/>
      <c r="BF20" s="515"/>
      <c r="BG20" s="515"/>
      <c r="BH20" s="515"/>
      <c r="BI20" s="515"/>
      <c r="BJ20" s="515"/>
      <c r="BK20" s="515"/>
      <c r="BL20" s="515"/>
      <c r="BM20" s="515"/>
      <c r="BN20" s="515"/>
      <c r="BO20" s="515"/>
      <c r="BP20" s="515"/>
      <c r="BQ20" s="515"/>
      <c r="BR20" s="515"/>
      <c r="BS20" s="515"/>
      <c r="BT20" s="515"/>
      <c r="BU20" s="515"/>
      <c r="BV20" s="515"/>
      <c r="BW20" s="515"/>
      <c r="BX20" s="515"/>
      <c r="BY20" s="515"/>
      <c r="BZ20" s="515"/>
    </row>
    <row r="21" spans="1:88" ht="22.5" customHeight="1" thickTop="1" thickBot="1" x14ac:dyDescent="0.25">
      <c r="A21" s="1452" t="s">
        <v>393</v>
      </c>
      <c r="B21" s="1453"/>
      <c r="C21" s="1453"/>
      <c r="D21" s="1453"/>
      <c r="E21" s="1453"/>
      <c r="F21" s="1453"/>
      <c r="G21" s="1453"/>
      <c r="H21" s="1453"/>
      <c r="I21" s="1453"/>
      <c r="J21" s="1453"/>
      <c r="K21" s="1453"/>
      <c r="L21" s="1453"/>
      <c r="M21" s="1453"/>
      <c r="N21" s="1453"/>
      <c r="O21" s="1453"/>
      <c r="P21" s="1453"/>
      <c r="Q21" s="1413">
        <f>Q14+Q20</f>
        <v>0</v>
      </c>
      <c r="R21" s="1414"/>
      <c r="S21" s="1414"/>
      <c r="T21" s="1414"/>
      <c r="U21" s="1414"/>
      <c r="V21" s="1414"/>
      <c r="W21" s="1414"/>
      <c r="X21" s="1414"/>
      <c r="Y21" s="1415"/>
      <c r="Z21" s="1413">
        <f t="shared" ref="Z21" si="0">Z14+Z20</f>
        <v>0</v>
      </c>
      <c r="AA21" s="1414"/>
      <c r="AB21" s="1414"/>
      <c r="AC21" s="1414"/>
      <c r="AD21" s="1414"/>
      <c r="AE21" s="1414"/>
      <c r="AF21" s="1414"/>
      <c r="AG21" s="1414"/>
      <c r="AH21" s="1415"/>
      <c r="AI21" s="1413">
        <f>AI14+AI20</f>
        <v>0</v>
      </c>
      <c r="AJ21" s="1414"/>
      <c r="AK21" s="1414"/>
      <c r="AL21" s="1414"/>
      <c r="AM21" s="1414"/>
      <c r="AN21" s="1414"/>
      <c r="AO21" s="1414"/>
      <c r="AP21" s="1414"/>
      <c r="AQ21" s="1415"/>
      <c r="AR21" s="1416">
        <f>AT14+AT20</f>
        <v>0</v>
      </c>
      <c r="AS21" s="1417"/>
      <c r="AT21" s="1417"/>
      <c r="AU21" s="1417"/>
      <c r="AV21" s="1417"/>
      <c r="AW21" s="1417"/>
      <c r="AX21" s="1417"/>
      <c r="AY21" s="1417"/>
      <c r="AZ21" s="1417"/>
      <c r="BA21" s="1418"/>
      <c r="BB21" s="1538" t="str">
        <f>(IF(AR21&gt;5000000,"←「助成金交付申請額」合計が上限額500万円を超えています。いずれかの経費区分の「助成金交付申請額」を手入力で修正し、合計が500万円以内に収まるよう調整してください。",""))</f>
        <v/>
      </c>
      <c r="BC21" s="1538"/>
      <c r="BD21" s="1538"/>
      <c r="BE21" s="1538"/>
      <c r="BF21" s="1538"/>
      <c r="BG21" s="1538"/>
      <c r="BH21" s="1538"/>
      <c r="BI21" s="1538"/>
      <c r="BJ21" s="1538"/>
      <c r="BK21" s="1538"/>
      <c r="BL21" s="1538"/>
      <c r="BM21" s="1538"/>
      <c r="BN21" s="1538"/>
      <c r="BO21" s="1538"/>
      <c r="BP21" s="1538"/>
      <c r="BQ21" s="1538"/>
      <c r="BR21" s="1538"/>
      <c r="BS21" s="1538"/>
      <c r="BT21" s="1538"/>
      <c r="BU21" s="1538"/>
      <c r="BV21" s="1538"/>
      <c r="BW21" s="1538"/>
      <c r="BX21" s="1538"/>
      <c r="BY21" s="1538"/>
      <c r="BZ21" s="1538"/>
      <c r="CA21" s="112"/>
      <c r="CB21" s="112"/>
      <c r="CC21" s="112"/>
      <c r="CD21" s="112"/>
      <c r="CE21" s="112"/>
      <c r="CF21" s="112"/>
      <c r="CG21" s="112"/>
      <c r="CH21" s="112"/>
      <c r="CI21" s="112"/>
      <c r="CJ21" s="111"/>
    </row>
    <row r="22" spans="1:88" ht="52.5" customHeight="1" thickTop="1" x14ac:dyDescent="0.2">
      <c r="A22" s="527"/>
      <c r="B22" s="1512" t="str">
        <f>IF(Q21&lt;&gt;Q30,"↑「助成事業に要する経費」合計と↓「資金調達金額」合計とが不一致です。一致するよう修正してください。","")</f>
        <v/>
      </c>
      <c r="C22" s="1512"/>
      <c r="D22" s="1512"/>
      <c r="E22" s="1512"/>
      <c r="F22" s="1512"/>
      <c r="G22" s="1512"/>
      <c r="H22" s="1512"/>
      <c r="I22" s="1512"/>
      <c r="J22" s="1512"/>
      <c r="K22" s="1512"/>
      <c r="L22" s="1512"/>
      <c r="M22" s="1512"/>
      <c r="N22" s="1512"/>
      <c r="O22" s="1512"/>
      <c r="P22" s="1512"/>
      <c r="Q22" s="1512"/>
      <c r="R22" s="1512"/>
      <c r="S22" s="1512"/>
      <c r="T22" s="1512"/>
      <c r="U22" s="1512"/>
      <c r="V22" s="1512"/>
      <c r="W22" s="1512"/>
      <c r="X22" s="1512"/>
      <c r="Y22" s="1512"/>
      <c r="Z22" s="1512"/>
      <c r="AA22" s="1512"/>
      <c r="AB22" s="1512"/>
      <c r="AC22" s="1512"/>
      <c r="AD22" s="1512"/>
      <c r="AE22" s="1512"/>
      <c r="AF22" s="1512"/>
      <c r="AG22" s="1512"/>
      <c r="AH22" s="1512"/>
      <c r="AI22" s="1512"/>
      <c r="AJ22" s="1512"/>
      <c r="AK22" s="1512"/>
      <c r="AL22" s="1512"/>
      <c r="AM22" s="1512"/>
      <c r="AN22" s="1512"/>
      <c r="AO22" s="1512"/>
      <c r="AP22" s="1512"/>
      <c r="AQ22" s="1512"/>
      <c r="AR22" s="1512"/>
      <c r="AS22" s="1512"/>
      <c r="AT22" s="1512"/>
      <c r="AU22" s="1512"/>
      <c r="AV22" s="1512"/>
      <c r="AW22" s="1512"/>
      <c r="AX22" s="1512"/>
      <c r="AY22" s="1512"/>
      <c r="AZ22" s="1512"/>
      <c r="BA22" s="528"/>
      <c r="BB22" s="1538"/>
      <c r="BC22" s="1538"/>
      <c r="BD22" s="1538"/>
      <c r="BE22" s="1538"/>
      <c r="BF22" s="1538"/>
      <c r="BG22" s="1538"/>
      <c r="BH22" s="1538"/>
      <c r="BI22" s="1538"/>
      <c r="BJ22" s="1538"/>
      <c r="BK22" s="1538"/>
      <c r="BL22" s="1538"/>
      <c r="BM22" s="1538"/>
      <c r="BN22" s="1538"/>
      <c r="BO22" s="1538"/>
      <c r="BP22" s="1538"/>
      <c r="BQ22" s="1538"/>
      <c r="BR22" s="1538"/>
      <c r="BS22" s="1538"/>
      <c r="BT22" s="1538"/>
      <c r="BU22" s="1538"/>
      <c r="BV22" s="1538"/>
      <c r="BW22" s="1538"/>
      <c r="BX22" s="1538"/>
      <c r="BY22" s="1538"/>
      <c r="BZ22" s="1538"/>
      <c r="CA22" s="112"/>
      <c r="CB22" s="112"/>
      <c r="CC22" s="112"/>
      <c r="CD22" s="112"/>
      <c r="CE22" s="112"/>
      <c r="CF22" s="112"/>
      <c r="CG22" s="112"/>
      <c r="CH22" s="112"/>
      <c r="CI22" s="112"/>
      <c r="CJ22" s="111"/>
    </row>
    <row r="23" spans="1:88" ht="15" customHeight="1" x14ac:dyDescent="0.2">
      <c r="A23" s="529" t="s">
        <v>263</v>
      </c>
      <c r="B23" s="515"/>
      <c r="C23" s="515"/>
      <c r="D23" s="530"/>
      <c r="E23" s="515"/>
      <c r="F23" s="515"/>
      <c r="G23" s="515"/>
      <c r="H23" s="515"/>
      <c r="I23" s="515"/>
      <c r="J23" s="515"/>
      <c r="K23" s="515"/>
      <c r="L23" s="515"/>
      <c r="M23" s="515"/>
      <c r="N23" s="515"/>
      <c r="O23" s="515"/>
      <c r="P23" s="515"/>
      <c r="Q23" s="515"/>
      <c r="R23" s="515"/>
      <c r="S23" s="515"/>
      <c r="T23" s="515"/>
      <c r="U23" s="515"/>
      <c r="V23" s="515"/>
      <c r="W23" s="515"/>
      <c r="X23" s="523"/>
      <c r="Y23" s="523"/>
      <c r="Z23" s="515"/>
      <c r="AA23" s="515"/>
      <c r="AB23" s="515"/>
      <c r="AC23" s="515"/>
      <c r="AD23" s="515"/>
      <c r="AE23" s="515"/>
      <c r="AF23" s="515"/>
      <c r="AG23" s="515"/>
      <c r="AH23" s="515"/>
      <c r="AI23" s="515"/>
      <c r="AJ23" s="515"/>
      <c r="AK23" s="515"/>
      <c r="AL23" s="515"/>
      <c r="AM23" s="515"/>
      <c r="AN23" s="515"/>
      <c r="AO23" s="515"/>
      <c r="AP23" s="515"/>
      <c r="AQ23" s="515"/>
      <c r="AR23" s="515"/>
      <c r="AS23" s="515"/>
      <c r="AT23" s="515"/>
      <c r="AU23" s="531"/>
      <c r="AV23" s="531"/>
      <c r="AW23" s="531"/>
      <c r="AX23" s="531"/>
      <c r="AY23" s="531"/>
      <c r="AZ23" s="531"/>
      <c r="BA23" s="531"/>
      <c r="BB23" s="1538"/>
      <c r="BC23" s="1538"/>
      <c r="BD23" s="1538"/>
      <c r="BE23" s="1538"/>
      <c r="BF23" s="1538"/>
      <c r="BG23" s="1538"/>
      <c r="BH23" s="1538"/>
      <c r="BI23" s="1538"/>
      <c r="BJ23" s="1538"/>
      <c r="BK23" s="1538"/>
      <c r="BL23" s="1538"/>
      <c r="BM23" s="1538"/>
      <c r="BN23" s="1538"/>
      <c r="BO23" s="1538"/>
      <c r="BP23" s="1538"/>
      <c r="BQ23" s="1538"/>
      <c r="BR23" s="1538"/>
      <c r="BS23" s="1538"/>
      <c r="BT23" s="1538"/>
      <c r="BU23" s="1538"/>
      <c r="BV23" s="1538"/>
      <c r="BW23" s="1538"/>
      <c r="BX23" s="1538"/>
      <c r="BY23" s="1538"/>
      <c r="BZ23" s="1538"/>
      <c r="CA23" s="112"/>
      <c r="CB23" s="112"/>
      <c r="CC23" s="112"/>
      <c r="CD23" s="112"/>
      <c r="CE23" s="112"/>
      <c r="CF23" s="112"/>
      <c r="CG23" s="112"/>
      <c r="CH23" s="112"/>
      <c r="CI23" s="112"/>
      <c r="CJ23" s="119"/>
    </row>
    <row r="24" spans="1:88" ht="19" customHeight="1" x14ac:dyDescent="0.2">
      <c r="A24" s="1430" t="s">
        <v>45</v>
      </c>
      <c r="B24" s="1431"/>
      <c r="C24" s="1431"/>
      <c r="D24" s="1431"/>
      <c r="E24" s="1431"/>
      <c r="F24" s="1431"/>
      <c r="G24" s="1431"/>
      <c r="H24" s="1431"/>
      <c r="I24" s="1431"/>
      <c r="J24" s="1431"/>
      <c r="K24" s="1431"/>
      <c r="L24" s="1431"/>
      <c r="M24" s="1431"/>
      <c r="N24" s="1431"/>
      <c r="O24" s="1431"/>
      <c r="P24" s="1432"/>
      <c r="Q24" s="1430" t="s">
        <v>7</v>
      </c>
      <c r="R24" s="1431"/>
      <c r="S24" s="1431"/>
      <c r="T24" s="1431"/>
      <c r="U24" s="1431"/>
      <c r="V24" s="1431"/>
      <c r="W24" s="1431"/>
      <c r="X24" s="1431"/>
      <c r="Y24" s="1431"/>
      <c r="Z24" s="1483" t="s">
        <v>8</v>
      </c>
      <c r="AA24" s="1484"/>
      <c r="AB24" s="1484"/>
      <c r="AC24" s="1484"/>
      <c r="AD24" s="1484"/>
      <c r="AE24" s="1484"/>
      <c r="AF24" s="1484"/>
      <c r="AG24" s="1484"/>
      <c r="AH24" s="1484"/>
      <c r="AI24" s="1484"/>
      <c r="AJ24" s="1484"/>
      <c r="AK24" s="1484"/>
      <c r="AL24" s="1484"/>
      <c r="AM24" s="1484"/>
      <c r="AN24" s="1484"/>
      <c r="AO24" s="1484"/>
      <c r="AP24" s="1484"/>
      <c r="AQ24" s="1485"/>
      <c r="AR24" s="1431" t="s">
        <v>129</v>
      </c>
      <c r="AS24" s="1431"/>
      <c r="AT24" s="1431"/>
      <c r="AU24" s="1431"/>
      <c r="AV24" s="1431"/>
      <c r="AW24" s="1431"/>
      <c r="AX24" s="1431"/>
      <c r="AY24" s="1431"/>
      <c r="AZ24" s="1431"/>
      <c r="BA24" s="1432"/>
      <c r="BB24" s="519"/>
      <c r="BC24" s="515"/>
      <c r="BD24" s="515"/>
      <c r="BE24" s="515"/>
      <c r="BF24" s="515"/>
      <c r="BG24" s="532"/>
      <c r="BH24" s="532"/>
      <c r="BI24" s="532"/>
      <c r="BJ24" s="532"/>
      <c r="BK24" s="532"/>
      <c r="BL24" s="532"/>
      <c r="BM24" s="532"/>
      <c r="BN24" s="532"/>
      <c r="BO24" s="532"/>
      <c r="BP24" s="532"/>
      <c r="BQ24" s="532"/>
      <c r="BR24" s="532"/>
      <c r="BS24" s="532"/>
      <c r="BT24" s="532"/>
      <c r="BU24" s="532"/>
      <c r="BV24" s="532"/>
      <c r="BW24" s="532"/>
      <c r="BX24" s="532"/>
      <c r="BY24" s="532"/>
      <c r="BZ24" s="532"/>
      <c r="CA24" s="114"/>
      <c r="CB24" s="114"/>
      <c r="CC24" s="114"/>
      <c r="CD24" s="114"/>
      <c r="CE24" s="114"/>
      <c r="CF24" s="114"/>
      <c r="CG24" s="114"/>
      <c r="CH24" s="114"/>
      <c r="CI24" s="114"/>
      <c r="CJ24" s="114"/>
    </row>
    <row r="25" spans="1:88" ht="21" customHeight="1" x14ac:dyDescent="0.2">
      <c r="A25" s="1459" t="s">
        <v>9</v>
      </c>
      <c r="B25" s="1460"/>
      <c r="C25" s="1427" t="s">
        <v>52</v>
      </c>
      <c r="D25" s="1428"/>
      <c r="E25" s="1428"/>
      <c r="F25" s="1428"/>
      <c r="G25" s="1428"/>
      <c r="H25" s="1428"/>
      <c r="I25" s="1428"/>
      <c r="J25" s="1428"/>
      <c r="K25" s="1428"/>
      <c r="L25" s="1428"/>
      <c r="M25" s="1428"/>
      <c r="N25" s="1428"/>
      <c r="O25" s="1428"/>
      <c r="P25" s="1429"/>
      <c r="Q25" s="1433"/>
      <c r="R25" s="1434"/>
      <c r="S25" s="1434"/>
      <c r="T25" s="1434"/>
      <c r="U25" s="1434"/>
      <c r="V25" s="1434"/>
      <c r="W25" s="1434"/>
      <c r="X25" s="1434"/>
      <c r="Y25" s="1434"/>
      <c r="Z25" s="1478"/>
      <c r="AA25" s="1479"/>
      <c r="AB25" s="1479"/>
      <c r="AC25" s="1479"/>
      <c r="AD25" s="1479"/>
      <c r="AE25" s="1479"/>
      <c r="AF25" s="1479"/>
      <c r="AG25" s="1479"/>
      <c r="AH25" s="1479"/>
      <c r="AI25" s="1479"/>
      <c r="AJ25" s="1479"/>
      <c r="AK25" s="1479"/>
      <c r="AL25" s="1479"/>
      <c r="AM25" s="1479"/>
      <c r="AN25" s="1479"/>
      <c r="AO25" s="1479"/>
      <c r="AP25" s="1479"/>
      <c r="AQ25" s="1480"/>
      <c r="AR25" s="1478"/>
      <c r="AS25" s="1479"/>
      <c r="AT25" s="1479"/>
      <c r="AU25" s="1479"/>
      <c r="AV25" s="1479"/>
      <c r="AW25" s="1479"/>
      <c r="AX25" s="1479"/>
      <c r="AY25" s="1479"/>
      <c r="AZ25" s="1479"/>
      <c r="BA25" s="1480"/>
      <c r="BB25" s="518"/>
      <c r="BC25" s="515"/>
      <c r="BD25" s="515"/>
      <c r="BE25" s="515"/>
      <c r="BF25" s="515"/>
      <c r="BG25" s="532"/>
      <c r="BH25" s="532"/>
      <c r="BI25" s="532"/>
      <c r="BJ25" s="532"/>
      <c r="BK25" s="532"/>
      <c r="BL25" s="532"/>
      <c r="BM25" s="532"/>
      <c r="BN25" s="532"/>
      <c r="BO25" s="532"/>
      <c r="BP25" s="532"/>
      <c r="BQ25" s="532"/>
      <c r="BR25" s="532"/>
      <c r="BS25" s="532"/>
      <c r="BT25" s="532"/>
      <c r="BU25" s="532"/>
      <c r="BV25" s="532"/>
      <c r="BW25" s="532"/>
      <c r="BX25" s="532"/>
      <c r="BY25" s="532"/>
      <c r="BZ25" s="532"/>
      <c r="CA25" s="114"/>
      <c r="CB25" s="114"/>
      <c r="CC25" s="114"/>
      <c r="CD25" s="114"/>
      <c r="CE25" s="114"/>
      <c r="CF25" s="114"/>
      <c r="CG25" s="114"/>
      <c r="CH25" s="114"/>
      <c r="CI25" s="114"/>
      <c r="CJ25" s="114"/>
    </row>
    <row r="26" spans="1:88" ht="21" customHeight="1" x14ac:dyDescent="0.2">
      <c r="A26" s="1461"/>
      <c r="B26" s="1462"/>
      <c r="C26" s="1424" t="s">
        <v>46</v>
      </c>
      <c r="D26" s="1425"/>
      <c r="E26" s="1425"/>
      <c r="F26" s="1425"/>
      <c r="G26" s="1425"/>
      <c r="H26" s="1425"/>
      <c r="I26" s="1425"/>
      <c r="J26" s="1425"/>
      <c r="K26" s="1425"/>
      <c r="L26" s="1425"/>
      <c r="M26" s="1425"/>
      <c r="N26" s="1425"/>
      <c r="O26" s="1425"/>
      <c r="P26" s="1426"/>
      <c r="Q26" s="1435"/>
      <c r="R26" s="1436"/>
      <c r="S26" s="1436"/>
      <c r="T26" s="1436"/>
      <c r="U26" s="1436"/>
      <c r="V26" s="1436"/>
      <c r="W26" s="1436"/>
      <c r="X26" s="1436"/>
      <c r="Y26" s="1436"/>
      <c r="Z26" s="1534"/>
      <c r="AA26" s="1535"/>
      <c r="AB26" s="1535"/>
      <c r="AC26" s="1535"/>
      <c r="AD26" s="1535"/>
      <c r="AE26" s="1535"/>
      <c r="AF26" s="1535"/>
      <c r="AG26" s="1535"/>
      <c r="AH26" s="1535"/>
      <c r="AI26" s="1535"/>
      <c r="AJ26" s="1535"/>
      <c r="AK26" s="1535"/>
      <c r="AL26" s="1535"/>
      <c r="AM26" s="1535"/>
      <c r="AN26" s="1535"/>
      <c r="AO26" s="1535"/>
      <c r="AP26" s="1535"/>
      <c r="AQ26" s="1536"/>
      <c r="AR26" s="1481"/>
      <c r="AS26" s="1481"/>
      <c r="AT26" s="1481"/>
      <c r="AU26" s="1481"/>
      <c r="AV26" s="1481"/>
      <c r="AW26" s="1481"/>
      <c r="AX26" s="1481"/>
      <c r="AY26" s="1481"/>
      <c r="AZ26" s="1481"/>
      <c r="BA26" s="1482"/>
      <c r="BB26" s="533"/>
      <c r="BC26" s="526"/>
      <c r="BD26" s="526"/>
      <c r="BE26" s="526"/>
      <c r="BF26" s="526"/>
      <c r="BG26" s="526"/>
      <c r="BH26" s="526"/>
      <c r="BI26" s="526"/>
      <c r="BJ26" s="526"/>
      <c r="BK26" s="526"/>
      <c r="BL26" s="526"/>
      <c r="BM26" s="526"/>
      <c r="BN26" s="526"/>
      <c r="BO26" s="526"/>
      <c r="BP26" s="526"/>
      <c r="BQ26" s="526"/>
      <c r="BR26" s="526"/>
      <c r="BS26" s="526"/>
      <c r="BT26" s="526"/>
      <c r="BU26" s="526"/>
      <c r="BV26" s="526"/>
      <c r="BW26" s="526"/>
      <c r="BX26" s="526"/>
      <c r="BY26" s="526"/>
      <c r="BZ26" s="526"/>
      <c r="CA26" s="120"/>
      <c r="CB26" s="120"/>
      <c r="CC26" s="120"/>
      <c r="CD26" s="120"/>
      <c r="CE26" s="120"/>
      <c r="CF26" s="120"/>
      <c r="CG26" s="121"/>
      <c r="CH26" s="121"/>
      <c r="CI26" s="121"/>
      <c r="CJ26" s="122"/>
    </row>
    <row r="27" spans="1:88" ht="21" customHeight="1" x14ac:dyDescent="0.2">
      <c r="A27" s="1461"/>
      <c r="B27" s="1462"/>
      <c r="C27" s="1424" t="s">
        <v>47</v>
      </c>
      <c r="D27" s="1425"/>
      <c r="E27" s="1425"/>
      <c r="F27" s="1425"/>
      <c r="G27" s="1425"/>
      <c r="H27" s="1425"/>
      <c r="I27" s="1425"/>
      <c r="J27" s="1425"/>
      <c r="K27" s="1425"/>
      <c r="L27" s="1425"/>
      <c r="M27" s="1425"/>
      <c r="N27" s="1425"/>
      <c r="O27" s="1425"/>
      <c r="P27" s="1426"/>
      <c r="Q27" s="1435"/>
      <c r="R27" s="1436"/>
      <c r="S27" s="1436"/>
      <c r="T27" s="1436"/>
      <c r="U27" s="1436"/>
      <c r="V27" s="1436"/>
      <c r="W27" s="1436"/>
      <c r="X27" s="1436"/>
      <c r="Y27" s="1436"/>
      <c r="Z27" s="1534"/>
      <c r="AA27" s="1535"/>
      <c r="AB27" s="1535"/>
      <c r="AC27" s="1535"/>
      <c r="AD27" s="1535"/>
      <c r="AE27" s="1535"/>
      <c r="AF27" s="1535"/>
      <c r="AG27" s="1535"/>
      <c r="AH27" s="1535"/>
      <c r="AI27" s="1535"/>
      <c r="AJ27" s="1535"/>
      <c r="AK27" s="1535"/>
      <c r="AL27" s="1535"/>
      <c r="AM27" s="1535"/>
      <c r="AN27" s="1535"/>
      <c r="AO27" s="1535"/>
      <c r="AP27" s="1535"/>
      <c r="AQ27" s="1536"/>
      <c r="AR27" s="1481"/>
      <c r="AS27" s="1481"/>
      <c r="AT27" s="1481"/>
      <c r="AU27" s="1481"/>
      <c r="AV27" s="1481"/>
      <c r="AW27" s="1481"/>
      <c r="AX27" s="1481"/>
      <c r="AY27" s="1481"/>
      <c r="AZ27" s="1481"/>
      <c r="BA27" s="1482"/>
      <c r="BB27" s="533"/>
      <c r="BC27" s="526"/>
      <c r="BD27" s="526"/>
      <c r="BE27" s="526"/>
      <c r="BF27" s="526"/>
      <c r="BG27" s="526"/>
      <c r="BH27" s="526"/>
      <c r="BI27" s="526"/>
      <c r="BJ27" s="526"/>
      <c r="BK27" s="526"/>
      <c r="BL27" s="526"/>
      <c r="BM27" s="526"/>
      <c r="BN27" s="526"/>
      <c r="BO27" s="526"/>
      <c r="BP27" s="526"/>
      <c r="BQ27" s="526"/>
      <c r="BR27" s="526"/>
      <c r="BS27" s="526"/>
      <c r="BT27" s="526"/>
      <c r="BU27" s="526"/>
      <c r="BV27" s="526"/>
      <c r="BW27" s="526"/>
      <c r="BX27" s="526"/>
      <c r="BY27" s="526"/>
      <c r="BZ27" s="526"/>
      <c r="CA27" s="120"/>
      <c r="CB27" s="120"/>
      <c r="CC27" s="120"/>
      <c r="CD27" s="120"/>
      <c r="CE27" s="120"/>
      <c r="CF27" s="120"/>
      <c r="CG27" s="121"/>
      <c r="CH27" s="121"/>
      <c r="CI27" s="121"/>
      <c r="CJ27" s="120"/>
    </row>
    <row r="28" spans="1:88" ht="21" customHeight="1" x14ac:dyDescent="0.2">
      <c r="A28" s="1463"/>
      <c r="B28" s="1464"/>
      <c r="C28" s="1472" t="s">
        <v>264</v>
      </c>
      <c r="D28" s="1473"/>
      <c r="E28" s="1473"/>
      <c r="F28" s="1473"/>
      <c r="G28" s="1473"/>
      <c r="H28" s="1473"/>
      <c r="I28" s="1473"/>
      <c r="J28" s="1473"/>
      <c r="K28" s="1473"/>
      <c r="L28" s="1473"/>
      <c r="M28" s="1473"/>
      <c r="N28" s="1473"/>
      <c r="O28" s="1473"/>
      <c r="P28" s="1474"/>
      <c r="Q28" s="1435"/>
      <c r="R28" s="1436"/>
      <c r="S28" s="1436"/>
      <c r="T28" s="1436"/>
      <c r="U28" s="1436"/>
      <c r="V28" s="1436"/>
      <c r="W28" s="1436"/>
      <c r="X28" s="1436"/>
      <c r="Y28" s="1436"/>
      <c r="Z28" s="1534"/>
      <c r="AA28" s="1535"/>
      <c r="AB28" s="1535"/>
      <c r="AC28" s="1535"/>
      <c r="AD28" s="1535"/>
      <c r="AE28" s="1535"/>
      <c r="AF28" s="1535"/>
      <c r="AG28" s="1535"/>
      <c r="AH28" s="1535"/>
      <c r="AI28" s="1535"/>
      <c r="AJ28" s="1535"/>
      <c r="AK28" s="1535"/>
      <c r="AL28" s="1535"/>
      <c r="AM28" s="1535"/>
      <c r="AN28" s="1535"/>
      <c r="AO28" s="1535"/>
      <c r="AP28" s="1535"/>
      <c r="AQ28" s="1536"/>
      <c r="AR28" s="1513"/>
      <c r="AS28" s="1481"/>
      <c r="AT28" s="1481"/>
      <c r="AU28" s="1481"/>
      <c r="AV28" s="1481"/>
      <c r="AW28" s="1481"/>
      <c r="AX28" s="1481"/>
      <c r="AY28" s="1481"/>
      <c r="AZ28" s="1481"/>
      <c r="BA28" s="1482"/>
      <c r="BB28" s="526"/>
      <c r="BC28" s="526"/>
      <c r="BD28" s="526"/>
      <c r="BE28" s="526"/>
      <c r="BF28" s="526"/>
      <c r="BG28" s="526"/>
      <c r="BH28" s="526"/>
      <c r="BI28" s="526"/>
      <c r="BJ28" s="526"/>
      <c r="BK28" s="526"/>
      <c r="BL28" s="526"/>
      <c r="BM28" s="526"/>
      <c r="BN28" s="526"/>
      <c r="BO28" s="526"/>
      <c r="BP28" s="526"/>
      <c r="BQ28" s="526"/>
      <c r="BR28" s="526"/>
      <c r="BS28" s="526"/>
      <c r="BT28" s="526"/>
      <c r="BU28" s="526"/>
      <c r="BV28" s="526"/>
      <c r="BW28" s="526"/>
      <c r="BX28" s="526"/>
      <c r="BY28" s="526"/>
      <c r="BZ28" s="526"/>
      <c r="CA28" s="120"/>
      <c r="CB28" s="120"/>
      <c r="CC28" s="120"/>
      <c r="CD28" s="120"/>
      <c r="CE28" s="120"/>
      <c r="CF28" s="120"/>
      <c r="CG28" s="121"/>
      <c r="CH28" s="121"/>
      <c r="CI28" s="121"/>
      <c r="CJ28" s="120"/>
    </row>
    <row r="29" spans="1:88" ht="21" customHeight="1" thickBot="1" x14ac:dyDescent="0.25">
      <c r="A29" s="1463"/>
      <c r="B29" s="1464"/>
      <c r="C29" s="1475"/>
      <c r="D29" s="1476"/>
      <c r="E29" s="1476"/>
      <c r="F29" s="1476"/>
      <c r="G29" s="1476"/>
      <c r="H29" s="1476"/>
      <c r="I29" s="1476"/>
      <c r="J29" s="1476"/>
      <c r="K29" s="1476"/>
      <c r="L29" s="1476"/>
      <c r="M29" s="1476"/>
      <c r="N29" s="1476"/>
      <c r="O29" s="1476"/>
      <c r="P29" s="1477"/>
      <c r="Q29" s="1437"/>
      <c r="R29" s="1438"/>
      <c r="S29" s="1438"/>
      <c r="T29" s="1438"/>
      <c r="U29" s="1438"/>
      <c r="V29" s="1438"/>
      <c r="W29" s="1438"/>
      <c r="X29" s="1438"/>
      <c r="Y29" s="1438"/>
      <c r="Z29" s="1534"/>
      <c r="AA29" s="1535"/>
      <c r="AB29" s="1535"/>
      <c r="AC29" s="1535"/>
      <c r="AD29" s="1535"/>
      <c r="AE29" s="1535"/>
      <c r="AF29" s="1535"/>
      <c r="AG29" s="1535"/>
      <c r="AH29" s="1535"/>
      <c r="AI29" s="1535"/>
      <c r="AJ29" s="1535"/>
      <c r="AK29" s="1535"/>
      <c r="AL29" s="1535"/>
      <c r="AM29" s="1535"/>
      <c r="AN29" s="1535"/>
      <c r="AO29" s="1535"/>
      <c r="AP29" s="1535"/>
      <c r="AQ29" s="1536"/>
      <c r="AR29" s="1446"/>
      <c r="AS29" s="1446"/>
      <c r="AT29" s="1446"/>
      <c r="AU29" s="1446"/>
      <c r="AV29" s="1446"/>
      <c r="AW29" s="1446"/>
      <c r="AX29" s="1446"/>
      <c r="AY29" s="1446"/>
      <c r="AZ29" s="1446"/>
      <c r="BA29" s="1447"/>
      <c r="BB29" s="515"/>
      <c r="BC29" s="532"/>
      <c r="BD29" s="532"/>
      <c r="BE29" s="532"/>
      <c r="BF29" s="532"/>
      <c r="BG29" s="532"/>
      <c r="BH29" s="532"/>
      <c r="BI29" s="532"/>
      <c r="BJ29" s="532"/>
      <c r="BK29" s="532"/>
      <c r="BL29" s="532"/>
      <c r="BM29" s="532"/>
      <c r="BN29" s="532"/>
      <c r="BO29" s="532"/>
      <c r="BP29" s="532"/>
      <c r="BQ29" s="532"/>
      <c r="BR29" s="532"/>
      <c r="BS29" s="532"/>
      <c r="BT29" s="532"/>
      <c r="BU29" s="532"/>
      <c r="BV29" s="532"/>
      <c r="BW29" s="532"/>
      <c r="BX29" s="532"/>
      <c r="BY29" s="532"/>
      <c r="BZ29" s="532"/>
      <c r="CA29" s="114"/>
      <c r="CB29" s="114"/>
      <c r="CC29" s="114"/>
      <c r="CD29" s="114"/>
      <c r="CE29" s="114"/>
      <c r="CF29" s="114"/>
      <c r="CG29" s="114"/>
      <c r="CH29" s="114"/>
      <c r="CI29" s="114"/>
      <c r="CJ29" s="111"/>
    </row>
    <row r="30" spans="1:88" ht="21" customHeight="1" thickBot="1" x14ac:dyDescent="0.25">
      <c r="A30" s="1421" t="s">
        <v>138</v>
      </c>
      <c r="B30" s="1422"/>
      <c r="C30" s="1422"/>
      <c r="D30" s="1422"/>
      <c r="E30" s="1422"/>
      <c r="F30" s="1422"/>
      <c r="G30" s="1422"/>
      <c r="H30" s="1422"/>
      <c r="I30" s="1422"/>
      <c r="J30" s="1422"/>
      <c r="K30" s="1422"/>
      <c r="L30" s="1422"/>
      <c r="M30" s="1422"/>
      <c r="N30" s="1422"/>
      <c r="O30" s="1422"/>
      <c r="P30" s="1423"/>
      <c r="Q30" s="1439">
        <f>SUM(Q25:Y29)</f>
        <v>0</v>
      </c>
      <c r="R30" s="1440"/>
      <c r="S30" s="1440"/>
      <c r="T30" s="1440"/>
      <c r="U30" s="1440"/>
      <c r="V30" s="1440"/>
      <c r="W30" s="1440"/>
      <c r="X30" s="1440"/>
      <c r="Y30" s="1440"/>
      <c r="Z30" s="1519" t="str">
        <f>IF(Q21&lt;&gt;Q30,"修正して下さい","")</f>
        <v/>
      </c>
      <c r="AA30" s="1520"/>
      <c r="AB30" s="1520"/>
      <c r="AC30" s="1520"/>
      <c r="AD30" s="1520"/>
      <c r="AE30" s="1520"/>
      <c r="AF30" s="1520"/>
      <c r="AG30" s="1520"/>
      <c r="AH30" s="1520"/>
      <c r="AI30" s="1520"/>
      <c r="AJ30" s="1520"/>
      <c r="AK30" s="1520"/>
      <c r="AL30" s="1520"/>
      <c r="AM30" s="1520"/>
      <c r="AN30" s="1520"/>
      <c r="AO30" s="1520"/>
      <c r="AP30" s="1520"/>
      <c r="AQ30" s="1520"/>
      <c r="AR30" s="1520"/>
      <c r="AS30" s="1520"/>
      <c r="AT30" s="1520"/>
      <c r="AU30" s="1520"/>
      <c r="AV30" s="1520"/>
      <c r="AW30" s="1520"/>
      <c r="AX30" s="1520"/>
      <c r="AY30" s="1520"/>
      <c r="AZ30" s="1520"/>
      <c r="BA30" s="1521"/>
      <c r="BB30" s="1537"/>
      <c r="BC30" s="1537"/>
      <c r="BD30" s="1537"/>
      <c r="BE30" s="1537"/>
      <c r="BF30" s="1537"/>
      <c r="BG30" s="1537"/>
      <c r="BH30" s="1537"/>
      <c r="BI30" s="1537"/>
      <c r="BJ30" s="1537"/>
      <c r="BK30" s="1537"/>
      <c r="BL30" s="1537"/>
      <c r="BM30" s="1537"/>
      <c r="BN30" s="1537"/>
      <c r="BO30" s="1537"/>
      <c r="BP30" s="1537"/>
      <c r="BQ30" s="1537"/>
      <c r="BR30" s="1537"/>
      <c r="BS30" s="1537"/>
      <c r="BT30" s="1537"/>
      <c r="BU30" s="1537"/>
      <c r="BV30" s="1537"/>
      <c r="BW30" s="1537"/>
      <c r="BX30" s="1537"/>
      <c r="BY30" s="1537"/>
      <c r="BZ30" s="1537"/>
      <c r="CA30" s="125"/>
      <c r="CC30" s="123"/>
      <c r="CD30" s="123"/>
      <c r="CE30" s="123"/>
      <c r="CF30" s="123"/>
      <c r="CG30" s="114"/>
      <c r="CH30" s="114"/>
      <c r="CI30" s="114"/>
      <c r="CJ30" s="111"/>
    </row>
    <row r="31" spans="1:88" ht="6.75" customHeight="1" x14ac:dyDescent="0.2">
      <c r="A31" s="531"/>
      <c r="B31" s="531"/>
      <c r="C31" s="524"/>
      <c r="D31" s="524"/>
      <c r="E31" s="524"/>
      <c r="F31" s="524"/>
      <c r="G31" s="524"/>
      <c r="H31" s="524"/>
      <c r="I31" s="524"/>
      <c r="J31" s="524"/>
      <c r="K31" s="524"/>
      <c r="L31" s="524"/>
      <c r="M31" s="521"/>
      <c r="N31" s="521"/>
      <c r="O31" s="521"/>
      <c r="P31" s="521"/>
      <c r="Q31" s="521"/>
      <c r="R31" s="521"/>
      <c r="S31" s="521"/>
      <c r="T31" s="521"/>
      <c r="U31" s="521"/>
      <c r="V31" s="521"/>
      <c r="W31" s="521"/>
      <c r="X31" s="524"/>
      <c r="Y31" s="524"/>
      <c r="Z31" s="524"/>
      <c r="AA31" s="524"/>
      <c r="AB31" s="524"/>
      <c r="AC31" s="524"/>
      <c r="AD31" s="524"/>
      <c r="AE31" s="524"/>
      <c r="AF31" s="524"/>
      <c r="AG31" s="524"/>
      <c r="AH31" s="524"/>
      <c r="AI31" s="524"/>
      <c r="AJ31" s="524"/>
      <c r="AK31" s="524"/>
      <c r="AL31" s="524"/>
      <c r="AM31" s="524"/>
      <c r="AN31" s="524"/>
      <c r="AO31" s="524"/>
      <c r="AP31" s="524"/>
      <c r="AQ31" s="524"/>
      <c r="AR31" s="524"/>
      <c r="AS31" s="524"/>
      <c r="AT31" s="524"/>
      <c r="AU31" s="524"/>
      <c r="AV31" s="524"/>
      <c r="AW31" s="524"/>
      <c r="AX31" s="524"/>
      <c r="AY31" s="524"/>
      <c r="AZ31" s="524"/>
      <c r="BA31" s="524"/>
      <c r="BB31" s="1537"/>
      <c r="BC31" s="1537"/>
      <c r="BD31" s="1537"/>
      <c r="BE31" s="1537"/>
      <c r="BF31" s="1537"/>
      <c r="BG31" s="1537"/>
      <c r="BH31" s="1537"/>
      <c r="BI31" s="1537"/>
      <c r="BJ31" s="1537"/>
      <c r="BK31" s="1537"/>
      <c r="BL31" s="1537"/>
      <c r="BM31" s="1537"/>
      <c r="BN31" s="1537"/>
      <c r="BO31" s="1537"/>
      <c r="BP31" s="1537"/>
      <c r="BQ31" s="1537"/>
      <c r="BR31" s="1537"/>
      <c r="BS31" s="1537"/>
      <c r="BT31" s="1537"/>
      <c r="BU31" s="1537"/>
      <c r="BV31" s="1537"/>
      <c r="BW31" s="1537"/>
      <c r="BX31" s="1537"/>
      <c r="BY31" s="1537"/>
      <c r="BZ31" s="1537"/>
      <c r="CC31" s="123"/>
      <c r="CD31" s="123"/>
      <c r="CE31" s="123"/>
      <c r="CF31" s="123"/>
      <c r="CG31" s="114"/>
      <c r="CH31" s="114"/>
      <c r="CI31" s="114"/>
      <c r="CJ31" s="114"/>
    </row>
    <row r="32" spans="1:88" ht="15" customHeight="1" x14ac:dyDescent="0.2">
      <c r="A32" s="531"/>
      <c r="B32" s="531"/>
      <c r="C32" s="525"/>
      <c r="D32" s="525"/>
      <c r="E32" s="534"/>
      <c r="F32" s="534"/>
      <c r="G32" s="534"/>
      <c r="H32" s="534"/>
      <c r="I32" s="534"/>
      <c r="J32" s="534"/>
      <c r="K32" s="534"/>
      <c r="L32" s="534"/>
      <c r="M32" s="534"/>
      <c r="N32" s="534"/>
      <c r="O32" s="534"/>
      <c r="P32" s="534"/>
      <c r="Q32" s="534"/>
      <c r="R32" s="534"/>
      <c r="S32" s="534"/>
      <c r="T32" s="534"/>
      <c r="U32" s="534"/>
      <c r="V32" s="534"/>
      <c r="W32" s="534"/>
      <c r="X32" s="534"/>
      <c r="Y32" s="534"/>
      <c r="Z32" s="534"/>
      <c r="AA32" s="534"/>
      <c r="AB32" s="534"/>
      <c r="AC32" s="534"/>
      <c r="AD32" s="534"/>
      <c r="AE32" s="534"/>
      <c r="AF32" s="534"/>
      <c r="AG32" s="534"/>
      <c r="AH32" s="534"/>
      <c r="AI32" s="534"/>
      <c r="AJ32" s="534"/>
      <c r="AK32" s="534"/>
      <c r="AL32" s="534"/>
      <c r="AM32" s="534"/>
      <c r="AN32" s="534"/>
      <c r="AO32" s="534"/>
      <c r="AP32" s="534"/>
      <c r="AQ32" s="534"/>
      <c r="AR32" s="534"/>
      <c r="AS32" s="534"/>
      <c r="AT32" s="534"/>
      <c r="AU32" s="534"/>
      <c r="AV32" s="534"/>
      <c r="AW32" s="534"/>
      <c r="AX32" s="534"/>
      <c r="AY32" s="534"/>
      <c r="AZ32" s="534"/>
      <c r="BA32" s="534"/>
      <c r="BB32" s="1537"/>
      <c r="BC32" s="1537"/>
      <c r="BD32" s="1537"/>
      <c r="BE32" s="1537"/>
      <c r="BF32" s="1537"/>
      <c r="BG32" s="1537"/>
      <c r="BH32" s="1537"/>
      <c r="BI32" s="1537"/>
      <c r="BJ32" s="1537"/>
      <c r="BK32" s="1537"/>
      <c r="BL32" s="1537"/>
      <c r="BM32" s="1537"/>
      <c r="BN32" s="1537"/>
      <c r="BO32" s="1537"/>
      <c r="BP32" s="1537"/>
      <c r="BQ32" s="1537"/>
      <c r="BR32" s="1537"/>
      <c r="BS32" s="1537"/>
      <c r="BT32" s="1537"/>
      <c r="BU32" s="1537"/>
      <c r="BV32" s="1537"/>
      <c r="BW32" s="1537"/>
      <c r="BX32" s="1537"/>
      <c r="BY32" s="1537"/>
      <c r="BZ32" s="1537"/>
      <c r="CA32" s="123"/>
      <c r="CB32" s="123"/>
      <c r="CC32" s="123"/>
      <c r="CD32" s="123"/>
      <c r="CE32" s="123"/>
      <c r="CF32" s="123"/>
      <c r="CG32" s="114"/>
      <c r="CH32" s="114"/>
      <c r="CI32" s="114"/>
      <c r="CJ32" s="114"/>
    </row>
    <row r="33" spans="1:88" ht="15" customHeight="1" x14ac:dyDescent="0.2">
      <c r="A33" s="1458"/>
      <c r="B33" s="1458"/>
      <c r="C33" s="534"/>
      <c r="D33" s="534"/>
      <c r="E33" s="534"/>
      <c r="F33" s="534"/>
      <c r="G33" s="534"/>
      <c r="H33" s="534"/>
      <c r="I33" s="534"/>
      <c r="J33" s="534"/>
      <c r="K33" s="534"/>
      <c r="L33" s="534"/>
      <c r="M33" s="534"/>
      <c r="N33" s="534"/>
      <c r="O33" s="534"/>
      <c r="P33" s="534"/>
      <c r="Q33" s="534"/>
      <c r="R33" s="534"/>
      <c r="S33" s="534"/>
      <c r="T33" s="534"/>
      <c r="U33" s="534"/>
      <c r="V33" s="534"/>
      <c r="W33" s="534"/>
      <c r="X33" s="534"/>
      <c r="Y33" s="534"/>
      <c r="Z33" s="534"/>
      <c r="AA33" s="534"/>
      <c r="AB33" s="534"/>
      <c r="AC33" s="534"/>
      <c r="AD33" s="534"/>
      <c r="AE33" s="534"/>
      <c r="AF33" s="534"/>
      <c r="AG33" s="534"/>
      <c r="AH33" s="534"/>
      <c r="AI33" s="534"/>
      <c r="AJ33" s="534"/>
      <c r="AK33" s="534"/>
      <c r="AL33" s="534"/>
      <c r="AM33" s="534"/>
      <c r="AN33" s="534"/>
      <c r="AO33" s="534"/>
      <c r="AP33" s="534"/>
      <c r="AQ33" s="534"/>
      <c r="AR33" s="534"/>
      <c r="AS33" s="534"/>
      <c r="AT33" s="534"/>
      <c r="AU33" s="534"/>
      <c r="AV33" s="534"/>
      <c r="AW33" s="534"/>
      <c r="AX33" s="534"/>
      <c r="AY33" s="534"/>
      <c r="AZ33" s="534"/>
      <c r="BA33" s="534"/>
      <c r="BB33" s="1537"/>
      <c r="BC33" s="1537"/>
      <c r="BD33" s="1537"/>
      <c r="BE33" s="1537"/>
      <c r="BF33" s="1537"/>
      <c r="BG33" s="1537"/>
      <c r="BH33" s="1537"/>
      <c r="BI33" s="1537"/>
      <c r="BJ33" s="1537"/>
      <c r="BK33" s="1537"/>
      <c r="BL33" s="1537"/>
      <c r="BM33" s="1537"/>
      <c r="BN33" s="1537"/>
      <c r="BO33" s="1537"/>
      <c r="BP33" s="1537"/>
      <c r="BQ33" s="1537"/>
      <c r="BR33" s="1537"/>
      <c r="BS33" s="1537"/>
      <c r="BT33" s="1537"/>
      <c r="BU33" s="1537"/>
      <c r="BV33" s="1537"/>
      <c r="BW33" s="1537"/>
      <c r="BX33" s="1537"/>
      <c r="BY33" s="1537"/>
      <c r="BZ33" s="1537"/>
      <c r="CA33" s="114"/>
      <c r="CB33" s="114"/>
      <c r="CC33" s="114"/>
      <c r="CD33" s="114"/>
      <c r="CE33" s="114"/>
      <c r="CF33" s="114"/>
      <c r="CG33" s="114"/>
      <c r="CH33" s="114"/>
      <c r="CI33" s="114"/>
      <c r="CJ33" s="114"/>
    </row>
    <row r="34" spans="1:88" ht="15" customHeight="1" x14ac:dyDescent="0.2">
      <c r="A34" s="113"/>
      <c r="B34" s="113"/>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row>
    <row r="35" spans="1:88" ht="15" customHeight="1" x14ac:dyDescent="0.2">
      <c r="A35" s="116"/>
      <c r="B35" s="116"/>
      <c r="C35" s="117"/>
      <c r="D35" s="117"/>
      <c r="E35" s="1450"/>
      <c r="F35" s="1450"/>
      <c r="G35" s="1450"/>
      <c r="H35" s="1450"/>
      <c r="I35" s="1450"/>
      <c r="J35" s="1450"/>
      <c r="K35" s="1450"/>
      <c r="L35" s="1450"/>
      <c r="M35" s="1450"/>
      <c r="N35" s="1450"/>
      <c r="O35" s="1450"/>
      <c r="P35" s="1450"/>
      <c r="Q35" s="1450"/>
      <c r="R35" s="1450"/>
      <c r="S35" s="1450"/>
      <c r="T35" s="1450"/>
      <c r="U35" s="1450"/>
      <c r="V35" s="1450"/>
      <c r="W35" s="1450"/>
      <c r="X35" s="1450"/>
      <c r="Y35" s="1450"/>
      <c r="Z35" s="1450"/>
      <c r="AA35" s="1450"/>
      <c r="AB35" s="1450"/>
      <c r="AC35" s="1450"/>
      <c r="AD35" s="1450"/>
      <c r="AE35" s="1450"/>
      <c r="AF35" s="1450"/>
      <c r="AG35" s="1450"/>
      <c r="AH35" s="1450"/>
      <c r="AI35" s="1450"/>
      <c r="AJ35" s="1450"/>
      <c r="AK35" s="1450"/>
      <c r="AL35" s="1450"/>
      <c r="AM35" s="1450"/>
      <c r="AN35" s="1450"/>
      <c r="AO35" s="1450"/>
      <c r="AP35" s="1450"/>
      <c r="AQ35" s="1450"/>
      <c r="AR35" s="1450"/>
      <c r="AS35" s="1450"/>
      <c r="AT35" s="1450"/>
      <c r="AU35" s="1450"/>
      <c r="AV35" s="1450"/>
      <c r="AW35" s="1450"/>
      <c r="AX35" s="1450"/>
      <c r="AY35" s="1450"/>
      <c r="AZ35" s="1450"/>
      <c r="BA35" s="1450"/>
    </row>
    <row r="36" spans="1:88" ht="15" customHeight="1" x14ac:dyDescent="0.2">
      <c r="A36" s="113"/>
      <c r="B36" s="113"/>
      <c r="C36" s="115"/>
      <c r="D36" s="115"/>
      <c r="E36" s="1450"/>
      <c r="F36" s="1450"/>
      <c r="G36" s="1450"/>
      <c r="H36" s="1450"/>
      <c r="I36" s="1450"/>
      <c r="J36" s="1450"/>
      <c r="K36" s="1450"/>
      <c r="L36" s="1450"/>
      <c r="M36" s="1450"/>
      <c r="N36" s="1450"/>
      <c r="O36" s="1450"/>
      <c r="P36" s="1450"/>
      <c r="Q36" s="1450"/>
      <c r="R36" s="1450"/>
      <c r="S36" s="1450"/>
      <c r="T36" s="1450"/>
      <c r="U36" s="1450"/>
      <c r="V36" s="1450"/>
      <c r="W36" s="1450"/>
      <c r="X36" s="1450"/>
      <c r="Y36" s="1450"/>
      <c r="Z36" s="1450"/>
      <c r="AA36" s="1450"/>
      <c r="AB36" s="1450"/>
      <c r="AC36" s="1450"/>
      <c r="AD36" s="1450"/>
      <c r="AE36" s="1450"/>
      <c r="AF36" s="1450"/>
      <c r="AG36" s="1450"/>
      <c r="AH36" s="1450"/>
      <c r="AI36" s="1450"/>
      <c r="AJ36" s="1450"/>
      <c r="AK36" s="1450"/>
      <c r="AL36" s="1450"/>
      <c r="AM36" s="1450"/>
      <c r="AN36" s="1450"/>
      <c r="AO36" s="1450"/>
      <c r="AP36" s="1450"/>
      <c r="AQ36" s="1450"/>
      <c r="AR36" s="1450"/>
      <c r="AS36" s="1450"/>
      <c r="AT36" s="1450"/>
      <c r="AU36" s="1450"/>
      <c r="AV36" s="1450"/>
      <c r="AW36" s="1450"/>
      <c r="AX36" s="1450"/>
      <c r="AY36" s="1450"/>
      <c r="AZ36" s="1450"/>
      <c r="BA36" s="1450"/>
    </row>
    <row r="37" spans="1:88" ht="15" customHeight="1" x14ac:dyDescent="0.2">
      <c r="A37" s="113"/>
      <c r="B37" s="113"/>
      <c r="C37" s="115"/>
      <c r="D37" s="115"/>
      <c r="E37" s="1450"/>
      <c r="F37" s="1450"/>
      <c r="G37" s="1450"/>
      <c r="H37" s="1450"/>
      <c r="I37" s="1450"/>
      <c r="J37" s="1450"/>
      <c r="K37" s="1450"/>
      <c r="L37" s="1450"/>
      <c r="M37" s="1450"/>
      <c r="N37" s="1450"/>
      <c r="O37" s="1450"/>
      <c r="P37" s="1450"/>
      <c r="Q37" s="1450"/>
      <c r="R37" s="1450"/>
      <c r="S37" s="1450"/>
      <c r="T37" s="1450"/>
      <c r="U37" s="1450"/>
      <c r="V37" s="1450"/>
      <c r="W37" s="1450"/>
      <c r="X37" s="1450"/>
      <c r="Y37" s="1450"/>
      <c r="Z37" s="1450"/>
      <c r="AA37" s="1450"/>
      <c r="AB37" s="1450"/>
      <c r="AC37" s="1450"/>
      <c r="AD37" s="1450"/>
      <c r="AE37" s="1450"/>
      <c r="AF37" s="1450"/>
      <c r="AG37" s="1450"/>
      <c r="AH37" s="1450"/>
      <c r="AI37" s="1450"/>
      <c r="AJ37" s="1450"/>
      <c r="AK37" s="1450"/>
      <c r="AL37" s="1450"/>
      <c r="AM37" s="1450"/>
      <c r="AN37" s="1450"/>
      <c r="AO37" s="1450"/>
      <c r="AP37" s="1450"/>
      <c r="AQ37" s="1450"/>
      <c r="AR37" s="1450"/>
      <c r="AS37" s="1450"/>
      <c r="AT37" s="1450"/>
      <c r="AU37" s="1450"/>
      <c r="AV37" s="1450"/>
      <c r="AW37" s="1450"/>
      <c r="AX37" s="1450"/>
      <c r="AY37" s="1450"/>
      <c r="AZ37" s="1450"/>
      <c r="BA37" s="1450"/>
    </row>
    <row r="38" spans="1:88" ht="15" customHeight="1" x14ac:dyDescent="0.2">
      <c r="A38" s="113"/>
      <c r="B38" s="113"/>
      <c r="C38" s="124"/>
      <c r="D38" s="124"/>
      <c r="E38" s="1449"/>
      <c r="F38" s="1449"/>
      <c r="G38" s="1449"/>
      <c r="H38" s="1449"/>
      <c r="I38" s="1449"/>
      <c r="J38" s="1449"/>
      <c r="K38" s="1449"/>
      <c r="L38" s="1449"/>
      <c r="M38" s="1449"/>
      <c r="N38" s="1449"/>
      <c r="O38" s="1449"/>
      <c r="P38" s="1449"/>
      <c r="Q38" s="1449"/>
      <c r="R38" s="1449"/>
      <c r="S38" s="1449"/>
      <c r="T38" s="1449"/>
      <c r="U38" s="1449"/>
      <c r="V38" s="1449"/>
      <c r="W38" s="1449"/>
      <c r="X38" s="1449"/>
      <c r="Y38" s="1449"/>
      <c r="Z38" s="1449"/>
      <c r="AA38" s="1449"/>
      <c r="AB38" s="1449"/>
      <c r="AC38" s="1449"/>
      <c r="AD38" s="1449"/>
      <c r="AE38" s="1449"/>
      <c r="AF38" s="1449"/>
      <c r="AG38" s="1449"/>
      <c r="AH38" s="1449"/>
      <c r="AI38" s="1449"/>
      <c r="AJ38" s="1449"/>
      <c r="AK38" s="1449"/>
      <c r="AL38" s="1449"/>
      <c r="AM38" s="1449"/>
      <c r="AN38" s="1449"/>
      <c r="AO38" s="1449"/>
      <c r="AP38" s="1449"/>
      <c r="AQ38" s="1449"/>
      <c r="AR38" s="1449"/>
      <c r="AS38" s="1449"/>
      <c r="AT38" s="1449"/>
      <c r="AU38" s="1449"/>
      <c r="AV38" s="1449"/>
      <c r="AW38" s="1449"/>
      <c r="AX38" s="1449"/>
      <c r="AY38" s="1449"/>
      <c r="AZ38" s="1449"/>
      <c r="BA38" s="1449"/>
    </row>
    <row r="39" spans="1:88" ht="15" customHeight="1" x14ac:dyDescent="0.2">
      <c r="A39" s="113"/>
      <c r="B39" s="113"/>
      <c r="C39" s="124"/>
      <c r="D39" s="124"/>
      <c r="E39" s="1449"/>
      <c r="F39" s="1449"/>
      <c r="G39" s="1449"/>
      <c r="H39" s="1449"/>
      <c r="I39" s="1449"/>
      <c r="J39" s="1449"/>
      <c r="K39" s="1449"/>
      <c r="L39" s="1449"/>
      <c r="M39" s="1449"/>
      <c r="N39" s="1449"/>
      <c r="O39" s="1449"/>
      <c r="P39" s="1449"/>
      <c r="Q39" s="1449"/>
      <c r="R39" s="1449"/>
      <c r="S39" s="1449"/>
      <c r="T39" s="1449"/>
      <c r="U39" s="1449"/>
      <c r="V39" s="1449"/>
      <c r="W39" s="1449"/>
      <c r="X39" s="1449"/>
      <c r="Y39" s="1449"/>
      <c r="Z39" s="1449"/>
      <c r="AA39" s="1449"/>
      <c r="AB39" s="1449"/>
      <c r="AC39" s="1449"/>
      <c r="AD39" s="1449"/>
      <c r="AE39" s="1449"/>
      <c r="AF39" s="1449"/>
      <c r="AG39" s="1449"/>
      <c r="AH39" s="1449"/>
      <c r="AI39" s="1449"/>
      <c r="AJ39" s="1449"/>
      <c r="AK39" s="1449"/>
      <c r="AL39" s="1449"/>
      <c r="AM39" s="1449"/>
      <c r="AN39" s="1449"/>
      <c r="AO39" s="1449"/>
      <c r="AP39" s="1449"/>
      <c r="AQ39" s="1449"/>
      <c r="AR39" s="1449"/>
      <c r="AS39" s="1449"/>
      <c r="AT39" s="1449"/>
      <c r="AU39" s="1449"/>
      <c r="AV39" s="1449"/>
      <c r="AW39" s="1449"/>
      <c r="AX39" s="1449"/>
      <c r="AY39" s="1449"/>
      <c r="AZ39" s="1449"/>
      <c r="BA39" s="1449"/>
    </row>
    <row r="40" spans="1:88" ht="15" customHeight="1" x14ac:dyDescent="0.2">
      <c r="A40" s="113"/>
      <c r="B40" s="113"/>
      <c r="C40" s="124"/>
      <c r="D40" s="124"/>
      <c r="E40" s="1449"/>
      <c r="F40" s="1449"/>
      <c r="G40" s="1449"/>
      <c r="H40" s="1449"/>
      <c r="I40" s="1449"/>
      <c r="J40" s="1449"/>
      <c r="K40" s="1449"/>
      <c r="L40" s="1449"/>
      <c r="M40" s="1449"/>
      <c r="N40" s="1449"/>
      <c r="O40" s="1449"/>
      <c r="P40" s="1449"/>
      <c r="Q40" s="1449"/>
      <c r="R40" s="1449"/>
      <c r="S40" s="1449"/>
      <c r="T40" s="1449"/>
      <c r="U40" s="1449"/>
      <c r="V40" s="1449"/>
      <c r="W40" s="1449"/>
      <c r="X40" s="1449"/>
      <c r="Y40" s="1449"/>
      <c r="Z40" s="1449"/>
      <c r="AA40" s="1449"/>
      <c r="AB40" s="1449"/>
      <c r="AC40" s="1449"/>
      <c r="AD40" s="1449"/>
      <c r="AE40" s="1449"/>
      <c r="AF40" s="1449"/>
      <c r="AG40" s="1449"/>
      <c r="AH40" s="1449"/>
      <c r="AI40" s="1449"/>
      <c r="AJ40" s="1449"/>
      <c r="AK40" s="1449"/>
      <c r="AL40" s="1449"/>
      <c r="AM40" s="1449"/>
      <c r="AN40" s="1449"/>
      <c r="AO40" s="1449"/>
      <c r="AP40" s="1449"/>
      <c r="AQ40" s="1449"/>
      <c r="AR40" s="1449"/>
      <c r="AS40" s="1449"/>
      <c r="AT40" s="1449"/>
      <c r="AU40" s="1449"/>
      <c r="AV40" s="1449"/>
      <c r="AW40" s="1449"/>
      <c r="AX40" s="1449"/>
      <c r="AY40" s="1449"/>
      <c r="AZ40" s="1449"/>
      <c r="BA40" s="1449"/>
    </row>
    <row r="41" spans="1:88" ht="15" customHeight="1" x14ac:dyDescent="0.2">
      <c r="A41" s="113"/>
      <c r="B41" s="113"/>
      <c r="C41" s="124"/>
      <c r="D41" s="124"/>
      <c r="E41" s="1449"/>
      <c r="F41" s="1449"/>
      <c r="G41" s="1449"/>
      <c r="H41" s="1449"/>
      <c r="I41" s="1449"/>
      <c r="J41" s="1449"/>
      <c r="K41" s="1449"/>
      <c r="L41" s="1449"/>
      <c r="M41" s="1449"/>
      <c r="N41" s="1449"/>
      <c r="O41" s="1449"/>
      <c r="P41" s="1449"/>
      <c r="Q41" s="1449"/>
      <c r="R41" s="1449"/>
      <c r="S41" s="1449"/>
      <c r="T41" s="1449"/>
      <c r="U41" s="1449"/>
      <c r="V41" s="1449"/>
      <c r="W41" s="1449"/>
      <c r="X41" s="1449"/>
      <c r="Y41" s="1449"/>
      <c r="Z41" s="1449"/>
      <c r="AA41" s="1449"/>
      <c r="AB41" s="1449"/>
      <c r="AC41" s="1449"/>
      <c r="AD41" s="1449"/>
      <c r="AE41" s="1449"/>
      <c r="AF41" s="1449"/>
      <c r="AG41" s="1449"/>
      <c r="AH41" s="1449"/>
      <c r="AI41" s="1449"/>
      <c r="AJ41" s="1449"/>
      <c r="AK41" s="1449"/>
      <c r="AL41" s="1449"/>
      <c r="AM41" s="1449"/>
      <c r="AN41" s="1449"/>
      <c r="AO41" s="1449"/>
      <c r="AP41" s="1449"/>
      <c r="AQ41" s="1449"/>
      <c r="AR41" s="1449"/>
      <c r="AS41" s="1449"/>
      <c r="AT41" s="1449"/>
      <c r="AU41" s="1449"/>
      <c r="AV41" s="1449"/>
      <c r="AW41" s="1449"/>
      <c r="AX41" s="1449"/>
      <c r="AY41" s="1449"/>
      <c r="AZ41" s="1449"/>
      <c r="BA41" s="1449"/>
    </row>
    <row r="42" spans="1:88" ht="15" customHeight="1" x14ac:dyDescent="0.2">
      <c r="A42" s="113"/>
      <c r="B42" s="113"/>
      <c r="C42" s="124"/>
      <c r="D42" s="124"/>
      <c r="E42" s="1449"/>
      <c r="F42" s="1449"/>
      <c r="G42" s="1449"/>
      <c r="H42" s="1449"/>
      <c r="I42" s="1449"/>
      <c r="J42" s="1449"/>
      <c r="K42" s="1449"/>
      <c r="L42" s="1449"/>
      <c r="M42" s="1449"/>
      <c r="N42" s="1449"/>
      <c r="O42" s="1449"/>
      <c r="P42" s="1449"/>
      <c r="Q42" s="1449"/>
      <c r="R42" s="1449"/>
      <c r="S42" s="1449"/>
      <c r="T42" s="1449"/>
      <c r="U42" s="1449"/>
      <c r="V42" s="1449"/>
      <c r="W42" s="1449"/>
      <c r="X42" s="1449"/>
      <c r="Y42" s="1449"/>
      <c r="Z42" s="1449"/>
      <c r="AA42" s="1449"/>
      <c r="AB42" s="1449"/>
      <c r="AC42" s="1449"/>
      <c r="AD42" s="1449"/>
      <c r="AE42" s="1449"/>
      <c r="AF42" s="1449"/>
      <c r="AG42" s="1449"/>
      <c r="AH42" s="1449"/>
      <c r="AI42" s="1449"/>
      <c r="AJ42" s="1449"/>
      <c r="AK42" s="1449"/>
      <c r="AL42" s="1449"/>
      <c r="AM42" s="1449"/>
      <c r="AN42" s="1449"/>
      <c r="AO42" s="1449"/>
      <c r="AP42" s="1449"/>
      <c r="AQ42" s="1449"/>
      <c r="AR42" s="1449"/>
      <c r="AS42" s="1449"/>
      <c r="AT42" s="1449"/>
      <c r="AU42" s="1449"/>
      <c r="AV42" s="1449"/>
      <c r="AW42" s="1449"/>
      <c r="AX42" s="1449"/>
      <c r="AY42" s="1449"/>
      <c r="AZ42" s="1449"/>
      <c r="BA42" s="1449"/>
    </row>
    <row r="43" spans="1:88" ht="15" customHeight="1" x14ac:dyDescent="0.2">
      <c r="A43" s="116"/>
      <c r="B43" s="116"/>
      <c r="C43" s="118"/>
      <c r="D43" s="118"/>
      <c r="E43" s="1448"/>
      <c r="F43" s="1449"/>
      <c r="G43" s="1449"/>
      <c r="H43" s="1449"/>
      <c r="I43" s="1449"/>
      <c r="J43" s="1449"/>
      <c r="K43" s="1449"/>
      <c r="L43" s="1449"/>
      <c r="M43" s="1449"/>
      <c r="N43" s="1449"/>
      <c r="O43" s="1449"/>
      <c r="P43" s="1449"/>
      <c r="Q43" s="1449"/>
      <c r="R43" s="1449"/>
      <c r="S43" s="1449"/>
      <c r="T43" s="1449"/>
      <c r="U43" s="1449"/>
      <c r="V43" s="1449"/>
      <c r="W43" s="1449"/>
      <c r="X43" s="1449"/>
      <c r="Y43" s="1449"/>
      <c r="Z43" s="1449"/>
      <c r="AA43" s="1449"/>
      <c r="AB43" s="1449"/>
      <c r="AC43" s="1449"/>
      <c r="AD43" s="1449"/>
      <c r="AE43" s="1449"/>
      <c r="AF43" s="1449"/>
      <c r="AG43" s="1449"/>
      <c r="AH43" s="1449"/>
      <c r="AI43" s="1449"/>
      <c r="AJ43" s="1449"/>
      <c r="AK43" s="1449"/>
      <c r="AL43" s="1449"/>
      <c r="AM43" s="1449"/>
      <c r="AN43" s="1449"/>
      <c r="AO43" s="1449"/>
      <c r="AP43" s="1449"/>
      <c r="AQ43" s="1449"/>
      <c r="AR43" s="1449"/>
      <c r="AS43" s="1449"/>
      <c r="AT43" s="1449"/>
      <c r="AU43" s="1449"/>
      <c r="AV43" s="1449"/>
      <c r="AW43" s="1449"/>
      <c r="AX43" s="1449"/>
      <c r="AY43" s="1449"/>
      <c r="AZ43" s="1449"/>
      <c r="BA43" s="1449"/>
    </row>
    <row r="44" spans="1:88" s="116" customFormat="1" ht="15" customHeight="1" x14ac:dyDescent="0.2">
      <c r="C44" s="115"/>
      <c r="D44" s="115"/>
      <c r="E44" s="1449"/>
      <c r="F44" s="1449"/>
      <c r="G44" s="1449"/>
      <c r="H44" s="1449"/>
      <c r="I44" s="1449"/>
      <c r="J44" s="1449"/>
      <c r="K44" s="1449"/>
      <c r="L44" s="1449"/>
      <c r="M44" s="1449"/>
      <c r="N44" s="1449"/>
      <c r="O44" s="1449"/>
      <c r="P44" s="1449"/>
      <c r="Q44" s="1449"/>
      <c r="R44" s="1449"/>
      <c r="S44" s="1449"/>
      <c r="T44" s="1449"/>
      <c r="U44" s="1449"/>
      <c r="V44" s="1449"/>
      <c r="W44" s="1449"/>
      <c r="X44" s="1449"/>
      <c r="Y44" s="1449"/>
      <c r="Z44" s="1449"/>
      <c r="AA44" s="1449"/>
      <c r="AB44" s="1449"/>
      <c r="AC44" s="1449"/>
      <c r="AD44" s="1449"/>
      <c r="AE44" s="1449"/>
      <c r="AF44" s="1449"/>
      <c r="AG44" s="1449"/>
      <c r="AH44" s="1449"/>
      <c r="AI44" s="1449"/>
      <c r="AJ44" s="1449"/>
      <c r="AK44" s="1449"/>
      <c r="AL44" s="1449"/>
      <c r="AM44" s="1449"/>
      <c r="AN44" s="1449"/>
      <c r="AO44" s="1449"/>
      <c r="AP44" s="1449"/>
      <c r="AQ44" s="1449"/>
      <c r="AR44" s="1449"/>
      <c r="AS44" s="1449"/>
      <c r="AT44" s="1449"/>
      <c r="AU44" s="1449"/>
      <c r="AV44" s="1449"/>
      <c r="AW44" s="1449"/>
      <c r="AX44" s="1449"/>
      <c r="AY44" s="1449"/>
      <c r="AZ44" s="1449"/>
      <c r="BA44" s="1449"/>
      <c r="BB44" s="109"/>
      <c r="BC44" s="109"/>
      <c r="BD44" s="109"/>
    </row>
  </sheetData>
  <sheetProtection formatCells="0" formatRows="0" insertRows="0" deleteRows="0" selectLockedCells="1"/>
  <dataConsolidate/>
  <mergeCells count="120">
    <mergeCell ref="BB30:BZ33"/>
    <mergeCell ref="BB21:BZ23"/>
    <mergeCell ref="AI17:AQ17"/>
    <mergeCell ref="AI18:AQ18"/>
    <mergeCell ref="Z25:AQ25"/>
    <mergeCell ref="AR16:BA16"/>
    <mergeCell ref="AR19:BA19"/>
    <mergeCell ref="AR18:BA18"/>
    <mergeCell ref="AI20:AQ20"/>
    <mergeCell ref="AI16:AQ16"/>
    <mergeCell ref="Z26:AQ26"/>
    <mergeCell ref="Z27:AQ27"/>
    <mergeCell ref="C7:P7"/>
    <mergeCell ref="Q7:Y7"/>
    <mergeCell ref="B22:AZ22"/>
    <mergeCell ref="AR28:BA28"/>
    <mergeCell ref="AT14:BA14"/>
    <mergeCell ref="AR14:AS14"/>
    <mergeCell ref="AR20:AS20"/>
    <mergeCell ref="AT20:BA20"/>
    <mergeCell ref="Z30:BA30"/>
    <mergeCell ref="Z14:AH14"/>
    <mergeCell ref="A15:BA15"/>
    <mergeCell ref="A14:P14"/>
    <mergeCell ref="C16:P16"/>
    <mergeCell ref="AI14:AQ14"/>
    <mergeCell ref="AR13:BA13"/>
    <mergeCell ref="Z10:AH10"/>
    <mergeCell ref="AR10:BA10"/>
    <mergeCell ref="AR8:BA8"/>
    <mergeCell ref="Z28:AQ28"/>
    <mergeCell ref="Z29:AQ29"/>
    <mergeCell ref="AR12:BA12"/>
    <mergeCell ref="C8:P8"/>
    <mergeCell ref="Q8:Y8"/>
    <mergeCell ref="Z8:AH8"/>
    <mergeCell ref="A4:P5"/>
    <mergeCell ref="Q4:Y4"/>
    <mergeCell ref="Z4:AH4"/>
    <mergeCell ref="Q5:Y5"/>
    <mergeCell ref="Z5:AH5"/>
    <mergeCell ref="AR5:BA5"/>
    <mergeCell ref="C9:P9"/>
    <mergeCell ref="Q9:Y9"/>
    <mergeCell ref="Z9:AH9"/>
    <mergeCell ref="A7:B13"/>
    <mergeCell ref="C13:P13"/>
    <mergeCell ref="C12:P12"/>
    <mergeCell ref="Q12:Y12"/>
    <mergeCell ref="Z12:AH12"/>
    <mergeCell ref="AR9:BA9"/>
    <mergeCell ref="Q13:Y13"/>
    <mergeCell ref="AR4:BA4"/>
    <mergeCell ref="A6:BA6"/>
    <mergeCell ref="C11:P11"/>
    <mergeCell ref="C10:P10"/>
    <mergeCell ref="Q10:Y10"/>
    <mergeCell ref="Q11:Y11"/>
    <mergeCell ref="Z11:AH11"/>
    <mergeCell ref="AR11:BA11"/>
    <mergeCell ref="E43:BA44"/>
    <mergeCell ref="E38:BA42"/>
    <mergeCell ref="E35:BA37"/>
    <mergeCell ref="C18:P18"/>
    <mergeCell ref="A21:P21"/>
    <mergeCell ref="C17:P17"/>
    <mergeCell ref="A20:P20"/>
    <mergeCell ref="A33:B33"/>
    <mergeCell ref="A25:B29"/>
    <mergeCell ref="A16:B19"/>
    <mergeCell ref="Q18:Y18"/>
    <mergeCell ref="Z18:AH18"/>
    <mergeCell ref="Q16:Y16"/>
    <mergeCell ref="Z16:AH16"/>
    <mergeCell ref="Q17:Y17"/>
    <mergeCell ref="AI19:AQ19"/>
    <mergeCell ref="C28:P29"/>
    <mergeCell ref="AI21:AQ21"/>
    <mergeCell ref="AR24:BA24"/>
    <mergeCell ref="AR25:BA25"/>
    <mergeCell ref="AR26:BA26"/>
    <mergeCell ref="AR27:BA27"/>
    <mergeCell ref="Z24:AQ24"/>
    <mergeCell ref="Q28:Y28"/>
    <mergeCell ref="I2:BA2"/>
    <mergeCell ref="Z21:AH21"/>
    <mergeCell ref="AR21:BA21"/>
    <mergeCell ref="C19:P19"/>
    <mergeCell ref="Q19:Y19"/>
    <mergeCell ref="Z19:AH19"/>
    <mergeCell ref="A30:P30"/>
    <mergeCell ref="C27:P27"/>
    <mergeCell ref="C26:P26"/>
    <mergeCell ref="C25:P25"/>
    <mergeCell ref="A24:P24"/>
    <mergeCell ref="Q25:Y25"/>
    <mergeCell ref="Q24:Y24"/>
    <mergeCell ref="Q26:Y26"/>
    <mergeCell ref="Q27:Y27"/>
    <mergeCell ref="Q29:Y29"/>
    <mergeCell ref="Q30:Y30"/>
    <mergeCell ref="Q21:Y21"/>
    <mergeCell ref="Q20:Y20"/>
    <mergeCell ref="Z20:AH20"/>
    <mergeCell ref="Z17:AH17"/>
    <mergeCell ref="AR17:BA17"/>
    <mergeCell ref="Q14:Y14"/>
    <mergeCell ref="AR29:BA29"/>
    <mergeCell ref="Z13:AH13"/>
    <mergeCell ref="Z7:AH7"/>
    <mergeCell ref="AR7:BA7"/>
    <mergeCell ref="AI4:AQ4"/>
    <mergeCell ref="AI5:AQ5"/>
    <mergeCell ref="AI7:AQ7"/>
    <mergeCell ref="AI8:AQ8"/>
    <mergeCell ref="AI9:AQ9"/>
    <mergeCell ref="AI10:AQ10"/>
    <mergeCell ref="AI11:AQ11"/>
    <mergeCell ref="AI12:AQ12"/>
    <mergeCell ref="AI13:AQ13"/>
  </mergeCells>
  <phoneticPr fontId="1"/>
  <conditionalFormatting sqref="Z30">
    <cfRule type="containsText" dxfId="0" priority="5" operator="containsText" text="修正">
      <formula>NOT(ISERROR(SEARCH("修正",Z30)))</formula>
    </cfRule>
  </conditionalFormatting>
  <dataValidations xWindow="317" yWindow="664" count="12">
    <dataValidation allowBlank="1" showErrorMessage="1" sqref="BK13:BT13 BJ6 BK14:BS14 Z26:Z29 BC7:BJ19" xr:uid="{00000000-0002-0000-1900-000000000000}"/>
    <dataValidation imeMode="disabled" allowBlank="1" showErrorMessage="1" sqref="BK15:BS19 BK7:BS12 Z25" xr:uid="{00000000-0002-0000-1900-000001000000}"/>
    <dataValidation allowBlank="1" showInputMessage="1" showErrorMessage="1" prompt="自動転記されますので直接記入不要です。" sqref="BA22 Q16:AQ19 AR16:BA18 AR7:BA12 Q7:AH13 AI7:AQ10 AI13:AQ13" xr:uid="{00000000-0002-0000-1900-000002000000}"/>
    <dataValidation imeMode="disabled" allowBlank="1" showInputMessage="1" showErrorMessage="1" prompt="「助成事業に要する経費」と「資金調達金額」の合計が一致するように記入してください。" sqref="Q25:Q29" xr:uid="{00000000-0002-0000-1900-000003000000}"/>
    <dataValidation allowBlank="1" showInputMessage="1" showErrorMessage="1" prompt="自動計算されます。" sqref="Q30:Y30 AR19:BA19 Q20:AH21 AR13:BA13 AR20:AS20 Q14:AH14 AR14" xr:uid="{00000000-0002-0000-1900-000004000000}"/>
    <dataValidation type="custom" allowBlank="1" showInputMessage="1" showErrorMessage="1" errorTitle="金額オーバー 又は 千円以下切り捨て" error="申請できる助成金交付申請金額をオーバーしている　又は　千円以下は切り捨て（０）で入力下さい。" sqref="AT14:BA14 AT20:BA20" xr:uid="{00000000-0002-0000-1900-000005000000}">
      <formula1>AND(AI14&gt;=AT14,MOD(AT14,1000)=0)</formula1>
    </dataValidation>
    <dataValidation type="list" allowBlank="1" showErrorMessage="1" sqref="AS25:BA27 AS29:BA29 AR25:AR29" xr:uid="{00000000-0002-0000-1900-000006000000}">
      <formula1>"選択してください,該当なし,調達済み,内諾済み,折衝中,折衝予定,未定"</formula1>
    </dataValidation>
    <dataValidation allowBlank="1" showInputMessage="1" showErrorMessage="1" prompt="※自動転記されますので直接記入不要です。_x000a_※上限は３５０万円です。" sqref="AI11:AQ11" xr:uid="{00000000-0002-0000-1900-000007000000}"/>
    <dataValidation allowBlank="1" showInputMessage="1" showErrorMessage="1" prompt="※自動転記されますので直接記入不要です。_x000a_※上限は１５０万円です。" sqref="AI12:AQ12" xr:uid="{00000000-0002-0000-1900-000008000000}"/>
    <dataValidation operator="greaterThanOrEqual" allowBlank="1" showInputMessage="1" showErrorMessage="1" error="_x000a_" prompt="自動計算されます。" sqref="AI21:AQ21" xr:uid="{2F5568E4-279B-4E86-9E5B-48D115E5CA40}"/>
    <dataValidation operator="lessThanOrEqual" allowBlank="1" showInputMessage="1" showErrorMessage="1" prompt="自動計算されます。" sqref="AR21:BA21" xr:uid="{27E4BACD-3980-4916-A19E-7693F2E46B61}"/>
    <dataValidation type="custom" errorStyle="warning" allowBlank="1" showInputMessage="1" showErrorMessage="1" error="500万円より大きな金額となっております。_x000a_BH-BKのセルで申請金額を調整してください。" prompt="自動計算されます。" sqref="AI14:AQ14 AI20:AQ20" xr:uid="{929F3AE3-78B2-4B0A-BD1F-AF66B1E186D3}">
      <formula1>AI15&lt;=5000000</formula1>
    </dataValidation>
  </dataValidations>
  <pageMargins left="0.59055118110236227" right="0.19685039370078741" top="0.39370078740157483" bottom="0.39370078740157483" header="0.19685039370078741" footer="0.19685039370078741"/>
  <pageSetup paperSize="9" scale="98"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C7CC5ECB-D4D3-4526-8DA7-C505CD80F4A4}">
            <xm:f>様式外＿申請書別紙入力用資料!$C$24="申請区分②　B【規格適合・認証取得プロジェクト - 製品改良目標無】"</xm:f>
            <x14:dxf>
              <font>
                <color theme="0" tint="-0.24994659260841701"/>
              </font>
              <fill>
                <patternFill>
                  <fgColor theme="0" tint="-0.24994659260841701"/>
                  <bgColor theme="0" tint="-0.24994659260841701"/>
                </patternFill>
              </fill>
            </x14:dxf>
          </x14:cfRule>
          <xm:sqref>Q7:AQ14 AT14</xm:sqref>
        </x14:conditionalFormatting>
        <x14:conditionalFormatting xmlns:xm="http://schemas.microsoft.com/office/excel/2006/main">
          <x14:cfRule type="expression" priority="304" id="{D5709AE5-8F84-4CBE-B09B-9C810567FE3E}">
            <xm:f>様式外＿申請書別紙入力用資料!$C$24=様式外＿申請書別紙入力用資料!$C$48</xm:f>
            <x14:dxf>
              <font>
                <color theme="0" tint="-0.24994659260841701"/>
              </font>
              <fill>
                <patternFill>
                  <bgColor theme="0" tint="-0.24994659260841701"/>
                </patternFill>
              </fill>
            </x14:dxf>
          </x14:cfRule>
          <xm:sqref>Q16:AQ20 AT20</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187B7-8AC5-4F25-89DC-D3C1E9628824}">
  <sheetPr>
    <tabColor theme="9"/>
  </sheetPr>
  <dimension ref="A1:B28"/>
  <sheetViews>
    <sheetView showGridLines="0" view="pageBreakPreview" topLeftCell="A21" zoomScale="106" zoomScaleNormal="100" zoomScaleSheetLayoutView="106" workbookViewId="0">
      <selection activeCell="B3" sqref="B3"/>
    </sheetView>
  </sheetViews>
  <sheetFormatPr defaultRowHeight="13" x14ac:dyDescent="0.2"/>
  <cols>
    <col min="2" max="2" width="76.08984375" customWidth="1"/>
  </cols>
  <sheetData>
    <row r="1" spans="1:2" ht="40" customHeight="1" x14ac:dyDescent="0.2">
      <c r="A1" s="1539" t="s">
        <v>416</v>
      </c>
      <c r="B1" s="1539"/>
    </row>
    <row r="2" spans="1:2" ht="40" customHeight="1" x14ac:dyDescent="0.2">
      <c r="A2" s="1540" t="s">
        <v>417</v>
      </c>
      <c r="B2" s="1540"/>
    </row>
    <row r="3" spans="1:2" ht="50.15" customHeight="1" x14ac:dyDescent="0.2">
      <c r="A3" s="556">
        <v>1</v>
      </c>
      <c r="B3" s="638" t="s">
        <v>456</v>
      </c>
    </row>
    <row r="4" spans="1:2" ht="50.15" customHeight="1" x14ac:dyDescent="0.2">
      <c r="A4" s="556">
        <v>2</v>
      </c>
      <c r="B4" s="557" t="s">
        <v>418</v>
      </c>
    </row>
    <row r="5" spans="1:2" ht="276.64999999999998" customHeight="1" x14ac:dyDescent="0.2">
      <c r="A5" s="556">
        <v>3</v>
      </c>
      <c r="B5" s="557" t="s">
        <v>419</v>
      </c>
    </row>
    <row r="6" spans="1:2" ht="169" x14ac:dyDescent="0.2">
      <c r="A6" s="556">
        <v>4</v>
      </c>
      <c r="B6" s="557" t="s">
        <v>420</v>
      </c>
    </row>
    <row r="7" spans="1:2" ht="260" x14ac:dyDescent="0.2">
      <c r="A7" s="556">
        <v>5</v>
      </c>
      <c r="B7" s="557" t="s">
        <v>421</v>
      </c>
    </row>
    <row r="8" spans="1:2" ht="182" x14ac:dyDescent="0.2">
      <c r="A8" s="556">
        <v>6</v>
      </c>
      <c r="B8" s="557" t="s">
        <v>422</v>
      </c>
    </row>
    <row r="9" spans="1:2" ht="50.15" customHeight="1" x14ac:dyDescent="0.2">
      <c r="A9" s="556">
        <v>7</v>
      </c>
      <c r="B9" s="557" t="s">
        <v>423</v>
      </c>
    </row>
    <row r="10" spans="1:2" ht="50.15" customHeight="1" x14ac:dyDescent="0.2">
      <c r="A10" s="556">
        <v>8</v>
      </c>
      <c r="B10" s="557" t="s">
        <v>424</v>
      </c>
    </row>
    <row r="11" spans="1:2" ht="50.15" customHeight="1" x14ac:dyDescent="0.2">
      <c r="A11" s="556">
        <v>9</v>
      </c>
      <c r="B11" s="557" t="s">
        <v>425</v>
      </c>
    </row>
    <row r="12" spans="1:2" ht="50.15" customHeight="1" x14ac:dyDescent="0.2">
      <c r="A12" s="556">
        <v>10</v>
      </c>
      <c r="B12" s="557" t="s">
        <v>426</v>
      </c>
    </row>
    <row r="13" spans="1:2" ht="50.15" customHeight="1" x14ac:dyDescent="0.2">
      <c r="A13" s="556">
        <v>11</v>
      </c>
      <c r="B13" s="557" t="s">
        <v>427</v>
      </c>
    </row>
    <row r="14" spans="1:2" ht="57.65" customHeight="1" x14ac:dyDescent="0.2">
      <c r="A14" s="556">
        <v>12</v>
      </c>
      <c r="B14" s="557" t="s">
        <v>428</v>
      </c>
    </row>
    <row r="15" spans="1:2" ht="50.15" customHeight="1" x14ac:dyDescent="0.2">
      <c r="A15" s="556">
        <v>13</v>
      </c>
      <c r="B15" s="557" t="s">
        <v>429</v>
      </c>
    </row>
    <row r="16" spans="1:2" ht="50.15" customHeight="1" x14ac:dyDescent="0.2">
      <c r="A16" s="556">
        <v>14</v>
      </c>
      <c r="B16" s="557" t="s">
        <v>430</v>
      </c>
    </row>
    <row r="17" spans="1:2" ht="50.15" customHeight="1" x14ac:dyDescent="0.2">
      <c r="A17" s="556">
        <v>15</v>
      </c>
      <c r="B17" s="557" t="s">
        <v>431</v>
      </c>
    </row>
    <row r="18" spans="1:2" ht="50.15" customHeight="1" x14ac:dyDescent="0.2">
      <c r="A18" s="556">
        <v>16</v>
      </c>
      <c r="B18" s="557" t="s">
        <v>432</v>
      </c>
    </row>
    <row r="19" spans="1:2" ht="50.15" customHeight="1" x14ac:dyDescent="0.2">
      <c r="A19" s="556">
        <v>17</v>
      </c>
      <c r="B19" s="557" t="s">
        <v>433</v>
      </c>
    </row>
    <row r="20" spans="1:2" ht="50.15" customHeight="1" x14ac:dyDescent="0.2">
      <c r="A20" s="556">
        <v>18</v>
      </c>
      <c r="B20" s="557" t="s">
        <v>434</v>
      </c>
    </row>
    <row r="21" spans="1:2" ht="50.15" customHeight="1" x14ac:dyDescent="0.2">
      <c r="A21" s="556">
        <v>19</v>
      </c>
      <c r="B21" s="557" t="s">
        <v>435</v>
      </c>
    </row>
    <row r="22" spans="1:2" ht="50.15" customHeight="1" x14ac:dyDescent="0.2">
      <c r="A22" s="556">
        <v>20</v>
      </c>
      <c r="B22" s="557" t="s">
        <v>436</v>
      </c>
    </row>
    <row r="23" spans="1:2" ht="50.15" customHeight="1" x14ac:dyDescent="0.2">
      <c r="A23" s="556">
        <v>21</v>
      </c>
      <c r="B23" s="557" t="s">
        <v>437</v>
      </c>
    </row>
    <row r="24" spans="1:2" ht="50.15" customHeight="1" x14ac:dyDescent="0.2">
      <c r="A24" s="556">
        <v>22</v>
      </c>
      <c r="B24" s="557" t="s">
        <v>438</v>
      </c>
    </row>
    <row r="25" spans="1:2" ht="50.15" customHeight="1" x14ac:dyDescent="0.2">
      <c r="A25" s="556">
        <v>23</v>
      </c>
      <c r="B25" s="557" t="s">
        <v>439</v>
      </c>
    </row>
    <row r="27" spans="1:2" ht="28" customHeight="1" x14ac:dyDescent="0.2"/>
    <row r="28" spans="1:2" ht="30" customHeight="1" x14ac:dyDescent="0.2"/>
  </sheetData>
  <sheetProtection sheet="1" objects="1" scenarios="1" selectLockedCells="1"/>
  <mergeCells count="2">
    <mergeCell ref="A1:B1"/>
    <mergeCell ref="A2:B2"/>
  </mergeCells>
  <phoneticPr fontId="1"/>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661D8-E3EE-4204-B727-7A9F03C523FF}">
  <sheetPr>
    <tabColor theme="9"/>
  </sheetPr>
  <dimension ref="A1:M48"/>
  <sheetViews>
    <sheetView showGridLines="0" view="pageBreakPreview" zoomScale="95" zoomScaleNormal="100" zoomScaleSheetLayoutView="95" workbookViewId="0">
      <selection activeCell="G43" sqref="G43"/>
    </sheetView>
  </sheetViews>
  <sheetFormatPr defaultRowHeight="13" x14ac:dyDescent="0.2"/>
  <cols>
    <col min="1" max="1" width="3.6328125" customWidth="1"/>
    <col min="2" max="4" width="11" customWidth="1"/>
    <col min="5" max="5" width="11" bestFit="1" customWidth="1"/>
    <col min="6" max="12" width="5.6328125" customWidth="1"/>
    <col min="13" max="13" width="3.6328125" customWidth="1"/>
  </cols>
  <sheetData>
    <row r="1" spans="1:13" ht="13.5" customHeight="1" x14ac:dyDescent="0.2">
      <c r="A1" s="560"/>
      <c r="B1" s="559"/>
      <c r="C1" s="559"/>
      <c r="D1" s="559"/>
      <c r="E1" s="559"/>
      <c r="F1" s="559"/>
      <c r="G1" s="559"/>
      <c r="H1" s="559"/>
      <c r="I1" s="559"/>
      <c r="J1" s="559"/>
      <c r="K1" s="559"/>
      <c r="L1" s="558"/>
      <c r="M1" s="642"/>
    </row>
    <row r="2" spans="1:13" x14ac:dyDescent="0.2">
      <c r="A2" s="559"/>
      <c r="B2" s="559"/>
      <c r="C2" s="559"/>
      <c r="D2" s="559"/>
      <c r="E2" s="559"/>
      <c r="F2" s="559"/>
      <c r="G2" s="559"/>
      <c r="H2" s="559"/>
      <c r="I2" s="559"/>
      <c r="J2" s="559"/>
      <c r="K2" s="559"/>
      <c r="L2" s="558"/>
      <c r="M2" s="642"/>
    </row>
    <row r="3" spans="1:13" ht="13.5" customHeight="1" x14ac:dyDescent="0.2">
      <c r="A3" s="562"/>
      <c r="B3" s="1541" t="s">
        <v>444</v>
      </c>
      <c r="C3" s="1541"/>
      <c r="D3" s="1541"/>
      <c r="E3" s="1541"/>
      <c r="F3" s="1541"/>
      <c r="G3" s="1541"/>
      <c r="H3" s="1541"/>
      <c r="I3" s="1541"/>
      <c r="J3" s="1541"/>
      <c r="K3" s="1541"/>
      <c r="L3" s="1541"/>
      <c r="M3" s="642"/>
    </row>
    <row r="4" spans="1:13" x14ac:dyDescent="0.2">
      <c r="A4" s="559"/>
      <c r="B4" s="559"/>
      <c r="C4" s="559"/>
      <c r="D4" s="559"/>
      <c r="E4" s="559"/>
      <c r="F4" s="559"/>
      <c r="G4" s="559"/>
      <c r="H4" s="559"/>
      <c r="I4" s="559"/>
      <c r="J4" s="559"/>
      <c r="K4" s="559"/>
      <c r="L4" s="558"/>
      <c r="M4" s="642"/>
    </row>
    <row r="5" spans="1:13" x14ac:dyDescent="0.2">
      <c r="A5" s="559"/>
      <c r="B5" s="559"/>
      <c r="C5" s="559"/>
      <c r="D5" s="559"/>
      <c r="E5" s="559"/>
      <c r="F5" s="559"/>
      <c r="G5" s="559"/>
      <c r="H5" s="559"/>
      <c r="I5" s="559"/>
      <c r="J5" s="559"/>
      <c r="K5" s="559"/>
      <c r="L5" s="558"/>
      <c r="M5" s="642"/>
    </row>
    <row r="6" spans="1:13" ht="20.149999999999999" customHeight="1" x14ac:dyDescent="0.2">
      <c r="A6" s="559"/>
      <c r="B6" s="1543" t="s">
        <v>451</v>
      </c>
      <c r="C6" s="1543"/>
      <c r="D6" s="1543"/>
      <c r="E6" s="1543"/>
      <c r="F6" s="1543"/>
      <c r="G6" s="1543"/>
      <c r="H6" s="1543"/>
      <c r="I6" s="1543"/>
      <c r="J6" s="1543"/>
      <c r="K6" s="1543"/>
      <c r="L6" s="1543"/>
      <c r="M6" s="559"/>
    </row>
    <row r="7" spans="1:13" ht="20.149999999999999" customHeight="1" x14ac:dyDescent="0.2">
      <c r="A7" s="559"/>
      <c r="B7" s="1543"/>
      <c r="C7" s="1543"/>
      <c r="D7" s="1543"/>
      <c r="E7" s="1543"/>
      <c r="F7" s="1543"/>
      <c r="G7" s="1543"/>
      <c r="H7" s="1543"/>
      <c r="I7" s="1543"/>
      <c r="J7" s="1543"/>
      <c r="K7" s="1543"/>
      <c r="L7" s="1543"/>
      <c r="M7" s="559"/>
    </row>
    <row r="8" spans="1:13" ht="20.149999999999999" customHeight="1" x14ac:dyDescent="0.2">
      <c r="A8" s="559"/>
      <c r="B8" s="1543"/>
      <c r="C8" s="1543"/>
      <c r="D8" s="1543"/>
      <c r="E8" s="1543"/>
      <c r="F8" s="1543"/>
      <c r="G8" s="1543"/>
      <c r="H8" s="1543"/>
      <c r="I8" s="1543"/>
      <c r="J8" s="1543"/>
      <c r="K8" s="1543"/>
      <c r="L8" s="1543"/>
      <c r="M8" s="559"/>
    </row>
    <row r="9" spans="1:13" ht="20.149999999999999" customHeight="1" x14ac:dyDescent="0.2">
      <c r="A9" s="559"/>
      <c r="B9" s="1543" t="s">
        <v>457</v>
      </c>
      <c r="C9" s="1543"/>
      <c r="D9" s="1543"/>
      <c r="E9" s="1543"/>
      <c r="F9" s="1543"/>
      <c r="G9" s="1543"/>
      <c r="H9" s="1543"/>
      <c r="I9" s="1543"/>
      <c r="J9" s="1543"/>
      <c r="K9" s="1543"/>
      <c r="L9" s="1543"/>
      <c r="M9" s="559"/>
    </row>
    <row r="10" spans="1:13" ht="20.149999999999999" customHeight="1" x14ac:dyDescent="0.2">
      <c r="A10" s="559"/>
      <c r="B10" s="1543"/>
      <c r="C10" s="1543"/>
      <c r="D10" s="1543"/>
      <c r="E10" s="1543"/>
      <c r="F10" s="1543"/>
      <c r="G10" s="1543"/>
      <c r="H10" s="1543"/>
      <c r="I10" s="1543"/>
      <c r="J10" s="1543"/>
      <c r="K10" s="1543"/>
      <c r="L10" s="1543"/>
      <c r="M10" s="559"/>
    </row>
    <row r="11" spans="1:13" ht="20.149999999999999" customHeight="1" x14ac:dyDescent="0.2">
      <c r="A11" s="559"/>
      <c r="B11" s="1543"/>
      <c r="C11" s="1543"/>
      <c r="D11" s="1543"/>
      <c r="E11" s="1543"/>
      <c r="F11" s="1543"/>
      <c r="G11" s="1543"/>
      <c r="H11" s="1543"/>
      <c r="I11" s="1543"/>
      <c r="J11" s="1543"/>
      <c r="K11" s="1543"/>
      <c r="L11" s="1543"/>
      <c r="M11" s="559"/>
    </row>
    <row r="12" spans="1:13" ht="20.149999999999999" customHeight="1" x14ac:dyDescent="0.2">
      <c r="A12" s="559"/>
      <c r="B12" s="1543"/>
      <c r="C12" s="1543"/>
      <c r="D12" s="1543"/>
      <c r="E12" s="1543"/>
      <c r="F12" s="1543"/>
      <c r="G12" s="1543"/>
      <c r="H12" s="1543"/>
      <c r="I12" s="1543"/>
      <c r="J12" s="1543"/>
      <c r="K12" s="1543"/>
      <c r="L12" s="1543"/>
      <c r="M12" s="559"/>
    </row>
    <row r="13" spans="1:13" ht="20.149999999999999" customHeight="1" x14ac:dyDescent="0.2">
      <c r="A13" s="559"/>
      <c r="B13" s="1543"/>
      <c r="C13" s="1543"/>
      <c r="D13" s="1543"/>
      <c r="E13" s="1543"/>
      <c r="F13" s="1543"/>
      <c r="G13" s="1543"/>
      <c r="H13" s="1543"/>
      <c r="I13" s="1543"/>
      <c r="J13" s="1543"/>
      <c r="K13" s="1543"/>
      <c r="L13" s="1543"/>
      <c r="M13" s="559"/>
    </row>
    <row r="14" spans="1:13" ht="20.149999999999999" customHeight="1" x14ac:dyDescent="0.2">
      <c r="A14" s="559"/>
      <c r="B14" s="1543"/>
      <c r="C14" s="1543"/>
      <c r="D14" s="1543"/>
      <c r="E14" s="1543"/>
      <c r="F14" s="1543"/>
      <c r="G14" s="1543"/>
      <c r="H14" s="1543"/>
      <c r="I14" s="1543"/>
      <c r="J14" s="1543"/>
      <c r="K14" s="1543"/>
      <c r="L14" s="1543"/>
      <c r="M14" s="559"/>
    </row>
    <row r="15" spans="1:13" ht="20.149999999999999" customHeight="1" x14ac:dyDescent="0.2">
      <c r="A15" s="559"/>
      <c r="B15" s="1543"/>
      <c r="C15" s="1543"/>
      <c r="D15" s="1543"/>
      <c r="E15" s="1543"/>
      <c r="F15" s="1543"/>
      <c r="G15" s="1543"/>
      <c r="H15" s="1543"/>
      <c r="I15" s="1543"/>
      <c r="J15" s="1543"/>
      <c r="K15" s="1543"/>
      <c r="L15" s="1543"/>
      <c r="M15" s="559"/>
    </row>
    <row r="16" spans="1:13" ht="20.149999999999999" customHeight="1" x14ac:dyDescent="0.2">
      <c r="A16" s="559"/>
      <c r="B16" s="1543"/>
      <c r="C16" s="1543"/>
      <c r="D16" s="1543"/>
      <c r="E16" s="1543"/>
      <c r="F16" s="1543"/>
      <c r="G16" s="1543"/>
      <c r="H16" s="1543"/>
      <c r="I16" s="1543"/>
      <c r="J16" s="1543"/>
      <c r="K16" s="1543"/>
      <c r="L16" s="1543"/>
      <c r="M16" s="559"/>
    </row>
    <row r="17" spans="1:13" ht="20.149999999999999" customHeight="1" x14ac:dyDescent="0.2">
      <c r="A17" s="559"/>
      <c r="B17" s="1543"/>
      <c r="C17" s="1543"/>
      <c r="D17" s="1543"/>
      <c r="E17" s="1543"/>
      <c r="F17" s="1543"/>
      <c r="G17" s="1543"/>
      <c r="H17" s="1543"/>
      <c r="I17" s="1543"/>
      <c r="J17" s="1543"/>
      <c r="K17" s="1543"/>
      <c r="L17" s="1543"/>
      <c r="M17" s="559"/>
    </row>
    <row r="18" spans="1:13" ht="20.149999999999999" customHeight="1" x14ac:dyDescent="0.2">
      <c r="A18" s="559"/>
      <c r="B18" s="1543"/>
      <c r="C18" s="1543"/>
      <c r="D18" s="1543"/>
      <c r="E18" s="1543"/>
      <c r="F18" s="1543"/>
      <c r="G18" s="1543"/>
      <c r="H18" s="1543"/>
      <c r="I18" s="1543"/>
      <c r="J18" s="1543"/>
      <c r="K18" s="1543"/>
      <c r="L18" s="1543"/>
      <c r="M18" s="559"/>
    </row>
    <row r="19" spans="1:13" ht="20.149999999999999" customHeight="1" x14ac:dyDescent="0.2">
      <c r="A19" s="559"/>
      <c r="B19" s="1543"/>
      <c r="C19" s="1543"/>
      <c r="D19" s="1543"/>
      <c r="E19" s="1543"/>
      <c r="F19" s="1543"/>
      <c r="G19" s="1543"/>
      <c r="H19" s="1543"/>
      <c r="I19" s="1543"/>
      <c r="J19" s="1543"/>
      <c r="K19" s="1543"/>
      <c r="L19" s="1543"/>
      <c r="M19" s="559"/>
    </row>
    <row r="20" spans="1:13" ht="20.149999999999999" customHeight="1" x14ac:dyDescent="0.2">
      <c r="A20" s="559"/>
      <c r="B20" s="1543"/>
      <c r="C20" s="1543"/>
      <c r="D20" s="1543"/>
      <c r="E20" s="1543"/>
      <c r="F20" s="1543"/>
      <c r="G20" s="1543"/>
      <c r="H20" s="1543"/>
      <c r="I20" s="1543"/>
      <c r="J20" s="1543"/>
      <c r="K20" s="1543"/>
      <c r="L20" s="1543"/>
      <c r="M20" s="559"/>
    </row>
    <row r="21" spans="1:13" ht="20.149999999999999" customHeight="1" x14ac:dyDescent="0.2">
      <c r="A21" s="559"/>
      <c r="B21" s="1543"/>
      <c r="C21" s="1543"/>
      <c r="D21" s="1543"/>
      <c r="E21" s="1543"/>
      <c r="F21" s="1543"/>
      <c r="G21" s="1543"/>
      <c r="H21" s="1543"/>
      <c r="I21" s="1543"/>
      <c r="J21" s="1543"/>
      <c r="K21" s="1543"/>
      <c r="L21" s="1543"/>
      <c r="M21" s="559"/>
    </row>
    <row r="22" spans="1:13" ht="20.149999999999999" customHeight="1" x14ac:dyDescent="0.2">
      <c r="A22" s="559"/>
      <c r="B22" s="1543"/>
      <c r="C22" s="1543"/>
      <c r="D22" s="1543"/>
      <c r="E22" s="1543"/>
      <c r="F22" s="1543"/>
      <c r="G22" s="1543"/>
      <c r="H22" s="1543"/>
      <c r="I22" s="1543"/>
      <c r="J22" s="1543"/>
      <c r="K22" s="1543"/>
      <c r="L22" s="1543"/>
      <c r="M22" s="559"/>
    </row>
    <row r="23" spans="1:13" ht="20.149999999999999" customHeight="1" x14ac:dyDescent="0.2">
      <c r="A23" s="559"/>
      <c r="B23" s="1543"/>
      <c r="C23" s="1543"/>
      <c r="D23" s="1543"/>
      <c r="E23" s="1543"/>
      <c r="F23" s="1543"/>
      <c r="G23" s="1543"/>
      <c r="H23" s="1543"/>
      <c r="I23" s="1543"/>
      <c r="J23" s="1543"/>
      <c r="K23" s="1543"/>
      <c r="L23" s="1543"/>
      <c r="M23" s="559"/>
    </row>
    <row r="24" spans="1:13" ht="20.149999999999999" customHeight="1" x14ac:dyDescent="0.2">
      <c r="A24" s="559"/>
      <c r="B24" s="1543"/>
      <c r="C24" s="1543"/>
      <c r="D24" s="1543"/>
      <c r="E24" s="1543"/>
      <c r="F24" s="1543"/>
      <c r="G24" s="1543"/>
      <c r="H24" s="1543"/>
      <c r="I24" s="1543"/>
      <c r="J24" s="1543"/>
      <c r="K24" s="1543"/>
      <c r="L24" s="1543"/>
      <c r="M24" s="559"/>
    </row>
    <row r="25" spans="1:13" ht="20.149999999999999" customHeight="1" x14ac:dyDescent="0.2">
      <c r="A25" s="559"/>
      <c r="B25" s="1543"/>
      <c r="C25" s="1543"/>
      <c r="D25" s="1543"/>
      <c r="E25" s="1543"/>
      <c r="F25" s="1543"/>
      <c r="G25" s="1543"/>
      <c r="H25" s="1543"/>
      <c r="I25" s="1543"/>
      <c r="J25" s="1543"/>
      <c r="K25" s="1543"/>
      <c r="L25" s="1543"/>
      <c r="M25" s="559"/>
    </row>
    <row r="26" spans="1:13" ht="20.149999999999999" customHeight="1" x14ac:dyDescent="0.2">
      <c r="A26" s="559"/>
      <c r="B26" s="1543"/>
      <c r="C26" s="1543"/>
      <c r="D26" s="1543"/>
      <c r="E26" s="1543"/>
      <c r="F26" s="1543"/>
      <c r="G26" s="1543"/>
      <c r="H26" s="1543"/>
      <c r="I26" s="1543"/>
      <c r="J26" s="1543"/>
      <c r="K26" s="1543"/>
      <c r="L26" s="1543"/>
      <c r="M26" s="559"/>
    </row>
    <row r="27" spans="1:13" ht="20.149999999999999" customHeight="1" x14ac:dyDescent="0.2">
      <c r="A27" s="559"/>
      <c r="B27" s="1543"/>
      <c r="C27" s="1543"/>
      <c r="D27" s="1543"/>
      <c r="E27" s="1543"/>
      <c r="F27" s="1543"/>
      <c r="G27" s="1543"/>
      <c r="H27" s="1543"/>
      <c r="I27" s="1543"/>
      <c r="J27" s="1543"/>
      <c r="K27" s="1543"/>
      <c r="L27" s="1543"/>
      <c r="M27" s="559"/>
    </row>
    <row r="28" spans="1:13" ht="20.149999999999999" customHeight="1" x14ac:dyDescent="0.2">
      <c r="A28" s="559"/>
      <c r="B28" s="1543"/>
      <c r="C28" s="1543"/>
      <c r="D28" s="1543"/>
      <c r="E28" s="1543"/>
      <c r="F28" s="1543"/>
      <c r="G28" s="1543"/>
      <c r="H28" s="1543"/>
      <c r="I28" s="1543"/>
      <c r="J28" s="1543"/>
      <c r="K28" s="1543"/>
      <c r="L28" s="1543"/>
      <c r="M28" s="559"/>
    </row>
    <row r="29" spans="1:13" ht="20.149999999999999" customHeight="1" x14ac:dyDescent="0.2">
      <c r="A29" s="559"/>
      <c r="B29" s="1543"/>
      <c r="C29" s="1543"/>
      <c r="D29" s="1543"/>
      <c r="E29" s="1543"/>
      <c r="F29" s="1543"/>
      <c r="G29" s="1543"/>
      <c r="H29" s="1543"/>
      <c r="I29" s="1543"/>
      <c r="J29" s="1543"/>
      <c r="K29" s="1543"/>
      <c r="L29" s="1543"/>
      <c r="M29" s="559"/>
    </row>
    <row r="30" spans="1:13" ht="20.149999999999999" customHeight="1" x14ac:dyDescent="0.2">
      <c r="A30" s="559"/>
      <c r="B30" s="1544" t="s">
        <v>450</v>
      </c>
      <c r="C30" s="1544"/>
      <c r="D30" s="1544"/>
      <c r="E30" s="1544"/>
      <c r="F30" s="1544"/>
      <c r="G30" s="1544"/>
      <c r="H30" s="1544"/>
      <c r="I30" s="1544"/>
      <c r="J30" s="1544"/>
      <c r="K30" s="1544"/>
      <c r="L30" s="1544"/>
      <c r="M30" s="559"/>
    </row>
    <row r="31" spans="1:13" ht="20.149999999999999" customHeight="1" x14ac:dyDescent="0.2">
      <c r="A31" s="559"/>
      <c r="B31" s="1544"/>
      <c r="C31" s="1544"/>
      <c r="D31" s="1544"/>
      <c r="E31" s="1544"/>
      <c r="F31" s="1544"/>
      <c r="G31" s="1544"/>
      <c r="H31" s="1544"/>
      <c r="I31" s="1544"/>
      <c r="J31" s="1544"/>
      <c r="K31" s="1544"/>
      <c r="L31" s="1544"/>
      <c r="M31" s="559"/>
    </row>
    <row r="32" spans="1:13" ht="20.149999999999999" customHeight="1" x14ac:dyDescent="0.2">
      <c r="A32" s="559"/>
      <c r="B32" s="1543" t="s">
        <v>452</v>
      </c>
      <c r="C32" s="1543"/>
      <c r="D32" s="1543"/>
      <c r="E32" s="1543"/>
      <c r="F32" s="1543"/>
      <c r="G32" s="1543"/>
      <c r="H32" s="1543"/>
      <c r="I32" s="1543"/>
      <c r="J32" s="1543"/>
      <c r="K32" s="1543"/>
      <c r="L32" s="1543"/>
      <c r="M32" s="559"/>
    </row>
    <row r="33" spans="1:13" ht="20.149999999999999" customHeight="1" x14ac:dyDescent="0.2">
      <c r="A33" s="559"/>
      <c r="B33" s="1543"/>
      <c r="C33" s="1543"/>
      <c r="D33" s="1543"/>
      <c r="E33" s="1543"/>
      <c r="F33" s="1543"/>
      <c r="G33" s="1543"/>
      <c r="H33" s="1543"/>
      <c r="I33" s="1543"/>
      <c r="J33" s="1543"/>
      <c r="K33" s="1543"/>
      <c r="L33" s="1543"/>
      <c r="M33" s="559"/>
    </row>
    <row r="34" spans="1:13" ht="20.149999999999999" customHeight="1" x14ac:dyDescent="0.2">
      <c r="A34" s="559"/>
      <c r="B34" s="1543"/>
      <c r="C34" s="1543"/>
      <c r="D34" s="1543"/>
      <c r="E34" s="1543"/>
      <c r="F34" s="1543"/>
      <c r="G34" s="1543"/>
      <c r="H34" s="1543"/>
      <c r="I34" s="1543"/>
      <c r="J34" s="1543"/>
      <c r="K34" s="1543"/>
      <c r="L34" s="1543"/>
      <c r="M34" s="559"/>
    </row>
    <row r="35" spans="1:13" ht="20.149999999999999" customHeight="1" x14ac:dyDescent="0.2">
      <c r="A35" s="559"/>
      <c r="B35" s="1543"/>
      <c r="C35" s="1543"/>
      <c r="D35" s="1543"/>
      <c r="E35" s="1543"/>
      <c r="F35" s="1543"/>
      <c r="G35" s="1543"/>
      <c r="H35" s="1543"/>
      <c r="I35" s="1543"/>
      <c r="J35" s="1543"/>
      <c r="K35" s="1543"/>
      <c r="L35" s="1543"/>
      <c r="M35" s="559"/>
    </row>
    <row r="36" spans="1:13" ht="20.149999999999999" customHeight="1" x14ac:dyDescent="0.2">
      <c r="A36" s="559"/>
      <c r="B36" s="1543"/>
      <c r="C36" s="1543"/>
      <c r="D36" s="1543"/>
      <c r="E36" s="1543"/>
      <c r="F36" s="1543"/>
      <c r="G36" s="1543"/>
      <c r="H36" s="1543"/>
      <c r="I36" s="1543"/>
      <c r="J36" s="1543"/>
      <c r="K36" s="1543"/>
      <c r="L36" s="1543"/>
      <c r="M36" s="559"/>
    </row>
    <row r="37" spans="1:13" ht="20.149999999999999" customHeight="1" x14ac:dyDescent="0.2">
      <c r="A37" s="559"/>
      <c r="B37" s="1543" t="s">
        <v>455</v>
      </c>
      <c r="C37" s="1543"/>
      <c r="D37" s="1543"/>
      <c r="E37" s="1543"/>
      <c r="F37" s="1543"/>
      <c r="G37" s="1543"/>
      <c r="H37" s="1543"/>
      <c r="I37" s="1543"/>
      <c r="J37" s="1543"/>
      <c r="K37" s="1543"/>
      <c r="L37" s="1543"/>
      <c r="M37" s="559"/>
    </row>
    <row r="38" spans="1:13" ht="20.149999999999999" customHeight="1" x14ac:dyDescent="0.2">
      <c r="A38" s="559"/>
      <c r="B38" s="1543"/>
      <c r="C38" s="1543"/>
      <c r="D38" s="1543"/>
      <c r="E38" s="1543"/>
      <c r="F38" s="1543"/>
      <c r="G38" s="1543"/>
      <c r="H38" s="1543"/>
      <c r="I38" s="1543"/>
      <c r="J38" s="1543"/>
      <c r="K38" s="1543"/>
      <c r="L38" s="1543"/>
      <c r="M38" s="559"/>
    </row>
    <row r="39" spans="1:13" ht="20.149999999999999" customHeight="1" x14ac:dyDescent="0.2">
      <c r="A39" s="559"/>
      <c r="B39" s="1543"/>
      <c r="C39" s="1543"/>
      <c r="D39" s="1543"/>
      <c r="E39" s="1543"/>
      <c r="F39" s="1543"/>
      <c r="G39" s="1543"/>
      <c r="H39" s="1543"/>
      <c r="I39" s="1543"/>
      <c r="J39" s="1543"/>
      <c r="K39" s="1543"/>
      <c r="L39" s="1543"/>
      <c r="M39" s="559"/>
    </row>
    <row r="40" spans="1:13" x14ac:dyDescent="0.2">
      <c r="A40" s="559"/>
      <c r="B40" s="559"/>
      <c r="C40" s="559"/>
      <c r="D40" s="559"/>
      <c r="E40" s="559"/>
      <c r="F40" s="559"/>
      <c r="G40" s="559"/>
      <c r="H40" s="559"/>
      <c r="I40" s="559"/>
      <c r="J40" s="559"/>
      <c r="K40" s="559"/>
      <c r="L40" s="558"/>
      <c r="M40" s="642"/>
    </row>
    <row r="41" spans="1:13" x14ac:dyDescent="0.2">
      <c r="A41" s="1545" t="s">
        <v>443</v>
      </c>
      <c r="B41" s="1545"/>
      <c r="C41" s="1545"/>
      <c r="D41" s="1545"/>
      <c r="E41" s="1545"/>
      <c r="F41" s="1545"/>
      <c r="G41" s="1545"/>
      <c r="H41" s="1545"/>
      <c r="I41" s="1545"/>
      <c r="J41" s="1545"/>
      <c r="K41" s="1545"/>
      <c r="L41" s="1545"/>
      <c r="M41" s="642"/>
    </row>
    <row r="42" spans="1:13" x14ac:dyDescent="0.2">
      <c r="A42" s="558"/>
      <c r="B42" s="558"/>
      <c r="C42" s="558"/>
      <c r="D42" s="558"/>
      <c r="E42" s="558"/>
      <c r="F42" s="558"/>
      <c r="G42" s="558"/>
      <c r="H42" s="558"/>
      <c r="I42" s="558"/>
      <c r="J42" s="558"/>
      <c r="K42" s="558"/>
      <c r="L42" s="558"/>
      <c r="M42" s="642"/>
    </row>
    <row r="43" spans="1:13" ht="25" customHeight="1" x14ac:dyDescent="0.2">
      <c r="A43" s="558"/>
      <c r="B43" s="558"/>
      <c r="C43" s="558"/>
      <c r="D43" s="558"/>
      <c r="E43" s="643" t="s">
        <v>440</v>
      </c>
      <c r="F43" s="558" t="s">
        <v>272</v>
      </c>
      <c r="G43" s="644"/>
      <c r="H43" s="558" t="s">
        <v>51</v>
      </c>
      <c r="I43" s="644"/>
      <c r="J43" s="558" t="s">
        <v>56</v>
      </c>
      <c r="K43" s="644"/>
      <c r="L43" s="558" t="s">
        <v>441</v>
      </c>
    </row>
    <row r="44" spans="1:13" x14ac:dyDescent="0.2">
      <c r="A44" s="558"/>
      <c r="B44" s="558"/>
      <c r="C44" s="558"/>
      <c r="D44" s="558"/>
      <c r="E44" s="574"/>
      <c r="F44" s="558"/>
      <c r="G44" s="558"/>
      <c r="H44" s="558"/>
      <c r="I44" s="558"/>
      <c r="J44" s="558"/>
      <c r="K44" s="558"/>
      <c r="L44" s="558"/>
    </row>
    <row r="45" spans="1:13" ht="25" customHeight="1" x14ac:dyDescent="0.2">
      <c r="A45" s="558"/>
      <c r="B45" s="558"/>
      <c r="C45" s="558"/>
      <c r="D45" s="558"/>
      <c r="E45" s="643" t="s">
        <v>411</v>
      </c>
      <c r="F45" s="1542"/>
      <c r="G45" s="1542"/>
      <c r="H45" s="1542"/>
      <c r="I45" s="1542"/>
      <c r="J45" s="1542"/>
      <c r="K45" s="1542"/>
      <c r="L45" s="1542"/>
    </row>
    <row r="46" spans="1:13" x14ac:dyDescent="0.2">
      <c r="A46" s="558"/>
      <c r="B46" s="558"/>
      <c r="C46" s="558"/>
      <c r="D46" s="558"/>
      <c r="E46" s="574"/>
      <c r="F46" s="561"/>
      <c r="G46" s="561"/>
      <c r="H46" s="561"/>
      <c r="I46" s="561"/>
      <c r="J46" s="561"/>
      <c r="K46" s="561"/>
      <c r="L46" s="561"/>
    </row>
    <row r="47" spans="1:13" ht="25" customHeight="1" x14ac:dyDescent="0.2">
      <c r="A47" s="558"/>
      <c r="B47" s="558"/>
      <c r="C47" s="558"/>
      <c r="D47" s="558"/>
      <c r="E47" s="643" t="s">
        <v>442</v>
      </c>
      <c r="F47" s="1542"/>
      <c r="G47" s="1542"/>
      <c r="H47" s="1542"/>
      <c r="I47" s="1542"/>
      <c r="J47" s="1542"/>
      <c r="K47" s="1542"/>
      <c r="L47" s="1542"/>
    </row>
    <row r="48" spans="1:13" x14ac:dyDescent="0.2">
      <c r="A48" s="558"/>
      <c r="B48" s="558"/>
      <c r="C48" s="558"/>
      <c r="D48" s="558"/>
      <c r="E48" s="558"/>
      <c r="F48" s="558"/>
      <c r="G48" s="558"/>
      <c r="H48" s="558"/>
      <c r="I48" s="558"/>
      <c r="J48" s="558"/>
      <c r="K48" s="558"/>
      <c r="L48" s="558"/>
    </row>
  </sheetData>
  <sheetProtection sheet="1" objects="1" scenarios="1" selectLockedCells="1"/>
  <mergeCells count="9">
    <mergeCell ref="B3:L3"/>
    <mergeCell ref="F45:L45"/>
    <mergeCell ref="F47:L47"/>
    <mergeCell ref="B6:L8"/>
    <mergeCell ref="B30:L31"/>
    <mergeCell ref="A41:L41"/>
    <mergeCell ref="B32:L36"/>
    <mergeCell ref="B37:L39"/>
    <mergeCell ref="B9:L29"/>
  </mergeCells>
  <phoneticPr fontId="1"/>
  <pageMargins left="0.7" right="0.7" top="0.75" bottom="0.75" header="0.3" footer="0.3"/>
  <pageSetup paperSize="9" scale="73"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23"/>
  <sheetViews>
    <sheetView showGridLines="0" view="pageBreakPreview" zoomScaleNormal="100" zoomScaleSheetLayoutView="100" workbookViewId="0">
      <selection activeCell="C20" sqref="C20:F20"/>
    </sheetView>
  </sheetViews>
  <sheetFormatPr defaultColWidth="9" defaultRowHeight="18" x14ac:dyDescent="0.2"/>
  <cols>
    <col min="1" max="1" width="3.36328125" style="378" customWidth="1"/>
    <col min="2" max="2" width="3.7265625" style="378" customWidth="1"/>
    <col min="3" max="17" width="5.453125" style="378" customWidth="1"/>
    <col min="18" max="16384" width="9" style="378"/>
  </cols>
  <sheetData>
    <row r="1" spans="1:17" x14ac:dyDescent="0.2">
      <c r="A1" s="388"/>
      <c r="B1" s="388"/>
      <c r="C1" s="388"/>
      <c r="D1" s="388"/>
      <c r="E1" s="388"/>
      <c r="F1" s="388"/>
      <c r="G1" s="388"/>
      <c r="H1" s="388"/>
      <c r="I1" s="388"/>
      <c r="J1" s="388"/>
      <c r="K1" s="388"/>
      <c r="L1" s="388"/>
      <c r="M1" s="388"/>
      <c r="N1" s="388"/>
      <c r="O1" s="388"/>
      <c r="P1" s="388"/>
      <c r="Q1" s="388"/>
    </row>
    <row r="2" spans="1:17" ht="20" x14ac:dyDescent="0.2">
      <c r="A2" s="1548" t="s">
        <v>415</v>
      </c>
      <c r="B2" s="1548"/>
      <c r="C2" s="1548"/>
      <c r="D2" s="1548"/>
      <c r="E2" s="1548"/>
      <c r="F2" s="1548"/>
      <c r="G2" s="1548"/>
      <c r="H2" s="1548"/>
      <c r="I2" s="1548"/>
      <c r="J2" s="1548"/>
      <c r="K2" s="1548"/>
      <c r="L2" s="1548"/>
      <c r="M2" s="1548"/>
      <c r="N2" s="1548"/>
      <c r="O2" s="1548"/>
      <c r="P2" s="1548"/>
      <c r="Q2" s="1548"/>
    </row>
    <row r="3" spans="1:17" ht="20" x14ac:dyDescent="0.2">
      <c r="A3" s="6"/>
      <c r="B3" s="375"/>
      <c r="C3" s="375"/>
      <c r="D3" s="375"/>
      <c r="E3" s="375"/>
      <c r="F3" s="375"/>
      <c r="G3" s="375"/>
      <c r="H3" s="375"/>
      <c r="I3" s="375"/>
      <c r="J3" s="375"/>
      <c r="K3" s="375"/>
      <c r="L3" s="375"/>
      <c r="M3" s="375"/>
      <c r="N3" s="375"/>
      <c r="O3" s="375"/>
      <c r="P3" s="375"/>
      <c r="Q3" s="375"/>
    </row>
    <row r="4" spans="1:17" ht="20" x14ac:dyDescent="0.2">
      <c r="A4" s="376" t="s">
        <v>335</v>
      </c>
      <c r="B4" s="376"/>
      <c r="C4" s="376"/>
      <c r="D4" s="376"/>
      <c r="E4" s="376"/>
      <c r="F4" s="376"/>
      <c r="G4" s="376"/>
      <c r="H4" s="376"/>
      <c r="I4" s="376"/>
      <c r="J4" s="376"/>
      <c r="K4" s="376"/>
      <c r="L4" s="376"/>
      <c r="M4" s="376"/>
      <c r="N4" s="376"/>
      <c r="O4" s="376"/>
      <c r="P4" s="376"/>
      <c r="Q4" s="376"/>
    </row>
    <row r="5" spans="1:17" ht="20" x14ac:dyDescent="0.2">
      <c r="A5" s="154" t="s">
        <v>348</v>
      </c>
      <c r="B5" s="154"/>
      <c r="C5" s="154"/>
      <c r="D5" s="154"/>
      <c r="E5" s="154"/>
      <c r="F5" s="154"/>
      <c r="G5" s="154"/>
      <c r="H5" s="154"/>
      <c r="I5" s="154"/>
      <c r="J5" s="154"/>
      <c r="K5" s="154"/>
      <c r="L5" s="154"/>
      <c r="M5" s="154"/>
      <c r="N5" s="154"/>
      <c r="O5" s="154"/>
      <c r="P5" s="154"/>
      <c r="Q5" s="154"/>
    </row>
    <row r="6" spans="1:17" x14ac:dyDescent="0.2">
      <c r="A6" s="6"/>
      <c r="B6" s="199" t="s">
        <v>359</v>
      </c>
      <c r="C6" s="199"/>
      <c r="D6" s="199"/>
      <c r="E6" s="199"/>
      <c r="F6" s="199"/>
      <c r="G6" s="199"/>
      <c r="H6" s="199"/>
      <c r="I6" s="199"/>
      <c r="J6" s="199"/>
      <c r="K6" s="199"/>
      <c r="L6" s="199"/>
      <c r="M6" s="199"/>
      <c r="N6" s="199"/>
      <c r="O6" s="199"/>
      <c r="P6" s="199"/>
      <c r="Q6" s="199"/>
    </row>
    <row r="7" spans="1:17" x14ac:dyDescent="0.2">
      <c r="A7" s="6"/>
      <c r="B7" s="379"/>
      <c r="C7" s="1549" t="str">
        <f>様式外＿申請書別紙入力用資料!E28&amp;"／"&amp;様式外＿申請書別紙入力用資料!E29</f>
        <v>／</v>
      </c>
      <c r="D7" s="1549"/>
      <c r="E7" s="1549"/>
      <c r="F7" s="1549"/>
      <c r="G7" s="1549"/>
      <c r="H7" s="1549"/>
      <c r="I7" s="1549"/>
      <c r="J7" s="1549"/>
      <c r="K7" s="1549"/>
      <c r="L7" s="1549"/>
      <c r="M7" s="1549"/>
      <c r="N7" s="1549"/>
      <c r="O7" s="1549"/>
      <c r="P7" s="1549"/>
      <c r="Q7" s="1549"/>
    </row>
    <row r="8" spans="1:17" x14ac:dyDescent="0.2">
      <c r="A8" s="6"/>
      <c r="B8" s="377"/>
      <c r="C8" s="377"/>
      <c r="D8" s="377"/>
      <c r="E8" s="377"/>
      <c r="F8" s="377"/>
      <c r="G8" s="377"/>
      <c r="H8" s="377"/>
      <c r="I8" s="377"/>
      <c r="J8" s="377"/>
      <c r="K8" s="377"/>
      <c r="L8" s="377"/>
      <c r="M8" s="377"/>
      <c r="N8" s="377"/>
      <c r="O8" s="377"/>
      <c r="P8" s="377"/>
      <c r="Q8" s="377"/>
    </row>
    <row r="9" spans="1:17" x14ac:dyDescent="0.2">
      <c r="A9" s="6"/>
      <c r="B9" s="199" t="s">
        <v>336</v>
      </c>
      <c r="C9" s="199"/>
      <c r="D9" s="377"/>
      <c r="E9" s="377"/>
      <c r="F9" s="377"/>
      <c r="G9" s="377"/>
      <c r="H9" s="377"/>
      <c r="I9" s="377"/>
      <c r="J9" s="377"/>
      <c r="K9" s="377"/>
      <c r="L9" s="377"/>
      <c r="M9" s="377"/>
      <c r="N9" s="377"/>
      <c r="O9" s="377"/>
      <c r="P9" s="377"/>
      <c r="Q9" s="377"/>
    </row>
    <row r="10" spans="1:17" x14ac:dyDescent="0.2">
      <c r="A10" s="6"/>
      <c r="B10" s="377"/>
      <c r="C10" s="1550" t="s">
        <v>337</v>
      </c>
      <c r="D10" s="1550"/>
      <c r="E10" s="1550"/>
      <c r="F10" s="1550"/>
      <c r="G10" s="381"/>
      <c r="H10" s="1551"/>
      <c r="I10" s="1551"/>
      <c r="J10" s="1552"/>
      <c r="K10" s="1552"/>
      <c r="L10" s="1552"/>
      <c r="M10" s="1552"/>
      <c r="N10" s="1552"/>
      <c r="O10" s="382"/>
      <c r="P10" s="382"/>
      <c r="Q10" s="382"/>
    </row>
    <row r="11" spans="1:17" x14ac:dyDescent="0.2">
      <c r="A11" s="6"/>
      <c r="B11" s="6"/>
      <c r="C11" s="1553"/>
      <c r="D11" s="1553"/>
      <c r="E11" s="1553"/>
      <c r="F11" s="1553"/>
      <c r="G11" s="1553"/>
      <c r="H11" s="383"/>
      <c r="I11" s="1554"/>
      <c r="J11" s="1554"/>
      <c r="K11" s="1554"/>
      <c r="L11" s="1554"/>
      <c r="M11" s="1554"/>
      <c r="N11" s="1554"/>
      <c r="O11" s="1554"/>
      <c r="P11" s="1554"/>
      <c r="Q11" s="1554"/>
    </row>
    <row r="12" spans="1:17" x14ac:dyDescent="0.2">
      <c r="A12" s="6"/>
      <c r="B12" s="199" t="s">
        <v>338</v>
      </c>
      <c r="C12" s="199"/>
      <c r="D12" s="377"/>
      <c r="E12" s="377"/>
      <c r="F12" s="377"/>
      <c r="G12" s="377"/>
      <c r="H12" s="199" t="s">
        <v>342</v>
      </c>
      <c r="I12" s="199"/>
      <c r="J12" s="199"/>
      <c r="K12" s="377"/>
      <c r="L12" s="377"/>
      <c r="M12" s="377"/>
      <c r="N12" s="377"/>
      <c r="O12" s="377"/>
      <c r="P12" s="377"/>
      <c r="Q12" s="377"/>
    </row>
    <row r="13" spans="1:17" x14ac:dyDescent="0.2">
      <c r="A13" s="6"/>
      <c r="B13" s="377"/>
      <c r="C13" s="1550">
        <v>46419</v>
      </c>
      <c r="D13" s="1550"/>
      <c r="E13" s="1550"/>
      <c r="F13" s="1550"/>
      <c r="G13" s="384" t="s">
        <v>339</v>
      </c>
      <c r="H13" s="384"/>
      <c r="I13" s="1555">
        <f>様式外＿申請書別紙入力用資料!C38</f>
        <v>0</v>
      </c>
      <c r="J13" s="1555"/>
      <c r="K13" s="1555"/>
      <c r="L13" s="1555"/>
      <c r="M13" s="1555"/>
      <c r="N13" s="380" t="s">
        <v>340</v>
      </c>
      <c r="O13" s="380"/>
      <c r="P13" s="380"/>
      <c r="Q13" s="382"/>
    </row>
    <row r="14" spans="1:17" x14ac:dyDescent="0.2">
      <c r="A14" s="6"/>
      <c r="B14" s="6"/>
      <c r="C14" s="1553"/>
      <c r="D14" s="1553"/>
      <c r="E14" s="1553"/>
      <c r="F14" s="1553"/>
      <c r="G14" s="1553"/>
      <c r="H14" s="383"/>
      <c r="I14" s="1554"/>
      <c r="J14" s="1554"/>
      <c r="K14" s="1554"/>
      <c r="L14" s="1554"/>
      <c r="M14" s="1554"/>
      <c r="N14" s="1554"/>
      <c r="O14" s="1554"/>
      <c r="P14" s="1554"/>
      <c r="Q14" s="1554"/>
    </row>
    <row r="15" spans="1:17" x14ac:dyDescent="0.2">
      <c r="A15" s="6"/>
      <c r="B15" s="199" t="s">
        <v>341</v>
      </c>
      <c r="C15" s="199"/>
      <c r="D15" s="377"/>
      <c r="E15" s="377"/>
      <c r="F15" s="377"/>
      <c r="G15" s="377"/>
      <c r="H15" s="377"/>
      <c r="I15" s="377"/>
      <c r="J15" s="377"/>
      <c r="K15" s="377"/>
      <c r="L15" s="377"/>
      <c r="M15" s="377"/>
      <c r="N15" s="377"/>
      <c r="O15" s="377"/>
      <c r="P15" s="377"/>
      <c r="Q15" s="377"/>
    </row>
    <row r="16" spans="1:17" x14ac:dyDescent="0.2">
      <c r="A16" s="6"/>
      <c r="B16" s="385" t="s">
        <v>346</v>
      </c>
      <c r="C16" s="386" t="s">
        <v>343</v>
      </c>
      <c r="D16" s="387"/>
      <c r="E16" s="387"/>
      <c r="F16" s="387"/>
    </row>
    <row r="17" spans="1:7" x14ac:dyDescent="0.2">
      <c r="A17" s="6"/>
      <c r="B17" s="387"/>
      <c r="C17" s="1546">
        <f>'資金計画(別紙２５)'!Q21</f>
        <v>0</v>
      </c>
      <c r="D17" s="1547"/>
      <c r="E17" s="1547"/>
      <c r="F17" s="1547"/>
      <c r="G17" s="378" t="s">
        <v>347</v>
      </c>
    </row>
    <row r="19" spans="1:7" x14ac:dyDescent="0.2">
      <c r="B19" s="385" t="s">
        <v>346</v>
      </c>
      <c r="C19" s="386" t="s">
        <v>344</v>
      </c>
    </row>
    <row r="20" spans="1:7" x14ac:dyDescent="0.2">
      <c r="C20" s="1546">
        <f>'資金計画(別紙２５)'!Z21</f>
        <v>0</v>
      </c>
      <c r="D20" s="1547"/>
      <c r="E20" s="1547"/>
      <c r="F20" s="1547"/>
      <c r="G20" s="378" t="s">
        <v>347</v>
      </c>
    </row>
    <row r="22" spans="1:7" x14ac:dyDescent="0.2">
      <c r="B22" s="385" t="s">
        <v>346</v>
      </c>
      <c r="C22" s="386" t="s">
        <v>345</v>
      </c>
    </row>
    <row r="23" spans="1:7" x14ac:dyDescent="0.2">
      <c r="C23" s="1546">
        <f>'資金計画(別紙２５)'!AR21</f>
        <v>0</v>
      </c>
      <c r="D23" s="1547"/>
      <c r="E23" s="1547"/>
      <c r="F23" s="1547"/>
      <c r="G23" s="378" t="s">
        <v>347</v>
      </c>
    </row>
  </sheetData>
  <sheetProtection sheet="1"/>
  <mergeCells count="14">
    <mergeCell ref="C20:F20"/>
    <mergeCell ref="C23:F23"/>
    <mergeCell ref="A2:Q2"/>
    <mergeCell ref="C7:Q7"/>
    <mergeCell ref="C10:F10"/>
    <mergeCell ref="H10:I10"/>
    <mergeCell ref="J10:N10"/>
    <mergeCell ref="C11:G11"/>
    <mergeCell ref="I11:Q11"/>
    <mergeCell ref="C13:F13"/>
    <mergeCell ref="I13:M13"/>
    <mergeCell ref="C14:G14"/>
    <mergeCell ref="I14:Q14"/>
    <mergeCell ref="C17:F17"/>
  </mergeCells>
  <phoneticPr fontId="1"/>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Z57"/>
  <sheetViews>
    <sheetView showGridLines="0" view="pageBreakPreview" zoomScaleNormal="100" zoomScaleSheetLayoutView="100" workbookViewId="0">
      <selection activeCell="I56" sqref="I56:S57"/>
    </sheetView>
  </sheetViews>
  <sheetFormatPr defaultColWidth="5" defaultRowHeight="15" customHeight="1" x14ac:dyDescent="0.2"/>
  <cols>
    <col min="1" max="4" width="5" style="12"/>
    <col min="5" max="19" width="5" style="7"/>
    <col min="20" max="20" width="2.6328125" style="6" customWidth="1"/>
    <col min="21" max="26" width="5" style="6"/>
    <col min="27" max="16384" width="5" style="7"/>
  </cols>
  <sheetData>
    <row r="1" spans="1:24" ht="15" customHeight="1" x14ac:dyDescent="0.2">
      <c r="A1" s="204" t="s">
        <v>293</v>
      </c>
    </row>
    <row r="2" spans="1:24" ht="15" customHeight="1" x14ac:dyDescent="0.2">
      <c r="A2" s="806"/>
      <c r="B2" s="806"/>
      <c r="C2" s="806"/>
      <c r="D2" s="806"/>
      <c r="E2" s="806"/>
      <c r="F2" s="806"/>
      <c r="G2" s="806"/>
      <c r="H2" s="806"/>
      <c r="I2" s="806"/>
      <c r="J2" s="806"/>
      <c r="K2" s="806"/>
      <c r="L2" s="806"/>
      <c r="M2" s="806"/>
      <c r="N2" s="806"/>
      <c r="O2" s="806"/>
      <c r="P2" s="806"/>
      <c r="Q2" s="806"/>
      <c r="R2" s="806"/>
      <c r="S2" s="806"/>
      <c r="T2" s="2"/>
      <c r="U2" s="9"/>
    </row>
    <row r="3" spans="1:24" ht="15" customHeight="1" x14ac:dyDescent="0.2">
      <c r="A3" s="776" t="s">
        <v>289</v>
      </c>
      <c r="B3" s="777"/>
      <c r="C3" s="777"/>
      <c r="D3" s="777"/>
      <c r="E3" s="777"/>
      <c r="F3" s="777"/>
      <c r="G3" s="777"/>
      <c r="H3" s="777"/>
      <c r="I3" s="777"/>
      <c r="J3" s="777"/>
      <c r="K3" s="777"/>
      <c r="L3" s="777"/>
      <c r="M3" s="777"/>
      <c r="N3" s="777"/>
      <c r="O3" s="777"/>
      <c r="P3" s="777"/>
      <c r="Q3" s="777"/>
      <c r="R3" s="777"/>
      <c r="S3" s="778"/>
      <c r="T3" s="2"/>
    </row>
    <row r="4" spans="1:24" ht="15" customHeight="1" x14ac:dyDescent="0.2">
      <c r="A4" s="779"/>
      <c r="B4" s="780"/>
      <c r="C4" s="780"/>
      <c r="D4" s="780"/>
      <c r="E4" s="780"/>
      <c r="F4" s="780"/>
      <c r="G4" s="780"/>
      <c r="H4" s="780"/>
      <c r="I4" s="780"/>
      <c r="J4" s="780"/>
      <c r="K4" s="780"/>
      <c r="L4" s="780"/>
      <c r="M4" s="780"/>
      <c r="N4" s="780"/>
      <c r="O4" s="780"/>
      <c r="P4" s="780"/>
      <c r="Q4" s="780"/>
      <c r="R4" s="780"/>
      <c r="S4" s="781"/>
      <c r="T4" s="2"/>
    </row>
    <row r="5" spans="1:24" ht="15" customHeight="1" x14ac:dyDescent="0.2">
      <c r="A5" s="808" t="s">
        <v>69</v>
      </c>
      <c r="B5" s="809"/>
      <c r="C5" s="809"/>
      <c r="D5" s="809"/>
      <c r="E5" s="809"/>
      <c r="F5" s="809"/>
      <c r="G5" s="809"/>
      <c r="H5" s="809"/>
      <c r="I5" s="809"/>
      <c r="J5" s="809"/>
      <c r="K5" s="809"/>
      <c r="L5" s="809"/>
      <c r="M5" s="809"/>
      <c r="N5" s="809"/>
      <c r="O5" s="809"/>
      <c r="P5" s="809"/>
      <c r="Q5" s="809"/>
      <c r="R5" s="809"/>
      <c r="S5" s="810"/>
      <c r="T5" s="2"/>
    </row>
    <row r="6" spans="1:24" ht="15" customHeight="1" x14ac:dyDescent="0.2">
      <c r="A6" s="435"/>
      <c r="B6" s="807" t="s">
        <v>367</v>
      </c>
      <c r="C6" s="807"/>
      <c r="D6" s="807"/>
      <c r="E6" s="807"/>
      <c r="F6" s="807"/>
      <c r="G6" s="807"/>
      <c r="H6" s="807"/>
      <c r="I6" s="807"/>
      <c r="J6" s="807"/>
      <c r="K6" s="811" t="s">
        <v>368</v>
      </c>
      <c r="L6" s="811"/>
      <c r="M6" s="811"/>
      <c r="N6" s="811"/>
      <c r="O6" s="811"/>
      <c r="P6" s="811"/>
      <c r="Q6" s="811"/>
      <c r="R6" s="811"/>
      <c r="S6" s="812"/>
      <c r="T6" s="2"/>
    </row>
    <row r="7" spans="1:24" ht="15" customHeight="1" x14ac:dyDescent="0.2">
      <c r="A7" s="436"/>
      <c r="B7" s="807"/>
      <c r="C7" s="807"/>
      <c r="D7" s="807"/>
      <c r="E7" s="807"/>
      <c r="F7" s="807"/>
      <c r="G7" s="807"/>
      <c r="H7" s="807"/>
      <c r="I7" s="807"/>
      <c r="J7" s="807"/>
      <c r="K7" s="811"/>
      <c r="L7" s="811"/>
      <c r="M7" s="811"/>
      <c r="N7" s="811"/>
      <c r="O7" s="811"/>
      <c r="P7" s="811"/>
      <c r="Q7" s="811"/>
      <c r="R7" s="811"/>
      <c r="S7" s="812"/>
      <c r="T7" s="2"/>
    </row>
    <row r="8" spans="1:24" ht="15" customHeight="1" x14ac:dyDescent="0.2">
      <c r="A8" s="792" t="s">
        <v>58</v>
      </c>
      <c r="B8" s="793"/>
      <c r="C8" s="793"/>
      <c r="D8" s="793"/>
      <c r="E8" s="793"/>
      <c r="F8" s="793"/>
      <c r="G8" s="793"/>
      <c r="H8" s="793"/>
      <c r="I8" s="793"/>
      <c r="J8" s="793"/>
      <c r="K8" s="793"/>
      <c r="L8" s="793"/>
      <c r="M8" s="793"/>
      <c r="N8" s="793"/>
      <c r="O8" s="793"/>
      <c r="P8" s="793"/>
      <c r="Q8" s="793"/>
      <c r="R8" s="793"/>
      <c r="S8" s="797"/>
      <c r="T8" s="2"/>
    </row>
    <row r="9" spans="1:24" ht="15" customHeight="1" x14ac:dyDescent="0.2">
      <c r="A9" s="792"/>
      <c r="B9" s="793"/>
      <c r="C9" s="793"/>
      <c r="D9" s="793"/>
      <c r="E9" s="793"/>
      <c r="F9" s="793"/>
      <c r="G9" s="793"/>
      <c r="H9" s="793"/>
      <c r="I9" s="793"/>
      <c r="J9" s="793"/>
      <c r="K9" s="793"/>
      <c r="L9" s="793"/>
      <c r="M9" s="793"/>
      <c r="N9" s="793"/>
      <c r="O9" s="793"/>
      <c r="P9" s="793"/>
      <c r="Q9" s="793"/>
      <c r="R9" s="793"/>
      <c r="S9" s="797"/>
      <c r="T9" s="2"/>
      <c r="X9" s="15"/>
    </row>
    <row r="10" spans="1:24" ht="15" customHeight="1" x14ac:dyDescent="0.2">
      <c r="A10" s="792"/>
      <c r="B10" s="793"/>
      <c r="C10" s="793"/>
      <c r="D10" s="793"/>
      <c r="E10" s="793"/>
      <c r="F10" s="793"/>
      <c r="G10" s="793"/>
      <c r="H10" s="793"/>
      <c r="I10" s="793"/>
      <c r="J10" s="793"/>
      <c r="K10" s="793"/>
      <c r="L10" s="793"/>
      <c r="M10" s="793"/>
      <c r="N10" s="793"/>
      <c r="O10" s="793"/>
      <c r="P10" s="793"/>
      <c r="Q10" s="793"/>
      <c r="R10" s="793"/>
      <c r="S10" s="797"/>
    </row>
    <row r="11" spans="1:24" ht="15" customHeight="1" x14ac:dyDescent="0.2">
      <c r="A11" s="792"/>
      <c r="B11" s="793"/>
      <c r="C11" s="793"/>
      <c r="D11" s="793"/>
      <c r="E11" s="793"/>
      <c r="F11" s="793"/>
      <c r="G11" s="793"/>
      <c r="H11" s="793"/>
      <c r="I11" s="793"/>
      <c r="J11" s="793"/>
      <c r="K11" s="793"/>
      <c r="L11" s="793"/>
      <c r="M11" s="793"/>
      <c r="N11" s="793"/>
      <c r="O11" s="793"/>
      <c r="P11" s="793"/>
      <c r="Q11" s="793"/>
      <c r="R11" s="793"/>
      <c r="S11" s="797"/>
    </row>
    <row r="12" spans="1:24" ht="15" customHeight="1" x14ac:dyDescent="0.2">
      <c r="A12" s="792"/>
      <c r="B12" s="793"/>
      <c r="C12" s="793"/>
      <c r="D12" s="793"/>
      <c r="E12" s="793"/>
      <c r="F12" s="793"/>
      <c r="G12" s="793"/>
      <c r="H12" s="793"/>
      <c r="I12" s="793"/>
      <c r="J12" s="793"/>
      <c r="K12" s="793"/>
      <c r="L12" s="793"/>
      <c r="M12" s="793"/>
      <c r="N12" s="793"/>
      <c r="O12" s="793"/>
      <c r="P12" s="793"/>
      <c r="Q12" s="793"/>
      <c r="R12" s="793"/>
      <c r="S12" s="797"/>
    </row>
    <row r="13" spans="1:24" ht="15" customHeight="1" x14ac:dyDescent="0.2">
      <c r="A13" s="792"/>
      <c r="B13" s="793"/>
      <c r="C13" s="793"/>
      <c r="D13" s="793"/>
      <c r="E13" s="793"/>
      <c r="F13" s="793"/>
      <c r="G13" s="793"/>
      <c r="H13" s="793"/>
      <c r="I13" s="793"/>
      <c r="J13" s="793"/>
      <c r="K13" s="793"/>
      <c r="L13" s="793"/>
      <c r="M13" s="793"/>
      <c r="N13" s="793"/>
      <c r="O13" s="793"/>
      <c r="P13" s="793"/>
      <c r="Q13" s="793"/>
      <c r="R13" s="793"/>
      <c r="S13" s="797"/>
    </row>
    <row r="14" spans="1:24" ht="15" customHeight="1" x14ac:dyDescent="0.2">
      <c r="A14" s="792"/>
      <c r="B14" s="793"/>
      <c r="C14" s="793"/>
      <c r="D14" s="793"/>
      <c r="E14" s="793"/>
      <c r="F14" s="793"/>
      <c r="G14" s="793"/>
      <c r="H14" s="793"/>
      <c r="I14" s="793"/>
      <c r="J14" s="793"/>
      <c r="K14" s="793"/>
      <c r="L14" s="793"/>
      <c r="M14" s="793"/>
      <c r="N14" s="793"/>
      <c r="O14" s="793"/>
      <c r="P14" s="793"/>
      <c r="Q14" s="793"/>
      <c r="R14" s="793"/>
      <c r="S14" s="797"/>
    </row>
    <row r="15" spans="1:24" ht="15" customHeight="1" x14ac:dyDescent="0.2">
      <c r="A15" s="792"/>
      <c r="B15" s="793"/>
      <c r="C15" s="793"/>
      <c r="D15" s="793"/>
      <c r="E15" s="793"/>
      <c r="F15" s="793"/>
      <c r="G15" s="793"/>
      <c r="H15" s="793"/>
      <c r="I15" s="793"/>
      <c r="J15" s="793"/>
      <c r="K15" s="793"/>
      <c r="L15" s="793"/>
      <c r="M15" s="793"/>
      <c r="N15" s="793"/>
      <c r="O15" s="793"/>
      <c r="P15" s="793"/>
      <c r="Q15" s="793"/>
      <c r="R15" s="793"/>
      <c r="S15" s="797"/>
    </row>
    <row r="16" spans="1:24" ht="15" customHeight="1" x14ac:dyDescent="0.2">
      <c r="A16" s="792"/>
      <c r="B16" s="793"/>
      <c r="C16" s="793"/>
      <c r="D16" s="793"/>
      <c r="E16" s="793"/>
      <c r="F16" s="793"/>
      <c r="G16" s="793"/>
      <c r="H16" s="793"/>
      <c r="I16" s="793"/>
      <c r="J16" s="793"/>
      <c r="K16" s="793"/>
      <c r="L16" s="793"/>
      <c r="M16" s="793"/>
      <c r="N16" s="793"/>
      <c r="O16" s="793"/>
      <c r="P16" s="793"/>
      <c r="Q16" s="793"/>
      <c r="R16" s="793"/>
      <c r="S16" s="797"/>
    </row>
    <row r="17" spans="1:19" ht="15" customHeight="1" x14ac:dyDescent="0.2">
      <c r="A17" s="792"/>
      <c r="B17" s="793"/>
      <c r="C17" s="793"/>
      <c r="D17" s="793"/>
      <c r="E17" s="793"/>
      <c r="F17" s="793"/>
      <c r="G17" s="793"/>
      <c r="H17" s="793"/>
      <c r="I17" s="793"/>
      <c r="J17" s="793"/>
      <c r="K17" s="793"/>
      <c r="L17" s="793"/>
      <c r="M17" s="793"/>
      <c r="N17" s="793"/>
      <c r="O17" s="793"/>
      <c r="P17" s="793"/>
      <c r="Q17" s="793"/>
      <c r="R17" s="793"/>
      <c r="S17" s="797"/>
    </row>
    <row r="18" spans="1:19" ht="15" customHeight="1" x14ac:dyDescent="0.2">
      <c r="A18" s="792"/>
      <c r="B18" s="793"/>
      <c r="C18" s="793"/>
      <c r="D18" s="793"/>
      <c r="E18" s="793"/>
      <c r="F18" s="793"/>
      <c r="G18" s="793"/>
      <c r="H18" s="793"/>
      <c r="I18" s="793"/>
      <c r="J18" s="793"/>
      <c r="K18" s="793"/>
      <c r="L18" s="793"/>
      <c r="M18" s="793"/>
      <c r="N18" s="793"/>
      <c r="O18" s="793"/>
      <c r="P18" s="793"/>
      <c r="Q18" s="793"/>
      <c r="R18" s="793"/>
      <c r="S18" s="797"/>
    </row>
    <row r="19" spans="1:19" ht="15" customHeight="1" x14ac:dyDescent="0.2">
      <c r="A19" s="792"/>
      <c r="B19" s="793"/>
      <c r="C19" s="793"/>
      <c r="D19" s="793"/>
      <c r="E19" s="793"/>
      <c r="F19" s="793"/>
      <c r="G19" s="793"/>
      <c r="H19" s="793"/>
      <c r="I19" s="793"/>
      <c r="J19" s="793"/>
      <c r="K19" s="793"/>
      <c r="L19" s="793"/>
      <c r="M19" s="793"/>
      <c r="N19" s="793"/>
      <c r="O19" s="793"/>
      <c r="P19" s="793"/>
      <c r="Q19" s="793"/>
      <c r="R19" s="793"/>
      <c r="S19" s="797"/>
    </row>
    <row r="20" spans="1:19" ht="15" customHeight="1" x14ac:dyDescent="0.2">
      <c r="A20" s="792"/>
      <c r="B20" s="793"/>
      <c r="C20" s="793"/>
      <c r="D20" s="793"/>
      <c r="E20" s="793"/>
      <c r="F20" s="793"/>
      <c r="G20" s="793"/>
      <c r="H20" s="793"/>
      <c r="I20" s="793"/>
      <c r="J20" s="793"/>
      <c r="K20" s="793"/>
      <c r="L20" s="793"/>
      <c r="M20" s="793"/>
      <c r="N20" s="793"/>
      <c r="O20" s="793"/>
      <c r="P20" s="793"/>
      <c r="Q20" s="793"/>
      <c r="R20" s="793"/>
      <c r="S20" s="797"/>
    </row>
    <row r="21" spans="1:19" ht="15" customHeight="1" x14ac:dyDescent="0.2">
      <c r="A21" s="792"/>
      <c r="B21" s="793"/>
      <c r="C21" s="793"/>
      <c r="D21" s="793"/>
      <c r="E21" s="793"/>
      <c r="F21" s="793"/>
      <c r="G21" s="793"/>
      <c r="H21" s="793"/>
      <c r="I21" s="793"/>
      <c r="J21" s="793"/>
      <c r="K21" s="793"/>
      <c r="L21" s="793"/>
      <c r="M21" s="793"/>
      <c r="N21" s="793"/>
      <c r="O21" s="793"/>
      <c r="P21" s="793"/>
      <c r="Q21" s="793"/>
      <c r="R21" s="793"/>
      <c r="S21" s="797"/>
    </row>
    <row r="22" spans="1:19" ht="15" customHeight="1" x14ac:dyDescent="0.2">
      <c r="A22" s="792"/>
      <c r="B22" s="793"/>
      <c r="C22" s="793"/>
      <c r="D22" s="793"/>
      <c r="E22" s="793"/>
      <c r="F22" s="793"/>
      <c r="G22" s="793"/>
      <c r="H22" s="793"/>
      <c r="I22" s="793"/>
      <c r="J22" s="793"/>
      <c r="K22" s="793"/>
      <c r="L22" s="793"/>
      <c r="M22" s="793"/>
      <c r="N22" s="793"/>
      <c r="O22" s="793"/>
      <c r="P22" s="793"/>
      <c r="Q22" s="793"/>
      <c r="R22" s="793"/>
      <c r="S22" s="797"/>
    </row>
    <row r="23" spans="1:19" ht="15" customHeight="1" x14ac:dyDescent="0.2">
      <c r="A23" s="792"/>
      <c r="B23" s="793"/>
      <c r="C23" s="793"/>
      <c r="D23" s="793"/>
      <c r="E23" s="793"/>
      <c r="F23" s="793"/>
      <c r="G23" s="793"/>
      <c r="H23" s="793"/>
      <c r="I23" s="793"/>
      <c r="J23" s="793"/>
      <c r="K23" s="793"/>
      <c r="L23" s="793"/>
      <c r="M23" s="793"/>
      <c r="N23" s="793"/>
      <c r="O23" s="793"/>
      <c r="P23" s="793"/>
      <c r="Q23" s="793"/>
      <c r="R23" s="793"/>
      <c r="S23" s="797"/>
    </row>
    <row r="24" spans="1:19" ht="15" customHeight="1" x14ac:dyDescent="0.2">
      <c r="A24" s="792"/>
      <c r="B24" s="793"/>
      <c r="C24" s="793"/>
      <c r="D24" s="793"/>
      <c r="E24" s="793"/>
      <c r="F24" s="793"/>
      <c r="G24" s="793"/>
      <c r="H24" s="793"/>
      <c r="I24" s="793"/>
      <c r="J24" s="793"/>
      <c r="K24" s="793"/>
      <c r="L24" s="793"/>
      <c r="M24" s="793"/>
      <c r="N24" s="793"/>
      <c r="O24" s="793"/>
      <c r="P24" s="793"/>
      <c r="Q24" s="793"/>
      <c r="R24" s="793"/>
      <c r="S24" s="797"/>
    </row>
    <row r="25" spans="1:19" ht="15" customHeight="1" x14ac:dyDescent="0.2">
      <c r="A25" s="792"/>
      <c r="B25" s="793"/>
      <c r="C25" s="793"/>
      <c r="D25" s="793"/>
      <c r="E25" s="793"/>
      <c r="F25" s="793"/>
      <c r="G25" s="793"/>
      <c r="H25" s="793"/>
      <c r="I25" s="793"/>
      <c r="J25" s="793"/>
      <c r="K25" s="793"/>
      <c r="L25" s="793"/>
      <c r="M25" s="793"/>
      <c r="N25" s="793"/>
      <c r="O25" s="793"/>
      <c r="P25" s="793"/>
      <c r="Q25" s="793"/>
      <c r="R25" s="793"/>
      <c r="S25" s="797"/>
    </row>
    <row r="26" spans="1:19" ht="15" customHeight="1" x14ac:dyDescent="0.2">
      <c r="A26" s="792"/>
      <c r="B26" s="793"/>
      <c r="C26" s="793"/>
      <c r="D26" s="793"/>
      <c r="E26" s="793"/>
      <c r="F26" s="793"/>
      <c r="G26" s="793"/>
      <c r="H26" s="793"/>
      <c r="I26" s="793"/>
      <c r="J26" s="793"/>
      <c r="K26" s="793"/>
      <c r="L26" s="793"/>
      <c r="M26" s="793"/>
      <c r="N26" s="793"/>
      <c r="O26" s="793"/>
      <c r="P26" s="793"/>
      <c r="Q26" s="793"/>
      <c r="R26" s="793"/>
      <c r="S26" s="797"/>
    </row>
    <row r="27" spans="1:19" ht="15" customHeight="1" x14ac:dyDescent="0.2">
      <c r="A27" s="792"/>
      <c r="B27" s="793"/>
      <c r="C27" s="793"/>
      <c r="D27" s="793"/>
      <c r="E27" s="793"/>
      <c r="F27" s="793"/>
      <c r="G27" s="793"/>
      <c r="H27" s="793"/>
      <c r="I27" s="793"/>
      <c r="J27" s="793"/>
      <c r="K27" s="793"/>
      <c r="L27" s="793"/>
      <c r="M27" s="793"/>
      <c r="N27" s="793"/>
      <c r="O27" s="793"/>
      <c r="P27" s="793"/>
      <c r="Q27" s="793"/>
      <c r="R27" s="793"/>
      <c r="S27" s="797"/>
    </row>
    <row r="28" spans="1:19" ht="15" customHeight="1" x14ac:dyDescent="0.2">
      <c r="A28" s="792"/>
      <c r="B28" s="793"/>
      <c r="C28" s="793"/>
      <c r="D28" s="793"/>
      <c r="E28" s="793"/>
      <c r="F28" s="793"/>
      <c r="G28" s="793"/>
      <c r="H28" s="793"/>
      <c r="I28" s="793"/>
      <c r="J28" s="793"/>
      <c r="K28" s="793"/>
      <c r="L28" s="793"/>
      <c r="M28" s="793"/>
      <c r="N28" s="793"/>
      <c r="O28" s="793"/>
      <c r="P28" s="793"/>
      <c r="Q28" s="793"/>
      <c r="R28" s="793"/>
      <c r="S28" s="797"/>
    </row>
    <row r="29" spans="1:19" ht="15" customHeight="1" x14ac:dyDescent="0.2">
      <c r="A29" s="792"/>
      <c r="B29" s="793"/>
      <c r="C29" s="793"/>
      <c r="D29" s="793"/>
      <c r="E29" s="793"/>
      <c r="F29" s="793"/>
      <c r="G29" s="793"/>
      <c r="H29" s="793"/>
      <c r="I29" s="793"/>
      <c r="J29" s="793"/>
      <c r="K29" s="793"/>
      <c r="L29" s="793"/>
      <c r="M29" s="793"/>
      <c r="N29" s="793"/>
      <c r="O29" s="793"/>
      <c r="P29" s="793"/>
      <c r="Q29" s="793"/>
      <c r="R29" s="793"/>
      <c r="S29" s="797"/>
    </row>
    <row r="30" spans="1:19" ht="15" customHeight="1" x14ac:dyDescent="0.2">
      <c r="A30" s="792"/>
      <c r="B30" s="793"/>
      <c r="C30" s="793"/>
      <c r="D30" s="793"/>
      <c r="E30" s="793"/>
      <c r="F30" s="793"/>
      <c r="G30" s="793"/>
      <c r="H30" s="793"/>
      <c r="I30" s="793"/>
      <c r="J30" s="793"/>
      <c r="K30" s="793"/>
      <c r="L30" s="793"/>
      <c r="M30" s="793"/>
      <c r="N30" s="793"/>
      <c r="O30" s="793"/>
      <c r="P30" s="793"/>
      <c r="Q30" s="793"/>
      <c r="R30" s="793"/>
      <c r="S30" s="797"/>
    </row>
    <row r="31" spans="1:19" ht="15" customHeight="1" x14ac:dyDescent="0.2">
      <c r="A31" s="792"/>
      <c r="B31" s="793"/>
      <c r="C31" s="793"/>
      <c r="D31" s="793"/>
      <c r="E31" s="793"/>
      <c r="F31" s="793"/>
      <c r="G31" s="793"/>
      <c r="H31" s="793"/>
      <c r="I31" s="793"/>
      <c r="J31" s="793"/>
      <c r="K31" s="793"/>
      <c r="L31" s="793"/>
      <c r="M31" s="793"/>
      <c r="N31" s="793"/>
      <c r="O31" s="793"/>
      <c r="P31" s="793"/>
      <c r="Q31" s="793"/>
      <c r="R31" s="793"/>
      <c r="S31" s="797"/>
    </row>
    <row r="32" spans="1:19" ht="15" customHeight="1" x14ac:dyDescent="0.2">
      <c r="A32" s="792"/>
      <c r="B32" s="793"/>
      <c r="C32" s="793"/>
      <c r="D32" s="793"/>
      <c r="E32" s="793"/>
      <c r="F32" s="793"/>
      <c r="G32" s="793"/>
      <c r="H32" s="793"/>
      <c r="I32" s="793"/>
      <c r="J32" s="793"/>
      <c r="K32" s="793"/>
      <c r="L32" s="793"/>
      <c r="M32" s="793"/>
      <c r="N32" s="793"/>
      <c r="O32" s="793"/>
      <c r="P32" s="793"/>
      <c r="Q32" s="793"/>
      <c r="R32" s="793"/>
      <c r="S32" s="797"/>
    </row>
    <row r="33" spans="1:19" ht="15" customHeight="1" x14ac:dyDescent="0.2">
      <c r="A33" s="792"/>
      <c r="B33" s="793"/>
      <c r="C33" s="793"/>
      <c r="D33" s="793"/>
      <c r="E33" s="793"/>
      <c r="F33" s="793"/>
      <c r="G33" s="793"/>
      <c r="H33" s="793"/>
      <c r="I33" s="793"/>
      <c r="J33" s="793"/>
      <c r="K33" s="793"/>
      <c r="L33" s="793"/>
      <c r="M33" s="793"/>
      <c r="N33" s="793"/>
      <c r="O33" s="793"/>
      <c r="P33" s="793"/>
      <c r="Q33" s="793"/>
      <c r="R33" s="793"/>
      <c r="S33" s="797"/>
    </row>
    <row r="34" spans="1:19" ht="15" customHeight="1" x14ac:dyDescent="0.2">
      <c r="A34" s="792"/>
      <c r="B34" s="793"/>
      <c r="C34" s="793"/>
      <c r="D34" s="793"/>
      <c r="E34" s="793"/>
      <c r="F34" s="793"/>
      <c r="G34" s="793"/>
      <c r="H34" s="793"/>
      <c r="I34" s="793"/>
      <c r="J34" s="793"/>
      <c r="K34" s="793"/>
      <c r="L34" s="793"/>
      <c r="M34" s="793"/>
      <c r="N34" s="793"/>
      <c r="O34" s="793"/>
      <c r="P34" s="793"/>
      <c r="Q34" s="793"/>
      <c r="R34" s="793"/>
      <c r="S34" s="797"/>
    </row>
    <row r="35" spans="1:19" ht="15" customHeight="1" x14ac:dyDescent="0.2">
      <c r="A35" s="792"/>
      <c r="B35" s="793"/>
      <c r="C35" s="793"/>
      <c r="D35" s="793"/>
      <c r="E35" s="793"/>
      <c r="F35" s="793"/>
      <c r="G35" s="793"/>
      <c r="H35" s="793"/>
      <c r="I35" s="793"/>
      <c r="J35" s="793"/>
      <c r="K35" s="793"/>
      <c r="L35" s="793"/>
      <c r="M35" s="793"/>
      <c r="N35" s="793"/>
      <c r="O35" s="793"/>
      <c r="P35" s="793"/>
      <c r="Q35" s="793"/>
      <c r="R35" s="793"/>
      <c r="S35" s="797"/>
    </row>
    <row r="36" spans="1:19" ht="15" customHeight="1" x14ac:dyDescent="0.2">
      <c r="A36" s="792"/>
      <c r="B36" s="793"/>
      <c r="C36" s="793"/>
      <c r="D36" s="793"/>
      <c r="E36" s="793"/>
      <c r="F36" s="793"/>
      <c r="G36" s="793"/>
      <c r="H36" s="793"/>
      <c r="I36" s="793"/>
      <c r="J36" s="793"/>
      <c r="K36" s="793"/>
      <c r="L36" s="793"/>
      <c r="M36" s="793"/>
      <c r="N36" s="793"/>
      <c r="O36" s="793"/>
      <c r="P36" s="793"/>
      <c r="Q36" s="793"/>
      <c r="R36" s="793"/>
      <c r="S36" s="797"/>
    </row>
    <row r="37" spans="1:19" ht="15" customHeight="1" x14ac:dyDescent="0.2">
      <c r="A37" s="792"/>
      <c r="B37" s="793"/>
      <c r="C37" s="793"/>
      <c r="D37" s="793"/>
      <c r="E37" s="793"/>
      <c r="F37" s="793"/>
      <c r="G37" s="793"/>
      <c r="H37" s="793"/>
      <c r="I37" s="793"/>
      <c r="J37" s="793"/>
      <c r="K37" s="793"/>
      <c r="L37" s="793"/>
      <c r="M37" s="793"/>
      <c r="N37" s="793"/>
      <c r="O37" s="793"/>
      <c r="P37" s="793"/>
      <c r="Q37" s="793"/>
      <c r="R37" s="793"/>
      <c r="S37" s="797"/>
    </row>
    <row r="38" spans="1:19" ht="15" customHeight="1" x14ac:dyDescent="0.2">
      <c r="A38" s="792"/>
      <c r="B38" s="793"/>
      <c r="C38" s="793"/>
      <c r="D38" s="793"/>
      <c r="E38" s="793"/>
      <c r="F38" s="793"/>
      <c r="G38" s="793"/>
      <c r="H38" s="793"/>
      <c r="I38" s="793"/>
      <c r="J38" s="793"/>
      <c r="K38" s="793"/>
      <c r="L38" s="793"/>
      <c r="M38" s="793"/>
      <c r="N38" s="793"/>
      <c r="O38" s="793"/>
      <c r="P38" s="793"/>
      <c r="Q38" s="793"/>
      <c r="R38" s="793"/>
      <c r="S38" s="797"/>
    </row>
    <row r="39" spans="1:19" ht="15" customHeight="1" x14ac:dyDescent="0.2">
      <c r="A39" s="792" t="s">
        <v>131</v>
      </c>
      <c r="B39" s="795"/>
      <c r="C39" s="795"/>
      <c r="D39" s="795"/>
      <c r="E39" s="795"/>
      <c r="F39" s="795"/>
      <c r="G39" s="795"/>
      <c r="H39" s="795"/>
      <c r="I39" s="795"/>
      <c r="J39" s="795"/>
      <c r="K39" s="795"/>
      <c r="L39" s="795"/>
      <c r="M39" s="795"/>
      <c r="N39" s="795"/>
      <c r="O39" s="795"/>
      <c r="P39" s="795"/>
      <c r="Q39" s="795"/>
      <c r="R39" s="795"/>
      <c r="S39" s="798"/>
    </row>
    <row r="40" spans="1:19" ht="15" customHeight="1" x14ac:dyDescent="0.2">
      <c r="A40" s="792"/>
      <c r="B40" s="795"/>
      <c r="C40" s="795"/>
      <c r="D40" s="795"/>
      <c r="E40" s="795"/>
      <c r="F40" s="795"/>
      <c r="G40" s="795"/>
      <c r="H40" s="795"/>
      <c r="I40" s="795"/>
      <c r="J40" s="795"/>
      <c r="K40" s="795"/>
      <c r="L40" s="795"/>
      <c r="M40" s="795"/>
      <c r="N40" s="795"/>
      <c r="O40" s="795"/>
      <c r="P40" s="795"/>
      <c r="Q40" s="795"/>
      <c r="R40" s="795"/>
      <c r="S40" s="798"/>
    </row>
    <row r="41" spans="1:19" ht="15" customHeight="1" x14ac:dyDescent="0.2">
      <c r="A41" s="792"/>
      <c r="B41" s="795"/>
      <c r="C41" s="795"/>
      <c r="D41" s="795"/>
      <c r="E41" s="795"/>
      <c r="F41" s="795"/>
      <c r="G41" s="795"/>
      <c r="H41" s="795"/>
      <c r="I41" s="795"/>
      <c r="J41" s="795"/>
      <c r="K41" s="795"/>
      <c r="L41" s="795"/>
      <c r="M41" s="795"/>
      <c r="N41" s="795"/>
      <c r="O41" s="795"/>
      <c r="P41" s="795"/>
      <c r="Q41" s="795"/>
      <c r="R41" s="795"/>
      <c r="S41" s="798"/>
    </row>
    <row r="42" spans="1:19" ht="15" customHeight="1" x14ac:dyDescent="0.2">
      <c r="A42" s="792"/>
      <c r="B42" s="795"/>
      <c r="C42" s="795"/>
      <c r="D42" s="795"/>
      <c r="E42" s="795"/>
      <c r="F42" s="795"/>
      <c r="G42" s="795"/>
      <c r="H42" s="795"/>
      <c r="I42" s="795"/>
      <c r="J42" s="795"/>
      <c r="K42" s="795"/>
      <c r="L42" s="795"/>
      <c r="M42" s="795"/>
      <c r="N42" s="795"/>
      <c r="O42" s="795"/>
      <c r="P42" s="795"/>
      <c r="Q42" s="795"/>
      <c r="R42" s="795"/>
      <c r="S42" s="798"/>
    </row>
    <row r="43" spans="1:19" ht="15" customHeight="1" x14ac:dyDescent="0.2">
      <c r="A43" s="792"/>
      <c r="B43" s="795"/>
      <c r="C43" s="795"/>
      <c r="D43" s="795"/>
      <c r="E43" s="795"/>
      <c r="F43" s="795"/>
      <c r="G43" s="795"/>
      <c r="H43" s="795"/>
      <c r="I43" s="795"/>
      <c r="J43" s="795"/>
      <c r="K43" s="795"/>
      <c r="L43" s="795"/>
      <c r="M43" s="795"/>
      <c r="N43" s="795"/>
      <c r="O43" s="795"/>
      <c r="P43" s="795"/>
      <c r="Q43" s="795"/>
      <c r="R43" s="795"/>
      <c r="S43" s="798"/>
    </row>
    <row r="44" spans="1:19" ht="15" customHeight="1" x14ac:dyDescent="0.2">
      <c r="A44" s="792"/>
      <c r="B44" s="795"/>
      <c r="C44" s="795"/>
      <c r="D44" s="795"/>
      <c r="E44" s="795"/>
      <c r="F44" s="795"/>
      <c r="G44" s="795"/>
      <c r="H44" s="795"/>
      <c r="I44" s="795"/>
      <c r="J44" s="795"/>
      <c r="K44" s="795"/>
      <c r="L44" s="795"/>
      <c r="M44" s="795"/>
      <c r="N44" s="795"/>
      <c r="O44" s="795"/>
      <c r="P44" s="795"/>
      <c r="Q44" s="795"/>
      <c r="R44" s="795"/>
      <c r="S44" s="798"/>
    </row>
    <row r="45" spans="1:19" ht="15" customHeight="1" x14ac:dyDescent="0.2">
      <c r="A45" s="792"/>
      <c r="B45" s="795"/>
      <c r="C45" s="795"/>
      <c r="D45" s="795"/>
      <c r="E45" s="795"/>
      <c r="F45" s="795"/>
      <c r="G45" s="795"/>
      <c r="H45" s="795"/>
      <c r="I45" s="795"/>
      <c r="J45" s="795"/>
      <c r="K45" s="795"/>
      <c r="L45" s="795"/>
      <c r="M45" s="795"/>
      <c r="N45" s="795"/>
      <c r="O45" s="795"/>
      <c r="P45" s="795"/>
      <c r="Q45" s="795"/>
      <c r="R45" s="795"/>
      <c r="S45" s="798"/>
    </row>
    <row r="46" spans="1:19" ht="15" customHeight="1" x14ac:dyDescent="0.2">
      <c r="A46" s="792"/>
      <c r="B46" s="795"/>
      <c r="C46" s="795"/>
      <c r="D46" s="795"/>
      <c r="E46" s="795"/>
      <c r="F46" s="795"/>
      <c r="G46" s="795"/>
      <c r="H46" s="795"/>
      <c r="I46" s="795"/>
      <c r="J46" s="795"/>
      <c r="K46" s="795"/>
      <c r="L46" s="795"/>
      <c r="M46" s="795"/>
      <c r="N46" s="795"/>
      <c r="O46" s="795"/>
      <c r="P46" s="795"/>
      <c r="Q46" s="795"/>
      <c r="R46" s="795"/>
      <c r="S46" s="798"/>
    </row>
    <row r="47" spans="1:19" ht="15" customHeight="1" x14ac:dyDescent="0.2">
      <c r="A47" s="792"/>
      <c r="B47" s="795"/>
      <c r="C47" s="795"/>
      <c r="D47" s="795"/>
      <c r="E47" s="795"/>
      <c r="F47" s="795"/>
      <c r="G47" s="795"/>
      <c r="H47" s="795"/>
      <c r="I47" s="795"/>
      <c r="J47" s="795"/>
      <c r="K47" s="795"/>
      <c r="L47" s="795"/>
      <c r="M47" s="795"/>
      <c r="N47" s="795"/>
      <c r="O47" s="795"/>
      <c r="P47" s="795"/>
      <c r="Q47" s="795"/>
      <c r="R47" s="795"/>
      <c r="S47" s="798"/>
    </row>
    <row r="48" spans="1:19" ht="15" customHeight="1" x14ac:dyDescent="0.2">
      <c r="A48" s="792"/>
      <c r="B48" s="795"/>
      <c r="C48" s="795"/>
      <c r="D48" s="795"/>
      <c r="E48" s="795"/>
      <c r="F48" s="795"/>
      <c r="G48" s="795"/>
      <c r="H48" s="795"/>
      <c r="I48" s="795"/>
      <c r="J48" s="795"/>
      <c r="K48" s="795"/>
      <c r="L48" s="795"/>
      <c r="M48" s="795"/>
      <c r="N48" s="795"/>
      <c r="O48" s="795"/>
      <c r="P48" s="795"/>
      <c r="Q48" s="795"/>
      <c r="R48" s="795"/>
      <c r="S48" s="798"/>
    </row>
    <row r="49" spans="1:26" ht="15" customHeight="1" x14ac:dyDescent="0.2">
      <c r="A49" s="792"/>
      <c r="B49" s="795"/>
      <c r="C49" s="795"/>
      <c r="D49" s="795"/>
      <c r="E49" s="795"/>
      <c r="F49" s="795"/>
      <c r="G49" s="795"/>
      <c r="H49" s="795"/>
      <c r="I49" s="795"/>
      <c r="J49" s="795"/>
      <c r="K49" s="795"/>
      <c r="L49" s="795"/>
      <c r="M49" s="795"/>
      <c r="N49" s="795"/>
      <c r="O49" s="795"/>
      <c r="P49" s="795"/>
      <c r="Q49" s="795"/>
      <c r="R49" s="795"/>
      <c r="S49" s="798"/>
      <c r="V49" s="10"/>
      <c r="W49" s="10"/>
      <c r="X49" s="10"/>
      <c r="Y49" s="10"/>
      <c r="Z49" s="10"/>
    </row>
    <row r="50" spans="1:26" ht="15" customHeight="1" x14ac:dyDescent="0.2">
      <c r="A50" s="792"/>
      <c r="B50" s="795"/>
      <c r="C50" s="795"/>
      <c r="D50" s="795"/>
      <c r="E50" s="795"/>
      <c r="F50" s="795"/>
      <c r="G50" s="795"/>
      <c r="H50" s="795"/>
      <c r="I50" s="795"/>
      <c r="J50" s="795"/>
      <c r="K50" s="795"/>
      <c r="L50" s="795"/>
      <c r="M50" s="795"/>
      <c r="N50" s="795"/>
      <c r="O50" s="795"/>
      <c r="P50" s="795"/>
      <c r="Q50" s="795"/>
      <c r="R50" s="795"/>
      <c r="S50" s="798"/>
      <c r="V50" s="10"/>
      <c r="W50" s="10"/>
      <c r="X50" s="10"/>
      <c r="Y50" s="10"/>
      <c r="Z50" s="10"/>
    </row>
    <row r="51" spans="1:26" ht="15" customHeight="1" x14ac:dyDescent="0.2">
      <c r="A51" s="792"/>
      <c r="B51" s="795"/>
      <c r="C51" s="795"/>
      <c r="D51" s="795"/>
      <c r="E51" s="795"/>
      <c r="F51" s="795"/>
      <c r="G51" s="795"/>
      <c r="H51" s="795"/>
      <c r="I51" s="795"/>
      <c r="J51" s="795"/>
      <c r="K51" s="795"/>
      <c r="L51" s="795"/>
      <c r="M51" s="795"/>
      <c r="N51" s="795"/>
      <c r="O51" s="795"/>
      <c r="P51" s="795"/>
      <c r="Q51" s="795"/>
      <c r="R51" s="795"/>
      <c r="S51" s="798"/>
      <c r="V51" s="10"/>
      <c r="W51" s="10"/>
      <c r="X51" s="10"/>
      <c r="Y51" s="10"/>
      <c r="Z51" s="10"/>
    </row>
    <row r="52" spans="1:26" ht="15" customHeight="1" x14ac:dyDescent="0.2">
      <c r="A52" s="792"/>
      <c r="B52" s="795"/>
      <c r="C52" s="795"/>
      <c r="D52" s="795"/>
      <c r="E52" s="795"/>
      <c r="F52" s="795"/>
      <c r="G52" s="795"/>
      <c r="H52" s="795"/>
      <c r="I52" s="795"/>
      <c r="J52" s="795"/>
      <c r="K52" s="795"/>
      <c r="L52" s="795"/>
      <c r="M52" s="795"/>
      <c r="N52" s="795"/>
      <c r="O52" s="795"/>
      <c r="P52" s="795"/>
      <c r="Q52" s="795"/>
      <c r="R52" s="795"/>
      <c r="S52" s="798"/>
      <c r="V52" s="10"/>
      <c r="W52" s="10"/>
      <c r="X52" s="10"/>
      <c r="Y52" s="10"/>
      <c r="Z52" s="10"/>
    </row>
    <row r="53" spans="1:26" ht="15" customHeight="1" x14ac:dyDescent="0.2">
      <c r="A53" s="794"/>
      <c r="B53" s="796"/>
      <c r="C53" s="796"/>
      <c r="D53" s="796"/>
      <c r="E53" s="796"/>
      <c r="F53" s="796"/>
      <c r="G53" s="796"/>
      <c r="H53" s="796"/>
      <c r="I53" s="796"/>
      <c r="J53" s="796"/>
      <c r="K53" s="796"/>
      <c r="L53" s="796"/>
      <c r="M53" s="796"/>
      <c r="N53" s="796"/>
      <c r="O53" s="796"/>
      <c r="P53" s="796"/>
      <c r="Q53" s="796"/>
      <c r="R53" s="796"/>
      <c r="S53" s="799"/>
      <c r="V53" s="10"/>
      <c r="W53" s="10"/>
      <c r="X53" s="10"/>
      <c r="Y53" s="10"/>
      <c r="Z53" s="10"/>
    </row>
    <row r="54" spans="1:26" ht="15" customHeight="1" x14ac:dyDescent="0.2">
      <c r="A54" s="776" t="s">
        <v>453</v>
      </c>
      <c r="B54" s="777"/>
      <c r="C54" s="777"/>
      <c r="D54" s="777"/>
      <c r="E54" s="777"/>
      <c r="F54" s="777"/>
      <c r="G54" s="777"/>
      <c r="H54" s="777"/>
      <c r="I54" s="777"/>
      <c r="J54" s="777"/>
      <c r="K54" s="777"/>
      <c r="L54" s="777"/>
      <c r="M54" s="777"/>
      <c r="N54" s="777"/>
      <c r="O54" s="777"/>
      <c r="P54" s="777"/>
      <c r="Q54" s="777"/>
      <c r="R54" s="777"/>
      <c r="S54" s="778"/>
      <c r="T54" s="2"/>
    </row>
    <row r="55" spans="1:26" ht="15" customHeight="1" x14ac:dyDescent="0.2">
      <c r="A55" s="779"/>
      <c r="B55" s="780"/>
      <c r="C55" s="780"/>
      <c r="D55" s="780"/>
      <c r="E55" s="780"/>
      <c r="F55" s="780"/>
      <c r="G55" s="780"/>
      <c r="H55" s="780"/>
      <c r="I55" s="780"/>
      <c r="J55" s="780"/>
      <c r="K55" s="780"/>
      <c r="L55" s="780"/>
      <c r="M55" s="780"/>
      <c r="N55" s="780"/>
      <c r="O55" s="780"/>
      <c r="P55" s="780"/>
      <c r="Q55" s="780"/>
      <c r="R55" s="780"/>
      <c r="S55" s="781"/>
      <c r="T55" s="2"/>
    </row>
    <row r="56" spans="1:26" ht="18" x14ac:dyDescent="0.2">
      <c r="A56" s="740" t="s">
        <v>133</v>
      </c>
      <c r="B56" s="783"/>
      <c r="C56" s="784"/>
      <c r="D56" s="787" t="s">
        <v>369</v>
      </c>
      <c r="E56" s="741"/>
      <c r="F56" s="741"/>
      <c r="G56" s="741"/>
      <c r="H56" s="788"/>
      <c r="I56" s="800"/>
      <c r="J56" s="801"/>
      <c r="K56" s="801"/>
      <c r="L56" s="801"/>
      <c r="M56" s="801"/>
      <c r="N56" s="801"/>
      <c r="O56" s="801"/>
      <c r="P56" s="801"/>
      <c r="Q56" s="801"/>
      <c r="R56" s="801"/>
      <c r="S56" s="802"/>
    </row>
    <row r="57" spans="1:26" ht="18" x14ac:dyDescent="0.2">
      <c r="A57" s="782"/>
      <c r="B57" s="785"/>
      <c r="C57" s="786"/>
      <c r="D57" s="789"/>
      <c r="E57" s="790"/>
      <c r="F57" s="790"/>
      <c r="G57" s="790"/>
      <c r="H57" s="791"/>
      <c r="I57" s="803"/>
      <c r="J57" s="804"/>
      <c r="K57" s="804"/>
      <c r="L57" s="804"/>
      <c r="M57" s="804"/>
      <c r="N57" s="804"/>
      <c r="O57" s="804"/>
      <c r="P57" s="804"/>
      <c r="Q57" s="804"/>
      <c r="R57" s="804"/>
      <c r="S57" s="805"/>
    </row>
  </sheetData>
  <sheetProtection sheet="1" formatCells="0" formatRows="0" selectLockedCells="1"/>
  <mergeCells count="16">
    <mergeCell ref="A2:S2"/>
    <mergeCell ref="A3:S4"/>
    <mergeCell ref="B6:J7"/>
    <mergeCell ref="A5:S5"/>
    <mergeCell ref="K6:S7"/>
    <mergeCell ref="A56:A57"/>
    <mergeCell ref="B56:C57"/>
    <mergeCell ref="D56:H57"/>
    <mergeCell ref="A8:A38"/>
    <mergeCell ref="B8:J38"/>
    <mergeCell ref="A54:S55"/>
    <mergeCell ref="A39:A53"/>
    <mergeCell ref="B39:J53"/>
    <mergeCell ref="K8:S38"/>
    <mergeCell ref="K39:S53"/>
    <mergeCell ref="I56:S57"/>
  </mergeCells>
  <phoneticPr fontId="1"/>
  <conditionalFormatting sqref="I56:S57">
    <cfRule type="expression" dxfId="61" priority="1">
      <formula>$B$56&lt;=1</formula>
    </cfRule>
  </conditionalFormatting>
  <dataValidations count="4">
    <dataValidation allowBlank="1" showInputMessage="1" showErrorMessage="1" prompt="数量が１の場合、複数製作の理由は記入不要です。" sqref="I56:S57" xr:uid="{00000000-0002-0000-0200-000000000000}"/>
    <dataValidation allowBlank="1" showInputMessage="1" showErrorMessage="1" prompt="改良前と改良後の違いを具体的に説明してください。" sqref="B39:S53" xr:uid="{00000000-0002-0000-0200-000001000000}"/>
    <dataValidation allowBlank="1" showInputMessage="1" showErrorMessage="1" prompt="試作品は助成事業完了後５年間保存する義務がございますので、ご注意ください。" sqref="B56:C57" xr:uid="{00000000-0002-0000-0200-000002000000}"/>
    <dataValidation allowBlank="1" showInputMessage="1" showErrorMessage="1" prompt="主に以下の点を説明してください。_x000a_・製造工程、機能、仕様等_x000a_・改良要素" sqref="B8:S38" xr:uid="{00000000-0002-0000-0200-000003000000}"/>
  </dataValidations>
  <pageMargins left="0.59055118110236227" right="0.19685039370078741" top="0.39370078740157483" bottom="0.39370078740157483" header="0.19685039370078741" footer="0.19685039370078741"/>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pageSetUpPr fitToPage="1"/>
  </sheetPr>
  <dimension ref="A1:V45"/>
  <sheetViews>
    <sheetView showGridLines="0" view="pageBreakPreview" zoomScaleNormal="100" zoomScaleSheetLayoutView="100" zoomScalePageLayoutView="55" workbookViewId="0">
      <selection activeCell="E33" sqref="E33:S43"/>
    </sheetView>
  </sheetViews>
  <sheetFormatPr defaultColWidth="5" defaultRowHeight="15" customHeight="1" x14ac:dyDescent="0.2"/>
  <cols>
    <col min="1" max="4" width="5.36328125" style="12" customWidth="1"/>
    <col min="5" max="19" width="5" style="7" customWidth="1"/>
    <col min="20" max="20" width="2.6328125" style="6" customWidth="1"/>
    <col min="21" max="22" width="5" style="6"/>
    <col min="23" max="16384" width="5" style="7"/>
  </cols>
  <sheetData>
    <row r="1" spans="1:21" ht="15" customHeight="1" x14ac:dyDescent="0.2">
      <c r="A1" s="204" t="s">
        <v>294</v>
      </c>
    </row>
    <row r="2" spans="1:21" ht="15" customHeight="1" x14ac:dyDescent="0.2">
      <c r="A2" s="806"/>
      <c r="B2" s="806"/>
      <c r="C2" s="806"/>
      <c r="D2" s="806"/>
      <c r="E2" s="806"/>
      <c r="F2" s="806"/>
      <c r="G2" s="806"/>
      <c r="H2" s="806"/>
      <c r="I2" s="806"/>
      <c r="J2" s="806"/>
      <c r="K2" s="806"/>
      <c r="L2" s="806"/>
      <c r="M2" s="806"/>
      <c r="N2" s="806"/>
      <c r="O2" s="806"/>
      <c r="P2" s="806"/>
      <c r="Q2" s="806"/>
      <c r="R2" s="806"/>
      <c r="S2" s="806"/>
      <c r="T2" s="2"/>
      <c r="U2" s="5"/>
    </row>
    <row r="3" spans="1:21" s="6" customFormat="1" ht="15" customHeight="1" x14ac:dyDescent="0.2">
      <c r="A3" s="816" t="s">
        <v>290</v>
      </c>
      <c r="B3" s="817"/>
      <c r="C3" s="817"/>
      <c r="D3" s="817"/>
      <c r="E3" s="817"/>
      <c r="F3" s="817"/>
      <c r="G3" s="817"/>
      <c r="H3" s="817"/>
      <c r="I3" s="817"/>
      <c r="J3" s="817"/>
      <c r="K3" s="817"/>
      <c r="L3" s="817"/>
      <c r="M3" s="817"/>
      <c r="N3" s="817"/>
      <c r="O3" s="817"/>
      <c r="P3" s="817"/>
      <c r="Q3" s="817"/>
      <c r="R3" s="817"/>
      <c r="S3" s="818"/>
    </row>
    <row r="4" spans="1:21" s="6" customFormat="1" ht="15" customHeight="1" x14ac:dyDescent="0.2">
      <c r="A4" s="819"/>
      <c r="B4" s="820"/>
      <c r="C4" s="820"/>
      <c r="D4" s="820"/>
      <c r="E4" s="820"/>
      <c r="F4" s="820"/>
      <c r="G4" s="820"/>
      <c r="H4" s="820"/>
      <c r="I4" s="820"/>
      <c r="J4" s="820"/>
      <c r="K4" s="820"/>
      <c r="L4" s="820"/>
      <c r="M4" s="820"/>
      <c r="N4" s="820"/>
      <c r="O4" s="820"/>
      <c r="P4" s="820"/>
      <c r="Q4" s="820"/>
      <c r="R4" s="820"/>
      <c r="S4" s="821"/>
    </row>
    <row r="5" spans="1:21" s="6" customFormat="1" ht="18" customHeight="1" x14ac:dyDescent="0.2">
      <c r="A5" s="822" t="s">
        <v>370</v>
      </c>
      <c r="B5" s="823"/>
      <c r="C5" s="823"/>
      <c r="D5" s="824"/>
      <c r="E5" s="828"/>
      <c r="F5" s="829"/>
      <c r="G5" s="829"/>
      <c r="H5" s="829"/>
      <c r="I5" s="829"/>
      <c r="J5" s="829"/>
      <c r="K5" s="829"/>
      <c r="L5" s="829"/>
      <c r="M5" s="829"/>
      <c r="N5" s="829"/>
      <c r="O5" s="829"/>
      <c r="P5" s="829"/>
      <c r="Q5" s="829"/>
      <c r="R5" s="829"/>
      <c r="S5" s="830"/>
    </row>
    <row r="6" spans="1:21" s="6" customFormat="1" ht="18" customHeight="1" x14ac:dyDescent="0.2">
      <c r="A6" s="825"/>
      <c r="B6" s="826"/>
      <c r="C6" s="826"/>
      <c r="D6" s="827"/>
      <c r="E6" s="831"/>
      <c r="F6" s="832"/>
      <c r="G6" s="832"/>
      <c r="H6" s="832"/>
      <c r="I6" s="832"/>
      <c r="J6" s="832"/>
      <c r="K6" s="832"/>
      <c r="L6" s="832"/>
      <c r="M6" s="832"/>
      <c r="N6" s="832"/>
      <c r="O6" s="832"/>
      <c r="P6" s="832"/>
      <c r="Q6" s="832"/>
      <c r="R6" s="832"/>
      <c r="S6" s="833"/>
    </row>
    <row r="7" spans="1:21" s="6" customFormat="1" ht="18" customHeight="1" x14ac:dyDescent="0.2">
      <c r="A7" s="825"/>
      <c r="B7" s="826"/>
      <c r="C7" s="826"/>
      <c r="D7" s="827"/>
      <c r="E7" s="831"/>
      <c r="F7" s="832"/>
      <c r="G7" s="832"/>
      <c r="H7" s="832"/>
      <c r="I7" s="832"/>
      <c r="J7" s="832"/>
      <c r="K7" s="832"/>
      <c r="L7" s="832"/>
      <c r="M7" s="832"/>
      <c r="N7" s="832"/>
      <c r="O7" s="832"/>
      <c r="P7" s="832"/>
      <c r="Q7" s="832"/>
      <c r="R7" s="832"/>
      <c r="S7" s="833"/>
    </row>
    <row r="8" spans="1:21" s="6" customFormat="1" ht="18" customHeight="1" x14ac:dyDescent="0.2">
      <c r="A8" s="825"/>
      <c r="B8" s="826"/>
      <c r="C8" s="826"/>
      <c r="D8" s="827"/>
      <c r="E8" s="831"/>
      <c r="F8" s="832"/>
      <c r="G8" s="832"/>
      <c r="H8" s="832"/>
      <c r="I8" s="832"/>
      <c r="J8" s="832"/>
      <c r="K8" s="832"/>
      <c r="L8" s="832"/>
      <c r="M8" s="832"/>
      <c r="N8" s="832"/>
      <c r="O8" s="832"/>
      <c r="P8" s="832"/>
      <c r="Q8" s="832"/>
      <c r="R8" s="832"/>
      <c r="S8" s="833"/>
    </row>
    <row r="9" spans="1:21" s="6" customFormat="1" ht="18" customHeight="1" x14ac:dyDescent="0.2">
      <c r="A9" s="825"/>
      <c r="B9" s="826"/>
      <c r="C9" s="826"/>
      <c r="D9" s="827"/>
      <c r="E9" s="831"/>
      <c r="F9" s="832"/>
      <c r="G9" s="832"/>
      <c r="H9" s="832"/>
      <c r="I9" s="832"/>
      <c r="J9" s="832"/>
      <c r="K9" s="832"/>
      <c r="L9" s="832"/>
      <c r="M9" s="832"/>
      <c r="N9" s="832"/>
      <c r="O9" s="832"/>
      <c r="P9" s="832"/>
      <c r="Q9" s="832"/>
      <c r="R9" s="832"/>
      <c r="S9" s="833"/>
    </row>
    <row r="10" spans="1:21" s="6" customFormat="1" ht="18" customHeight="1" x14ac:dyDescent="0.2">
      <c r="A10" s="825"/>
      <c r="B10" s="826"/>
      <c r="C10" s="826"/>
      <c r="D10" s="827"/>
      <c r="E10" s="831"/>
      <c r="F10" s="832"/>
      <c r="G10" s="832"/>
      <c r="H10" s="832"/>
      <c r="I10" s="832"/>
      <c r="J10" s="832"/>
      <c r="K10" s="832"/>
      <c r="L10" s="832"/>
      <c r="M10" s="832"/>
      <c r="N10" s="832"/>
      <c r="O10" s="832"/>
      <c r="P10" s="832"/>
      <c r="Q10" s="832"/>
      <c r="R10" s="832"/>
      <c r="S10" s="833"/>
    </row>
    <row r="11" spans="1:21" s="6" customFormat="1" ht="18" customHeight="1" x14ac:dyDescent="0.2">
      <c r="A11" s="825"/>
      <c r="B11" s="826"/>
      <c r="C11" s="826"/>
      <c r="D11" s="827"/>
      <c r="E11" s="831"/>
      <c r="F11" s="832"/>
      <c r="G11" s="832"/>
      <c r="H11" s="832"/>
      <c r="I11" s="832"/>
      <c r="J11" s="832"/>
      <c r="K11" s="832"/>
      <c r="L11" s="832"/>
      <c r="M11" s="832"/>
      <c r="N11" s="832"/>
      <c r="O11" s="832"/>
      <c r="P11" s="832"/>
      <c r="Q11" s="832"/>
      <c r="R11" s="832"/>
      <c r="S11" s="833"/>
    </row>
    <row r="12" spans="1:21" s="6" customFormat="1" ht="18" customHeight="1" x14ac:dyDescent="0.2">
      <c r="A12" s="825"/>
      <c r="B12" s="826"/>
      <c r="C12" s="826"/>
      <c r="D12" s="827"/>
      <c r="E12" s="831"/>
      <c r="F12" s="832"/>
      <c r="G12" s="832"/>
      <c r="H12" s="832"/>
      <c r="I12" s="832"/>
      <c r="J12" s="832"/>
      <c r="K12" s="832"/>
      <c r="L12" s="832"/>
      <c r="M12" s="832"/>
      <c r="N12" s="832"/>
      <c r="O12" s="832"/>
      <c r="P12" s="832"/>
      <c r="Q12" s="832"/>
      <c r="R12" s="832"/>
      <c r="S12" s="833"/>
    </row>
    <row r="13" spans="1:21" s="6" customFormat="1" ht="18" customHeight="1" x14ac:dyDescent="0.2">
      <c r="A13" s="825"/>
      <c r="B13" s="826"/>
      <c r="C13" s="826"/>
      <c r="D13" s="827"/>
      <c r="E13" s="831"/>
      <c r="F13" s="832"/>
      <c r="G13" s="832"/>
      <c r="H13" s="832"/>
      <c r="I13" s="832"/>
      <c r="J13" s="832"/>
      <c r="K13" s="832"/>
      <c r="L13" s="832"/>
      <c r="M13" s="832"/>
      <c r="N13" s="832"/>
      <c r="O13" s="832"/>
      <c r="P13" s="832"/>
      <c r="Q13" s="832"/>
      <c r="R13" s="832"/>
      <c r="S13" s="833"/>
    </row>
    <row r="14" spans="1:21" s="6" customFormat="1" ht="18" customHeight="1" x14ac:dyDescent="0.2">
      <c r="A14" s="825"/>
      <c r="B14" s="826"/>
      <c r="C14" s="826"/>
      <c r="D14" s="827"/>
      <c r="E14" s="831"/>
      <c r="F14" s="832"/>
      <c r="G14" s="832"/>
      <c r="H14" s="832"/>
      <c r="I14" s="832"/>
      <c r="J14" s="832"/>
      <c r="K14" s="832"/>
      <c r="L14" s="832"/>
      <c r="M14" s="832"/>
      <c r="N14" s="832"/>
      <c r="O14" s="832"/>
      <c r="P14" s="832"/>
      <c r="Q14" s="832"/>
      <c r="R14" s="832"/>
      <c r="S14" s="833"/>
    </row>
    <row r="15" spans="1:21" s="6" customFormat="1" ht="18" customHeight="1" x14ac:dyDescent="0.2">
      <c r="A15" s="825"/>
      <c r="B15" s="826"/>
      <c r="C15" s="826"/>
      <c r="D15" s="827"/>
      <c r="E15" s="831"/>
      <c r="F15" s="832"/>
      <c r="G15" s="832"/>
      <c r="H15" s="832"/>
      <c r="I15" s="832"/>
      <c r="J15" s="832"/>
      <c r="K15" s="832"/>
      <c r="L15" s="832"/>
      <c r="M15" s="832"/>
      <c r="N15" s="832"/>
      <c r="O15" s="832"/>
      <c r="P15" s="832"/>
      <c r="Q15" s="832"/>
      <c r="R15" s="832"/>
      <c r="S15" s="833"/>
    </row>
    <row r="16" spans="1:21" s="6" customFormat="1" ht="18" customHeight="1" x14ac:dyDescent="0.2">
      <c r="A16" s="825"/>
      <c r="B16" s="826"/>
      <c r="C16" s="826"/>
      <c r="D16" s="827"/>
      <c r="E16" s="831"/>
      <c r="F16" s="832"/>
      <c r="G16" s="832"/>
      <c r="H16" s="832"/>
      <c r="I16" s="832"/>
      <c r="J16" s="832"/>
      <c r="K16" s="832"/>
      <c r="L16" s="832"/>
      <c r="M16" s="832"/>
      <c r="N16" s="832"/>
      <c r="O16" s="832"/>
      <c r="P16" s="832"/>
      <c r="Q16" s="832"/>
      <c r="R16" s="832"/>
      <c r="S16" s="833"/>
    </row>
    <row r="17" spans="1:22" ht="18" customHeight="1" x14ac:dyDescent="0.2">
      <c r="A17" s="825"/>
      <c r="B17" s="826"/>
      <c r="C17" s="826"/>
      <c r="D17" s="827"/>
      <c r="E17" s="831"/>
      <c r="F17" s="832"/>
      <c r="G17" s="832"/>
      <c r="H17" s="832"/>
      <c r="I17" s="832"/>
      <c r="J17" s="832"/>
      <c r="K17" s="832"/>
      <c r="L17" s="832"/>
      <c r="M17" s="832"/>
      <c r="N17" s="832"/>
      <c r="O17" s="832"/>
      <c r="P17" s="832"/>
      <c r="Q17" s="832"/>
      <c r="R17" s="832"/>
      <c r="S17" s="833"/>
    </row>
    <row r="18" spans="1:22" ht="18" customHeight="1" x14ac:dyDescent="0.2">
      <c r="A18" s="834">
        <f>IF(LEN(E5)&lt;=500,LEN(E5),"→500字を超過しています")</f>
        <v>0</v>
      </c>
      <c r="B18" s="835"/>
      <c r="C18" s="835"/>
      <c r="D18" s="836"/>
      <c r="E18" s="831"/>
      <c r="F18" s="832"/>
      <c r="G18" s="832"/>
      <c r="H18" s="832"/>
      <c r="I18" s="832"/>
      <c r="J18" s="832"/>
      <c r="K18" s="832"/>
      <c r="L18" s="832"/>
      <c r="M18" s="832"/>
      <c r="N18" s="832"/>
      <c r="O18" s="832"/>
      <c r="P18" s="832"/>
      <c r="Q18" s="832"/>
      <c r="R18" s="832"/>
      <c r="S18" s="833"/>
    </row>
    <row r="19" spans="1:22" ht="18" customHeight="1" x14ac:dyDescent="0.2">
      <c r="A19" s="822" t="s">
        <v>371</v>
      </c>
      <c r="B19" s="823"/>
      <c r="C19" s="823"/>
      <c r="D19" s="824"/>
      <c r="E19" s="828"/>
      <c r="F19" s="829"/>
      <c r="G19" s="829"/>
      <c r="H19" s="829"/>
      <c r="I19" s="829"/>
      <c r="J19" s="829"/>
      <c r="K19" s="829"/>
      <c r="L19" s="829"/>
      <c r="M19" s="829"/>
      <c r="N19" s="829"/>
      <c r="O19" s="829"/>
      <c r="P19" s="829"/>
      <c r="Q19" s="829"/>
      <c r="R19" s="829"/>
      <c r="S19" s="830"/>
    </row>
    <row r="20" spans="1:22" ht="18" customHeight="1" x14ac:dyDescent="0.2">
      <c r="A20" s="825"/>
      <c r="B20" s="826"/>
      <c r="C20" s="826"/>
      <c r="D20" s="827"/>
      <c r="E20" s="831"/>
      <c r="F20" s="832"/>
      <c r="G20" s="832"/>
      <c r="H20" s="832"/>
      <c r="I20" s="832"/>
      <c r="J20" s="832"/>
      <c r="K20" s="832"/>
      <c r="L20" s="832"/>
      <c r="M20" s="832"/>
      <c r="N20" s="832"/>
      <c r="O20" s="832"/>
      <c r="P20" s="832"/>
      <c r="Q20" s="832"/>
      <c r="R20" s="832"/>
      <c r="S20" s="833"/>
    </row>
    <row r="21" spans="1:22" ht="18" customHeight="1" x14ac:dyDescent="0.2">
      <c r="A21" s="825"/>
      <c r="B21" s="826"/>
      <c r="C21" s="826"/>
      <c r="D21" s="827"/>
      <c r="E21" s="831"/>
      <c r="F21" s="832"/>
      <c r="G21" s="832"/>
      <c r="H21" s="832"/>
      <c r="I21" s="832"/>
      <c r="J21" s="832"/>
      <c r="K21" s="832"/>
      <c r="L21" s="832"/>
      <c r="M21" s="832"/>
      <c r="N21" s="832"/>
      <c r="O21" s="832"/>
      <c r="P21" s="832"/>
      <c r="Q21" s="832"/>
      <c r="R21" s="832"/>
      <c r="S21" s="833"/>
    </row>
    <row r="22" spans="1:22" ht="18" customHeight="1" x14ac:dyDescent="0.2">
      <c r="A22" s="825"/>
      <c r="B22" s="826"/>
      <c r="C22" s="826"/>
      <c r="D22" s="827"/>
      <c r="E22" s="831"/>
      <c r="F22" s="832"/>
      <c r="G22" s="832"/>
      <c r="H22" s="832"/>
      <c r="I22" s="832"/>
      <c r="J22" s="832"/>
      <c r="K22" s="832"/>
      <c r="L22" s="832"/>
      <c r="M22" s="832"/>
      <c r="N22" s="832"/>
      <c r="O22" s="832"/>
      <c r="P22" s="832"/>
      <c r="Q22" s="832"/>
      <c r="R22" s="832"/>
      <c r="S22" s="833"/>
    </row>
    <row r="23" spans="1:22" ht="18" customHeight="1" x14ac:dyDescent="0.2">
      <c r="A23" s="825"/>
      <c r="B23" s="826"/>
      <c r="C23" s="826"/>
      <c r="D23" s="827"/>
      <c r="E23" s="831"/>
      <c r="F23" s="832"/>
      <c r="G23" s="832"/>
      <c r="H23" s="832"/>
      <c r="I23" s="832"/>
      <c r="J23" s="832"/>
      <c r="K23" s="832"/>
      <c r="L23" s="832"/>
      <c r="M23" s="832"/>
      <c r="N23" s="832"/>
      <c r="O23" s="832"/>
      <c r="P23" s="832"/>
      <c r="Q23" s="832"/>
      <c r="R23" s="832"/>
      <c r="S23" s="833"/>
      <c r="V23" s="7"/>
    </row>
    <row r="24" spans="1:22" ht="18" customHeight="1" x14ac:dyDescent="0.2">
      <c r="A24" s="825"/>
      <c r="B24" s="826"/>
      <c r="C24" s="826"/>
      <c r="D24" s="827"/>
      <c r="E24" s="831"/>
      <c r="F24" s="832"/>
      <c r="G24" s="832"/>
      <c r="H24" s="832"/>
      <c r="I24" s="832"/>
      <c r="J24" s="832"/>
      <c r="K24" s="832"/>
      <c r="L24" s="832"/>
      <c r="M24" s="832"/>
      <c r="N24" s="832"/>
      <c r="O24" s="832"/>
      <c r="P24" s="832"/>
      <c r="Q24" s="832"/>
      <c r="R24" s="832"/>
      <c r="S24" s="833"/>
      <c r="V24" s="7"/>
    </row>
    <row r="25" spans="1:22" ht="18" customHeight="1" x14ac:dyDescent="0.2">
      <c r="A25" s="825"/>
      <c r="B25" s="826"/>
      <c r="C25" s="826"/>
      <c r="D25" s="827"/>
      <c r="E25" s="831"/>
      <c r="F25" s="832"/>
      <c r="G25" s="832"/>
      <c r="H25" s="832"/>
      <c r="I25" s="832"/>
      <c r="J25" s="832"/>
      <c r="K25" s="832"/>
      <c r="L25" s="832"/>
      <c r="M25" s="832"/>
      <c r="N25" s="832"/>
      <c r="O25" s="832"/>
      <c r="P25" s="832"/>
      <c r="Q25" s="832"/>
      <c r="R25" s="832"/>
      <c r="S25" s="833"/>
      <c r="V25" s="7"/>
    </row>
    <row r="26" spans="1:22" ht="18" customHeight="1" x14ac:dyDescent="0.2">
      <c r="A26" s="825"/>
      <c r="B26" s="826"/>
      <c r="C26" s="826"/>
      <c r="D26" s="827"/>
      <c r="E26" s="831"/>
      <c r="F26" s="832"/>
      <c r="G26" s="832"/>
      <c r="H26" s="832"/>
      <c r="I26" s="832"/>
      <c r="J26" s="832"/>
      <c r="K26" s="832"/>
      <c r="L26" s="832"/>
      <c r="M26" s="832"/>
      <c r="N26" s="832"/>
      <c r="O26" s="832"/>
      <c r="P26" s="832"/>
      <c r="Q26" s="832"/>
      <c r="R26" s="832"/>
      <c r="S26" s="833"/>
      <c r="V26" s="7"/>
    </row>
    <row r="27" spans="1:22" ht="18" customHeight="1" x14ac:dyDescent="0.2">
      <c r="A27" s="825"/>
      <c r="B27" s="826"/>
      <c r="C27" s="826"/>
      <c r="D27" s="827"/>
      <c r="E27" s="831"/>
      <c r="F27" s="832"/>
      <c r="G27" s="832"/>
      <c r="H27" s="832"/>
      <c r="I27" s="832"/>
      <c r="J27" s="832"/>
      <c r="K27" s="832"/>
      <c r="L27" s="832"/>
      <c r="M27" s="832"/>
      <c r="N27" s="832"/>
      <c r="O27" s="832"/>
      <c r="P27" s="832"/>
      <c r="Q27" s="832"/>
      <c r="R27" s="832"/>
      <c r="S27" s="833"/>
      <c r="V27" s="7"/>
    </row>
    <row r="28" spans="1:22" ht="18" customHeight="1" x14ac:dyDescent="0.2">
      <c r="A28" s="825"/>
      <c r="B28" s="826"/>
      <c r="C28" s="826"/>
      <c r="D28" s="827"/>
      <c r="E28" s="831"/>
      <c r="F28" s="832"/>
      <c r="G28" s="832"/>
      <c r="H28" s="832"/>
      <c r="I28" s="832"/>
      <c r="J28" s="832"/>
      <c r="K28" s="832"/>
      <c r="L28" s="832"/>
      <c r="M28" s="832"/>
      <c r="N28" s="832"/>
      <c r="O28" s="832"/>
      <c r="P28" s="832"/>
      <c r="Q28" s="832"/>
      <c r="R28" s="832"/>
      <c r="S28" s="833"/>
      <c r="V28" s="10"/>
    </row>
    <row r="29" spans="1:22" ht="18" customHeight="1" x14ac:dyDescent="0.2">
      <c r="A29" s="825"/>
      <c r="B29" s="826"/>
      <c r="C29" s="826"/>
      <c r="D29" s="827"/>
      <c r="E29" s="831"/>
      <c r="F29" s="832"/>
      <c r="G29" s="832"/>
      <c r="H29" s="832"/>
      <c r="I29" s="832"/>
      <c r="J29" s="832"/>
      <c r="K29" s="832"/>
      <c r="L29" s="832"/>
      <c r="M29" s="832"/>
      <c r="N29" s="832"/>
      <c r="O29" s="832"/>
      <c r="P29" s="832"/>
      <c r="Q29" s="832"/>
      <c r="R29" s="832"/>
      <c r="S29" s="833"/>
      <c r="V29" s="10"/>
    </row>
    <row r="30" spans="1:22" ht="18" customHeight="1" x14ac:dyDescent="0.2">
      <c r="A30" s="825"/>
      <c r="B30" s="826"/>
      <c r="C30" s="826"/>
      <c r="D30" s="827"/>
      <c r="E30" s="831"/>
      <c r="F30" s="832"/>
      <c r="G30" s="832"/>
      <c r="H30" s="832"/>
      <c r="I30" s="832"/>
      <c r="J30" s="832"/>
      <c r="K30" s="832"/>
      <c r="L30" s="832"/>
      <c r="M30" s="832"/>
      <c r="N30" s="832"/>
      <c r="O30" s="832"/>
      <c r="P30" s="832"/>
      <c r="Q30" s="832"/>
      <c r="R30" s="832"/>
      <c r="S30" s="833"/>
      <c r="V30" s="10"/>
    </row>
    <row r="31" spans="1:22" ht="18" customHeight="1" x14ac:dyDescent="0.2">
      <c r="A31" s="825"/>
      <c r="B31" s="826"/>
      <c r="C31" s="826"/>
      <c r="D31" s="827"/>
      <c r="E31" s="831"/>
      <c r="F31" s="832"/>
      <c r="G31" s="832"/>
      <c r="H31" s="832"/>
      <c r="I31" s="832"/>
      <c r="J31" s="832"/>
      <c r="K31" s="832"/>
      <c r="L31" s="832"/>
      <c r="M31" s="832"/>
      <c r="N31" s="832"/>
      <c r="O31" s="832"/>
      <c r="P31" s="832"/>
      <c r="Q31" s="832"/>
      <c r="R31" s="832"/>
      <c r="S31" s="833"/>
      <c r="V31" s="10"/>
    </row>
    <row r="32" spans="1:22" ht="18" customHeight="1" x14ac:dyDescent="0.2">
      <c r="A32" s="840">
        <f>IF(LEN(E19)&lt;=500,LEN(E19),"→500字を超過しています")</f>
        <v>0</v>
      </c>
      <c r="B32" s="841"/>
      <c r="C32" s="841"/>
      <c r="D32" s="842"/>
      <c r="E32" s="837"/>
      <c r="F32" s="838"/>
      <c r="G32" s="838"/>
      <c r="H32" s="838"/>
      <c r="I32" s="838"/>
      <c r="J32" s="838"/>
      <c r="K32" s="838"/>
      <c r="L32" s="838"/>
      <c r="M32" s="838"/>
      <c r="N32" s="838"/>
      <c r="O32" s="838"/>
      <c r="P32" s="838"/>
      <c r="Q32" s="838"/>
      <c r="R32" s="838"/>
      <c r="S32" s="839"/>
      <c r="V32" s="10"/>
    </row>
    <row r="33" spans="1:22" ht="18" customHeight="1" x14ac:dyDescent="0.2">
      <c r="A33" s="822" t="s">
        <v>372</v>
      </c>
      <c r="B33" s="823"/>
      <c r="C33" s="823"/>
      <c r="D33" s="824"/>
      <c r="E33" s="828"/>
      <c r="F33" s="829"/>
      <c r="G33" s="829"/>
      <c r="H33" s="829"/>
      <c r="I33" s="829"/>
      <c r="J33" s="829"/>
      <c r="K33" s="829"/>
      <c r="L33" s="829"/>
      <c r="M33" s="829"/>
      <c r="N33" s="829"/>
      <c r="O33" s="829"/>
      <c r="P33" s="829"/>
      <c r="Q33" s="829"/>
      <c r="R33" s="829"/>
      <c r="S33" s="830"/>
    </row>
    <row r="34" spans="1:22" ht="18" customHeight="1" x14ac:dyDescent="0.2">
      <c r="A34" s="825"/>
      <c r="B34" s="826"/>
      <c r="C34" s="826"/>
      <c r="D34" s="827"/>
      <c r="E34" s="831"/>
      <c r="F34" s="832"/>
      <c r="G34" s="832"/>
      <c r="H34" s="832"/>
      <c r="I34" s="832"/>
      <c r="J34" s="832"/>
      <c r="K34" s="832"/>
      <c r="L34" s="832"/>
      <c r="M34" s="832"/>
      <c r="N34" s="832"/>
      <c r="O34" s="832"/>
      <c r="P34" s="832"/>
      <c r="Q34" s="832"/>
      <c r="R34" s="832"/>
      <c r="S34" s="833"/>
    </row>
    <row r="35" spans="1:22" ht="18" customHeight="1" x14ac:dyDescent="0.2">
      <c r="A35" s="825"/>
      <c r="B35" s="826"/>
      <c r="C35" s="826"/>
      <c r="D35" s="827"/>
      <c r="E35" s="831"/>
      <c r="F35" s="832"/>
      <c r="G35" s="832"/>
      <c r="H35" s="832"/>
      <c r="I35" s="832"/>
      <c r="J35" s="832"/>
      <c r="K35" s="832"/>
      <c r="L35" s="832"/>
      <c r="M35" s="832"/>
      <c r="N35" s="832"/>
      <c r="O35" s="832"/>
      <c r="P35" s="832"/>
      <c r="Q35" s="832"/>
      <c r="R35" s="832"/>
      <c r="S35" s="833"/>
    </row>
    <row r="36" spans="1:22" ht="18" customHeight="1" x14ac:dyDescent="0.2">
      <c r="A36" s="825"/>
      <c r="B36" s="826"/>
      <c r="C36" s="826"/>
      <c r="D36" s="827"/>
      <c r="E36" s="831"/>
      <c r="F36" s="832"/>
      <c r="G36" s="832"/>
      <c r="H36" s="832"/>
      <c r="I36" s="832"/>
      <c r="J36" s="832"/>
      <c r="K36" s="832"/>
      <c r="L36" s="832"/>
      <c r="M36" s="832"/>
      <c r="N36" s="832"/>
      <c r="O36" s="832"/>
      <c r="P36" s="832"/>
      <c r="Q36" s="832"/>
      <c r="R36" s="832"/>
      <c r="S36" s="833"/>
      <c r="V36" s="10"/>
    </row>
    <row r="37" spans="1:22" ht="18" customHeight="1" x14ac:dyDescent="0.2">
      <c r="A37" s="825"/>
      <c r="B37" s="826"/>
      <c r="C37" s="826"/>
      <c r="D37" s="827"/>
      <c r="E37" s="831"/>
      <c r="F37" s="832"/>
      <c r="G37" s="832"/>
      <c r="H37" s="832"/>
      <c r="I37" s="832"/>
      <c r="J37" s="832"/>
      <c r="K37" s="832"/>
      <c r="L37" s="832"/>
      <c r="M37" s="832"/>
      <c r="N37" s="832"/>
      <c r="O37" s="832"/>
      <c r="P37" s="832"/>
      <c r="Q37" s="832"/>
      <c r="R37" s="832"/>
      <c r="S37" s="833"/>
      <c r="V37" s="10"/>
    </row>
    <row r="38" spans="1:22" ht="18" customHeight="1" x14ac:dyDescent="0.2">
      <c r="A38" s="825"/>
      <c r="B38" s="826"/>
      <c r="C38" s="826"/>
      <c r="D38" s="827"/>
      <c r="E38" s="831"/>
      <c r="F38" s="832"/>
      <c r="G38" s="832"/>
      <c r="H38" s="832"/>
      <c r="I38" s="832"/>
      <c r="J38" s="832"/>
      <c r="K38" s="832"/>
      <c r="L38" s="832"/>
      <c r="M38" s="832"/>
      <c r="N38" s="832"/>
      <c r="O38" s="832"/>
      <c r="P38" s="832"/>
      <c r="Q38" s="832"/>
      <c r="R38" s="832"/>
      <c r="S38" s="833"/>
      <c r="V38" s="10"/>
    </row>
    <row r="39" spans="1:22" ht="18" customHeight="1" x14ac:dyDescent="0.2">
      <c r="A39" s="825"/>
      <c r="B39" s="826"/>
      <c r="C39" s="826"/>
      <c r="D39" s="827"/>
      <c r="E39" s="831"/>
      <c r="F39" s="832"/>
      <c r="G39" s="832"/>
      <c r="H39" s="832"/>
      <c r="I39" s="832"/>
      <c r="J39" s="832"/>
      <c r="K39" s="832"/>
      <c r="L39" s="832"/>
      <c r="M39" s="832"/>
      <c r="N39" s="832"/>
      <c r="O39" s="832"/>
      <c r="P39" s="832"/>
      <c r="Q39" s="832"/>
      <c r="R39" s="832"/>
      <c r="S39" s="833"/>
      <c r="V39" s="10"/>
    </row>
    <row r="40" spans="1:22" ht="18" customHeight="1" x14ac:dyDescent="0.2">
      <c r="A40" s="825"/>
      <c r="B40" s="826"/>
      <c r="C40" s="826"/>
      <c r="D40" s="827"/>
      <c r="E40" s="831"/>
      <c r="F40" s="832"/>
      <c r="G40" s="832"/>
      <c r="H40" s="832"/>
      <c r="I40" s="832"/>
      <c r="J40" s="832"/>
      <c r="K40" s="832"/>
      <c r="L40" s="832"/>
      <c r="M40" s="832"/>
      <c r="N40" s="832"/>
      <c r="O40" s="832"/>
      <c r="P40" s="832"/>
      <c r="Q40" s="832"/>
      <c r="R40" s="832"/>
      <c r="S40" s="833"/>
      <c r="V40" s="10"/>
    </row>
    <row r="41" spans="1:22" ht="18" customHeight="1" x14ac:dyDescent="0.2">
      <c r="A41" s="825"/>
      <c r="B41" s="826"/>
      <c r="C41" s="826"/>
      <c r="D41" s="827"/>
      <c r="E41" s="831"/>
      <c r="F41" s="832"/>
      <c r="G41" s="832"/>
      <c r="H41" s="832"/>
      <c r="I41" s="832"/>
      <c r="J41" s="832"/>
      <c r="K41" s="832"/>
      <c r="L41" s="832"/>
      <c r="M41" s="832"/>
      <c r="N41" s="832"/>
      <c r="O41" s="832"/>
      <c r="P41" s="832"/>
      <c r="Q41" s="832"/>
      <c r="R41" s="832"/>
      <c r="S41" s="833"/>
    </row>
    <row r="42" spans="1:22" ht="18" customHeight="1" x14ac:dyDescent="0.2">
      <c r="A42" s="825"/>
      <c r="B42" s="826"/>
      <c r="C42" s="826"/>
      <c r="D42" s="827"/>
      <c r="E42" s="831"/>
      <c r="F42" s="832"/>
      <c r="G42" s="832"/>
      <c r="H42" s="832"/>
      <c r="I42" s="832"/>
      <c r="J42" s="832"/>
      <c r="K42" s="832"/>
      <c r="L42" s="832"/>
      <c r="M42" s="832"/>
      <c r="N42" s="832"/>
      <c r="O42" s="832"/>
      <c r="P42" s="832"/>
      <c r="Q42" s="832"/>
      <c r="R42" s="832"/>
      <c r="S42" s="833"/>
    </row>
    <row r="43" spans="1:22" ht="18" customHeight="1" x14ac:dyDescent="0.2">
      <c r="A43" s="813">
        <f>IF(LEN(E33)&lt;=400,LEN(E33),"→400字を超過しています")</f>
        <v>0</v>
      </c>
      <c r="B43" s="814"/>
      <c r="C43" s="814"/>
      <c r="D43" s="815"/>
      <c r="E43" s="843"/>
      <c r="F43" s="844"/>
      <c r="G43" s="844"/>
      <c r="H43" s="844"/>
      <c r="I43" s="844"/>
      <c r="J43" s="844"/>
      <c r="K43" s="844"/>
      <c r="L43" s="844"/>
      <c r="M43" s="844"/>
      <c r="N43" s="844"/>
      <c r="O43" s="844"/>
      <c r="P43" s="844"/>
      <c r="Q43" s="844"/>
      <c r="R43" s="844"/>
      <c r="S43" s="845"/>
    </row>
    <row r="44" spans="1:22" ht="15" customHeight="1" x14ac:dyDescent="0.2">
      <c r="E44" s="201"/>
      <c r="F44" s="201"/>
      <c r="G44" s="201"/>
      <c r="H44" s="201"/>
      <c r="I44" s="201"/>
      <c r="J44" s="201"/>
      <c r="K44" s="201"/>
      <c r="L44" s="201"/>
      <c r="M44" s="201"/>
      <c r="N44" s="201"/>
      <c r="O44" s="201"/>
      <c r="P44" s="201"/>
      <c r="Q44" s="201"/>
      <c r="R44" s="201"/>
      <c r="S44" s="201"/>
    </row>
    <row r="45" spans="1:22" ht="15" customHeight="1" x14ac:dyDescent="0.2">
      <c r="E45" s="201"/>
      <c r="F45" s="201"/>
      <c r="G45" s="201"/>
      <c r="H45" s="201"/>
      <c r="I45" s="201"/>
      <c r="J45" s="201"/>
      <c r="K45" s="201"/>
      <c r="L45" s="201"/>
      <c r="M45" s="201"/>
      <c r="N45" s="201"/>
      <c r="O45" s="201"/>
      <c r="P45" s="201"/>
      <c r="Q45" s="201"/>
      <c r="R45" s="201"/>
      <c r="S45" s="201"/>
    </row>
  </sheetData>
  <sheetProtection sheet="1" formatCells="0" formatRows="0" selectLockedCells="1"/>
  <mergeCells count="11">
    <mergeCell ref="A2:S2"/>
    <mergeCell ref="A43:D43"/>
    <mergeCell ref="A3:S4"/>
    <mergeCell ref="A5:D17"/>
    <mergeCell ref="E5:S18"/>
    <mergeCell ref="A18:D18"/>
    <mergeCell ref="A19:D31"/>
    <mergeCell ref="E19:S32"/>
    <mergeCell ref="A32:D32"/>
    <mergeCell ref="E33:S43"/>
    <mergeCell ref="A33:D42"/>
  </mergeCells>
  <phoneticPr fontId="1"/>
  <dataValidations xWindow="658" yWindow="659" count="3">
    <dataValidation imeMode="hiragana" allowBlank="1" showInputMessage="1" showErrorMessage="1" prompt="規格・認証取得によって課題をどのように解決し、どういった効果があるのか等を説明してください。" sqref="E5:S18" xr:uid="{00000000-0002-0000-0300-000000000000}"/>
    <dataValidation imeMode="hiragana" allowBlank="1" showInputMessage="1" showErrorMessage="1" prompt="主に以下の点を説明してください。・従来製品や競合・類似製品と比較しての優位性・顧客又は自社へもたらすメリットの大きさ例）信頼度・社会的貢献度の向上" sqref="E19:S32" xr:uid="{00000000-0002-0000-0300-000001000000}"/>
    <dataValidation imeMode="hiragana" allowBlank="1" showInputMessage="1" showErrorMessage="1" prompt="上記以外に特筆すべき点があれば追加で説明してください。_x000a_・利用素材や技術等の特徴_x000a_・技術や取引先等自社の強み" sqref="E33:S43" xr:uid="{00000000-0002-0000-0300-000002000000}"/>
  </dataValidations>
  <pageMargins left="0.59055118110236227" right="0.19685039370078741" top="0.39370078740157483" bottom="0.39370078740157483" header="0.19685039370078741" footer="0.19685039370078741"/>
  <pageSetup paperSize="9" scale="98" orientation="portrait" r:id="rId1"/>
  <extLst>
    <ext xmlns:x14="http://schemas.microsoft.com/office/spreadsheetml/2009/9/main" uri="{78C0D931-6437-407d-A8EE-F0AAD7539E65}">
      <x14:conditionalFormattings>
        <x14:conditionalFormatting xmlns:xm="http://schemas.microsoft.com/office/excel/2006/main">
          <x14:cfRule type="expression" priority="241" id="{0D97A9A6-98D7-4B15-A548-714D9A13A8E7}">
            <xm:f>様式外＿申請書別紙入力用資料!$C$24=様式外＿申請書別紙入力用資料!$C$48</xm:f>
            <x14:dxf>
              <font>
                <color theme="0" tint="-0.24994659260841701"/>
              </font>
              <fill>
                <patternFill>
                  <bgColor theme="0" tint="-0.24994659260841701"/>
                </patternFill>
              </fill>
            </x14:dxf>
          </x14:cfRule>
          <xm:sqref>E5:S43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pageSetUpPr fitToPage="1"/>
  </sheetPr>
  <dimension ref="A1:Y54"/>
  <sheetViews>
    <sheetView showGridLines="0" view="pageBreakPreview" topLeftCell="A17" zoomScaleNormal="100" zoomScaleSheetLayoutView="100" zoomScalePageLayoutView="162" workbookViewId="0">
      <selection activeCell="B42" sqref="B42:G54"/>
    </sheetView>
  </sheetViews>
  <sheetFormatPr defaultColWidth="5" defaultRowHeight="15" customHeight="1" x14ac:dyDescent="0.2"/>
  <cols>
    <col min="1" max="5" width="5" style="12"/>
    <col min="6" max="13" width="5" style="7"/>
    <col min="14" max="14" width="5.6328125" style="7" customWidth="1"/>
    <col min="15" max="19" width="5" style="7"/>
    <col min="20" max="20" width="2.6328125" style="6" customWidth="1"/>
    <col min="21" max="25" width="5" style="6"/>
    <col min="26" max="16384" width="5" style="7"/>
  </cols>
  <sheetData>
    <row r="1" spans="1:21" ht="15" customHeight="1" x14ac:dyDescent="0.2">
      <c r="A1" s="204" t="s">
        <v>295</v>
      </c>
    </row>
    <row r="2" spans="1:21" ht="15" customHeight="1" x14ac:dyDescent="0.2">
      <c r="A2" s="806"/>
      <c r="B2" s="806"/>
      <c r="C2" s="806"/>
      <c r="D2" s="806"/>
      <c r="E2" s="806"/>
      <c r="F2" s="806"/>
      <c r="G2" s="806"/>
      <c r="H2" s="806"/>
      <c r="I2" s="806"/>
      <c r="J2" s="806"/>
      <c r="K2" s="806"/>
      <c r="L2" s="806"/>
      <c r="M2" s="806"/>
      <c r="N2" s="806"/>
      <c r="O2" s="806"/>
      <c r="P2" s="806"/>
      <c r="Q2" s="806"/>
      <c r="R2" s="806"/>
      <c r="S2" s="806"/>
      <c r="T2" s="2"/>
      <c r="U2" s="9"/>
    </row>
    <row r="3" spans="1:21" ht="15" customHeight="1" x14ac:dyDescent="0.2">
      <c r="A3" s="726" t="s">
        <v>291</v>
      </c>
      <c r="B3" s="727"/>
      <c r="C3" s="727"/>
      <c r="D3" s="727"/>
      <c r="E3" s="727"/>
      <c r="F3" s="727"/>
      <c r="G3" s="727"/>
      <c r="H3" s="727"/>
      <c r="I3" s="727"/>
      <c r="J3" s="727"/>
      <c r="K3" s="727"/>
      <c r="L3" s="727"/>
      <c r="M3" s="727"/>
      <c r="N3" s="727"/>
      <c r="O3" s="727"/>
      <c r="P3" s="727"/>
      <c r="Q3" s="727"/>
      <c r="R3" s="727"/>
      <c r="S3" s="728"/>
      <c r="T3" s="2"/>
    </row>
    <row r="4" spans="1:21" ht="15" customHeight="1" x14ac:dyDescent="0.2">
      <c r="A4" s="729"/>
      <c r="B4" s="730"/>
      <c r="C4" s="730"/>
      <c r="D4" s="730"/>
      <c r="E4" s="730"/>
      <c r="F4" s="730"/>
      <c r="G4" s="730"/>
      <c r="H4" s="730"/>
      <c r="I4" s="730"/>
      <c r="J4" s="730"/>
      <c r="K4" s="730"/>
      <c r="L4" s="730"/>
      <c r="M4" s="730"/>
      <c r="N4" s="730"/>
      <c r="O4" s="730"/>
      <c r="P4" s="730"/>
      <c r="Q4" s="730"/>
      <c r="R4" s="730"/>
      <c r="S4" s="731"/>
      <c r="T4" s="2"/>
    </row>
    <row r="5" spans="1:21" ht="18" x14ac:dyDescent="0.2">
      <c r="A5" s="861" t="s">
        <v>373</v>
      </c>
      <c r="B5" s="862"/>
      <c r="C5" s="862"/>
      <c r="D5" s="862"/>
      <c r="E5" s="862"/>
      <c r="F5" s="862"/>
      <c r="G5" s="862"/>
      <c r="H5" s="862"/>
      <c r="I5" s="862"/>
      <c r="J5" s="862"/>
      <c r="K5" s="862"/>
      <c r="L5" s="862"/>
      <c r="M5" s="862"/>
      <c r="N5" s="862"/>
      <c r="O5" s="862"/>
      <c r="P5" s="862"/>
      <c r="Q5" s="862"/>
      <c r="R5" s="862"/>
      <c r="S5" s="863"/>
      <c r="T5" s="2"/>
    </row>
    <row r="6" spans="1:21" ht="18" x14ac:dyDescent="0.2">
      <c r="A6" s="864"/>
      <c r="B6" s="865"/>
      <c r="C6" s="865"/>
      <c r="D6" s="865"/>
      <c r="E6" s="865"/>
      <c r="F6" s="865"/>
      <c r="G6" s="865"/>
      <c r="H6" s="865"/>
      <c r="I6" s="865"/>
      <c r="J6" s="865"/>
      <c r="K6" s="865"/>
      <c r="L6" s="865"/>
      <c r="M6" s="865"/>
      <c r="N6" s="865"/>
      <c r="O6" s="865"/>
      <c r="P6" s="865"/>
      <c r="Q6" s="865"/>
      <c r="R6" s="865"/>
      <c r="S6" s="866"/>
      <c r="T6" s="2"/>
    </row>
    <row r="7" spans="1:21" ht="18" x14ac:dyDescent="0.2">
      <c r="A7" s="864"/>
      <c r="B7" s="865"/>
      <c r="C7" s="865"/>
      <c r="D7" s="865"/>
      <c r="E7" s="865"/>
      <c r="F7" s="865"/>
      <c r="G7" s="865"/>
      <c r="H7" s="865"/>
      <c r="I7" s="865"/>
      <c r="J7" s="865"/>
      <c r="K7" s="865"/>
      <c r="L7" s="865"/>
      <c r="M7" s="865"/>
      <c r="N7" s="865"/>
      <c r="O7" s="865"/>
      <c r="P7" s="865"/>
      <c r="Q7" s="865"/>
      <c r="R7" s="865"/>
      <c r="S7" s="866"/>
      <c r="T7" s="2"/>
    </row>
    <row r="8" spans="1:21" ht="18" x14ac:dyDescent="0.2">
      <c r="A8" s="864"/>
      <c r="B8" s="865"/>
      <c r="C8" s="865"/>
      <c r="D8" s="865"/>
      <c r="E8" s="865"/>
      <c r="F8" s="865"/>
      <c r="G8" s="865"/>
      <c r="H8" s="865"/>
      <c r="I8" s="865"/>
      <c r="J8" s="865"/>
      <c r="K8" s="865"/>
      <c r="L8" s="865"/>
      <c r="M8" s="865"/>
      <c r="N8" s="865"/>
      <c r="O8" s="865"/>
      <c r="P8" s="865"/>
      <c r="Q8" s="865"/>
      <c r="R8" s="865"/>
      <c r="S8" s="866"/>
      <c r="T8" s="2"/>
    </row>
    <row r="9" spans="1:21" ht="20" x14ac:dyDescent="0.2">
      <c r="A9" s="883" t="s">
        <v>163</v>
      </c>
      <c r="B9" s="884"/>
      <c r="C9" s="884"/>
      <c r="D9" s="884"/>
      <c r="E9" s="884"/>
      <c r="F9" s="884"/>
      <c r="G9" s="884"/>
      <c r="H9" s="884"/>
      <c r="I9" s="884"/>
      <c r="J9" s="884"/>
      <c r="K9" s="884"/>
      <c r="L9" s="884"/>
      <c r="M9" s="884"/>
      <c r="N9" s="884"/>
      <c r="O9" s="884"/>
      <c r="P9" s="884"/>
      <c r="Q9" s="884"/>
      <c r="R9" s="884"/>
      <c r="S9" s="885"/>
      <c r="T9" s="2"/>
    </row>
    <row r="10" spans="1:21" ht="18" customHeight="1" x14ac:dyDescent="0.2">
      <c r="A10" s="437"/>
      <c r="B10" s="867" t="s">
        <v>161</v>
      </c>
      <c r="C10" s="868"/>
      <c r="D10" s="868"/>
      <c r="E10" s="868"/>
      <c r="F10" s="868"/>
      <c r="G10" s="868"/>
      <c r="H10" s="871" t="s">
        <v>374</v>
      </c>
      <c r="I10" s="872"/>
      <c r="J10" s="872"/>
      <c r="K10" s="872"/>
      <c r="L10" s="872"/>
      <c r="M10" s="872"/>
      <c r="N10" s="874" t="s">
        <v>130</v>
      </c>
      <c r="O10" s="875"/>
      <c r="P10" s="875"/>
      <c r="Q10" s="875"/>
      <c r="R10" s="875"/>
      <c r="S10" s="876"/>
      <c r="T10" s="2"/>
    </row>
    <row r="11" spans="1:21" ht="18" x14ac:dyDescent="0.2">
      <c r="A11" s="437"/>
      <c r="B11" s="869"/>
      <c r="C11" s="870"/>
      <c r="D11" s="870"/>
      <c r="E11" s="870"/>
      <c r="F11" s="870"/>
      <c r="G11" s="870"/>
      <c r="H11" s="873"/>
      <c r="I11" s="873"/>
      <c r="J11" s="873"/>
      <c r="K11" s="873"/>
      <c r="L11" s="873"/>
      <c r="M11" s="873"/>
      <c r="N11" s="787"/>
      <c r="O11" s="741"/>
      <c r="P11" s="741"/>
      <c r="Q11" s="741"/>
      <c r="R11" s="741"/>
      <c r="S11" s="742"/>
      <c r="T11" s="2"/>
    </row>
    <row r="12" spans="1:21" ht="15" customHeight="1" x14ac:dyDescent="0.2">
      <c r="A12" s="437"/>
      <c r="B12" s="877" t="s">
        <v>162</v>
      </c>
      <c r="C12" s="878"/>
      <c r="D12" s="878"/>
      <c r="E12" s="878"/>
      <c r="F12" s="878"/>
      <c r="G12" s="878"/>
      <c r="H12" s="878"/>
      <c r="I12" s="878"/>
      <c r="J12" s="878"/>
      <c r="K12" s="878"/>
      <c r="L12" s="878"/>
      <c r="M12" s="879"/>
      <c r="N12" s="787"/>
      <c r="O12" s="741"/>
      <c r="P12" s="741"/>
      <c r="Q12" s="741"/>
      <c r="R12" s="741"/>
      <c r="S12" s="742"/>
      <c r="T12" s="2"/>
    </row>
    <row r="13" spans="1:21" ht="15" customHeight="1" x14ac:dyDescent="0.2">
      <c r="A13" s="437"/>
      <c r="B13" s="880"/>
      <c r="C13" s="881"/>
      <c r="D13" s="881"/>
      <c r="E13" s="881"/>
      <c r="F13" s="881"/>
      <c r="G13" s="881"/>
      <c r="H13" s="881"/>
      <c r="I13" s="881"/>
      <c r="J13" s="881"/>
      <c r="K13" s="881"/>
      <c r="L13" s="881"/>
      <c r="M13" s="882"/>
      <c r="N13" s="787"/>
      <c r="O13" s="741"/>
      <c r="P13" s="741"/>
      <c r="Q13" s="741"/>
      <c r="R13" s="741"/>
      <c r="S13" s="742"/>
      <c r="T13" s="2"/>
    </row>
    <row r="14" spans="1:21" ht="15" customHeight="1" x14ac:dyDescent="0.2">
      <c r="A14" s="437"/>
      <c r="B14" s="880"/>
      <c r="C14" s="881"/>
      <c r="D14" s="881"/>
      <c r="E14" s="881"/>
      <c r="F14" s="881"/>
      <c r="G14" s="881"/>
      <c r="H14" s="881"/>
      <c r="I14" s="881"/>
      <c r="J14" s="881"/>
      <c r="K14" s="881"/>
      <c r="L14" s="881"/>
      <c r="M14" s="882"/>
      <c r="N14" s="787"/>
      <c r="O14" s="741"/>
      <c r="P14" s="741"/>
      <c r="Q14" s="741"/>
      <c r="R14" s="741"/>
      <c r="S14" s="742"/>
      <c r="T14" s="2"/>
    </row>
    <row r="15" spans="1:21" ht="15" customHeight="1" x14ac:dyDescent="0.2">
      <c r="A15" s="437"/>
      <c r="B15" s="880"/>
      <c r="C15" s="881"/>
      <c r="D15" s="881"/>
      <c r="E15" s="881"/>
      <c r="F15" s="881"/>
      <c r="G15" s="881"/>
      <c r="H15" s="881"/>
      <c r="I15" s="881"/>
      <c r="J15" s="881"/>
      <c r="K15" s="881"/>
      <c r="L15" s="881"/>
      <c r="M15" s="882"/>
      <c r="N15" s="787"/>
      <c r="O15" s="741"/>
      <c r="P15" s="741"/>
      <c r="Q15" s="741"/>
      <c r="R15" s="741"/>
      <c r="S15" s="742"/>
      <c r="T15" s="2"/>
    </row>
    <row r="16" spans="1:21" ht="15" customHeight="1" x14ac:dyDescent="0.2">
      <c r="A16" s="850" t="s">
        <v>38</v>
      </c>
      <c r="B16" s="853"/>
      <c r="C16" s="854"/>
      <c r="D16" s="854"/>
      <c r="E16" s="854"/>
      <c r="F16" s="854"/>
      <c r="G16" s="855"/>
      <c r="H16" s="858"/>
      <c r="I16" s="854"/>
      <c r="J16" s="854"/>
      <c r="K16" s="854"/>
      <c r="L16" s="854"/>
      <c r="M16" s="855"/>
      <c r="N16" s="847" t="s">
        <v>214</v>
      </c>
      <c r="O16" s="847"/>
      <c r="P16" s="438"/>
      <c r="Q16" s="847" t="s">
        <v>217</v>
      </c>
      <c r="R16" s="847"/>
      <c r="S16" s="373"/>
      <c r="T16" s="2"/>
      <c r="U16" s="2"/>
    </row>
    <row r="17" spans="1:21" ht="15" customHeight="1" x14ac:dyDescent="0.2">
      <c r="A17" s="851"/>
      <c r="B17" s="746"/>
      <c r="C17" s="708"/>
      <c r="D17" s="708"/>
      <c r="E17" s="708"/>
      <c r="F17" s="708"/>
      <c r="G17" s="856"/>
      <c r="H17" s="859"/>
      <c r="I17" s="708"/>
      <c r="J17" s="708"/>
      <c r="K17" s="708"/>
      <c r="L17" s="708"/>
      <c r="M17" s="856"/>
      <c r="N17" s="846" t="s">
        <v>215</v>
      </c>
      <c r="O17" s="846"/>
      <c r="P17" s="374"/>
      <c r="Q17" s="846" t="s">
        <v>218</v>
      </c>
      <c r="R17" s="846"/>
      <c r="S17" s="226"/>
      <c r="T17" s="2"/>
      <c r="U17" s="2"/>
    </row>
    <row r="18" spans="1:21" s="6" customFormat="1" ht="15" customHeight="1" x14ac:dyDescent="0.2">
      <c r="A18" s="851"/>
      <c r="B18" s="746"/>
      <c r="C18" s="708"/>
      <c r="D18" s="708"/>
      <c r="E18" s="708"/>
      <c r="F18" s="708"/>
      <c r="G18" s="856"/>
      <c r="H18" s="859"/>
      <c r="I18" s="708"/>
      <c r="J18" s="708"/>
      <c r="K18" s="708"/>
      <c r="L18" s="708"/>
      <c r="M18" s="856"/>
      <c r="N18" s="846" t="s">
        <v>219</v>
      </c>
      <c r="O18" s="846"/>
      <c r="P18" s="846"/>
      <c r="Q18" s="846"/>
      <c r="R18" s="846"/>
      <c r="S18" s="226"/>
    </row>
    <row r="19" spans="1:21" s="6" customFormat="1" ht="15" customHeight="1" x14ac:dyDescent="0.2">
      <c r="A19" s="851"/>
      <c r="B19" s="746"/>
      <c r="C19" s="708"/>
      <c r="D19" s="708"/>
      <c r="E19" s="708"/>
      <c r="F19" s="708"/>
      <c r="G19" s="856"/>
      <c r="H19" s="859"/>
      <c r="I19" s="708"/>
      <c r="J19" s="708"/>
      <c r="K19" s="708"/>
      <c r="L19" s="708"/>
      <c r="M19" s="856"/>
      <c r="N19" s="846" t="s">
        <v>220</v>
      </c>
      <c r="O19" s="846"/>
      <c r="P19" s="846"/>
      <c r="Q19" s="846"/>
      <c r="R19" s="846"/>
      <c r="S19" s="226"/>
    </row>
    <row r="20" spans="1:21" s="6" customFormat="1" ht="15" customHeight="1" x14ac:dyDescent="0.2">
      <c r="A20" s="851"/>
      <c r="B20" s="746"/>
      <c r="C20" s="708"/>
      <c r="D20" s="708"/>
      <c r="E20" s="708"/>
      <c r="F20" s="708"/>
      <c r="G20" s="856"/>
      <c r="H20" s="859"/>
      <c r="I20" s="708"/>
      <c r="J20" s="708"/>
      <c r="K20" s="708"/>
      <c r="L20" s="708"/>
      <c r="M20" s="856"/>
      <c r="N20" s="848" t="s">
        <v>271</v>
      </c>
      <c r="O20" s="795"/>
      <c r="P20" s="795"/>
      <c r="Q20" s="795"/>
      <c r="R20" s="795"/>
      <c r="S20" s="798"/>
    </row>
    <row r="21" spans="1:21" s="6" customFormat="1" ht="15" customHeight="1" x14ac:dyDescent="0.2">
      <c r="A21" s="851"/>
      <c r="B21" s="746"/>
      <c r="C21" s="708"/>
      <c r="D21" s="708"/>
      <c r="E21" s="708"/>
      <c r="F21" s="708"/>
      <c r="G21" s="856"/>
      <c r="H21" s="859"/>
      <c r="I21" s="708"/>
      <c r="J21" s="708"/>
      <c r="K21" s="708"/>
      <c r="L21" s="708"/>
      <c r="M21" s="856"/>
      <c r="N21" s="848"/>
      <c r="O21" s="795"/>
      <c r="P21" s="795"/>
      <c r="Q21" s="795"/>
      <c r="R21" s="795"/>
      <c r="S21" s="798"/>
    </row>
    <row r="22" spans="1:21" s="6" customFormat="1" ht="15" customHeight="1" x14ac:dyDescent="0.2">
      <c r="A22" s="851"/>
      <c r="B22" s="746"/>
      <c r="C22" s="708"/>
      <c r="D22" s="708"/>
      <c r="E22" s="708"/>
      <c r="F22" s="708"/>
      <c r="G22" s="856"/>
      <c r="H22" s="859"/>
      <c r="I22" s="708"/>
      <c r="J22" s="708"/>
      <c r="K22" s="708"/>
      <c r="L22" s="708"/>
      <c r="M22" s="856"/>
      <c r="N22" s="848"/>
      <c r="O22" s="795"/>
      <c r="P22" s="795"/>
      <c r="Q22" s="795"/>
      <c r="R22" s="795"/>
      <c r="S22" s="798"/>
    </row>
    <row r="23" spans="1:21" s="6" customFormat="1" ht="15" customHeight="1" x14ac:dyDescent="0.2">
      <c r="A23" s="851"/>
      <c r="B23" s="746"/>
      <c r="C23" s="708"/>
      <c r="D23" s="708"/>
      <c r="E23" s="708"/>
      <c r="F23" s="708"/>
      <c r="G23" s="856"/>
      <c r="H23" s="859"/>
      <c r="I23" s="708"/>
      <c r="J23" s="708"/>
      <c r="K23" s="708"/>
      <c r="L23" s="708"/>
      <c r="M23" s="856"/>
      <c r="N23" s="848"/>
      <c r="O23" s="795"/>
      <c r="P23" s="795"/>
      <c r="Q23" s="795"/>
      <c r="R23" s="795"/>
      <c r="S23" s="798"/>
    </row>
    <row r="24" spans="1:21" s="6" customFormat="1" ht="15" customHeight="1" x14ac:dyDescent="0.2">
      <c r="A24" s="851"/>
      <c r="B24" s="746"/>
      <c r="C24" s="708"/>
      <c r="D24" s="708"/>
      <c r="E24" s="708"/>
      <c r="F24" s="708"/>
      <c r="G24" s="856"/>
      <c r="H24" s="859"/>
      <c r="I24" s="708"/>
      <c r="J24" s="708"/>
      <c r="K24" s="708"/>
      <c r="L24" s="708"/>
      <c r="M24" s="856"/>
      <c r="N24" s="848"/>
      <c r="O24" s="795"/>
      <c r="P24" s="795"/>
      <c r="Q24" s="795"/>
      <c r="R24" s="795"/>
      <c r="S24" s="798"/>
    </row>
    <row r="25" spans="1:21" s="6" customFormat="1" ht="15" customHeight="1" x14ac:dyDescent="0.2">
      <c r="A25" s="851"/>
      <c r="B25" s="746"/>
      <c r="C25" s="708"/>
      <c r="D25" s="708"/>
      <c r="E25" s="708"/>
      <c r="F25" s="708"/>
      <c r="G25" s="856"/>
      <c r="H25" s="859"/>
      <c r="I25" s="708"/>
      <c r="J25" s="708"/>
      <c r="K25" s="708"/>
      <c r="L25" s="708"/>
      <c r="M25" s="856"/>
      <c r="N25" s="848"/>
      <c r="O25" s="795"/>
      <c r="P25" s="795"/>
      <c r="Q25" s="795"/>
      <c r="R25" s="795"/>
      <c r="S25" s="798"/>
    </row>
    <row r="26" spans="1:21" s="6" customFormat="1" ht="15" customHeight="1" x14ac:dyDescent="0.2">
      <c r="A26" s="851"/>
      <c r="B26" s="746"/>
      <c r="C26" s="708"/>
      <c r="D26" s="708"/>
      <c r="E26" s="708"/>
      <c r="F26" s="708"/>
      <c r="G26" s="856"/>
      <c r="H26" s="859"/>
      <c r="I26" s="708"/>
      <c r="J26" s="708"/>
      <c r="K26" s="708"/>
      <c r="L26" s="708"/>
      <c r="M26" s="856"/>
      <c r="N26" s="848"/>
      <c r="O26" s="795"/>
      <c r="P26" s="795"/>
      <c r="Q26" s="795"/>
      <c r="R26" s="795"/>
      <c r="S26" s="798"/>
    </row>
    <row r="27" spans="1:21" s="6" customFormat="1" ht="15" customHeight="1" x14ac:dyDescent="0.2">
      <c r="A27" s="851"/>
      <c r="B27" s="746"/>
      <c r="C27" s="708"/>
      <c r="D27" s="708"/>
      <c r="E27" s="708"/>
      <c r="F27" s="708"/>
      <c r="G27" s="856"/>
      <c r="H27" s="859"/>
      <c r="I27" s="708"/>
      <c r="J27" s="708"/>
      <c r="K27" s="708"/>
      <c r="L27" s="708"/>
      <c r="M27" s="856"/>
      <c r="N27" s="848"/>
      <c r="O27" s="795"/>
      <c r="P27" s="795"/>
      <c r="Q27" s="795"/>
      <c r="R27" s="795"/>
      <c r="S27" s="798"/>
    </row>
    <row r="28" spans="1:21" s="6" customFormat="1" ht="15" customHeight="1" x14ac:dyDescent="0.2">
      <c r="A28" s="852"/>
      <c r="B28" s="753"/>
      <c r="C28" s="754"/>
      <c r="D28" s="754"/>
      <c r="E28" s="754"/>
      <c r="F28" s="754"/>
      <c r="G28" s="857"/>
      <c r="H28" s="860"/>
      <c r="I28" s="754"/>
      <c r="J28" s="754"/>
      <c r="K28" s="754"/>
      <c r="L28" s="754"/>
      <c r="M28" s="857"/>
      <c r="N28" s="849"/>
      <c r="O28" s="796"/>
      <c r="P28" s="796"/>
      <c r="Q28" s="796"/>
      <c r="R28" s="796"/>
      <c r="S28" s="799"/>
    </row>
    <row r="29" spans="1:21" s="6" customFormat="1" ht="15" customHeight="1" x14ac:dyDescent="0.2">
      <c r="A29" s="850" t="s">
        <v>39</v>
      </c>
      <c r="B29" s="853"/>
      <c r="C29" s="854"/>
      <c r="D29" s="854"/>
      <c r="E29" s="854"/>
      <c r="F29" s="854"/>
      <c r="G29" s="855"/>
      <c r="H29" s="858"/>
      <c r="I29" s="854"/>
      <c r="J29" s="854"/>
      <c r="K29" s="854"/>
      <c r="L29" s="854"/>
      <c r="M29" s="855"/>
      <c r="N29" s="847" t="s">
        <v>214</v>
      </c>
      <c r="O29" s="847"/>
      <c r="P29" s="453"/>
      <c r="Q29" s="847" t="s">
        <v>217</v>
      </c>
      <c r="R29" s="847"/>
      <c r="S29" s="536"/>
    </row>
    <row r="30" spans="1:21" s="6" customFormat="1" ht="15" customHeight="1" x14ac:dyDescent="0.2">
      <c r="A30" s="851"/>
      <c r="B30" s="746"/>
      <c r="C30" s="708"/>
      <c r="D30" s="708"/>
      <c r="E30" s="708"/>
      <c r="F30" s="708"/>
      <c r="G30" s="856"/>
      <c r="H30" s="859"/>
      <c r="I30" s="708"/>
      <c r="J30" s="708"/>
      <c r="K30" s="708"/>
      <c r="L30" s="708"/>
      <c r="M30" s="856"/>
      <c r="N30" s="846" t="s">
        <v>215</v>
      </c>
      <c r="O30" s="846"/>
      <c r="P30" s="374"/>
      <c r="Q30" s="846" t="s">
        <v>218</v>
      </c>
      <c r="R30" s="846"/>
      <c r="S30" s="226"/>
    </row>
    <row r="31" spans="1:21" s="6" customFormat="1" ht="15" customHeight="1" x14ac:dyDescent="0.2">
      <c r="A31" s="851"/>
      <c r="B31" s="746"/>
      <c r="C31" s="708"/>
      <c r="D31" s="708"/>
      <c r="E31" s="708"/>
      <c r="F31" s="708"/>
      <c r="G31" s="856"/>
      <c r="H31" s="859"/>
      <c r="I31" s="708"/>
      <c r="J31" s="708"/>
      <c r="K31" s="708"/>
      <c r="L31" s="708"/>
      <c r="M31" s="856"/>
      <c r="N31" s="846" t="s">
        <v>219</v>
      </c>
      <c r="O31" s="846"/>
      <c r="P31" s="846"/>
      <c r="Q31" s="846"/>
      <c r="R31" s="846"/>
      <c r="S31" s="226"/>
    </row>
    <row r="32" spans="1:21" s="6" customFormat="1" ht="15" customHeight="1" x14ac:dyDescent="0.2">
      <c r="A32" s="851"/>
      <c r="B32" s="746"/>
      <c r="C32" s="708"/>
      <c r="D32" s="708"/>
      <c r="E32" s="708"/>
      <c r="F32" s="708"/>
      <c r="G32" s="856"/>
      <c r="H32" s="859"/>
      <c r="I32" s="708"/>
      <c r="J32" s="708"/>
      <c r="K32" s="708"/>
      <c r="L32" s="708"/>
      <c r="M32" s="856"/>
      <c r="N32" s="846" t="s">
        <v>220</v>
      </c>
      <c r="O32" s="846"/>
      <c r="P32" s="846"/>
      <c r="Q32" s="846"/>
      <c r="R32" s="846"/>
      <c r="S32" s="226"/>
    </row>
    <row r="33" spans="1:19" ht="15" customHeight="1" x14ac:dyDescent="0.2">
      <c r="A33" s="851"/>
      <c r="B33" s="746"/>
      <c r="C33" s="708"/>
      <c r="D33" s="708"/>
      <c r="E33" s="708"/>
      <c r="F33" s="708"/>
      <c r="G33" s="856"/>
      <c r="H33" s="859"/>
      <c r="I33" s="708"/>
      <c r="J33" s="708"/>
      <c r="K33" s="708"/>
      <c r="L33" s="708"/>
      <c r="M33" s="856"/>
      <c r="N33" s="848" t="s">
        <v>270</v>
      </c>
      <c r="O33" s="795"/>
      <c r="P33" s="795"/>
      <c r="Q33" s="795"/>
      <c r="R33" s="795"/>
      <c r="S33" s="798"/>
    </row>
    <row r="34" spans="1:19" ht="15" customHeight="1" x14ac:dyDescent="0.2">
      <c r="A34" s="851"/>
      <c r="B34" s="746"/>
      <c r="C34" s="708"/>
      <c r="D34" s="708"/>
      <c r="E34" s="708"/>
      <c r="F34" s="708"/>
      <c r="G34" s="856"/>
      <c r="H34" s="859"/>
      <c r="I34" s="708"/>
      <c r="J34" s="708"/>
      <c r="K34" s="708"/>
      <c r="L34" s="708"/>
      <c r="M34" s="856"/>
      <c r="N34" s="848"/>
      <c r="O34" s="795"/>
      <c r="P34" s="795"/>
      <c r="Q34" s="795"/>
      <c r="R34" s="795"/>
      <c r="S34" s="798"/>
    </row>
    <row r="35" spans="1:19" ht="15" customHeight="1" x14ac:dyDescent="0.2">
      <c r="A35" s="851"/>
      <c r="B35" s="746"/>
      <c r="C35" s="708"/>
      <c r="D35" s="708"/>
      <c r="E35" s="708"/>
      <c r="F35" s="708"/>
      <c r="G35" s="856"/>
      <c r="H35" s="859"/>
      <c r="I35" s="708"/>
      <c r="J35" s="708"/>
      <c r="K35" s="708"/>
      <c r="L35" s="708"/>
      <c r="M35" s="856"/>
      <c r="N35" s="848"/>
      <c r="O35" s="795"/>
      <c r="P35" s="795"/>
      <c r="Q35" s="795"/>
      <c r="R35" s="795"/>
      <c r="S35" s="798"/>
    </row>
    <row r="36" spans="1:19" ht="15" customHeight="1" x14ac:dyDescent="0.2">
      <c r="A36" s="851"/>
      <c r="B36" s="746"/>
      <c r="C36" s="708"/>
      <c r="D36" s="708"/>
      <c r="E36" s="708"/>
      <c r="F36" s="708"/>
      <c r="G36" s="856"/>
      <c r="H36" s="859"/>
      <c r="I36" s="708"/>
      <c r="J36" s="708"/>
      <c r="K36" s="708"/>
      <c r="L36" s="708"/>
      <c r="M36" s="856"/>
      <c r="N36" s="848"/>
      <c r="O36" s="795"/>
      <c r="P36" s="795"/>
      <c r="Q36" s="795"/>
      <c r="R36" s="795"/>
      <c r="S36" s="798"/>
    </row>
    <row r="37" spans="1:19" ht="15" customHeight="1" x14ac:dyDescent="0.2">
      <c r="A37" s="851"/>
      <c r="B37" s="746"/>
      <c r="C37" s="708"/>
      <c r="D37" s="708"/>
      <c r="E37" s="708"/>
      <c r="F37" s="708"/>
      <c r="G37" s="856"/>
      <c r="H37" s="859"/>
      <c r="I37" s="708"/>
      <c r="J37" s="708"/>
      <c r="K37" s="708"/>
      <c r="L37" s="708"/>
      <c r="M37" s="856"/>
      <c r="N37" s="848"/>
      <c r="O37" s="795"/>
      <c r="P37" s="795"/>
      <c r="Q37" s="795"/>
      <c r="R37" s="795"/>
      <c r="S37" s="798"/>
    </row>
    <row r="38" spans="1:19" ht="15" customHeight="1" x14ac:dyDescent="0.2">
      <c r="A38" s="851"/>
      <c r="B38" s="746"/>
      <c r="C38" s="708"/>
      <c r="D38" s="708"/>
      <c r="E38" s="708"/>
      <c r="F38" s="708"/>
      <c r="G38" s="856"/>
      <c r="H38" s="859"/>
      <c r="I38" s="708"/>
      <c r="J38" s="708"/>
      <c r="K38" s="708"/>
      <c r="L38" s="708"/>
      <c r="M38" s="856"/>
      <c r="N38" s="848"/>
      <c r="O38" s="795"/>
      <c r="P38" s="795"/>
      <c r="Q38" s="795"/>
      <c r="R38" s="795"/>
      <c r="S38" s="798"/>
    </row>
    <row r="39" spans="1:19" ht="15" customHeight="1" x14ac:dyDescent="0.2">
      <c r="A39" s="851"/>
      <c r="B39" s="746"/>
      <c r="C39" s="708"/>
      <c r="D39" s="708"/>
      <c r="E39" s="708"/>
      <c r="F39" s="708"/>
      <c r="G39" s="856"/>
      <c r="H39" s="859"/>
      <c r="I39" s="708"/>
      <c r="J39" s="708"/>
      <c r="K39" s="708"/>
      <c r="L39" s="708"/>
      <c r="M39" s="856"/>
      <c r="N39" s="848"/>
      <c r="O39" s="795"/>
      <c r="P39" s="795"/>
      <c r="Q39" s="795"/>
      <c r="R39" s="795"/>
      <c r="S39" s="798"/>
    </row>
    <row r="40" spans="1:19" ht="15" customHeight="1" x14ac:dyDescent="0.2">
      <c r="A40" s="851"/>
      <c r="B40" s="746"/>
      <c r="C40" s="708"/>
      <c r="D40" s="708"/>
      <c r="E40" s="708"/>
      <c r="F40" s="708"/>
      <c r="G40" s="856"/>
      <c r="H40" s="859"/>
      <c r="I40" s="708"/>
      <c r="J40" s="708"/>
      <c r="K40" s="708"/>
      <c r="L40" s="708"/>
      <c r="M40" s="856"/>
      <c r="N40" s="848"/>
      <c r="O40" s="795"/>
      <c r="P40" s="795"/>
      <c r="Q40" s="795"/>
      <c r="R40" s="795"/>
      <c r="S40" s="798"/>
    </row>
    <row r="41" spans="1:19" ht="15" customHeight="1" x14ac:dyDescent="0.2">
      <c r="A41" s="852"/>
      <c r="B41" s="753"/>
      <c r="C41" s="754"/>
      <c r="D41" s="754"/>
      <c r="E41" s="754"/>
      <c r="F41" s="754"/>
      <c r="G41" s="857"/>
      <c r="H41" s="860"/>
      <c r="I41" s="754"/>
      <c r="J41" s="754"/>
      <c r="K41" s="754"/>
      <c r="L41" s="754"/>
      <c r="M41" s="857"/>
      <c r="N41" s="849"/>
      <c r="O41" s="796"/>
      <c r="P41" s="796"/>
      <c r="Q41" s="796"/>
      <c r="R41" s="796"/>
      <c r="S41" s="799"/>
    </row>
    <row r="42" spans="1:19" ht="15" customHeight="1" x14ac:dyDescent="0.2">
      <c r="A42" s="850" t="s">
        <v>40</v>
      </c>
      <c r="B42" s="853"/>
      <c r="C42" s="854"/>
      <c r="D42" s="854"/>
      <c r="E42" s="854"/>
      <c r="F42" s="854"/>
      <c r="G42" s="855"/>
      <c r="H42" s="858"/>
      <c r="I42" s="854"/>
      <c r="J42" s="854"/>
      <c r="K42" s="854"/>
      <c r="L42" s="854"/>
      <c r="M42" s="855"/>
      <c r="N42" s="847" t="s">
        <v>214</v>
      </c>
      <c r="O42" s="847"/>
      <c r="P42" s="438"/>
      <c r="Q42" s="847" t="s">
        <v>217</v>
      </c>
      <c r="R42" s="847"/>
      <c r="S42" s="373"/>
    </row>
    <row r="43" spans="1:19" ht="15" customHeight="1" x14ac:dyDescent="0.2">
      <c r="A43" s="851"/>
      <c r="B43" s="746"/>
      <c r="C43" s="708"/>
      <c r="D43" s="708"/>
      <c r="E43" s="708"/>
      <c r="F43" s="708"/>
      <c r="G43" s="856"/>
      <c r="H43" s="859"/>
      <c r="I43" s="708"/>
      <c r="J43" s="708"/>
      <c r="K43" s="708"/>
      <c r="L43" s="708"/>
      <c r="M43" s="856"/>
      <c r="N43" s="846" t="s">
        <v>215</v>
      </c>
      <c r="O43" s="846"/>
      <c r="P43" s="374"/>
      <c r="Q43" s="846" t="s">
        <v>218</v>
      </c>
      <c r="R43" s="846"/>
      <c r="S43" s="226"/>
    </row>
    <row r="44" spans="1:19" ht="15" customHeight="1" x14ac:dyDescent="0.2">
      <c r="A44" s="851"/>
      <c r="B44" s="746"/>
      <c r="C44" s="708"/>
      <c r="D44" s="708"/>
      <c r="E44" s="708"/>
      <c r="F44" s="708"/>
      <c r="G44" s="856"/>
      <c r="H44" s="859"/>
      <c r="I44" s="708"/>
      <c r="J44" s="708"/>
      <c r="K44" s="708"/>
      <c r="L44" s="708"/>
      <c r="M44" s="856"/>
      <c r="N44" s="846" t="s">
        <v>219</v>
      </c>
      <c r="O44" s="846"/>
      <c r="P44" s="846"/>
      <c r="Q44" s="846"/>
      <c r="R44" s="846"/>
      <c r="S44" s="412"/>
    </row>
    <row r="45" spans="1:19" ht="15" customHeight="1" x14ac:dyDescent="0.2">
      <c r="A45" s="851"/>
      <c r="B45" s="746"/>
      <c r="C45" s="708"/>
      <c r="D45" s="708"/>
      <c r="E45" s="708"/>
      <c r="F45" s="708"/>
      <c r="G45" s="856"/>
      <c r="H45" s="859"/>
      <c r="I45" s="708"/>
      <c r="J45" s="708"/>
      <c r="K45" s="708"/>
      <c r="L45" s="708"/>
      <c r="M45" s="856"/>
      <c r="N45" s="846" t="s">
        <v>220</v>
      </c>
      <c r="O45" s="846"/>
      <c r="P45" s="846"/>
      <c r="Q45" s="846"/>
      <c r="R45" s="846"/>
      <c r="S45" s="226"/>
    </row>
    <row r="46" spans="1:19" ht="15" customHeight="1" x14ac:dyDescent="0.2">
      <c r="A46" s="851"/>
      <c r="B46" s="746"/>
      <c r="C46" s="708"/>
      <c r="D46" s="708"/>
      <c r="E46" s="708"/>
      <c r="F46" s="708"/>
      <c r="G46" s="856"/>
      <c r="H46" s="859"/>
      <c r="I46" s="708"/>
      <c r="J46" s="708"/>
      <c r="K46" s="708"/>
      <c r="L46" s="708"/>
      <c r="M46" s="856"/>
      <c r="N46" s="848" t="s">
        <v>270</v>
      </c>
      <c r="O46" s="795"/>
      <c r="P46" s="795"/>
      <c r="Q46" s="795"/>
      <c r="R46" s="795"/>
      <c r="S46" s="798"/>
    </row>
    <row r="47" spans="1:19" s="6" customFormat="1" ht="15" customHeight="1" x14ac:dyDescent="0.2">
      <c r="A47" s="851"/>
      <c r="B47" s="746"/>
      <c r="C47" s="708"/>
      <c r="D47" s="708"/>
      <c r="E47" s="708"/>
      <c r="F47" s="708"/>
      <c r="G47" s="856"/>
      <c r="H47" s="859"/>
      <c r="I47" s="708"/>
      <c r="J47" s="708"/>
      <c r="K47" s="708"/>
      <c r="L47" s="708"/>
      <c r="M47" s="856"/>
      <c r="N47" s="848"/>
      <c r="O47" s="795"/>
      <c r="P47" s="795"/>
      <c r="Q47" s="795"/>
      <c r="R47" s="795"/>
      <c r="S47" s="798"/>
    </row>
    <row r="48" spans="1:19" s="6" customFormat="1" ht="15" customHeight="1" x14ac:dyDescent="0.2">
      <c r="A48" s="851"/>
      <c r="B48" s="746"/>
      <c r="C48" s="708"/>
      <c r="D48" s="708"/>
      <c r="E48" s="708"/>
      <c r="F48" s="708"/>
      <c r="G48" s="856"/>
      <c r="H48" s="859"/>
      <c r="I48" s="708"/>
      <c r="J48" s="708"/>
      <c r="K48" s="708"/>
      <c r="L48" s="708"/>
      <c r="M48" s="856"/>
      <c r="N48" s="848"/>
      <c r="O48" s="795"/>
      <c r="P48" s="795"/>
      <c r="Q48" s="795"/>
      <c r="R48" s="795"/>
      <c r="S48" s="798"/>
    </row>
    <row r="49" spans="1:19" s="6" customFormat="1" ht="15" customHeight="1" x14ac:dyDescent="0.2">
      <c r="A49" s="851"/>
      <c r="B49" s="746"/>
      <c r="C49" s="708"/>
      <c r="D49" s="708"/>
      <c r="E49" s="708"/>
      <c r="F49" s="708"/>
      <c r="G49" s="856"/>
      <c r="H49" s="859"/>
      <c r="I49" s="708"/>
      <c r="J49" s="708"/>
      <c r="K49" s="708"/>
      <c r="L49" s="708"/>
      <c r="M49" s="856"/>
      <c r="N49" s="848"/>
      <c r="O49" s="795"/>
      <c r="P49" s="795"/>
      <c r="Q49" s="795"/>
      <c r="R49" s="795"/>
      <c r="S49" s="798"/>
    </row>
    <row r="50" spans="1:19" s="6" customFormat="1" ht="15" customHeight="1" x14ac:dyDescent="0.2">
      <c r="A50" s="851"/>
      <c r="B50" s="746"/>
      <c r="C50" s="708"/>
      <c r="D50" s="708"/>
      <c r="E50" s="708"/>
      <c r="F50" s="708"/>
      <c r="G50" s="856"/>
      <c r="H50" s="859"/>
      <c r="I50" s="708"/>
      <c r="J50" s="708"/>
      <c r="K50" s="708"/>
      <c r="L50" s="708"/>
      <c r="M50" s="856"/>
      <c r="N50" s="848"/>
      <c r="O50" s="795"/>
      <c r="P50" s="795"/>
      <c r="Q50" s="795"/>
      <c r="R50" s="795"/>
      <c r="S50" s="798"/>
    </row>
    <row r="51" spans="1:19" s="6" customFormat="1" ht="15" customHeight="1" x14ac:dyDescent="0.2">
      <c r="A51" s="851"/>
      <c r="B51" s="746"/>
      <c r="C51" s="708"/>
      <c r="D51" s="708"/>
      <c r="E51" s="708"/>
      <c r="F51" s="708"/>
      <c r="G51" s="856"/>
      <c r="H51" s="859"/>
      <c r="I51" s="708"/>
      <c r="J51" s="708"/>
      <c r="K51" s="708"/>
      <c r="L51" s="708"/>
      <c r="M51" s="856"/>
      <c r="N51" s="848"/>
      <c r="O51" s="795"/>
      <c r="P51" s="795"/>
      <c r="Q51" s="795"/>
      <c r="R51" s="795"/>
      <c r="S51" s="798"/>
    </row>
    <row r="52" spans="1:19" s="6" customFormat="1" ht="15" customHeight="1" x14ac:dyDescent="0.2">
      <c r="A52" s="851"/>
      <c r="B52" s="746"/>
      <c r="C52" s="708"/>
      <c r="D52" s="708"/>
      <c r="E52" s="708"/>
      <c r="F52" s="708"/>
      <c r="G52" s="856"/>
      <c r="H52" s="859"/>
      <c r="I52" s="708"/>
      <c r="J52" s="708"/>
      <c r="K52" s="708"/>
      <c r="L52" s="708"/>
      <c r="M52" s="856"/>
      <c r="N52" s="848"/>
      <c r="O52" s="795"/>
      <c r="P52" s="795"/>
      <c r="Q52" s="795"/>
      <c r="R52" s="795"/>
      <c r="S52" s="798"/>
    </row>
    <row r="53" spans="1:19" s="6" customFormat="1" ht="15" customHeight="1" x14ac:dyDescent="0.2">
      <c r="A53" s="851"/>
      <c r="B53" s="746"/>
      <c r="C53" s="708"/>
      <c r="D53" s="708"/>
      <c r="E53" s="708"/>
      <c r="F53" s="708"/>
      <c r="G53" s="856"/>
      <c r="H53" s="859"/>
      <c r="I53" s="708"/>
      <c r="J53" s="708"/>
      <c r="K53" s="708"/>
      <c r="L53" s="708"/>
      <c r="M53" s="856"/>
      <c r="N53" s="848"/>
      <c r="O53" s="795"/>
      <c r="P53" s="795"/>
      <c r="Q53" s="795"/>
      <c r="R53" s="795"/>
      <c r="S53" s="798"/>
    </row>
    <row r="54" spans="1:19" s="6" customFormat="1" ht="15" customHeight="1" x14ac:dyDescent="0.2">
      <c r="A54" s="852"/>
      <c r="B54" s="753"/>
      <c r="C54" s="754"/>
      <c r="D54" s="754"/>
      <c r="E54" s="754"/>
      <c r="F54" s="754"/>
      <c r="G54" s="857"/>
      <c r="H54" s="860"/>
      <c r="I54" s="754"/>
      <c r="J54" s="754"/>
      <c r="K54" s="754"/>
      <c r="L54" s="754"/>
      <c r="M54" s="857"/>
      <c r="N54" s="849"/>
      <c r="O54" s="796"/>
      <c r="P54" s="796"/>
      <c r="Q54" s="796"/>
      <c r="R54" s="796"/>
      <c r="S54" s="799"/>
    </row>
  </sheetData>
  <sheetProtection sheet="1" formatCells="0" formatRows="0" selectLockedCells="1"/>
  <mergeCells count="41">
    <mergeCell ref="A2:S2"/>
    <mergeCell ref="A3:S4"/>
    <mergeCell ref="A5:S8"/>
    <mergeCell ref="B10:G11"/>
    <mergeCell ref="H10:M11"/>
    <mergeCell ref="N10:S15"/>
    <mergeCell ref="B12:M15"/>
    <mergeCell ref="A9:S9"/>
    <mergeCell ref="A16:A28"/>
    <mergeCell ref="B16:G28"/>
    <mergeCell ref="H16:M28"/>
    <mergeCell ref="A29:A41"/>
    <mergeCell ref="B29:G41"/>
    <mergeCell ref="H29:M41"/>
    <mergeCell ref="A42:A54"/>
    <mergeCell ref="B42:G54"/>
    <mergeCell ref="H42:M54"/>
    <mergeCell ref="O33:S41"/>
    <mergeCell ref="N42:O42"/>
    <mergeCell ref="Q42:R42"/>
    <mergeCell ref="N43:O43"/>
    <mergeCell ref="Q43:R43"/>
    <mergeCell ref="N44:R44"/>
    <mergeCell ref="N45:R45"/>
    <mergeCell ref="N46:N54"/>
    <mergeCell ref="O46:S54"/>
    <mergeCell ref="N33:N41"/>
    <mergeCell ref="N16:O16"/>
    <mergeCell ref="N17:O17"/>
    <mergeCell ref="Q16:R16"/>
    <mergeCell ref="Q17:R17"/>
    <mergeCell ref="N18:R18"/>
    <mergeCell ref="N32:R32"/>
    <mergeCell ref="O20:S28"/>
    <mergeCell ref="N31:R31"/>
    <mergeCell ref="N19:R19"/>
    <mergeCell ref="N29:O29"/>
    <mergeCell ref="Q29:R29"/>
    <mergeCell ref="N30:O30"/>
    <mergeCell ref="Q30:R30"/>
    <mergeCell ref="N20:N28"/>
  </mergeCells>
  <phoneticPr fontId="1"/>
  <dataValidations count="4">
    <dataValidation allowBlank="1" showInputMessage="1" showErrorMessage="1" prompt="達成目標は１つ以上記入してください。（最大３つまで）・機能：備わっている働きや能力等の検証可能な内容・性能：基準や指標等の定量的な数値_x000a_を具体的に記入してください。" sqref="H16:M54" xr:uid="{00000000-0002-0000-0400-000000000000}"/>
    <dataValidation allowBlank="1" showInputMessage="1" showErrorMessage="1" prompt="・機能：備わっている働きや能力等の検証可能な内容_x000a_・性能：基準や指標等の定量的な数値_x000a_を具体的に記入してください。" sqref="B16:G54" xr:uid="{00000000-0002-0000-0400-000001000000}"/>
    <dataValidation allowBlank="1" showInputMessage="1" showErrorMessage="1" prompt="達成目標の達成を確認するための基準や指標、客観的な証明方法を記入してください。" sqref="Q16:Q17 N16:N20 O33 Q29:Q30 N29:N33 N46:O46 Q42:Q43 N42:N45 O20" xr:uid="{00000000-0002-0000-0400-000002000000}"/>
    <dataValidation type="list" allowBlank="1" showInputMessage="1" showErrorMessage="1" sqref="S16:S19 P16:P17 P42:P43 S29:S32 P29:P30 S42:S45" xr:uid="{00000000-0002-0000-0400-000003000000}">
      <formula1>"　,●"</formula1>
    </dataValidation>
  </dataValidations>
  <pageMargins left="0.59055118110236227" right="0.19685039370078741" top="0.39370078740157483" bottom="0.39370078740157483" header="0.19685039370078741" footer="0.19685039370078741"/>
  <pageSetup paperSize="9" scale="98" orientation="portrait" r:id="rId1"/>
  <extLst>
    <ext xmlns:x14="http://schemas.microsoft.com/office/spreadsheetml/2009/9/main" uri="{78C0D931-6437-407d-A8EE-F0AAD7539E65}">
      <x14:conditionalFormattings>
        <x14:conditionalFormatting xmlns:xm="http://schemas.microsoft.com/office/excel/2006/main">
          <x14:cfRule type="expression" priority="242" id="{3ECC4495-2FEF-4F49-B554-D58248DBC2D1}">
            <xm:f>様式外＿申請書別紙入力用資料!$C$24=様式外＿申請書別紙入力用資料!$C$49</xm:f>
            <x14:dxf>
              <font>
                <color theme="0" tint="-0.24994659260841701"/>
              </font>
              <fill>
                <patternFill>
                  <bgColor theme="0" tint="-0.24994659260841701"/>
                </patternFill>
              </fill>
            </x14:dxf>
          </x14:cfRule>
          <xm:sqref>B16:S54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pageSetUpPr fitToPage="1"/>
  </sheetPr>
  <dimension ref="A1:Z52"/>
  <sheetViews>
    <sheetView showGridLines="0" view="pageBreakPreview" zoomScaleNormal="100" zoomScaleSheetLayoutView="100" zoomScalePageLayoutView="55" workbookViewId="0">
      <selection activeCell="F7" sqref="F7:S9"/>
    </sheetView>
  </sheetViews>
  <sheetFormatPr defaultColWidth="5" defaultRowHeight="18" x14ac:dyDescent="0.2"/>
  <cols>
    <col min="1" max="1" width="4.26953125" style="7" customWidth="1"/>
    <col min="2" max="5" width="5.26953125" style="12" customWidth="1"/>
    <col min="6" max="19" width="5" style="7"/>
    <col min="20" max="20" width="2.6328125" style="6" customWidth="1"/>
    <col min="21" max="26" width="5" style="6"/>
    <col min="27" max="16384" width="5" style="7"/>
  </cols>
  <sheetData>
    <row r="1" spans="1:21" x14ac:dyDescent="0.2">
      <c r="A1" s="206" t="s">
        <v>296</v>
      </c>
      <c r="B1" s="439"/>
      <c r="C1" s="439"/>
      <c r="D1" s="439"/>
      <c r="E1" s="439"/>
      <c r="F1" s="429"/>
      <c r="G1" s="429"/>
      <c r="H1" s="429"/>
      <c r="I1" s="429"/>
      <c r="J1" s="429"/>
      <c r="K1" s="429"/>
      <c r="L1" s="429"/>
      <c r="M1" s="429"/>
      <c r="N1" s="429"/>
      <c r="O1" s="429"/>
      <c r="P1" s="429"/>
      <c r="Q1" s="429"/>
      <c r="R1" s="429"/>
      <c r="S1" s="429"/>
    </row>
    <row r="2" spans="1:21" ht="19.5" customHeight="1" x14ac:dyDescent="0.2">
      <c r="A2" s="440" t="s">
        <v>139</v>
      </c>
      <c r="B2" s="429"/>
      <c r="C2" s="296"/>
      <c r="D2" s="296"/>
      <c r="E2" s="296"/>
      <c r="F2" s="296"/>
      <c r="G2" s="296"/>
      <c r="H2" s="296"/>
      <c r="I2" s="296"/>
      <c r="J2" s="296"/>
      <c r="K2" s="296"/>
      <c r="L2" s="296"/>
      <c r="M2" s="429"/>
      <c r="N2" s="441"/>
      <c r="O2" s="441"/>
      <c r="P2" s="441"/>
      <c r="Q2" s="441"/>
      <c r="R2" s="441"/>
      <c r="S2" s="441"/>
      <c r="T2" s="2"/>
      <c r="U2" s="9"/>
    </row>
    <row r="3" spans="1:21" ht="20" x14ac:dyDescent="0.2">
      <c r="A3" s="946" t="s">
        <v>164</v>
      </c>
      <c r="B3" s="946"/>
      <c r="C3" s="946"/>
      <c r="D3" s="946"/>
      <c r="E3" s="946"/>
      <c r="F3" s="946"/>
      <c r="G3" s="946"/>
      <c r="H3" s="946"/>
      <c r="I3" s="946"/>
      <c r="J3" s="946"/>
      <c r="K3" s="946"/>
      <c r="L3" s="946"/>
      <c r="M3" s="946"/>
      <c r="N3" s="946"/>
      <c r="O3" s="946"/>
      <c r="P3" s="946"/>
      <c r="Q3" s="946"/>
      <c r="R3" s="946"/>
      <c r="S3" s="946"/>
      <c r="T3" s="2"/>
      <c r="U3" s="9"/>
    </row>
    <row r="4" spans="1:21" ht="20" x14ac:dyDescent="0.2">
      <c r="A4" s="947" t="s">
        <v>194</v>
      </c>
      <c r="B4" s="948"/>
      <c r="C4" s="948"/>
      <c r="D4" s="948"/>
      <c r="E4" s="948"/>
      <c r="F4" s="948"/>
      <c r="G4" s="948"/>
      <c r="H4" s="948"/>
      <c r="I4" s="948"/>
      <c r="J4" s="948"/>
      <c r="K4" s="948"/>
      <c r="L4" s="948"/>
      <c r="M4" s="948"/>
      <c r="N4" s="948"/>
      <c r="O4" s="948"/>
      <c r="P4" s="948"/>
      <c r="Q4" s="948"/>
      <c r="R4" s="948"/>
      <c r="S4" s="949"/>
      <c r="T4" s="2"/>
    </row>
    <row r="5" spans="1:21" ht="18.75" customHeight="1" x14ac:dyDescent="0.2">
      <c r="A5" s="950" t="s">
        <v>38</v>
      </c>
      <c r="B5" s="931" t="s">
        <v>375</v>
      </c>
      <c r="C5" s="932"/>
      <c r="D5" s="932"/>
      <c r="E5" s="933"/>
      <c r="F5" s="891"/>
      <c r="G5" s="892"/>
      <c r="H5" s="892"/>
      <c r="I5" s="892"/>
      <c r="J5" s="892"/>
      <c r="K5" s="892"/>
      <c r="L5" s="892"/>
      <c r="M5" s="892"/>
      <c r="N5" s="892"/>
      <c r="O5" s="892"/>
      <c r="P5" s="892"/>
      <c r="Q5" s="892"/>
      <c r="R5" s="892"/>
      <c r="S5" s="893"/>
      <c r="T5" s="2"/>
    </row>
    <row r="6" spans="1:21" ht="18.75" customHeight="1" x14ac:dyDescent="0.2">
      <c r="A6" s="924"/>
      <c r="B6" s="934"/>
      <c r="C6" s="935"/>
      <c r="D6" s="935"/>
      <c r="E6" s="936"/>
      <c r="F6" s="894"/>
      <c r="G6" s="895"/>
      <c r="H6" s="895"/>
      <c r="I6" s="895"/>
      <c r="J6" s="895"/>
      <c r="K6" s="895"/>
      <c r="L6" s="895"/>
      <c r="M6" s="895"/>
      <c r="N6" s="895"/>
      <c r="O6" s="895"/>
      <c r="P6" s="895"/>
      <c r="Q6" s="895"/>
      <c r="R6" s="895"/>
      <c r="S6" s="896"/>
    </row>
    <row r="7" spans="1:21" ht="20.149999999999999" customHeight="1" x14ac:dyDescent="0.2">
      <c r="A7" s="924"/>
      <c r="B7" s="937" t="s">
        <v>68</v>
      </c>
      <c r="C7" s="938"/>
      <c r="D7" s="938"/>
      <c r="E7" s="939"/>
      <c r="F7" s="743"/>
      <c r="G7" s="744"/>
      <c r="H7" s="744"/>
      <c r="I7" s="744"/>
      <c r="J7" s="744"/>
      <c r="K7" s="744"/>
      <c r="L7" s="744"/>
      <c r="M7" s="744"/>
      <c r="N7" s="744"/>
      <c r="O7" s="744"/>
      <c r="P7" s="744"/>
      <c r="Q7" s="744"/>
      <c r="R7" s="744"/>
      <c r="S7" s="745"/>
    </row>
    <row r="8" spans="1:21" ht="20.149999999999999" customHeight="1" x14ac:dyDescent="0.2">
      <c r="A8" s="924"/>
      <c r="B8" s="940"/>
      <c r="C8" s="941"/>
      <c r="D8" s="941"/>
      <c r="E8" s="942"/>
      <c r="F8" s="746"/>
      <c r="G8" s="708"/>
      <c r="H8" s="708"/>
      <c r="I8" s="708"/>
      <c r="J8" s="708"/>
      <c r="K8" s="708"/>
      <c r="L8" s="708"/>
      <c r="M8" s="708"/>
      <c r="N8" s="708"/>
      <c r="O8" s="708"/>
      <c r="P8" s="708"/>
      <c r="Q8" s="708"/>
      <c r="R8" s="708"/>
      <c r="S8" s="709"/>
    </row>
    <row r="9" spans="1:21" ht="20.149999999999999" customHeight="1" x14ac:dyDescent="0.2">
      <c r="A9" s="924"/>
      <c r="B9" s="940"/>
      <c r="C9" s="941"/>
      <c r="D9" s="941"/>
      <c r="E9" s="942"/>
      <c r="F9" s="746"/>
      <c r="G9" s="708"/>
      <c r="H9" s="708"/>
      <c r="I9" s="708"/>
      <c r="J9" s="708"/>
      <c r="K9" s="708"/>
      <c r="L9" s="708"/>
      <c r="M9" s="708"/>
      <c r="N9" s="708"/>
      <c r="O9" s="708"/>
      <c r="P9" s="708"/>
      <c r="Q9" s="708"/>
      <c r="R9" s="708"/>
      <c r="S9" s="709"/>
    </row>
    <row r="10" spans="1:21" ht="20.149999999999999" customHeight="1" x14ac:dyDescent="0.2">
      <c r="A10" s="924"/>
      <c r="B10" s="940"/>
      <c r="C10" s="941"/>
      <c r="D10" s="941"/>
      <c r="E10" s="942"/>
      <c r="F10" s="912" t="s">
        <v>458</v>
      </c>
      <c r="G10" s="913"/>
      <c r="H10" s="913"/>
      <c r="I10" s="913"/>
      <c r="J10" s="913"/>
      <c r="K10" s="913"/>
      <c r="L10" s="913"/>
      <c r="M10" s="913"/>
      <c r="N10" s="913"/>
      <c r="O10" s="913"/>
      <c r="P10" s="913"/>
      <c r="Q10" s="913"/>
      <c r="R10" s="913"/>
      <c r="S10" s="914"/>
    </row>
    <row r="11" spans="1:21" ht="20.149999999999999" customHeight="1" x14ac:dyDescent="0.2">
      <c r="A11" s="924"/>
      <c r="B11" s="940"/>
      <c r="C11" s="941"/>
      <c r="D11" s="941"/>
      <c r="E11" s="942"/>
      <c r="F11" s="915" t="s">
        <v>283</v>
      </c>
      <c r="G11" s="916"/>
      <c r="H11" s="916"/>
      <c r="I11" s="916"/>
      <c r="J11" s="916"/>
      <c r="K11" s="916"/>
      <c r="L11" s="916"/>
      <c r="M11" s="916"/>
      <c r="N11" s="916"/>
      <c r="O11" s="916"/>
      <c r="P11" s="916"/>
      <c r="Q11" s="916"/>
      <c r="R11" s="916"/>
      <c r="S11" s="917"/>
    </row>
    <row r="12" spans="1:21" ht="18.75" customHeight="1" x14ac:dyDescent="0.2">
      <c r="A12" s="924"/>
      <c r="B12" s="943" t="s">
        <v>100</v>
      </c>
      <c r="C12" s="944"/>
      <c r="D12" s="944"/>
      <c r="E12" s="945"/>
      <c r="F12" s="897"/>
      <c r="G12" s="898"/>
      <c r="H12" s="898"/>
      <c r="I12" s="898"/>
      <c r="J12" s="898"/>
      <c r="K12" s="899"/>
      <c r="L12" s="909" t="s">
        <v>268</v>
      </c>
      <c r="M12" s="910"/>
      <c r="N12" s="910"/>
      <c r="O12" s="910"/>
      <c r="P12" s="910"/>
      <c r="Q12" s="910"/>
      <c r="R12" s="910"/>
      <c r="S12" s="911"/>
    </row>
    <row r="13" spans="1:21" ht="18.75" customHeight="1" x14ac:dyDescent="0.2">
      <c r="A13" s="924"/>
      <c r="B13" s="943"/>
      <c r="C13" s="944"/>
      <c r="D13" s="944"/>
      <c r="E13" s="945"/>
      <c r="F13" s="897"/>
      <c r="G13" s="898"/>
      <c r="H13" s="898"/>
      <c r="I13" s="898"/>
      <c r="J13" s="898"/>
      <c r="K13" s="899"/>
      <c r="L13" s="888" t="s">
        <v>239</v>
      </c>
      <c r="M13" s="889"/>
      <c r="N13" s="889"/>
      <c r="O13" s="225"/>
      <c r="P13" s="890" t="s">
        <v>240</v>
      </c>
      <c r="Q13" s="889"/>
      <c r="R13" s="889"/>
      <c r="S13" s="226"/>
    </row>
    <row r="14" spans="1:21" x14ac:dyDescent="0.2">
      <c r="A14" s="924"/>
      <c r="B14" s="943"/>
      <c r="C14" s="944"/>
      <c r="D14" s="944"/>
      <c r="E14" s="945"/>
      <c r="F14" s="897"/>
      <c r="G14" s="898"/>
      <c r="H14" s="898"/>
      <c r="I14" s="898"/>
      <c r="J14" s="898"/>
      <c r="K14" s="899"/>
      <c r="L14" s="888" t="s">
        <v>241</v>
      </c>
      <c r="M14" s="889"/>
      <c r="N14" s="889"/>
      <c r="O14" s="225"/>
      <c r="P14" s="890" t="s">
        <v>219</v>
      </c>
      <c r="Q14" s="889"/>
      <c r="R14" s="889"/>
      <c r="S14" s="226"/>
    </row>
    <row r="15" spans="1:21" ht="12" customHeight="1" x14ac:dyDescent="0.2">
      <c r="A15" s="924"/>
      <c r="B15" s="925" t="s">
        <v>64</v>
      </c>
      <c r="C15" s="926"/>
      <c r="D15" s="926"/>
      <c r="E15" s="927"/>
      <c r="F15" s="897"/>
      <c r="G15" s="898"/>
      <c r="H15" s="898"/>
      <c r="I15" s="898"/>
      <c r="J15" s="898"/>
      <c r="K15" s="899"/>
      <c r="L15" s="888" t="s">
        <v>216</v>
      </c>
      <c r="M15" s="889"/>
      <c r="N15" s="903"/>
      <c r="O15" s="907" t="s">
        <v>245</v>
      </c>
      <c r="P15" s="907"/>
      <c r="Q15" s="907"/>
      <c r="R15" s="907"/>
      <c r="S15" s="886"/>
    </row>
    <row r="16" spans="1:21" ht="12" customHeight="1" x14ac:dyDescent="0.2">
      <c r="A16" s="924"/>
      <c r="B16" s="928"/>
      <c r="C16" s="929"/>
      <c r="D16" s="929"/>
      <c r="E16" s="930"/>
      <c r="F16" s="900"/>
      <c r="G16" s="901"/>
      <c r="H16" s="901"/>
      <c r="I16" s="901"/>
      <c r="J16" s="901"/>
      <c r="K16" s="902"/>
      <c r="L16" s="904"/>
      <c r="M16" s="905"/>
      <c r="N16" s="906"/>
      <c r="O16" s="908"/>
      <c r="P16" s="908"/>
      <c r="Q16" s="908"/>
      <c r="R16" s="908"/>
      <c r="S16" s="887"/>
    </row>
    <row r="17" spans="1:19" ht="19.5" customHeight="1" x14ac:dyDescent="0.2">
      <c r="A17" s="924" t="s">
        <v>39</v>
      </c>
      <c r="B17" s="931" t="s">
        <v>375</v>
      </c>
      <c r="C17" s="932"/>
      <c r="D17" s="932"/>
      <c r="E17" s="933"/>
      <c r="F17" s="891"/>
      <c r="G17" s="892"/>
      <c r="H17" s="892"/>
      <c r="I17" s="892"/>
      <c r="J17" s="892"/>
      <c r="K17" s="892"/>
      <c r="L17" s="892"/>
      <c r="M17" s="892"/>
      <c r="N17" s="892"/>
      <c r="O17" s="892"/>
      <c r="P17" s="892"/>
      <c r="Q17" s="892"/>
      <c r="R17" s="892"/>
      <c r="S17" s="893"/>
    </row>
    <row r="18" spans="1:19" ht="19.5" customHeight="1" x14ac:dyDescent="0.2">
      <c r="A18" s="924"/>
      <c r="B18" s="934"/>
      <c r="C18" s="935"/>
      <c r="D18" s="935"/>
      <c r="E18" s="936"/>
      <c r="F18" s="894"/>
      <c r="G18" s="895"/>
      <c r="H18" s="895"/>
      <c r="I18" s="895"/>
      <c r="J18" s="895"/>
      <c r="K18" s="895"/>
      <c r="L18" s="895"/>
      <c r="M18" s="895"/>
      <c r="N18" s="895"/>
      <c r="O18" s="895"/>
      <c r="P18" s="895"/>
      <c r="Q18" s="895"/>
      <c r="R18" s="895"/>
      <c r="S18" s="896"/>
    </row>
    <row r="19" spans="1:19" ht="20.149999999999999" customHeight="1" x14ac:dyDescent="0.2">
      <c r="A19" s="924"/>
      <c r="B19" s="937" t="s">
        <v>68</v>
      </c>
      <c r="C19" s="938"/>
      <c r="D19" s="938"/>
      <c r="E19" s="939"/>
      <c r="F19" s="743"/>
      <c r="G19" s="744"/>
      <c r="H19" s="744"/>
      <c r="I19" s="744"/>
      <c r="J19" s="744"/>
      <c r="K19" s="744"/>
      <c r="L19" s="744"/>
      <c r="M19" s="744"/>
      <c r="N19" s="744"/>
      <c r="O19" s="744"/>
      <c r="P19" s="744"/>
      <c r="Q19" s="744"/>
      <c r="R19" s="744"/>
      <c r="S19" s="745"/>
    </row>
    <row r="20" spans="1:19" ht="20.149999999999999" customHeight="1" x14ac:dyDescent="0.2">
      <c r="A20" s="924"/>
      <c r="B20" s="940"/>
      <c r="C20" s="941"/>
      <c r="D20" s="941"/>
      <c r="E20" s="942"/>
      <c r="F20" s="746"/>
      <c r="G20" s="708"/>
      <c r="H20" s="708"/>
      <c r="I20" s="708"/>
      <c r="J20" s="708"/>
      <c r="K20" s="708"/>
      <c r="L20" s="708"/>
      <c r="M20" s="708"/>
      <c r="N20" s="708"/>
      <c r="O20" s="708"/>
      <c r="P20" s="708"/>
      <c r="Q20" s="708"/>
      <c r="R20" s="708"/>
      <c r="S20" s="709"/>
    </row>
    <row r="21" spans="1:19" ht="20.149999999999999" customHeight="1" x14ac:dyDescent="0.2">
      <c r="A21" s="924"/>
      <c r="B21" s="940"/>
      <c r="C21" s="941"/>
      <c r="D21" s="941"/>
      <c r="E21" s="942"/>
      <c r="F21" s="746"/>
      <c r="G21" s="708"/>
      <c r="H21" s="708"/>
      <c r="I21" s="708"/>
      <c r="J21" s="708"/>
      <c r="K21" s="708"/>
      <c r="L21" s="708"/>
      <c r="M21" s="708"/>
      <c r="N21" s="708"/>
      <c r="O21" s="708"/>
      <c r="P21" s="708"/>
      <c r="Q21" s="708"/>
      <c r="R21" s="708"/>
      <c r="S21" s="709"/>
    </row>
    <row r="22" spans="1:19" ht="20.149999999999999" customHeight="1" x14ac:dyDescent="0.2">
      <c r="A22" s="924"/>
      <c r="B22" s="940"/>
      <c r="C22" s="941"/>
      <c r="D22" s="941"/>
      <c r="E22" s="942"/>
      <c r="F22" s="912" t="s">
        <v>458</v>
      </c>
      <c r="G22" s="913"/>
      <c r="H22" s="913"/>
      <c r="I22" s="913"/>
      <c r="J22" s="913"/>
      <c r="K22" s="913"/>
      <c r="L22" s="913"/>
      <c r="M22" s="913"/>
      <c r="N22" s="913"/>
      <c r="O22" s="913"/>
      <c r="P22" s="913"/>
      <c r="Q22" s="913"/>
      <c r="R22" s="913"/>
      <c r="S22" s="914"/>
    </row>
    <row r="23" spans="1:19" ht="20.149999999999999" customHeight="1" x14ac:dyDescent="0.2">
      <c r="A23" s="924"/>
      <c r="B23" s="940"/>
      <c r="C23" s="941"/>
      <c r="D23" s="941"/>
      <c r="E23" s="942"/>
      <c r="F23" s="915" t="s">
        <v>283</v>
      </c>
      <c r="G23" s="916"/>
      <c r="H23" s="916"/>
      <c r="I23" s="916"/>
      <c r="J23" s="916"/>
      <c r="K23" s="916"/>
      <c r="L23" s="916"/>
      <c r="M23" s="916"/>
      <c r="N23" s="916"/>
      <c r="O23" s="916"/>
      <c r="P23" s="916"/>
      <c r="Q23" s="916"/>
      <c r="R23" s="916"/>
      <c r="S23" s="917"/>
    </row>
    <row r="24" spans="1:19" ht="18.75" customHeight="1" x14ac:dyDescent="0.2">
      <c r="A24" s="924"/>
      <c r="B24" s="943" t="s">
        <v>100</v>
      </c>
      <c r="C24" s="944"/>
      <c r="D24" s="944"/>
      <c r="E24" s="945"/>
      <c r="F24" s="897"/>
      <c r="G24" s="898"/>
      <c r="H24" s="898"/>
      <c r="I24" s="898"/>
      <c r="J24" s="898"/>
      <c r="K24" s="899"/>
      <c r="L24" s="909" t="s">
        <v>268</v>
      </c>
      <c r="M24" s="910"/>
      <c r="N24" s="910"/>
      <c r="O24" s="910"/>
      <c r="P24" s="910"/>
      <c r="Q24" s="910"/>
      <c r="R24" s="910"/>
      <c r="S24" s="911"/>
    </row>
    <row r="25" spans="1:19" ht="18.75" customHeight="1" x14ac:dyDescent="0.2">
      <c r="A25" s="924"/>
      <c r="B25" s="943"/>
      <c r="C25" s="944"/>
      <c r="D25" s="944"/>
      <c r="E25" s="945"/>
      <c r="F25" s="897"/>
      <c r="G25" s="898"/>
      <c r="H25" s="898"/>
      <c r="I25" s="898"/>
      <c r="J25" s="898"/>
      <c r="K25" s="899"/>
      <c r="L25" s="888" t="s">
        <v>239</v>
      </c>
      <c r="M25" s="889"/>
      <c r="N25" s="889"/>
      <c r="O25" s="225" t="s">
        <v>402</v>
      </c>
      <c r="P25" s="890" t="s">
        <v>240</v>
      </c>
      <c r="Q25" s="889"/>
      <c r="R25" s="889"/>
      <c r="S25" s="226"/>
    </row>
    <row r="26" spans="1:19" ht="18.75" customHeight="1" x14ac:dyDescent="0.2">
      <c r="A26" s="924"/>
      <c r="B26" s="943"/>
      <c r="C26" s="944"/>
      <c r="D26" s="944"/>
      <c r="E26" s="945"/>
      <c r="F26" s="897"/>
      <c r="G26" s="898"/>
      <c r="H26" s="898"/>
      <c r="I26" s="898"/>
      <c r="J26" s="898"/>
      <c r="K26" s="899"/>
      <c r="L26" s="888" t="s">
        <v>241</v>
      </c>
      <c r="M26" s="889"/>
      <c r="N26" s="889"/>
      <c r="O26" s="225"/>
      <c r="P26" s="890" t="s">
        <v>219</v>
      </c>
      <c r="Q26" s="889"/>
      <c r="R26" s="889"/>
      <c r="S26" s="226"/>
    </row>
    <row r="27" spans="1:19" ht="12" customHeight="1" x14ac:dyDescent="0.2">
      <c r="A27" s="924"/>
      <c r="B27" s="925" t="s">
        <v>64</v>
      </c>
      <c r="C27" s="926"/>
      <c r="D27" s="926"/>
      <c r="E27" s="927"/>
      <c r="F27" s="897"/>
      <c r="G27" s="898"/>
      <c r="H27" s="898"/>
      <c r="I27" s="898"/>
      <c r="J27" s="898"/>
      <c r="K27" s="899"/>
      <c r="L27" s="888" t="s">
        <v>216</v>
      </c>
      <c r="M27" s="889"/>
      <c r="N27" s="903"/>
      <c r="O27" s="907" t="s">
        <v>245</v>
      </c>
      <c r="P27" s="907"/>
      <c r="Q27" s="907"/>
      <c r="R27" s="907"/>
      <c r="S27" s="886"/>
    </row>
    <row r="28" spans="1:19" ht="12" customHeight="1" x14ac:dyDescent="0.2">
      <c r="A28" s="924"/>
      <c r="B28" s="928"/>
      <c r="C28" s="929"/>
      <c r="D28" s="929"/>
      <c r="E28" s="930"/>
      <c r="F28" s="900"/>
      <c r="G28" s="901"/>
      <c r="H28" s="901"/>
      <c r="I28" s="901"/>
      <c r="J28" s="901"/>
      <c r="K28" s="902"/>
      <c r="L28" s="904"/>
      <c r="M28" s="905"/>
      <c r="N28" s="906"/>
      <c r="O28" s="908"/>
      <c r="P28" s="908"/>
      <c r="Q28" s="908"/>
      <c r="R28" s="908"/>
      <c r="S28" s="887"/>
    </row>
    <row r="29" spans="1:19" ht="18.75" customHeight="1" x14ac:dyDescent="0.2">
      <c r="A29" s="924" t="s">
        <v>40</v>
      </c>
      <c r="B29" s="931" t="s">
        <v>375</v>
      </c>
      <c r="C29" s="932"/>
      <c r="D29" s="932"/>
      <c r="E29" s="933"/>
      <c r="F29" s="891"/>
      <c r="G29" s="892"/>
      <c r="H29" s="892"/>
      <c r="I29" s="892"/>
      <c r="J29" s="892"/>
      <c r="K29" s="892"/>
      <c r="L29" s="892"/>
      <c r="M29" s="892"/>
      <c r="N29" s="892"/>
      <c r="O29" s="892"/>
      <c r="P29" s="892"/>
      <c r="Q29" s="892"/>
      <c r="R29" s="892"/>
      <c r="S29" s="893"/>
    </row>
    <row r="30" spans="1:19" ht="18.75" customHeight="1" x14ac:dyDescent="0.2">
      <c r="A30" s="924"/>
      <c r="B30" s="934"/>
      <c r="C30" s="935"/>
      <c r="D30" s="935"/>
      <c r="E30" s="936"/>
      <c r="F30" s="894"/>
      <c r="G30" s="895"/>
      <c r="H30" s="895"/>
      <c r="I30" s="895"/>
      <c r="J30" s="895"/>
      <c r="K30" s="895"/>
      <c r="L30" s="895"/>
      <c r="M30" s="895"/>
      <c r="N30" s="895"/>
      <c r="O30" s="895"/>
      <c r="P30" s="895"/>
      <c r="Q30" s="895"/>
      <c r="R30" s="895"/>
      <c r="S30" s="896"/>
    </row>
    <row r="31" spans="1:19" ht="20.149999999999999" customHeight="1" x14ac:dyDescent="0.2">
      <c r="A31" s="924"/>
      <c r="B31" s="937" t="s">
        <v>68</v>
      </c>
      <c r="C31" s="938"/>
      <c r="D31" s="938"/>
      <c r="E31" s="939"/>
      <c r="F31" s="743"/>
      <c r="G31" s="744"/>
      <c r="H31" s="744"/>
      <c r="I31" s="744"/>
      <c r="J31" s="744"/>
      <c r="K31" s="744"/>
      <c r="L31" s="744"/>
      <c r="M31" s="744"/>
      <c r="N31" s="744"/>
      <c r="O31" s="744"/>
      <c r="P31" s="744"/>
      <c r="Q31" s="744"/>
      <c r="R31" s="744"/>
      <c r="S31" s="745"/>
    </row>
    <row r="32" spans="1:19" ht="20.149999999999999" customHeight="1" x14ac:dyDescent="0.2">
      <c r="A32" s="924"/>
      <c r="B32" s="940"/>
      <c r="C32" s="941"/>
      <c r="D32" s="941"/>
      <c r="E32" s="942"/>
      <c r="F32" s="746"/>
      <c r="G32" s="708"/>
      <c r="H32" s="708"/>
      <c r="I32" s="708"/>
      <c r="J32" s="708"/>
      <c r="K32" s="708"/>
      <c r="L32" s="708"/>
      <c r="M32" s="708"/>
      <c r="N32" s="708"/>
      <c r="O32" s="708"/>
      <c r="P32" s="708"/>
      <c r="Q32" s="708"/>
      <c r="R32" s="708"/>
      <c r="S32" s="709"/>
    </row>
    <row r="33" spans="1:19" ht="20.149999999999999" customHeight="1" x14ac:dyDescent="0.2">
      <c r="A33" s="924"/>
      <c r="B33" s="940"/>
      <c r="C33" s="941"/>
      <c r="D33" s="941"/>
      <c r="E33" s="942"/>
      <c r="F33" s="746"/>
      <c r="G33" s="708"/>
      <c r="H33" s="708"/>
      <c r="I33" s="708"/>
      <c r="J33" s="708"/>
      <c r="K33" s="708"/>
      <c r="L33" s="708"/>
      <c r="M33" s="708"/>
      <c r="N33" s="708"/>
      <c r="O33" s="708"/>
      <c r="P33" s="708"/>
      <c r="Q33" s="708"/>
      <c r="R33" s="708"/>
      <c r="S33" s="709"/>
    </row>
    <row r="34" spans="1:19" ht="20.149999999999999" customHeight="1" x14ac:dyDescent="0.2">
      <c r="A34" s="924"/>
      <c r="B34" s="940"/>
      <c r="C34" s="941"/>
      <c r="D34" s="941"/>
      <c r="E34" s="942"/>
      <c r="F34" s="912" t="s">
        <v>458</v>
      </c>
      <c r="G34" s="913"/>
      <c r="H34" s="913"/>
      <c r="I34" s="913"/>
      <c r="J34" s="913"/>
      <c r="K34" s="913"/>
      <c r="L34" s="913"/>
      <c r="M34" s="913"/>
      <c r="N34" s="913"/>
      <c r="O34" s="913"/>
      <c r="P34" s="913"/>
      <c r="Q34" s="913"/>
      <c r="R34" s="913"/>
      <c r="S34" s="914"/>
    </row>
    <row r="35" spans="1:19" ht="20.149999999999999" customHeight="1" x14ac:dyDescent="0.2">
      <c r="A35" s="924"/>
      <c r="B35" s="940"/>
      <c r="C35" s="941"/>
      <c r="D35" s="941"/>
      <c r="E35" s="942"/>
      <c r="F35" s="915" t="s">
        <v>283</v>
      </c>
      <c r="G35" s="916"/>
      <c r="H35" s="916"/>
      <c r="I35" s="916"/>
      <c r="J35" s="916"/>
      <c r="K35" s="916"/>
      <c r="L35" s="916"/>
      <c r="M35" s="916"/>
      <c r="N35" s="916"/>
      <c r="O35" s="916"/>
      <c r="P35" s="916"/>
      <c r="Q35" s="916"/>
      <c r="R35" s="916"/>
      <c r="S35" s="917"/>
    </row>
    <row r="36" spans="1:19" x14ac:dyDescent="0.2">
      <c r="A36" s="924"/>
      <c r="B36" s="943" t="s">
        <v>100</v>
      </c>
      <c r="C36" s="944"/>
      <c r="D36" s="944"/>
      <c r="E36" s="945"/>
      <c r="F36" s="897"/>
      <c r="G36" s="898"/>
      <c r="H36" s="898"/>
      <c r="I36" s="898"/>
      <c r="J36" s="898"/>
      <c r="K36" s="899"/>
      <c r="L36" s="909" t="s">
        <v>268</v>
      </c>
      <c r="M36" s="910"/>
      <c r="N36" s="910"/>
      <c r="O36" s="910"/>
      <c r="P36" s="910"/>
      <c r="Q36" s="910"/>
      <c r="R36" s="910"/>
      <c r="S36" s="911"/>
    </row>
    <row r="37" spans="1:19" ht="18.75" customHeight="1" x14ac:dyDescent="0.2">
      <c r="A37" s="924"/>
      <c r="B37" s="943"/>
      <c r="C37" s="944"/>
      <c r="D37" s="944"/>
      <c r="E37" s="945"/>
      <c r="F37" s="897"/>
      <c r="G37" s="898"/>
      <c r="H37" s="898"/>
      <c r="I37" s="898"/>
      <c r="J37" s="898"/>
      <c r="K37" s="899"/>
      <c r="L37" s="888" t="s">
        <v>239</v>
      </c>
      <c r="M37" s="889"/>
      <c r="N37" s="889"/>
      <c r="O37" s="225"/>
      <c r="P37" s="890" t="s">
        <v>240</v>
      </c>
      <c r="Q37" s="889"/>
      <c r="R37" s="889"/>
      <c r="S37" s="226"/>
    </row>
    <row r="38" spans="1:19" ht="18.75" customHeight="1" x14ac:dyDescent="0.2">
      <c r="A38" s="924"/>
      <c r="B38" s="943"/>
      <c r="C38" s="944"/>
      <c r="D38" s="944"/>
      <c r="E38" s="945"/>
      <c r="F38" s="897"/>
      <c r="G38" s="898"/>
      <c r="H38" s="898"/>
      <c r="I38" s="898"/>
      <c r="J38" s="898"/>
      <c r="K38" s="899"/>
      <c r="L38" s="888" t="s">
        <v>241</v>
      </c>
      <c r="M38" s="889"/>
      <c r="N38" s="889"/>
      <c r="O38" s="225"/>
      <c r="P38" s="890" t="s">
        <v>219</v>
      </c>
      <c r="Q38" s="889"/>
      <c r="R38" s="889"/>
      <c r="S38" s="226"/>
    </row>
    <row r="39" spans="1:19" ht="12" customHeight="1" x14ac:dyDescent="0.2">
      <c r="A39" s="924"/>
      <c r="B39" s="925" t="s">
        <v>64</v>
      </c>
      <c r="C39" s="926"/>
      <c r="D39" s="926"/>
      <c r="E39" s="927"/>
      <c r="F39" s="897"/>
      <c r="G39" s="898"/>
      <c r="H39" s="898"/>
      <c r="I39" s="898"/>
      <c r="J39" s="898"/>
      <c r="K39" s="899"/>
      <c r="L39" s="888" t="s">
        <v>216</v>
      </c>
      <c r="M39" s="889"/>
      <c r="N39" s="903"/>
      <c r="O39" s="907" t="s">
        <v>245</v>
      </c>
      <c r="P39" s="907"/>
      <c r="Q39" s="907"/>
      <c r="R39" s="907"/>
      <c r="S39" s="886"/>
    </row>
    <row r="40" spans="1:19" ht="12" customHeight="1" x14ac:dyDescent="0.2">
      <c r="A40" s="924"/>
      <c r="B40" s="928"/>
      <c r="C40" s="929"/>
      <c r="D40" s="929"/>
      <c r="E40" s="930"/>
      <c r="F40" s="900"/>
      <c r="G40" s="901"/>
      <c r="H40" s="901"/>
      <c r="I40" s="901"/>
      <c r="J40" s="901"/>
      <c r="K40" s="902"/>
      <c r="L40" s="904"/>
      <c r="M40" s="905"/>
      <c r="N40" s="906"/>
      <c r="O40" s="908"/>
      <c r="P40" s="908"/>
      <c r="Q40" s="908"/>
      <c r="R40" s="908"/>
      <c r="S40" s="887"/>
    </row>
    <row r="41" spans="1:19" ht="19.5" customHeight="1" x14ac:dyDescent="0.2">
      <c r="A41" s="924" t="s">
        <v>165</v>
      </c>
      <c r="B41" s="931" t="s">
        <v>375</v>
      </c>
      <c r="C41" s="932"/>
      <c r="D41" s="932"/>
      <c r="E41" s="933"/>
      <c r="F41" s="891"/>
      <c r="G41" s="892"/>
      <c r="H41" s="892"/>
      <c r="I41" s="892"/>
      <c r="J41" s="892"/>
      <c r="K41" s="892"/>
      <c r="L41" s="892"/>
      <c r="M41" s="892"/>
      <c r="N41" s="892"/>
      <c r="O41" s="892"/>
      <c r="P41" s="892"/>
      <c r="Q41" s="892"/>
      <c r="R41" s="892"/>
      <c r="S41" s="893"/>
    </row>
    <row r="42" spans="1:19" ht="19.5" customHeight="1" x14ac:dyDescent="0.2">
      <c r="A42" s="924"/>
      <c r="B42" s="934"/>
      <c r="C42" s="935"/>
      <c r="D42" s="935"/>
      <c r="E42" s="936"/>
      <c r="F42" s="894"/>
      <c r="G42" s="895"/>
      <c r="H42" s="895"/>
      <c r="I42" s="895"/>
      <c r="J42" s="895"/>
      <c r="K42" s="895"/>
      <c r="L42" s="895"/>
      <c r="M42" s="895"/>
      <c r="N42" s="895"/>
      <c r="O42" s="895"/>
      <c r="P42" s="895"/>
      <c r="Q42" s="895"/>
      <c r="R42" s="895"/>
      <c r="S42" s="896"/>
    </row>
    <row r="43" spans="1:19" ht="20.149999999999999" customHeight="1" x14ac:dyDescent="0.2">
      <c r="A43" s="924"/>
      <c r="B43" s="937" t="s">
        <v>68</v>
      </c>
      <c r="C43" s="938"/>
      <c r="D43" s="938"/>
      <c r="E43" s="939"/>
      <c r="F43" s="743"/>
      <c r="G43" s="744"/>
      <c r="H43" s="744"/>
      <c r="I43" s="744"/>
      <c r="J43" s="744"/>
      <c r="K43" s="744"/>
      <c r="L43" s="744"/>
      <c r="M43" s="744"/>
      <c r="N43" s="744"/>
      <c r="O43" s="744"/>
      <c r="P43" s="744"/>
      <c r="Q43" s="744"/>
      <c r="R43" s="744"/>
      <c r="S43" s="745"/>
    </row>
    <row r="44" spans="1:19" ht="20.149999999999999" customHeight="1" x14ac:dyDescent="0.2">
      <c r="A44" s="924"/>
      <c r="B44" s="940"/>
      <c r="C44" s="941"/>
      <c r="D44" s="941"/>
      <c r="E44" s="942"/>
      <c r="F44" s="746"/>
      <c r="G44" s="708"/>
      <c r="H44" s="708"/>
      <c r="I44" s="708"/>
      <c r="J44" s="708"/>
      <c r="K44" s="708"/>
      <c r="L44" s="708"/>
      <c r="M44" s="708"/>
      <c r="N44" s="708"/>
      <c r="O44" s="708"/>
      <c r="P44" s="708"/>
      <c r="Q44" s="708"/>
      <c r="R44" s="708"/>
      <c r="S44" s="709"/>
    </row>
    <row r="45" spans="1:19" ht="20.149999999999999" customHeight="1" x14ac:dyDescent="0.2">
      <c r="A45" s="924"/>
      <c r="B45" s="940"/>
      <c r="C45" s="941"/>
      <c r="D45" s="941"/>
      <c r="E45" s="942"/>
      <c r="F45" s="746"/>
      <c r="G45" s="708"/>
      <c r="H45" s="708"/>
      <c r="I45" s="708"/>
      <c r="J45" s="708"/>
      <c r="K45" s="708"/>
      <c r="L45" s="708"/>
      <c r="M45" s="708"/>
      <c r="N45" s="708"/>
      <c r="O45" s="708"/>
      <c r="P45" s="708"/>
      <c r="Q45" s="708"/>
      <c r="R45" s="708"/>
      <c r="S45" s="709"/>
    </row>
    <row r="46" spans="1:19" ht="20.149999999999999" customHeight="1" x14ac:dyDescent="0.2">
      <c r="A46" s="924"/>
      <c r="B46" s="940"/>
      <c r="C46" s="941"/>
      <c r="D46" s="941"/>
      <c r="E46" s="942"/>
      <c r="F46" s="912" t="s">
        <v>458</v>
      </c>
      <c r="G46" s="913"/>
      <c r="H46" s="913"/>
      <c r="I46" s="913"/>
      <c r="J46" s="913"/>
      <c r="K46" s="913"/>
      <c r="L46" s="913"/>
      <c r="M46" s="913"/>
      <c r="N46" s="913"/>
      <c r="O46" s="913"/>
      <c r="P46" s="913"/>
      <c r="Q46" s="913"/>
      <c r="R46" s="913"/>
      <c r="S46" s="914"/>
    </row>
    <row r="47" spans="1:19" ht="20.149999999999999" customHeight="1" x14ac:dyDescent="0.2">
      <c r="A47" s="924"/>
      <c r="B47" s="940"/>
      <c r="C47" s="941"/>
      <c r="D47" s="941"/>
      <c r="E47" s="942"/>
      <c r="F47" s="915" t="s">
        <v>283</v>
      </c>
      <c r="G47" s="916"/>
      <c r="H47" s="916"/>
      <c r="I47" s="916"/>
      <c r="J47" s="916"/>
      <c r="K47" s="916"/>
      <c r="L47" s="916"/>
      <c r="M47" s="916"/>
      <c r="N47" s="916"/>
      <c r="O47" s="916"/>
      <c r="P47" s="916"/>
      <c r="Q47" s="916"/>
      <c r="R47" s="916"/>
      <c r="S47" s="917"/>
    </row>
    <row r="48" spans="1:19" x14ac:dyDescent="0.2">
      <c r="A48" s="924"/>
      <c r="B48" s="943" t="s">
        <v>100</v>
      </c>
      <c r="C48" s="944"/>
      <c r="D48" s="944"/>
      <c r="E48" s="945"/>
      <c r="F48" s="897"/>
      <c r="G48" s="898"/>
      <c r="H48" s="898"/>
      <c r="I48" s="898"/>
      <c r="J48" s="898"/>
      <c r="K48" s="899"/>
      <c r="L48" s="909" t="s">
        <v>268</v>
      </c>
      <c r="M48" s="910"/>
      <c r="N48" s="910"/>
      <c r="O48" s="910"/>
      <c r="P48" s="910"/>
      <c r="Q48" s="910"/>
      <c r="R48" s="910"/>
      <c r="S48" s="911"/>
    </row>
    <row r="49" spans="1:19" ht="18.75" customHeight="1" x14ac:dyDescent="0.2">
      <c r="A49" s="924"/>
      <c r="B49" s="943"/>
      <c r="C49" s="944"/>
      <c r="D49" s="944"/>
      <c r="E49" s="945"/>
      <c r="F49" s="897"/>
      <c r="G49" s="898"/>
      <c r="H49" s="898"/>
      <c r="I49" s="898"/>
      <c r="J49" s="898"/>
      <c r="K49" s="899"/>
      <c r="L49" s="888" t="s">
        <v>239</v>
      </c>
      <c r="M49" s="889"/>
      <c r="N49" s="889"/>
      <c r="O49" s="225"/>
      <c r="P49" s="890" t="s">
        <v>240</v>
      </c>
      <c r="Q49" s="889"/>
      <c r="R49" s="889"/>
      <c r="S49" s="226"/>
    </row>
    <row r="50" spans="1:19" ht="18.75" customHeight="1" x14ac:dyDescent="0.2">
      <c r="A50" s="924"/>
      <c r="B50" s="943"/>
      <c r="C50" s="944"/>
      <c r="D50" s="944"/>
      <c r="E50" s="945"/>
      <c r="F50" s="897"/>
      <c r="G50" s="898"/>
      <c r="H50" s="898"/>
      <c r="I50" s="898"/>
      <c r="J50" s="898"/>
      <c r="K50" s="899"/>
      <c r="L50" s="888" t="s">
        <v>241</v>
      </c>
      <c r="M50" s="889"/>
      <c r="N50" s="889"/>
      <c r="O50" s="225"/>
      <c r="P50" s="890" t="s">
        <v>219</v>
      </c>
      <c r="Q50" s="889"/>
      <c r="R50" s="889"/>
      <c r="S50" s="226"/>
    </row>
    <row r="51" spans="1:19" ht="12" customHeight="1" x14ac:dyDescent="0.2">
      <c r="A51" s="924"/>
      <c r="B51" s="925" t="s">
        <v>64</v>
      </c>
      <c r="C51" s="926"/>
      <c r="D51" s="926"/>
      <c r="E51" s="927"/>
      <c r="F51" s="918"/>
      <c r="G51" s="919"/>
      <c r="H51" s="919"/>
      <c r="I51" s="919"/>
      <c r="J51" s="919"/>
      <c r="K51" s="920"/>
      <c r="L51" s="888" t="s">
        <v>216</v>
      </c>
      <c r="M51" s="889"/>
      <c r="N51" s="903"/>
      <c r="O51" s="907" t="s">
        <v>245</v>
      </c>
      <c r="P51" s="907"/>
      <c r="Q51" s="907"/>
      <c r="R51" s="907"/>
      <c r="S51" s="886"/>
    </row>
    <row r="52" spans="1:19" ht="12" customHeight="1" x14ac:dyDescent="0.2">
      <c r="A52" s="924"/>
      <c r="B52" s="928"/>
      <c r="C52" s="929"/>
      <c r="D52" s="929"/>
      <c r="E52" s="930"/>
      <c r="F52" s="921"/>
      <c r="G52" s="922"/>
      <c r="H52" s="922"/>
      <c r="I52" s="922"/>
      <c r="J52" s="922"/>
      <c r="K52" s="923"/>
      <c r="L52" s="904"/>
      <c r="M52" s="905"/>
      <c r="N52" s="906"/>
      <c r="O52" s="908"/>
      <c r="P52" s="908"/>
      <c r="Q52" s="908"/>
      <c r="R52" s="908"/>
      <c r="S52" s="887"/>
    </row>
  </sheetData>
  <sheetProtection sheet="1" formatCells="0" formatRows="0" selectLockedCells="1"/>
  <mergeCells count="78">
    <mergeCell ref="F10:S10"/>
    <mergeCell ref="F11:S11"/>
    <mergeCell ref="B12:E14"/>
    <mergeCell ref="F12:K14"/>
    <mergeCell ref="L12:S12"/>
    <mergeCell ref="L14:N14"/>
    <mergeCell ref="P14:R14"/>
    <mergeCell ref="B19:E23"/>
    <mergeCell ref="B24:E26"/>
    <mergeCell ref="F24:K26"/>
    <mergeCell ref="L24:S24"/>
    <mergeCell ref="P25:R25"/>
    <mergeCell ref="L26:N26"/>
    <mergeCell ref="P26:R26"/>
    <mergeCell ref="F19:S21"/>
    <mergeCell ref="F22:S22"/>
    <mergeCell ref="F23:S23"/>
    <mergeCell ref="A3:S3"/>
    <mergeCell ref="A4:S4"/>
    <mergeCell ref="A5:A16"/>
    <mergeCell ref="A17:A28"/>
    <mergeCell ref="B15:E16"/>
    <mergeCell ref="B17:E18"/>
    <mergeCell ref="F17:S18"/>
    <mergeCell ref="B5:E6"/>
    <mergeCell ref="F5:S6"/>
    <mergeCell ref="L13:N13"/>
    <mergeCell ref="P13:R13"/>
    <mergeCell ref="S15:S16"/>
    <mergeCell ref="F15:K16"/>
    <mergeCell ref="L25:N25"/>
    <mergeCell ref="B7:E11"/>
    <mergeCell ref="F7:S9"/>
    <mergeCell ref="B27:E28"/>
    <mergeCell ref="S51:S52"/>
    <mergeCell ref="F39:K40"/>
    <mergeCell ref="L39:N40"/>
    <mergeCell ref="O39:R40"/>
    <mergeCell ref="S39:S40"/>
    <mergeCell ref="L49:N49"/>
    <mergeCell ref="P49:R49"/>
    <mergeCell ref="L50:N50"/>
    <mergeCell ref="P50:R50"/>
    <mergeCell ref="F41:S42"/>
    <mergeCell ref="F48:K50"/>
    <mergeCell ref="L48:S48"/>
    <mergeCell ref="F46:S46"/>
    <mergeCell ref="F47:S47"/>
    <mergeCell ref="F43:S45"/>
    <mergeCell ref="A41:A52"/>
    <mergeCell ref="B51:E52"/>
    <mergeCell ref="B39:E40"/>
    <mergeCell ref="B41:E42"/>
    <mergeCell ref="A29:A40"/>
    <mergeCell ref="B29:E30"/>
    <mergeCell ref="B31:E35"/>
    <mergeCell ref="B36:E38"/>
    <mergeCell ref="B43:E47"/>
    <mergeCell ref="B48:E50"/>
    <mergeCell ref="F51:K52"/>
    <mergeCell ref="L51:N52"/>
    <mergeCell ref="O51:R52"/>
    <mergeCell ref="L15:N16"/>
    <mergeCell ref="O15:R16"/>
    <mergeCell ref="S27:S28"/>
    <mergeCell ref="L37:N37"/>
    <mergeCell ref="P37:R37"/>
    <mergeCell ref="F29:S30"/>
    <mergeCell ref="F27:K28"/>
    <mergeCell ref="L27:N28"/>
    <mergeCell ref="O27:R28"/>
    <mergeCell ref="F36:K38"/>
    <mergeCell ref="L36:S36"/>
    <mergeCell ref="L38:N38"/>
    <mergeCell ref="P38:R38"/>
    <mergeCell ref="F34:S34"/>
    <mergeCell ref="F35:S35"/>
    <mergeCell ref="F31:S33"/>
  </mergeCells>
  <phoneticPr fontId="1"/>
  <dataValidations count="2">
    <dataValidation type="list" allowBlank="1" showInputMessage="1" showErrorMessage="1" sqref="O25:O26 S25:S28 O13:O14 S49:S52 O37:O38 S37:S40 O49:O50 S13:S16" xr:uid="{00000000-0002-0000-0500-000000000000}">
      <formula1>"　,●"</formula1>
    </dataValidation>
    <dataValidation type="list" allowBlank="1" showInputMessage="1" showErrorMessage="1" sqref="F11:S11 F23:S23 F35:S35 F47:S47" xr:uid="{730AB1E8-BDC0-4659-A943-2FD9806FA9E9}">
      <formula1>",選択してください,製品に対する規格適合・認証取得,組織的なマネジメントシステム"</formula1>
    </dataValidation>
  </dataValidations>
  <pageMargins left="0.59055118110236227" right="0.19685039370078741" top="0.39370078740157483" bottom="0.39370078740157483" header="0.19685039370078741" footer="0.19685039370078741"/>
  <pageSetup paperSize="9" scale="85" orientation="portrait" r:id="rId1"/>
  <extLst>
    <ext xmlns:x14="http://schemas.microsoft.com/office/spreadsheetml/2009/9/main" uri="{78C0D931-6437-407d-A8EE-F0AAD7539E65}">
      <x14:conditionalFormattings>
        <x14:conditionalFormatting xmlns:xm="http://schemas.microsoft.com/office/excel/2006/main">
          <x14:cfRule type="expression" priority="243" id="{243B1483-FCE4-4D69-884F-1E967559753F}">
            <xm:f>様式外＿申請書別紙入力用資料!$C$24=様式外＿申請書別紙入力用資料!$C$48</xm:f>
            <x14:dxf>
              <font>
                <color theme="0" tint="-0.24994659260841701"/>
              </font>
              <fill>
                <patternFill>
                  <bgColor theme="0" tint="-0.24994659260841701"/>
                </patternFill>
              </fill>
            </x14:dxf>
          </x14:cfRule>
          <xm:sqref>F5:S6 F7 F11 F12:S18 F19 F23 F24:S30 F31 F35 F36:S42 F43 F47 F48:S52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79998168889431442"/>
    <pageSetUpPr fitToPage="1"/>
  </sheetPr>
  <dimension ref="A1:L34"/>
  <sheetViews>
    <sheetView showGridLines="0" view="pageBreakPreview" zoomScaleNormal="100" zoomScaleSheetLayoutView="100" zoomScalePageLayoutView="55" workbookViewId="0">
      <selection activeCell="I14" sqref="I14"/>
    </sheetView>
  </sheetViews>
  <sheetFormatPr defaultColWidth="9" defaultRowHeight="18" x14ac:dyDescent="0.2"/>
  <cols>
    <col min="1" max="1" width="1.90625" style="442" customWidth="1"/>
    <col min="2" max="2" width="2" style="442" customWidth="1"/>
    <col min="3" max="3" width="3.7265625" style="442" customWidth="1"/>
    <col min="4" max="4" width="18.90625" style="442" customWidth="1"/>
    <col min="5" max="5" width="7.6328125" style="442" customWidth="1"/>
    <col min="6" max="6" width="7.26953125" style="442" customWidth="1"/>
    <col min="7" max="7" width="8.90625" style="442" customWidth="1"/>
    <col min="8" max="8" width="9.453125" style="442" customWidth="1"/>
    <col min="9" max="9" width="11.36328125" style="442" customWidth="1"/>
    <col min="10" max="10" width="11.7265625" style="442" customWidth="1"/>
    <col min="11" max="11" width="3.26953125" style="442" customWidth="1"/>
    <col min="12" max="14" width="9" style="442"/>
    <col min="15" max="15" width="10.36328125" style="442" customWidth="1"/>
    <col min="16" max="16" width="8.6328125" style="442" customWidth="1"/>
    <col min="17" max="17" width="5.7265625" style="442" customWidth="1"/>
    <col min="18" max="16384" width="9" style="442"/>
  </cols>
  <sheetData>
    <row r="1" spans="1:12" x14ac:dyDescent="0.2">
      <c r="A1" s="203" t="s">
        <v>297</v>
      </c>
    </row>
    <row r="2" spans="1:12" ht="9" customHeight="1" x14ac:dyDescent="0.2">
      <c r="A2" s="155"/>
      <c r="J2" s="443"/>
    </row>
    <row r="3" spans="1:12" ht="18.649999999999999" customHeight="1" x14ac:dyDescent="0.2">
      <c r="A3" s="154" t="s">
        <v>328</v>
      </c>
      <c r="B3" s="153"/>
      <c r="C3" s="444"/>
    </row>
    <row r="4" spans="1:12" ht="65.5" customHeight="1" x14ac:dyDescent="0.2">
      <c r="B4" s="962" t="s">
        <v>236</v>
      </c>
      <c r="C4" s="962"/>
      <c r="D4" s="962"/>
      <c r="E4" s="962"/>
      <c r="F4" s="962"/>
      <c r="G4" s="962"/>
      <c r="H4" s="962"/>
      <c r="I4" s="962"/>
      <c r="J4" s="962"/>
    </row>
    <row r="5" spans="1:12" ht="22.5" customHeight="1" x14ac:dyDescent="0.2">
      <c r="C5" s="156"/>
      <c r="D5" s="156"/>
      <c r="E5" s="156"/>
      <c r="F5" s="572"/>
      <c r="G5" s="573"/>
      <c r="H5" s="959">
        <f>'申請事業・製品改良の計画(別紙１)'!M15</f>
        <v>46266</v>
      </c>
      <c r="I5" s="959"/>
      <c r="J5" s="200" t="s">
        <v>235</v>
      </c>
      <c r="K5" s="445"/>
      <c r="L5" s="444"/>
    </row>
    <row r="6" spans="1:12" ht="21" customHeight="1" x14ac:dyDescent="0.2">
      <c r="C6" s="157" t="s">
        <v>234</v>
      </c>
      <c r="D6" s="413" t="s">
        <v>233</v>
      </c>
      <c r="E6" s="413" t="s">
        <v>232</v>
      </c>
      <c r="F6" s="413" t="s">
        <v>231</v>
      </c>
      <c r="G6" s="951" t="s">
        <v>230</v>
      </c>
      <c r="H6" s="953"/>
      <c r="I6" s="413" t="s">
        <v>1</v>
      </c>
      <c r="J6" s="413" t="s">
        <v>229</v>
      </c>
      <c r="K6" s="445"/>
    </row>
    <row r="7" spans="1:12" ht="21" customHeight="1" x14ac:dyDescent="0.2">
      <c r="C7" s="157">
        <v>1</v>
      </c>
      <c r="D7" s="446"/>
      <c r="E7" s="447"/>
      <c r="F7" s="447"/>
      <c r="G7" s="963"/>
      <c r="H7" s="964"/>
      <c r="I7" s="448"/>
      <c r="J7" s="218" t="str">
        <f t="shared" ref="J7:J19" si="0">IFERROR(I7/$I$19,"")</f>
        <v/>
      </c>
      <c r="K7" s="445"/>
    </row>
    <row r="8" spans="1:12" ht="21" customHeight="1" x14ac:dyDescent="0.2">
      <c r="C8" s="157">
        <v>2</v>
      </c>
      <c r="D8" s="446"/>
      <c r="E8" s="447"/>
      <c r="F8" s="447"/>
      <c r="G8" s="963"/>
      <c r="H8" s="964"/>
      <c r="I8" s="448"/>
      <c r="J8" s="218" t="str">
        <f t="shared" si="0"/>
        <v/>
      </c>
      <c r="K8" s="445"/>
    </row>
    <row r="9" spans="1:12" ht="21" customHeight="1" x14ac:dyDescent="0.2">
      <c r="C9" s="157">
        <v>3</v>
      </c>
      <c r="D9" s="446"/>
      <c r="E9" s="447"/>
      <c r="F9" s="447"/>
      <c r="G9" s="963"/>
      <c r="H9" s="964"/>
      <c r="I9" s="448"/>
      <c r="J9" s="218" t="str">
        <f t="shared" si="0"/>
        <v/>
      </c>
      <c r="K9" s="445"/>
    </row>
    <row r="10" spans="1:12" ht="21" customHeight="1" x14ac:dyDescent="0.2">
      <c r="C10" s="157">
        <v>4</v>
      </c>
      <c r="D10" s="446"/>
      <c r="E10" s="447"/>
      <c r="F10" s="447"/>
      <c r="G10" s="963"/>
      <c r="H10" s="964"/>
      <c r="I10" s="448"/>
      <c r="J10" s="218" t="str">
        <f t="shared" si="0"/>
        <v/>
      </c>
      <c r="K10" s="445"/>
    </row>
    <row r="11" spans="1:12" ht="21" customHeight="1" x14ac:dyDescent="0.2">
      <c r="C11" s="157">
        <v>5</v>
      </c>
      <c r="D11" s="446"/>
      <c r="E11" s="447"/>
      <c r="F11" s="447"/>
      <c r="G11" s="963"/>
      <c r="H11" s="964"/>
      <c r="I11" s="448"/>
      <c r="J11" s="218" t="str">
        <f t="shared" si="0"/>
        <v/>
      </c>
      <c r="K11" s="445"/>
    </row>
    <row r="12" spans="1:12" ht="21" customHeight="1" x14ac:dyDescent="0.2">
      <c r="C12" s="157">
        <v>6</v>
      </c>
      <c r="D12" s="446"/>
      <c r="E12" s="447"/>
      <c r="F12" s="447"/>
      <c r="G12" s="963"/>
      <c r="H12" s="964"/>
      <c r="I12" s="448"/>
      <c r="J12" s="218" t="str">
        <f t="shared" si="0"/>
        <v/>
      </c>
      <c r="K12" s="445"/>
    </row>
    <row r="13" spans="1:12" ht="21" customHeight="1" x14ac:dyDescent="0.2">
      <c r="C13" s="157">
        <v>7</v>
      </c>
      <c r="D13" s="446"/>
      <c r="E13" s="447"/>
      <c r="F13" s="447"/>
      <c r="G13" s="963"/>
      <c r="H13" s="964"/>
      <c r="I13" s="448"/>
      <c r="J13" s="218" t="str">
        <f t="shared" si="0"/>
        <v/>
      </c>
      <c r="K13" s="445"/>
    </row>
    <row r="14" spans="1:12" ht="21" customHeight="1" x14ac:dyDescent="0.2">
      <c r="C14" s="157">
        <v>8</v>
      </c>
      <c r="D14" s="446"/>
      <c r="E14" s="447"/>
      <c r="F14" s="447"/>
      <c r="G14" s="963"/>
      <c r="H14" s="964"/>
      <c r="I14" s="448"/>
      <c r="J14" s="218" t="str">
        <f t="shared" si="0"/>
        <v/>
      </c>
      <c r="K14" s="445"/>
    </row>
    <row r="15" spans="1:12" ht="21" customHeight="1" x14ac:dyDescent="0.2">
      <c r="C15" s="157">
        <v>9</v>
      </c>
      <c r="D15" s="446"/>
      <c r="E15" s="447"/>
      <c r="F15" s="447"/>
      <c r="G15" s="963"/>
      <c r="H15" s="964"/>
      <c r="I15" s="448"/>
      <c r="J15" s="218" t="str">
        <f t="shared" si="0"/>
        <v/>
      </c>
      <c r="K15" s="445"/>
    </row>
    <row r="16" spans="1:12" ht="21" customHeight="1" x14ac:dyDescent="0.2">
      <c r="C16" s="157">
        <v>10</v>
      </c>
      <c r="D16" s="446"/>
      <c r="E16" s="447"/>
      <c r="F16" s="447"/>
      <c r="G16" s="963"/>
      <c r="H16" s="964"/>
      <c r="I16" s="448"/>
      <c r="J16" s="218" t="str">
        <f t="shared" si="0"/>
        <v/>
      </c>
      <c r="K16" s="445"/>
    </row>
    <row r="17" spans="2:12" ht="21" customHeight="1" x14ac:dyDescent="0.2">
      <c r="C17" s="157">
        <v>11</v>
      </c>
      <c r="D17" s="446"/>
      <c r="E17" s="447"/>
      <c r="F17" s="447"/>
      <c r="G17" s="963"/>
      <c r="H17" s="964"/>
      <c r="I17" s="448"/>
      <c r="J17" s="218" t="str">
        <f t="shared" si="0"/>
        <v/>
      </c>
      <c r="K17" s="445"/>
    </row>
    <row r="18" spans="2:12" ht="21" customHeight="1" x14ac:dyDescent="0.2">
      <c r="C18" s="158" t="s">
        <v>228</v>
      </c>
      <c r="D18" s="159" t="s">
        <v>227</v>
      </c>
      <c r="E18" s="160"/>
      <c r="F18" s="160"/>
      <c r="G18" s="960"/>
      <c r="H18" s="961"/>
      <c r="I18" s="449"/>
      <c r="J18" s="219" t="str">
        <f t="shared" si="0"/>
        <v/>
      </c>
      <c r="K18" s="445"/>
    </row>
    <row r="19" spans="2:12" ht="21" customHeight="1" x14ac:dyDescent="0.2">
      <c r="C19" s="951" t="s">
        <v>226</v>
      </c>
      <c r="D19" s="952"/>
      <c r="E19" s="952"/>
      <c r="F19" s="952"/>
      <c r="G19" s="952"/>
      <c r="H19" s="953"/>
      <c r="I19" s="220">
        <f>SUM(I7:I18)</f>
        <v>0</v>
      </c>
      <c r="J19" s="218" t="str">
        <f t="shared" si="0"/>
        <v/>
      </c>
      <c r="K19" s="445"/>
    </row>
    <row r="20" spans="2:12" ht="9.65" customHeight="1" x14ac:dyDescent="0.2">
      <c r="C20" s="161"/>
      <c r="D20" s="161"/>
      <c r="E20" s="161"/>
      <c r="F20" s="161"/>
      <c r="G20" s="161"/>
      <c r="H20" s="161"/>
      <c r="I20" s="162"/>
      <c r="J20" s="163"/>
      <c r="K20" s="445"/>
    </row>
    <row r="21" spans="2:12" ht="18" customHeight="1" x14ac:dyDescent="0.2">
      <c r="B21" s="450" t="s">
        <v>376</v>
      </c>
      <c r="C21" s="164"/>
      <c r="D21" s="161"/>
      <c r="E21" s="161"/>
      <c r="F21" s="161"/>
      <c r="G21" s="161"/>
      <c r="H21" s="161"/>
      <c r="I21" s="162"/>
      <c r="J21" s="163"/>
      <c r="K21" s="445"/>
    </row>
    <row r="22" spans="2:12" ht="18" customHeight="1" x14ac:dyDescent="0.2">
      <c r="B22" s="450"/>
      <c r="C22" s="165" t="s">
        <v>225</v>
      </c>
      <c r="D22" s="161"/>
      <c r="E22" s="161"/>
      <c r="F22" s="161"/>
      <c r="G22" s="958" t="s">
        <v>283</v>
      </c>
      <c r="H22" s="958"/>
      <c r="I22" s="958"/>
      <c r="J22" s="163"/>
      <c r="K22" s="445"/>
    </row>
    <row r="23" spans="2:12" ht="18" customHeight="1" x14ac:dyDescent="0.2">
      <c r="B23" s="165" t="s">
        <v>237</v>
      </c>
      <c r="C23" s="450"/>
      <c r="D23" s="161"/>
      <c r="E23" s="161"/>
    </row>
    <row r="24" spans="2:12" ht="56.15" customHeight="1" x14ac:dyDescent="0.2">
      <c r="C24" s="956"/>
      <c r="D24" s="956"/>
      <c r="E24" s="956"/>
      <c r="F24" s="956"/>
      <c r="G24" s="956"/>
      <c r="H24" s="956"/>
      <c r="I24" s="956"/>
      <c r="J24" s="956"/>
    </row>
    <row r="25" spans="2:12" ht="9.65" customHeight="1" x14ac:dyDescent="0.2">
      <c r="C25" s="161"/>
      <c r="D25" s="161"/>
      <c r="E25" s="161"/>
      <c r="F25" s="161"/>
      <c r="G25" s="161"/>
      <c r="H25" s="161"/>
      <c r="I25" s="162"/>
      <c r="J25" s="163"/>
      <c r="K25" s="445"/>
    </row>
    <row r="26" spans="2:12" ht="18.649999999999999" customHeight="1" x14ac:dyDescent="0.2">
      <c r="B26" s="203" t="s">
        <v>377</v>
      </c>
      <c r="C26" s="164"/>
      <c r="D26" s="164"/>
      <c r="E26" s="161"/>
      <c r="F26" s="161"/>
      <c r="G26" s="161"/>
      <c r="H26" s="161"/>
      <c r="I26" s="162"/>
      <c r="J26" s="163"/>
      <c r="K26" s="445"/>
    </row>
    <row r="27" spans="2:12" ht="18.649999999999999" customHeight="1" x14ac:dyDescent="0.2">
      <c r="B27" s="203"/>
      <c r="C27" s="166"/>
      <c r="D27" s="164"/>
      <c r="E27" s="161"/>
      <c r="F27" s="161"/>
      <c r="G27" s="958" t="s">
        <v>283</v>
      </c>
      <c r="H27" s="958"/>
      <c r="I27" s="958"/>
      <c r="J27" s="163"/>
      <c r="K27" s="445"/>
    </row>
    <row r="28" spans="2:12" x14ac:dyDescent="0.55000000000000004">
      <c r="B28" s="167" t="s">
        <v>238</v>
      </c>
      <c r="C28" s="168"/>
      <c r="D28" s="168"/>
      <c r="E28" s="169"/>
      <c r="F28" s="169"/>
      <c r="G28" s="169"/>
      <c r="H28" s="169"/>
      <c r="I28" s="169"/>
    </row>
    <row r="29" spans="2:12" ht="19" customHeight="1" x14ac:dyDescent="0.2">
      <c r="C29" s="413" t="s">
        <v>43</v>
      </c>
      <c r="D29" s="413" t="s">
        <v>224</v>
      </c>
      <c r="E29" s="957" t="s">
        <v>223</v>
      </c>
      <c r="F29" s="957"/>
      <c r="G29" s="413" t="s">
        <v>222</v>
      </c>
      <c r="H29" s="413" t="s">
        <v>53</v>
      </c>
      <c r="I29" s="957" t="s">
        <v>221</v>
      </c>
      <c r="J29" s="957"/>
      <c r="L29" s="451"/>
    </row>
    <row r="30" spans="2:12" ht="19" customHeight="1" x14ac:dyDescent="0.2">
      <c r="C30" s="413">
        <v>1</v>
      </c>
      <c r="D30" s="221"/>
      <c r="E30" s="954"/>
      <c r="F30" s="954"/>
      <c r="G30" s="452"/>
      <c r="H30" s="222"/>
      <c r="I30" s="955"/>
      <c r="J30" s="955"/>
    </row>
    <row r="31" spans="2:12" ht="19" customHeight="1" x14ac:dyDescent="0.2">
      <c r="C31" s="413">
        <v>2</v>
      </c>
      <c r="D31" s="221"/>
      <c r="E31" s="954"/>
      <c r="F31" s="954"/>
      <c r="G31" s="452"/>
      <c r="H31" s="222"/>
      <c r="I31" s="955"/>
      <c r="J31" s="955"/>
    </row>
    <row r="32" spans="2:12" ht="19" customHeight="1" x14ac:dyDescent="0.2">
      <c r="C32" s="413">
        <v>3</v>
      </c>
      <c r="D32" s="221"/>
      <c r="E32" s="954"/>
      <c r="F32" s="954"/>
      <c r="G32" s="223"/>
      <c r="H32" s="222"/>
      <c r="I32" s="955"/>
      <c r="J32" s="955"/>
    </row>
    <row r="33" spans="3:10" ht="19" customHeight="1" x14ac:dyDescent="0.2">
      <c r="C33" s="413">
        <v>4</v>
      </c>
      <c r="D33" s="221"/>
      <c r="E33" s="954"/>
      <c r="F33" s="954"/>
      <c r="G33" s="223"/>
      <c r="H33" s="222"/>
      <c r="I33" s="955"/>
      <c r="J33" s="955"/>
    </row>
    <row r="34" spans="3:10" ht="19" customHeight="1" x14ac:dyDescent="0.2">
      <c r="C34" s="413">
        <v>5</v>
      </c>
      <c r="D34" s="221"/>
      <c r="E34" s="954"/>
      <c r="F34" s="954"/>
      <c r="G34" s="223"/>
      <c r="H34" s="222"/>
      <c r="I34" s="955"/>
      <c r="J34" s="955"/>
    </row>
  </sheetData>
  <sheetProtection sheet="1" formatCells="0" formatRows="0" selectLockedCells="1"/>
  <mergeCells count="31">
    <mergeCell ref="H5:I5"/>
    <mergeCell ref="G18:H18"/>
    <mergeCell ref="B4:J4"/>
    <mergeCell ref="G22:I22"/>
    <mergeCell ref="G6:H6"/>
    <mergeCell ref="G7:H7"/>
    <mergeCell ref="G8:H8"/>
    <mergeCell ref="G9:H9"/>
    <mergeCell ref="G10:H10"/>
    <mergeCell ref="G11:H11"/>
    <mergeCell ref="G12:H12"/>
    <mergeCell ref="G13:H13"/>
    <mergeCell ref="G14:H14"/>
    <mergeCell ref="G15:H15"/>
    <mergeCell ref="G16:H16"/>
    <mergeCell ref="G17:H17"/>
    <mergeCell ref="C19:H19"/>
    <mergeCell ref="E34:F34"/>
    <mergeCell ref="I34:J34"/>
    <mergeCell ref="E31:F31"/>
    <mergeCell ref="I31:J31"/>
    <mergeCell ref="E32:F32"/>
    <mergeCell ref="I32:J32"/>
    <mergeCell ref="E33:F33"/>
    <mergeCell ref="I33:J33"/>
    <mergeCell ref="C24:J24"/>
    <mergeCell ref="E29:F29"/>
    <mergeCell ref="I29:J29"/>
    <mergeCell ref="E30:F30"/>
    <mergeCell ref="I30:J30"/>
    <mergeCell ref="G27:I27"/>
  </mergeCells>
  <phoneticPr fontId="1"/>
  <conditionalFormatting sqref="C24:J24">
    <cfRule type="expression" dxfId="57" priority="2">
      <formula>$G$22="同じである"</formula>
    </cfRule>
  </conditionalFormatting>
  <conditionalFormatting sqref="D30:J34">
    <cfRule type="expression" dxfId="56" priority="1">
      <formula>$G$27="いない"</formula>
    </cfRule>
  </conditionalFormatting>
  <conditionalFormatting sqref="G22:H22">
    <cfRule type="expression" dxfId="55" priority="4">
      <formula>#REF!="○"</formula>
    </cfRule>
  </conditionalFormatting>
  <conditionalFormatting sqref="G27:H27">
    <cfRule type="expression" dxfId="54" priority="3">
      <formula>#REF!="○"</formula>
    </cfRule>
  </conditionalFormatting>
  <dataValidations count="9">
    <dataValidation imeMode="halfAlpha" allowBlank="1" showInputMessage="1" showErrorMessage="1" sqref="H5:I5 C30:C34" xr:uid="{00000000-0002-0000-0600-000000000000}"/>
    <dataValidation type="custom" imeMode="halfAlpha" allowBlank="1" showInputMessage="1" showErrorMessage="1" errorTitle="数値を入力ください" error="このセルには数値以外の入力はできません" sqref="I7:I18 E30:G34" xr:uid="{00000000-0002-0000-0600-000001000000}">
      <formula1>ISNUMBER(E7)</formula1>
    </dataValidation>
    <dataValidation type="list" allowBlank="1" showInputMessage="1" showErrorMessage="1" prompt="監査役が設置されている場合は、監査役も役員としてください。" sqref="E7:E17" xr:uid="{00000000-0002-0000-0600-000002000000}">
      <formula1>"　,○"</formula1>
    </dataValidation>
    <dataValidation allowBlank="1" showInputMessage="1" showErrorMessage="1" prompt="入力不用（自動計算されます。）" sqref="I19:J19" xr:uid="{00000000-0002-0000-0600-000003000000}"/>
    <dataValidation allowBlank="1" showInputMessage="1" showErrorMessage="1" prompt="持ち株比率は自動計算されます。" sqref="J7:J18" xr:uid="{00000000-0002-0000-0600-000004000000}"/>
    <dataValidation type="list" allowBlank="1" showInputMessage="1" showErrorMessage="1" sqref="G27:I27" xr:uid="{00000000-0002-0000-0600-000005000000}">
      <formula1>"選択してください,いる,いない"</formula1>
    </dataValidation>
    <dataValidation type="list" allowBlank="1" showInputMessage="1" showErrorMessage="1" sqref="G22:I22" xr:uid="{00000000-0002-0000-0600-000006000000}">
      <formula1>"選択してください,同じである,異なっている"</formula1>
    </dataValidation>
    <dataValidation type="list" allowBlank="1" showInputMessage="1" showErrorMessage="1" sqref="F7:F17" xr:uid="{00000000-0002-0000-0600-000007000000}">
      <formula1>"　,○"</formula1>
    </dataValidation>
    <dataValidation imeMode="hiragana" allowBlank="1" showInputMessage="1" showErrorMessage="1" sqref="H30:H34 D7:D17 G7:H17 D30:D34 I30:J34" xr:uid="{00000000-0002-0000-0600-000008000000}"/>
  </dataValidations>
  <printOptions horizontalCentered="1"/>
  <pageMargins left="0.78740157480314965" right="0.59055118110236227" top="0.59055118110236227" bottom="0.59055118110236227" header="0.31496062992125984" footer="0.31496062992125984"/>
  <pageSetup paperSize="9" firstPageNumber="3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pageSetUpPr fitToPage="1"/>
  </sheetPr>
  <dimension ref="A1:AB54"/>
  <sheetViews>
    <sheetView showGridLines="0" view="pageBreakPreview" zoomScaleNormal="100" zoomScaleSheetLayoutView="100" zoomScalePageLayoutView="55" workbookViewId="0">
      <selection activeCell="C53" sqref="C53:I54"/>
    </sheetView>
  </sheetViews>
  <sheetFormatPr defaultColWidth="5" defaultRowHeight="15" customHeight="1" x14ac:dyDescent="0.2"/>
  <cols>
    <col min="1" max="4" width="5" style="12"/>
    <col min="5" max="19" width="5" style="7"/>
    <col min="20" max="20" width="2.6328125" style="6" customWidth="1"/>
    <col min="21" max="26" width="5" style="6"/>
    <col min="27" max="16384" width="5" style="7"/>
  </cols>
  <sheetData>
    <row r="1" spans="1:21" ht="15" customHeight="1" x14ac:dyDescent="0.2">
      <c r="A1" s="207" t="s">
        <v>298</v>
      </c>
    </row>
    <row r="2" spans="1:21" ht="20" x14ac:dyDescent="0.2">
      <c r="A2" s="13" t="s">
        <v>329</v>
      </c>
      <c r="B2" s="4"/>
      <c r="C2" s="4"/>
      <c r="D2" s="806"/>
      <c r="E2" s="806"/>
      <c r="F2" s="806"/>
      <c r="G2" s="806"/>
      <c r="H2" s="806"/>
      <c r="I2" s="806"/>
      <c r="J2" s="806"/>
      <c r="K2" s="806"/>
      <c r="L2" s="806"/>
      <c r="M2" s="806"/>
      <c r="N2" s="806"/>
      <c r="O2" s="806"/>
      <c r="P2" s="806"/>
      <c r="Q2" s="806"/>
      <c r="R2" s="806"/>
      <c r="S2" s="806"/>
      <c r="T2" s="2"/>
      <c r="U2" s="9"/>
    </row>
    <row r="3" spans="1:21" ht="15" customHeight="1" x14ac:dyDescent="0.2">
      <c r="A3" s="973" t="s">
        <v>59</v>
      </c>
      <c r="B3" s="974"/>
      <c r="C3" s="974"/>
      <c r="D3" s="974"/>
      <c r="E3" s="974"/>
      <c r="F3" s="974"/>
      <c r="G3" s="974"/>
      <c r="H3" s="974"/>
      <c r="I3" s="974"/>
      <c r="J3" s="974"/>
      <c r="K3" s="974"/>
      <c r="L3" s="974"/>
      <c r="M3" s="974"/>
      <c r="N3" s="974"/>
      <c r="O3" s="974"/>
      <c r="P3" s="974"/>
      <c r="Q3" s="974"/>
      <c r="R3" s="974"/>
      <c r="S3" s="975"/>
      <c r="T3" s="2"/>
    </row>
    <row r="4" spans="1:21" ht="15" customHeight="1" x14ac:dyDescent="0.2">
      <c r="A4" s="971"/>
      <c r="B4" s="733"/>
      <c r="C4" s="733"/>
      <c r="D4" s="733"/>
      <c r="E4" s="733"/>
      <c r="F4" s="733"/>
      <c r="G4" s="733"/>
      <c r="H4" s="733"/>
      <c r="I4" s="733"/>
      <c r="J4" s="733"/>
      <c r="K4" s="733"/>
      <c r="L4" s="733"/>
      <c r="M4" s="733"/>
      <c r="N4" s="733"/>
      <c r="O4" s="733"/>
      <c r="P4" s="733"/>
      <c r="Q4" s="733"/>
      <c r="R4" s="733"/>
      <c r="S4" s="734"/>
    </row>
    <row r="5" spans="1:21" ht="15" customHeight="1" x14ac:dyDescent="0.2">
      <c r="A5" s="971"/>
      <c r="B5" s="733"/>
      <c r="C5" s="733"/>
      <c r="D5" s="733"/>
      <c r="E5" s="733"/>
      <c r="F5" s="733"/>
      <c r="G5" s="733"/>
      <c r="H5" s="733"/>
      <c r="I5" s="733"/>
      <c r="J5" s="733"/>
      <c r="K5" s="733"/>
      <c r="L5" s="733"/>
      <c r="M5" s="733"/>
      <c r="N5" s="733"/>
      <c r="O5" s="733"/>
      <c r="P5" s="733"/>
      <c r="Q5" s="733"/>
      <c r="R5" s="733"/>
      <c r="S5" s="734"/>
    </row>
    <row r="6" spans="1:21" ht="15" customHeight="1" x14ac:dyDescent="0.2">
      <c r="A6" s="971"/>
      <c r="B6" s="733"/>
      <c r="C6" s="733"/>
      <c r="D6" s="733"/>
      <c r="E6" s="733"/>
      <c r="F6" s="733"/>
      <c r="G6" s="733"/>
      <c r="H6" s="733"/>
      <c r="I6" s="733"/>
      <c r="J6" s="733"/>
      <c r="K6" s="733"/>
      <c r="L6" s="733"/>
      <c r="M6" s="733"/>
      <c r="N6" s="733"/>
      <c r="O6" s="733"/>
      <c r="P6" s="733"/>
      <c r="Q6" s="733"/>
      <c r="R6" s="733"/>
      <c r="S6" s="734"/>
    </row>
    <row r="7" spans="1:21" ht="15" customHeight="1" x14ac:dyDescent="0.2">
      <c r="A7" s="971"/>
      <c r="B7" s="733"/>
      <c r="C7" s="733"/>
      <c r="D7" s="733"/>
      <c r="E7" s="733"/>
      <c r="F7" s="733"/>
      <c r="G7" s="733"/>
      <c r="H7" s="733"/>
      <c r="I7" s="733"/>
      <c r="J7" s="733"/>
      <c r="K7" s="733"/>
      <c r="L7" s="733"/>
      <c r="M7" s="733"/>
      <c r="N7" s="733"/>
      <c r="O7" s="733"/>
      <c r="P7" s="733"/>
      <c r="Q7" s="733"/>
      <c r="R7" s="733"/>
      <c r="S7" s="734"/>
    </row>
    <row r="8" spans="1:21" ht="15" customHeight="1" x14ac:dyDescent="0.2">
      <c r="A8" s="971"/>
      <c r="B8" s="733"/>
      <c r="C8" s="733"/>
      <c r="D8" s="733"/>
      <c r="E8" s="733"/>
      <c r="F8" s="733"/>
      <c r="G8" s="733"/>
      <c r="H8" s="733"/>
      <c r="I8" s="733"/>
      <c r="J8" s="733"/>
      <c r="K8" s="733"/>
      <c r="L8" s="733"/>
      <c r="M8" s="733"/>
      <c r="N8" s="733"/>
      <c r="O8" s="733"/>
      <c r="P8" s="733"/>
      <c r="Q8" s="733"/>
      <c r="R8" s="733"/>
      <c r="S8" s="734"/>
    </row>
    <row r="9" spans="1:21" ht="15" customHeight="1" x14ac:dyDescent="0.2">
      <c r="A9" s="971"/>
      <c r="B9" s="733"/>
      <c r="C9" s="733"/>
      <c r="D9" s="733"/>
      <c r="E9" s="733"/>
      <c r="F9" s="733"/>
      <c r="G9" s="733"/>
      <c r="H9" s="733"/>
      <c r="I9" s="733"/>
      <c r="J9" s="733"/>
      <c r="K9" s="733"/>
      <c r="L9" s="733"/>
      <c r="M9" s="733"/>
      <c r="N9" s="733"/>
      <c r="O9" s="733"/>
      <c r="P9" s="733"/>
      <c r="Q9" s="733"/>
      <c r="R9" s="733"/>
      <c r="S9" s="734"/>
    </row>
    <row r="10" spans="1:21" ht="15" customHeight="1" x14ac:dyDescent="0.2">
      <c r="A10" s="971"/>
      <c r="B10" s="733"/>
      <c r="C10" s="733"/>
      <c r="D10" s="733"/>
      <c r="E10" s="733"/>
      <c r="F10" s="733"/>
      <c r="G10" s="733"/>
      <c r="H10" s="733"/>
      <c r="I10" s="733"/>
      <c r="J10" s="733"/>
      <c r="K10" s="733"/>
      <c r="L10" s="733"/>
      <c r="M10" s="733"/>
      <c r="N10" s="733"/>
      <c r="O10" s="733"/>
      <c r="P10" s="733"/>
      <c r="Q10" s="733"/>
      <c r="R10" s="733"/>
      <c r="S10" s="734"/>
    </row>
    <row r="11" spans="1:21" ht="15" customHeight="1" x14ac:dyDescent="0.2">
      <c r="A11" s="971"/>
      <c r="B11" s="733"/>
      <c r="C11" s="733"/>
      <c r="D11" s="733"/>
      <c r="E11" s="733"/>
      <c r="F11" s="733"/>
      <c r="G11" s="733"/>
      <c r="H11" s="733"/>
      <c r="I11" s="733"/>
      <c r="J11" s="733"/>
      <c r="K11" s="733"/>
      <c r="L11" s="733"/>
      <c r="M11" s="733"/>
      <c r="N11" s="733"/>
      <c r="O11" s="733"/>
      <c r="P11" s="733"/>
      <c r="Q11" s="733"/>
      <c r="R11" s="733"/>
      <c r="S11" s="734"/>
    </row>
    <row r="12" spans="1:21" ht="15" customHeight="1" x14ac:dyDescent="0.2">
      <c r="A12" s="971"/>
      <c r="B12" s="733"/>
      <c r="C12" s="733"/>
      <c r="D12" s="733"/>
      <c r="E12" s="733"/>
      <c r="F12" s="733"/>
      <c r="G12" s="733"/>
      <c r="H12" s="733"/>
      <c r="I12" s="733"/>
      <c r="J12" s="733"/>
      <c r="K12" s="733"/>
      <c r="L12" s="733"/>
      <c r="M12" s="733"/>
      <c r="N12" s="733"/>
      <c r="O12" s="733"/>
      <c r="P12" s="733"/>
      <c r="Q12" s="733"/>
      <c r="R12" s="733"/>
      <c r="S12" s="734"/>
    </row>
    <row r="13" spans="1:21" ht="15" customHeight="1" x14ac:dyDescent="0.2">
      <c r="A13" s="971"/>
      <c r="B13" s="733"/>
      <c r="C13" s="733"/>
      <c r="D13" s="733"/>
      <c r="E13" s="733"/>
      <c r="F13" s="733"/>
      <c r="G13" s="733"/>
      <c r="H13" s="733"/>
      <c r="I13" s="733"/>
      <c r="J13" s="733"/>
      <c r="K13" s="733"/>
      <c r="L13" s="733"/>
      <c r="M13" s="733"/>
      <c r="N13" s="733"/>
      <c r="O13" s="733"/>
      <c r="P13" s="733"/>
      <c r="Q13" s="733"/>
      <c r="R13" s="733"/>
      <c r="S13" s="734"/>
    </row>
    <row r="14" spans="1:21" ht="15" customHeight="1" x14ac:dyDescent="0.2">
      <c r="A14" s="971"/>
      <c r="B14" s="733"/>
      <c r="C14" s="733"/>
      <c r="D14" s="733"/>
      <c r="E14" s="733"/>
      <c r="F14" s="733"/>
      <c r="G14" s="733"/>
      <c r="H14" s="733"/>
      <c r="I14" s="733"/>
      <c r="J14" s="733"/>
      <c r="K14" s="733"/>
      <c r="L14" s="733"/>
      <c r="M14" s="733"/>
      <c r="N14" s="733"/>
      <c r="O14" s="733"/>
      <c r="P14" s="733"/>
      <c r="Q14" s="733"/>
      <c r="R14" s="733"/>
      <c r="S14" s="734"/>
    </row>
    <row r="15" spans="1:21" ht="15" customHeight="1" x14ac:dyDescent="0.2">
      <c r="A15" s="971"/>
      <c r="B15" s="733"/>
      <c r="C15" s="733"/>
      <c r="D15" s="733"/>
      <c r="E15" s="733"/>
      <c r="F15" s="733"/>
      <c r="G15" s="733"/>
      <c r="H15" s="733"/>
      <c r="I15" s="733"/>
      <c r="J15" s="733"/>
      <c r="K15" s="733"/>
      <c r="L15" s="733"/>
      <c r="M15" s="733"/>
      <c r="N15" s="733"/>
      <c r="O15" s="733"/>
      <c r="P15" s="733"/>
      <c r="Q15" s="733"/>
      <c r="R15" s="733"/>
      <c r="S15" s="734"/>
    </row>
    <row r="16" spans="1:21" ht="15" customHeight="1" x14ac:dyDescent="0.2">
      <c r="A16" s="971"/>
      <c r="B16" s="733"/>
      <c r="C16" s="733"/>
      <c r="D16" s="733"/>
      <c r="E16" s="733"/>
      <c r="F16" s="733"/>
      <c r="G16" s="733"/>
      <c r="H16" s="733"/>
      <c r="I16" s="733"/>
      <c r="J16" s="733"/>
      <c r="K16" s="733"/>
      <c r="L16" s="733"/>
      <c r="M16" s="733"/>
      <c r="N16" s="733"/>
      <c r="O16" s="733"/>
      <c r="P16" s="733"/>
      <c r="Q16" s="733"/>
      <c r="R16" s="733"/>
      <c r="S16" s="734"/>
    </row>
    <row r="17" spans="1:26" ht="15" customHeight="1" x14ac:dyDescent="0.2">
      <c r="A17" s="971"/>
      <c r="B17" s="733"/>
      <c r="C17" s="733"/>
      <c r="D17" s="733"/>
      <c r="E17" s="733"/>
      <c r="F17" s="733"/>
      <c r="G17" s="733"/>
      <c r="H17" s="733"/>
      <c r="I17" s="733"/>
      <c r="J17" s="733"/>
      <c r="K17" s="733"/>
      <c r="L17" s="733"/>
      <c r="M17" s="733"/>
      <c r="N17" s="733"/>
      <c r="O17" s="733"/>
      <c r="P17" s="733"/>
      <c r="Q17" s="733"/>
      <c r="R17" s="733"/>
      <c r="S17" s="734"/>
    </row>
    <row r="18" spans="1:26" ht="15" customHeight="1" x14ac:dyDescent="0.2">
      <c r="A18" s="971"/>
      <c r="B18" s="733"/>
      <c r="C18" s="733"/>
      <c r="D18" s="733"/>
      <c r="E18" s="733"/>
      <c r="F18" s="733"/>
      <c r="G18" s="733"/>
      <c r="H18" s="733"/>
      <c r="I18" s="733"/>
      <c r="J18" s="733"/>
      <c r="K18" s="733"/>
      <c r="L18" s="733"/>
      <c r="M18" s="733"/>
      <c r="N18" s="733"/>
      <c r="O18" s="733"/>
      <c r="P18" s="733"/>
      <c r="Q18" s="733"/>
      <c r="R18" s="733"/>
      <c r="S18" s="734"/>
    </row>
    <row r="19" spans="1:26" ht="15" customHeight="1" x14ac:dyDescent="0.2">
      <c r="A19" s="971"/>
      <c r="B19" s="733"/>
      <c r="C19" s="733"/>
      <c r="D19" s="733"/>
      <c r="E19" s="733"/>
      <c r="F19" s="733"/>
      <c r="G19" s="733"/>
      <c r="H19" s="733"/>
      <c r="I19" s="733"/>
      <c r="J19" s="733"/>
      <c r="K19" s="733"/>
      <c r="L19" s="733"/>
      <c r="M19" s="733"/>
      <c r="N19" s="733"/>
      <c r="O19" s="733"/>
      <c r="P19" s="733"/>
      <c r="Q19" s="733"/>
      <c r="R19" s="733"/>
      <c r="S19" s="734"/>
    </row>
    <row r="20" spans="1:26" ht="15" customHeight="1" x14ac:dyDescent="0.2">
      <c r="A20" s="971"/>
      <c r="B20" s="733"/>
      <c r="C20" s="733"/>
      <c r="D20" s="733"/>
      <c r="E20" s="733"/>
      <c r="F20" s="733"/>
      <c r="G20" s="733"/>
      <c r="H20" s="733"/>
      <c r="I20" s="733"/>
      <c r="J20" s="733"/>
      <c r="K20" s="733"/>
      <c r="L20" s="733"/>
      <c r="M20" s="733"/>
      <c r="N20" s="733"/>
      <c r="O20" s="733"/>
      <c r="P20" s="733"/>
      <c r="Q20" s="733"/>
      <c r="R20" s="733"/>
      <c r="S20" s="734"/>
    </row>
    <row r="21" spans="1:26" ht="15" customHeight="1" x14ac:dyDescent="0.2">
      <c r="A21" s="971"/>
      <c r="B21" s="733"/>
      <c r="C21" s="733"/>
      <c r="D21" s="733"/>
      <c r="E21" s="733"/>
      <c r="F21" s="733"/>
      <c r="G21" s="733"/>
      <c r="H21" s="733"/>
      <c r="I21" s="733"/>
      <c r="J21" s="733"/>
      <c r="K21" s="733"/>
      <c r="L21" s="733"/>
      <c r="M21" s="733"/>
      <c r="N21" s="733"/>
      <c r="O21" s="733"/>
      <c r="P21" s="733"/>
      <c r="Q21" s="733"/>
      <c r="R21" s="733"/>
      <c r="S21" s="734"/>
    </row>
    <row r="22" spans="1:26" ht="15" customHeight="1" x14ac:dyDescent="0.2">
      <c r="A22" s="971"/>
      <c r="B22" s="733"/>
      <c r="C22" s="733"/>
      <c r="D22" s="733"/>
      <c r="E22" s="733"/>
      <c r="F22" s="733"/>
      <c r="G22" s="733"/>
      <c r="H22" s="733"/>
      <c r="I22" s="733"/>
      <c r="J22" s="733"/>
      <c r="K22" s="733"/>
      <c r="L22" s="733"/>
      <c r="M22" s="733"/>
      <c r="N22" s="733"/>
      <c r="O22" s="733"/>
      <c r="P22" s="733"/>
      <c r="Q22" s="733"/>
      <c r="R22" s="733"/>
      <c r="S22" s="734"/>
      <c r="V22" s="10"/>
      <c r="W22" s="11"/>
      <c r="X22" s="11"/>
      <c r="Y22" s="7"/>
      <c r="Z22" s="7"/>
    </row>
    <row r="23" spans="1:26" ht="15" customHeight="1" x14ac:dyDescent="0.2">
      <c r="A23" s="971"/>
      <c r="B23" s="733"/>
      <c r="C23" s="733"/>
      <c r="D23" s="733"/>
      <c r="E23" s="733"/>
      <c r="F23" s="733"/>
      <c r="G23" s="733"/>
      <c r="H23" s="733"/>
      <c r="I23" s="733"/>
      <c r="J23" s="733"/>
      <c r="K23" s="733"/>
      <c r="L23" s="733"/>
      <c r="M23" s="733"/>
      <c r="N23" s="733"/>
      <c r="O23" s="733"/>
      <c r="P23" s="733"/>
      <c r="Q23" s="733"/>
      <c r="R23" s="733"/>
      <c r="S23" s="734"/>
      <c r="V23" s="10"/>
      <c r="W23" s="11"/>
      <c r="X23" s="11"/>
      <c r="Y23" s="7"/>
      <c r="Z23" s="7"/>
    </row>
    <row r="24" spans="1:26" ht="15" customHeight="1" x14ac:dyDescent="0.2">
      <c r="A24" s="971"/>
      <c r="B24" s="733"/>
      <c r="C24" s="733"/>
      <c r="D24" s="733"/>
      <c r="E24" s="733"/>
      <c r="F24" s="733"/>
      <c r="G24" s="733"/>
      <c r="H24" s="733"/>
      <c r="I24" s="733"/>
      <c r="J24" s="733"/>
      <c r="K24" s="733"/>
      <c r="L24" s="733"/>
      <c r="M24" s="733"/>
      <c r="N24" s="733"/>
      <c r="O24" s="733"/>
      <c r="P24" s="733"/>
      <c r="Q24" s="733"/>
      <c r="R24" s="733"/>
      <c r="S24" s="734"/>
      <c r="V24" s="10"/>
      <c r="W24" s="11"/>
      <c r="X24" s="11"/>
      <c r="Y24" s="7"/>
      <c r="Z24" s="7"/>
    </row>
    <row r="25" spans="1:26" ht="15" customHeight="1" x14ac:dyDescent="0.2">
      <c r="A25" s="971"/>
      <c r="B25" s="733"/>
      <c r="C25" s="733"/>
      <c r="D25" s="733"/>
      <c r="E25" s="733"/>
      <c r="F25" s="733"/>
      <c r="G25" s="733"/>
      <c r="H25" s="733"/>
      <c r="I25" s="733"/>
      <c r="J25" s="733"/>
      <c r="K25" s="733"/>
      <c r="L25" s="733"/>
      <c r="M25" s="733"/>
      <c r="N25" s="733"/>
      <c r="O25" s="733"/>
      <c r="P25" s="733"/>
      <c r="Q25" s="733"/>
      <c r="R25" s="733"/>
      <c r="S25" s="734"/>
      <c r="V25" s="10"/>
      <c r="W25" s="11"/>
      <c r="X25" s="11"/>
      <c r="Y25" s="7"/>
      <c r="Z25" s="7"/>
    </row>
    <row r="26" spans="1:26" ht="15" customHeight="1" x14ac:dyDescent="0.2">
      <c r="A26" s="971"/>
      <c r="B26" s="733"/>
      <c r="C26" s="733"/>
      <c r="D26" s="733"/>
      <c r="E26" s="733"/>
      <c r="F26" s="733"/>
      <c r="G26" s="733"/>
      <c r="H26" s="733"/>
      <c r="I26" s="733"/>
      <c r="J26" s="733"/>
      <c r="K26" s="733"/>
      <c r="L26" s="733"/>
      <c r="M26" s="733"/>
      <c r="N26" s="733"/>
      <c r="O26" s="733"/>
      <c r="P26" s="733"/>
      <c r="Q26" s="733"/>
      <c r="R26" s="733"/>
      <c r="S26" s="734"/>
      <c r="V26" s="10"/>
      <c r="W26" s="11"/>
      <c r="X26" s="11"/>
      <c r="Y26" s="7"/>
      <c r="Z26" s="7"/>
    </row>
    <row r="27" spans="1:26" ht="15" customHeight="1" x14ac:dyDescent="0.2">
      <c r="A27" s="971"/>
      <c r="B27" s="733"/>
      <c r="C27" s="733"/>
      <c r="D27" s="733"/>
      <c r="E27" s="733"/>
      <c r="F27" s="733"/>
      <c r="G27" s="733"/>
      <c r="H27" s="733"/>
      <c r="I27" s="733"/>
      <c r="J27" s="733"/>
      <c r="K27" s="733"/>
      <c r="L27" s="733"/>
      <c r="M27" s="733"/>
      <c r="N27" s="733"/>
      <c r="O27" s="733"/>
      <c r="P27" s="733"/>
      <c r="Q27" s="733"/>
      <c r="R27" s="733"/>
      <c r="S27" s="734"/>
      <c r="V27" s="10"/>
      <c r="W27" s="11"/>
      <c r="X27" s="11"/>
      <c r="Y27" s="7"/>
      <c r="Z27" s="7"/>
    </row>
    <row r="28" spans="1:26" ht="15" customHeight="1" x14ac:dyDescent="0.2">
      <c r="A28" s="971"/>
      <c r="B28" s="733"/>
      <c r="C28" s="733"/>
      <c r="D28" s="733"/>
      <c r="E28" s="733"/>
      <c r="F28" s="733"/>
      <c r="G28" s="733"/>
      <c r="H28" s="733"/>
      <c r="I28" s="733"/>
      <c r="J28" s="733"/>
      <c r="K28" s="733"/>
      <c r="L28" s="733"/>
      <c r="M28" s="733"/>
      <c r="N28" s="733"/>
      <c r="O28" s="733"/>
      <c r="P28" s="733"/>
      <c r="Q28" s="733"/>
      <c r="R28" s="733"/>
      <c r="S28" s="734"/>
      <c r="V28" s="10"/>
      <c r="W28" s="11"/>
      <c r="X28" s="11"/>
      <c r="Y28" s="7"/>
      <c r="Z28" s="7"/>
    </row>
    <row r="29" spans="1:26" ht="15" customHeight="1" x14ac:dyDescent="0.2">
      <c r="A29" s="971"/>
      <c r="B29" s="733"/>
      <c r="C29" s="733"/>
      <c r="D29" s="733"/>
      <c r="E29" s="733"/>
      <c r="F29" s="733"/>
      <c r="G29" s="733"/>
      <c r="H29" s="733"/>
      <c r="I29" s="733"/>
      <c r="J29" s="733"/>
      <c r="K29" s="733"/>
      <c r="L29" s="733"/>
      <c r="M29" s="733"/>
      <c r="N29" s="733"/>
      <c r="O29" s="733"/>
      <c r="P29" s="733"/>
      <c r="Q29" s="733"/>
      <c r="R29" s="733"/>
      <c r="S29" s="734"/>
      <c r="V29" s="10"/>
      <c r="W29" s="11"/>
      <c r="X29" s="11"/>
      <c r="Y29" s="7"/>
      <c r="Z29" s="7"/>
    </row>
    <row r="30" spans="1:26" ht="15" customHeight="1" x14ac:dyDescent="0.2">
      <c r="A30" s="971"/>
      <c r="B30" s="733"/>
      <c r="C30" s="733"/>
      <c r="D30" s="733"/>
      <c r="E30" s="733"/>
      <c r="F30" s="733"/>
      <c r="G30" s="733"/>
      <c r="H30" s="733"/>
      <c r="I30" s="733"/>
      <c r="J30" s="733"/>
      <c r="K30" s="733"/>
      <c r="L30" s="733"/>
      <c r="M30" s="733"/>
      <c r="N30" s="733"/>
      <c r="O30" s="733"/>
      <c r="P30" s="733"/>
      <c r="Q30" s="733"/>
      <c r="R30" s="733"/>
      <c r="S30" s="734"/>
      <c r="V30" s="10"/>
      <c r="W30" s="10"/>
      <c r="X30" s="10"/>
      <c r="Y30" s="10"/>
      <c r="Z30" s="10"/>
    </row>
    <row r="31" spans="1:26" ht="15" customHeight="1" x14ac:dyDescent="0.2">
      <c r="A31" s="971"/>
      <c r="B31" s="733"/>
      <c r="C31" s="733"/>
      <c r="D31" s="733"/>
      <c r="E31" s="733"/>
      <c r="F31" s="733"/>
      <c r="G31" s="733"/>
      <c r="H31" s="733"/>
      <c r="I31" s="733"/>
      <c r="J31" s="733"/>
      <c r="K31" s="733"/>
      <c r="L31" s="733"/>
      <c r="M31" s="733"/>
      <c r="N31" s="733"/>
      <c r="O31" s="733"/>
      <c r="P31" s="733"/>
      <c r="Q31" s="733"/>
      <c r="R31" s="733"/>
      <c r="S31" s="734"/>
    </row>
    <row r="32" spans="1:26" ht="15" customHeight="1" x14ac:dyDescent="0.2">
      <c r="A32" s="971"/>
      <c r="B32" s="733"/>
      <c r="C32" s="733"/>
      <c r="D32" s="733"/>
      <c r="E32" s="733"/>
      <c r="F32" s="733"/>
      <c r="G32" s="733"/>
      <c r="H32" s="733"/>
      <c r="I32" s="733"/>
      <c r="J32" s="733"/>
      <c r="K32" s="733"/>
      <c r="L32" s="733"/>
      <c r="M32" s="733"/>
      <c r="N32" s="733"/>
      <c r="O32" s="733"/>
      <c r="P32" s="733"/>
      <c r="Q32" s="733"/>
      <c r="R32" s="733"/>
      <c r="S32" s="734"/>
    </row>
    <row r="33" spans="1:28" ht="15" customHeight="1" x14ac:dyDescent="0.2">
      <c r="A33" s="971"/>
      <c r="B33" s="733"/>
      <c r="C33" s="733"/>
      <c r="D33" s="733"/>
      <c r="E33" s="733"/>
      <c r="F33" s="733"/>
      <c r="G33" s="733"/>
      <c r="H33" s="733"/>
      <c r="I33" s="733"/>
      <c r="J33" s="733"/>
      <c r="K33" s="733"/>
      <c r="L33" s="733"/>
      <c r="M33" s="733"/>
      <c r="N33" s="733"/>
      <c r="O33" s="733"/>
      <c r="P33" s="733"/>
      <c r="Q33" s="733"/>
      <c r="R33" s="733"/>
      <c r="S33" s="734"/>
    </row>
    <row r="34" spans="1:28" ht="15" customHeight="1" x14ac:dyDescent="0.2">
      <c r="A34" s="971"/>
      <c r="B34" s="733"/>
      <c r="C34" s="733"/>
      <c r="D34" s="733"/>
      <c r="E34" s="733"/>
      <c r="F34" s="733"/>
      <c r="G34" s="733"/>
      <c r="H34" s="733"/>
      <c r="I34" s="733"/>
      <c r="J34" s="733"/>
      <c r="K34" s="733"/>
      <c r="L34" s="733"/>
      <c r="M34" s="733"/>
      <c r="N34" s="733"/>
      <c r="O34" s="733"/>
      <c r="P34" s="733"/>
      <c r="Q34" s="733"/>
      <c r="R34" s="733"/>
      <c r="S34" s="734"/>
    </row>
    <row r="35" spans="1:28" ht="15" customHeight="1" x14ac:dyDescent="0.2">
      <c r="A35" s="971"/>
      <c r="B35" s="733"/>
      <c r="C35" s="733"/>
      <c r="D35" s="733"/>
      <c r="E35" s="733"/>
      <c r="F35" s="733"/>
      <c r="G35" s="733"/>
      <c r="H35" s="733"/>
      <c r="I35" s="733"/>
      <c r="J35" s="733"/>
      <c r="K35" s="733"/>
      <c r="L35" s="733"/>
      <c r="M35" s="733"/>
      <c r="N35" s="733"/>
      <c r="O35" s="733"/>
      <c r="P35" s="733"/>
      <c r="Q35" s="733"/>
      <c r="R35" s="733"/>
      <c r="S35" s="734"/>
    </row>
    <row r="36" spans="1:28" ht="15" customHeight="1" x14ac:dyDescent="0.2">
      <c r="A36" s="971"/>
      <c r="B36" s="733"/>
      <c r="C36" s="733"/>
      <c r="D36" s="733"/>
      <c r="E36" s="733"/>
      <c r="F36" s="733"/>
      <c r="G36" s="733"/>
      <c r="H36" s="733"/>
      <c r="I36" s="733"/>
      <c r="J36" s="733"/>
      <c r="K36" s="733"/>
      <c r="L36" s="733"/>
      <c r="M36" s="733"/>
      <c r="N36" s="733"/>
      <c r="O36" s="733"/>
      <c r="P36" s="733"/>
      <c r="Q36" s="733"/>
      <c r="R36" s="733"/>
      <c r="S36" s="734"/>
    </row>
    <row r="37" spans="1:28" ht="15" customHeight="1" x14ac:dyDescent="0.2">
      <c r="A37" s="971"/>
      <c r="B37" s="733"/>
      <c r="C37" s="733"/>
      <c r="D37" s="733"/>
      <c r="E37" s="733"/>
      <c r="F37" s="733"/>
      <c r="G37" s="733"/>
      <c r="H37" s="733"/>
      <c r="I37" s="733"/>
      <c r="J37" s="733"/>
      <c r="K37" s="733"/>
      <c r="L37" s="733"/>
      <c r="M37" s="733"/>
      <c r="N37" s="733"/>
      <c r="O37" s="733"/>
      <c r="P37" s="733"/>
      <c r="Q37" s="733"/>
      <c r="R37" s="733"/>
      <c r="S37" s="734"/>
      <c r="V37" s="10"/>
      <c r="W37" s="11"/>
      <c r="X37" s="11"/>
      <c r="Y37" s="7"/>
      <c r="Z37" s="7"/>
    </row>
    <row r="38" spans="1:28" ht="15" customHeight="1" x14ac:dyDescent="0.2">
      <c r="A38" s="971"/>
      <c r="B38" s="733"/>
      <c r="C38" s="733"/>
      <c r="D38" s="733"/>
      <c r="E38" s="733"/>
      <c r="F38" s="733"/>
      <c r="G38" s="733"/>
      <c r="H38" s="733"/>
      <c r="I38" s="733"/>
      <c r="J38" s="733"/>
      <c r="K38" s="733"/>
      <c r="L38" s="733"/>
      <c r="M38" s="733"/>
      <c r="N38" s="733"/>
      <c r="O38" s="733"/>
      <c r="P38" s="733"/>
      <c r="Q38" s="733"/>
      <c r="R38" s="733"/>
      <c r="S38" s="734"/>
    </row>
    <row r="39" spans="1:28" ht="15" customHeight="1" x14ac:dyDescent="0.2">
      <c r="A39" s="972"/>
      <c r="B39" s="804"/>
      <c r="C39" s="804"/>
      <c r="D39" s="804"/>
      <c r="E39" s="804"/>
      <c r="F39" s="804"/>
      <c r="G39" s="804"/>
      <c r="H39" s="804"/>
      <c r="I39" s="804"/>
      <c r="J39" s="804"/>
      <c r="K39" s="804"/>
      <c r="L39" s="804"/>
      <c r="M39" s="804"/>
      <c r="N39" s="804"/>
      <c r="O39" s="804"/>
      <c r="P39" s="804"/>
      <c r="Q39" s="804"/>
      <c r="R39" s="804"/>
      <c r="S39" s="805"/>
    </row>
    <row r="40" spans="1:28" ht="15" customHeight="1" x14ac:dyDescent="0.2">
      <c r="A40" s="982" t="s">
        <v>62</v>
      </c>
      <c r="B40" s="983"/>
      <c r="C40" s="983"/>
      <c r="D40" s="983"/>
      <c r="E40" s="983"/>
      <c r="F40" s="983"/>
      <c r="G40" s="983"/>
      <c r="H40" s="983"/>
      <c r="I40" s="983"/>
      <c r="J40" s="983"/>
      <c r="K40" s="983"/>
      <c r="L40" s="983"/>
      <c r="M40" s="983"/>
      <c r="N40" s="983"/>
      <c r="O40" s="983"/>
      <c r="P40" s="983"/>
      <c r="Q40" s="983"/>
      <c r="R40" s="983"/>
      <c r="S40" s="984"/>
      <c r="T40" s="2"/>
    </row>
    <row r="41" spans="1:28" ht="15" customHeight="1" x14ac:dyDescent="0.2">
      <c r="A41" s="976" t="s">
        <v>60</v>
      </c>
      <c r="B41" s="977"/>
      <c r="C41" s="978"/>
      <c r="D41" s="978"/>
      <c r="E41" s="978"/>
      <c r="F41" s="978"/>
      <c r="G41" s="978"/>
      <c r="H41" s="977" t="s">
        <v>89</v>
      </c>
      <c r="I41" s="977"/>
      <c r="J41" s="977"/>
      <c r="K41" s="978"/>
      <c r="L41" s="978"/>
      <c r="M41" s="978"/>
      <c r="N41" s="978"/>
      <c r="O41" s="978"/>
      <c r="P41" s="978"/>
      <c r="Q41" s="978"/>
      <c r="R41" s="978"/>
      <c r="S41" s="980"/>
      <c r="T41" s="2"/>
      <c r="AA41" s="6"/>
    </row>
    <row r="42" spans="1:28" ht="15" customHeight="1" x14ac:dyDescent="0.2">
      <c r="A42" s="965"/>
      <c r="B42" s="966"/>
      <c r="C42" s="979"/>
      <c r="D42" s="979"/>
      <c r="E42" s="979"/>
      <c r="F42" s="979"/>
      <c r="G42" s="979"/>
      <c r="H42" s="966"/>
      <c r="I42" s="966"/>
      <c r="J42" s="966"/>
      <c r="K42" s="979"/>
      <c r="L42" s="979"/>
      <c r="M42" s="979"/>
      <c r="N42" s="979"/>
      <c r="O42" s="979"/>
      <c r="P42" s="979"/>
      <c r="Q42" s="979"/>
      <c r="R42" s="979"/>
      <c r="S42" s="981"/>
      <c r="T42" s="2"/>
      <c r="AA42" s="6"/>
    </row>
    <row r="43" spans="1:28" ht="15" customHeight="1" x14ac:dyDescent="0.2">
      <c r="A43" s="965" t="s">
        <v>61</v>
      </c>
      <c r="B43" s="966"/>
      <c r="C43" s="793"/>
      <c r="D43" s="793"/>
      <c r="E43" s="793"/>
      <c r="F43" s="793"/>
      <c r="G43" s="793"/>
      <c r="H43" s="793"/>
      <c r="I43" s="793"/>
      <c r="J43" s="793"/>
      <c r="K43" s="793"/>
      <c r="L43" s="793"/>
      <c r="M43" s="793"/>
      <c r="N43" s="793"/>
      <c r="O43" s="793"/>
      <c r="P43" s="793"/>
      <c r="Q43" s="793"/>
      <c r="R43" s="793"/>
      <c r="S43" s="797"/>
      <c r="T43" s="2"/>
      <c r="U43" s="14"/>
      <c r="AB43" s="14"/>
    </row>
    <row r="44" spans="1:28" ht="15" customHeight="1" x14ac:dyDescent="0.2">
      <c r="A44" s="965"/>
      <c r="B44" s="966"/>
      <c r="C44" s="793"/>
      <c r="D44" s="793"/>
      <c r="E44" s="793"/>
      <c r="F44" s="793"/>
      <c r="G44" s="793"/>
      <c r="H44" s="793"/>
      <c r="I44" s="793"/>
      <c r="J44" s="793"/>
      <c r="K44" s="793"/>
      <c r="L44" s="793"/>
      <c r="M44" s="793"/>
      <c r="N44" s="793"/>
      <c r="O44" s="793"/>
      <c r="P44" s="793"/>
      <c r="Q44" s="793"/>
      <c r="R44" s="793"/>
      <c r="S44" s="797"/>
      <c r="T44" s="2"/>
      <c r="U44" s="14"/>
      <c r="AB44" s="14"/>
    </row>
    <row r="45" spans="1:28" ht="15" customHeight="1" x14ac:dyDescent="0.2">
      <c r="A45" s="965"/>
      <c r="B45" s="966"/>
      <c r="C45" s="793"/>
      <c r="D45" s="793"/>
      <c r="E45" s="793"/>
      <c r="F45" s="793"/>
      <c r="G45" s="793"/>
      <c r="H45" s="793"/>
      <c r="I45" s="793"/>
      <c r="J45" s="793"/>
      <c r="K45" s="793"/>
      <c r="L45" s="793"/>
      <c r="M45" s="793"/>
      <c r="N45" s="793"/>
      <c r="O45" s="793"/>
      <c r="P45" s="793"/>
      <c r="Q45" s="793"/>
      <c r="R45" s="793"/>
      <c r="S45" s="797"/>
      <c r="T45" s="2"/>
      <c r="U45" s="14"/>
      <c r="AB45" s="14"/>
    </row>
    <row r="46" spans="1:28" ht="15" customHeight="1" x14ac:dyDescent="0.2">
      <c r="A46" s="965"/>
      <c r="B46" s="966"/>
      <c r="C46" s="793"/>
      <c r="D46" s="793"/>
      <c r="E46" s="793"/>
      <c r="F46" s="793"/>
      <c r="G46" s="793"/>
      <c r="H46" s="793"/>
      <c r="I46" s="793"/>
      <c r="J46" s="793"/>
      <c r="K46" s="793"/>
      <c r="L46" s="793"/>
      <c r="M46" s="793"/>
      <c r="N46" s="793"/>
      <c r="O46" s="793"/>
      <c r="P46" s="793"/>
      <c r="Q46" s="793"/>
      <c r="R46" s="793"/>
      <c r="S46" s="797"/>
      <c r="T46" s="2"/>
      <c r="U46" s="14"/>
      <c r="AB46" s="14"/>
    </row>
    <row r="47" spans="1:28" ht="15" customHeight="1" x14ac:dyDescent="0.2">
      <c r="A47" s="965"/>
      <c r="B47" s="966"/>
      <c r="C47" s="793"/>
      <c r="D47" s="793"/>
      <c r="E47" s="793"/>
      <c r="F47" s="793"/>
      <c r="G47" s="793"/>
      <c r="H47" s="793"/>
      <c r="I47" s="793"/>
      <c r="J47" s="793"/>
      <c r="K47" s="793"/>
      <c r="L47" s="793"/>
      <c r="M47" s="793"/>
      <c r="N47" s="793"/>
      <c r="O47" s="793"/>
      <c r="P47" s="793"/>
      <c r="Q47" s="793"/>
      <c r="R47" s="793"/>
      <c r="S47" s="797"/>
      <c r="T47" s="2"/>
      <c r="U47" s="14"/>
      <c r="AB47" s="14"/>
    </row>
    <row r="48" spans="1:28" ht="15" customHeight="1" x14ac:dyDescent="0.2">
      <c r="A48" s="965"/>
      <c r="B48" s="966"/>
      <c r="C48" s="793"/>
      <c r="D48" s="793"/>
      <c r="E48" s="793"/>
      <c r="F48" s="793"/>
      <c r="G48" s="793"/>
      <c r="H48" s="793"/>
      <c r="I48" s="793"/>
      <c r="J48" s="793"/>
      <c r="K48" s="793"/>
      <c r="L48" s="793"/>
      <c r="M48" s="793"/>
      <c r="N48" s="793"/>
      <c r="O48" s="793"/>
      <c r="P48" s="793"/>
      <c r="Q48" s="793"/>
      <c r="R48" s="793"/>
      <c r="S48" s="797"/>
      <c r="T48" s="2"/>
      <c r="U48" s="14"/>
      <c r="AB48" s="14"/>
    </row>
    <row r="49" spans="1:28" ht="15" customHeight="1" x14ac:dyDescent="0.2">
      <c r="A49" s="965"/>
      <c r="B49" s="966"/>
      <c r="C49" s="793"/>
      <c r="D49" s="793"/>
      <c r="E49" s="793"/>
      <c r="F49" s="793"/>
      <c r="G49" s="793"/>
      <c r="H49" s="793"/>
      <c r="I49" s="793"/>
      <c r="J49" s="793"/>
      <c r="K49" s="793"/>
      <c r="L49" s="793"/>
      <c r="M49" s="793"/>
      <c r="N49" s="793"/>
      <c r="O49" s="793"/>
      <c r="P49" s="793"/>
      <c r="Q49" s="793"/>
      <c r="R49" s="793"/>
      <c r="S49" s="797"/>
      <c r="T49" s="2"/>
      <c r="U49" s="14"/>
      <c r="AB49" s="14"/>
    </row>
    <row r="50" spans="1:28" ht="15" customHeight="1" x14ac:dyDescent="0.2">
      <c r="A50" s="967"/>
      <c r="B50" s="968"/>
      <c r="C50" s="969"/>
      <c r="D50" s="969"/>
      <c r="E50" s="969"/>
      <c r="F50" s="969"/>
      <c r="G50" s="969"/>
      <c r="H50" s="969"/>
      <c r="I50" s="969"/>
      <c r="J50" s="969"/>
      <c r="K50" s="969"/>
      <c r="L50" s="969"/>
      <c r="M50" s="969"/>
      <c r="N50" s="969"/>
      <c r="O50" s="969"/>
      <c r="P50" s="969"/>
      <c r="Q50" s="969"/>
      <c r="R50" s="969"/>
      <c r="S50" s="970"/>
      <c r="T50" s="2"/>
      <c r="U50" s="2"/>
      <c r="AA50" s="6"/>
    </row>
    <row r="51" spans="1:28" ht="15" customHeight="1" x14ac:dyDescent="0.2">
      <c r="A51" s="726" t="s">
        <v>454</v>
      </c>
      <c r="B51" s="727"/>
      <c r="C51" s="727"/>
      <c r="D51" s="727"/>
      <c r="E51" s="727"/>
      <c r="F51" s="727"/>
      <c r="G51" s="727"/>
      <c r="H51" s="727"/>
      <c r="I51" s="727"/>
      <c r="J51" s="727"/>
      <c r="K51" s="727"/>
      <c r="L51" s="727"/>
      <c r="M51" s="727"/>
      <c r="N51" s="727"/>
      <c r="O51" s="727"/>
      <c r="P51" s="727"/>
      <c r="Q51" s="727"/>
      <c r="R51" s="727"/>
      <c r="S51" s="728"/>
    </row>
    <row r="52" spans="1:28" ht="15" customHeight="1" x14ac:dyDescent="0.2">
      <c r="A52" s="729"/>
      <c r="B52" s="730"/>
      <c r="C52" s="730"/>
      <c r="D52" s="730"/>
      <c r="E52" s="730"/>
      <c r="F52" s="730"/>
      <c r="G52" s="730"/>
      <c r="H52" s="730"/>
      <c r="I52" s="730"/>
      <c r="J52" s="730"/>
      <c r="K52" s="730"/>
      <c r="L52" s="730"/>
      <c r="M52" s="730"/>
      <c r="N52" s="730"/>
      <c r="O52" s="730"/>
      <c r="P52" s="730"/>
      <c r="Q52" s="730"/>
      <c r="R52" s="730"/>
      <c r="S52" s="731"/>
    </row>
    <row r="53" spans="1:28" ht="15" customHeight="1" x14ac:dyDescent="0.2">
      <c r="A53" s="965" t="s">
        <v>114</v>
      </c>
      <c r="B53" s="966"/>
      <c r="C53" s="985"/>
      <c r="D53" s="986"/>
      <c r="E53" s="986"/>
      <c r="F53" s="986"/>
      <c r="G53" s="986"/>
      <c r="H53" s="986"/>
      <c r="I53" s="986"/>
      <c r="J53" s="989" t="s">
        <v>158</v>
      </c>
      <c r="K53" s="990"/>
      <c r="L53" s="990"/>
      <c r="M53" s="991"/>
      <c r="N53" s="985"/>
      <c r="O53" s="986"/>
      <c r="P53" s="986"/>
      <c r="Q53" s="986"/>
      <c r="R53" s="986"/>
      <c r="S53" s="995"/>
    </row>
    <row r="54" spans="1:28" ht="15" customHeight="1" x14ac:dyDescent="0.2">
      <c r="A54" s="967"/>
      <c r="B54" s="968"/>
      <c r="C54" s="987"/>
      <c r="D54" s="988"/>
      <c r="E54" s="988"/>
      <c r="F54" s="988"/>
      <c r="G54" s="988"/>
      <c r="H54" s="988"/>
      <c r="I54" s="988"/>
      <c r="J54" s="992"/>
      <c r="K54" s="993"/>
      <c r="L54" s="993"/>
      <c r="M54" s="994"/>
      <c r="N54" s="987"/>
      <c r="O54" s="988"/>
      <c r="P54" s="988"/>
      <c r="Q54" s="988"/>
      <c r="R54" s="988"/>
      <c r="S54" s="996"/>
    </row>
  </sheetData>
  <sheetProtection sheet="1" formatCells="0" formatRows="0" selectLockedCells="1"/>
  <mergeCells count="15">
    <mergeCell ref="A51:S52"/>
    <mergeCell ref="A53:B54"/>
    <mergeCell ref="C53:I54"/>
    <mergeCell ref="J53:M54"/>
    <mergeCell ref="N53:S54"/>
    <mergeCell ref="D2:S2"/>
    <mergeCell ref="A43:B50"/>
    <mergeCell ref="C43:S50"/>
    <mergeCell ref="A4:S39"/>
    <mergeCell ref="A3:S3"/>
    <mergeCell ref="A41:B42"/>
    <mergeCell ref="C41:G42"/>
    <mergeCell ref="H41:J42"/>
    <mergeCell ref="K41:S42"/>
    <mergeCell ref="A40:S40"/>
  </mergeCells>
  <phoneticPr fontId="1"/>
  <dataValidations xWindow="177" yWindow="763" count="2">
    <dataValidation allowBlank="1" showInputMessage="1" showErrorMessage="1" prompt="上記の社内体制図には、助成事業の主担当者を必ず記入してください。" sqref="C41:G42" xr:uid="{00000000-0002-0000-0700-000000000000}"/>
    <dataValidation allowBlank="1" showInputMessage="1" showErrorMessage="1" prompt="組織図やプロセス図等を用いて、主に以下の点を説明してください。・実施体制（実施責任者、従事者、営業担当等の人員配置、役割分担）・他社との連携体制、役割分担" sqref="A4:S39" xr:uid="{00000000-0002-0000-0700-000001000000}"/>
  </dataValidations>
  <pageMargins left="0.59055118110236227" right="0.19685039370078741" top="0.39370078740157483" bottom="0.39370078740157483" header="0.19685039370078741" footer="0.19685039370078741"/>
  <pageSetup paperSize="9" scale="9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pageSetUpPr fitToPage="1"/>
  </sheetPr>
  <dimension ref="A1:Y33"/>
  <sheetViews>
    <sheetView showGridLines="0" view="pageBreakPreview" topLeftCell="A2" zoomScale="86" zoomScaleNormal="100" zoomScaleSheetLayoutView="86" workbookViewId="0">
      <selection activeCell="P25" sqref="P25:Q25"/>
    </sheetView>
  </sheetViews>
  <sheetFormatPr defaultColWidth="9" defaultRowHeight="15" customHeight="1" x14ac:dyDescent="0.2"/>
  <cols>
    <col min="1" max="1" width="2.90625" style="454" customWidth="1"/>
    <col min="2" max="2" width="10.6328125" style="454" customWidth="1"/>
    <col min="3" max="3" width="10.36328125" style="454" customWidth="1"/>
    <col min="4" max="4" width="9.7265625" style="454" customWidth="1"/>
    <col min="5" max="15" width="6.6328125" style="454" customWidth="1"/>
    <col min="16" max="16" width="1.453125" style="454" customWidth="1"/>
    <col min="17" max="17" width="6.36328125" style="454" customWidth="1"/>
    <col min="18" max="18" width="2.6328125" style="454" customWidth="1"/>
    <col min="19" max="19" width="13.7265625" style="454" bestFit="1" customWidth="1"/>
    <col min="20" max="16384" width="9" style="454"/>
  </cols>
  <sheetData>
    <row r="1" spans="1:25" ht="15" customHeight="1" x14ac:dyDescent="0.2">
      <c r="A1" s="205" t="s">
        <v>299</v>
      </c>
    </row>
    <row r="2" spans="1:25" ht="20" x14ac:dyDescent="0.2">
      <c r="A2" s="455" t="s">
        <v>330</v>
      </c>
      <c r="B2" s="455"/>
      <c r="C2" s="456"/>
      <c r="D2" s="456"/>
      <c r="E2" s="1001"/>
      <c r="F2" s="1001"/>
      <c r="G2" s="1001"/>
      <c r="H2" s="1001"/>
      <c r="I2" s="1001"/>
      <c r="J2" s="1001"/>
      <c r="K2" s="1001"/>
      <c r="L2" s="1001"/>
      <c r="M2" s="1001"/>
      <c r="N2" s="1001"/>
      <c r="O2" s="1001"/>
      <c r="P2" s="1001"/>
      <c r="Q2" s="1001"/>
    </row>
    <row r="3" spans="1:25" ht="18" x14ac:dyDescent="0.2">
      <c r="A3" s="1005" t="s">
        <v>91</v>
      </c>
      <c r="B3" s="1006"/>
      <c r="C3" s="1006"/>
      <c r="D3" s="1006"/>
      <c r="E3" s="1006"/>
      <c r="F3" s="1006"/>
      <c r="G3" s="1006"/>
      <c r="H3" s="1006"/>
      <c r="I3" s="1006"/>
      <c r="J3" s="457"/>
      <c r="K3" s="457"/>
      <c r="L3" s="457"/>
      <c r="M3" s="1002">
        <f>様式外＿申請書別紙入力用資料!C38</f>
        <v>0</v>
      </c>
      <c r="N3" s="1003"/>
      <c r="O3" s="1003"/>
      <c r="P3" s="1003"/>
      <c r="Q3" s="1004"/>
      <c r="R3" s="458"/>
      <c r="S3" s="458"/>
      <c r="T3" s="458"/>
      <c r="U3" s="458"/>
    </row>
    <row r="4" spans="1:25" ht="18" x14ac:dyDescent="0.2">
      <c r="A4" s="1012" t="s">
        <v>378</v>
      </c>
      <c r="B4" s="1013"/>
      <c r="C4" s="1013"/>
      <c r="D4" s="1014"/>
      <c r="E4" s="1022" t="s">
        <v>272</v>
      </c>
      <c r="F4" s="1023"/>
      <c r="G4" s="1023"/>
      <c r="H4" s="459"/>
      <c r="I4" s="535" t="s">
        <v>51</v>
      </c>
      <c r="J4" s="459"/>
      <c r="K4" s="535" t="s">
        <v>56</v>
      </c>
      <c r="L4" s="1024" t="s">
        <v>132</v>
      </c>
      <c r="M4" s="1024"/>
      <c r="N4" s="1024"/>
      <c r="O4" s="1024"/>
      <c r="P4" s="1024"/>
      <c r="Q4" s="1025"/>
    </row>
    <row r="5" spans="1:25" ht="18" x14ac:dyDescent="0.2">
      <c r="A5" s="1026" t="s">
        <v>379</v>
      </c>
      <c r="B5" s="1027"/>
      <c r="C5" s="1027"/>
      <c r="D5" s="1027"/>
      <c r="E5" s="1027"/>
      <c r="F5" s="1027"/>
      <c r="G5" s="1027"/>
      <c r="H5" s="1027"/>
      <c r="I5" s="1027"/>
      <c r="J5" s="1027"/>
      <c r="K5" s="1027"/>
      <c r="L5" s="1027"/>
      <c r="M5" s="1027"/>
      <c r="N5" s="1027"/>
      <c r="O5" s="1027"/>
      <c r="P5" s="1027"/>
      <c r="Q5" s="1028"/>
      <c r="R5" s="458"/>
      <c r="S5" s="458"/>
      <c r="T5" s="458"/>
      <c r="U5" s="458"/>
    </row>
    <row r="6" spans="1:25" ht="18" x14ac:dyDescent="0.2">
      <c r="A6" s="1026"/>
      <c r="B6" s="1027"/>
      <c r="C6" s="1027"/>
      <c r="D6" s="1027"/>
      <c r="E6" s="1027"/>
      <c r="F6" s="1027"/>
      <c r="G6" s="1027"/>
      <c r="H6" s="1027"/>
      <c r="I6" s="1027"/>
      <c r="J6" s="1027"/>
      <c r="K6" s="1027"/>
      <c r="L6" s="1027"/>
      <c r="M6" s="1027"/>
      <c r="N6" s="1027"/>
      <c r="O6" s="1027"/>
      <c r="P6" s="1027"/>
      <c r="Q6" s="1028"/>
      <c r="R6" s="460"/>
      <c r="S6" s="460"/>
      <c r="T6" s="460"/>
      <c r="U6" s="460"/>
    </row>
    <row r="7" spans="1:25" ht="18" x14ac:dyDescent="0.2">
      <c r="A7" s="1029"/>
      <c r="B7" s="1030"/>
      <c r="C7" s="1030"/>
      <c r="D7" s="1030"/>
      <c r="E7" s="1030"/>
      <c r="F7" s="1030"/>
      <c r="G7" s="1030"/>
      <c r="H7" s="1030"/>
      <c r="I7" s="1030"/>
      <c r="J7" s="1030"/>
      <c r="K7" s="1030"/>
      <c r="L7" s="1030"/>
      <c r="M7" s="1030"/>
      <c r="N7" s="1030"/>
      <c r="O7" s="1030"/>
      <c r="P7" s="1030"/>
      <c r="Q7" s="1031"/>
      <c r="R7" s="460"/>
      <c r="S7" s="460"/>
      <c r="T7" s="460"/>
      <c r="U7" s="460"/>
    </row>
    <row r="8" spans="1:25" ht="18" x14ac:dyDescent="0.2">
      <c r="A8" s="1007" t="s">
        <v>43</v>
      </c>
      <c r="B8" s="1032" t="s">
        <v>63</v>
      </c>
      <c r="C8" s="1033"/>
      <c r="D8" s="1038" t="s">
        <v>273</v>
      </c>
      <c r="E8" s="398">
        <f>様式外＿申請書別紙入力用資料!E37</f>
        <v>46419</v>
      </c>
      <c r="F8" s="389">
        <f>EDATE($E$8,3)</f>
        <v>46508</v>
      </c>
      <c r="G8" s="389">
        <f>EDATE($E$8,6)</f>
        <v>46600</v>
      </c>
      <c r="H8" s="389">
        <f>EDATE($E$8,9)</f>
        <v>46692</v>
      </c>
      <c r="I8" s="389">
        <f>EDATE($E$8,12)</f>
        <v>46784</v>
      </c>
      <c r="J8" s="389">
        <f>EDATE($E$8,15)</f>
        <v>46874</v>
      </c>
      <c r="K8" s="389">
        <f>EDATE($E$8,18)</f>
        <v>46966</v>
      </c>
      <c r="L8" s="389">
        <f>EDATE($E$8,21)</f>
        <v>47058</v>
      </c>
      <c r="M8" s="389">
        <f>EDATE($E$8,24)</f>
        <v>47150</v>
      </c>
      <c r="N8" s="389">
        <f>EDATE($E$8,27)</f>
        <v>47239</v>
      </c>
      <c r="O8" s="390">
        <f>EDATE($E$8,30)</f>
        <v>47331</v>
      </c>
      <c r="P8" s="1032" t="s">
        <v>48</v>
      </c>
      <c r="Q8" s="1033"/>
    </row>
    <row r="9" spans="1:25" ht="9.75" customHeight="1" x14ac:dyDescent="0.2">
      <c r="A9" s="1008"/>
      <c r="B9" s="1034"/>
      <c r="C9" s="1035"/>
      <c r="D9" s="1039"/>
      <c r="E9" s="391" t="s">
        <v>167</v>
      </c>
      <c r="F9" s="392" t="s">
        <v>167</v>
      </c>
      <c r="G9" s="392" t="s">
        <v>167</v>
      </c>
      <c r="H9" s="392" t="s">
        <v>167</v>
      </c>
      <c r="I9" s="392" t="s">
        <v>167</v>
      </c>
      <c r="J9" s="392" t="s">
        <v>167</v>
      </c>
      <c r="K9" s="392" t="s">
        <v>167</v>
      </c>
      <c r="L9" s="392" t="s">
        <v>166</v>
      </c>
      <c r="M9" s="393" t="s">
        <v>166</v>
      </c>
      <c r="N9" s="393" t="s">
        <v>166</v>
      </c>
      <c r="O9" s="394" t="s">
        <v>166</v>
      </c>
      <c r="P9" s="1034"/>
      <c r="Q9" s="1035"/>
    </row>
    <row r="10" spans="1:25" ht="18" x14ac:dyDescent="0.2">
      <c r="A10" s="1009"/>
      <c r="B10" s="1036"/>
      <c r="C10" s="1037"/>
      <c r="D10" s="1040"/>
      <c r="E10" s="395">
        <f>EDATE($E$8,2)</f>
        <v>46478</v>
      </c>
      <c r="F10" s="396">
        <f>EDATE($E$8,5)</f>
        <v>46569</v>
      </c>
      <c r="G10" s="396">
        <f>EDATE($E$8,8)</f>
        <v>46661</v>
      </c>
      <c r="H10" s="396">
        <f>EDATE($E$8,11)</f>
        <v>46753</v>
      </c>
      <c r="I10" s="396">
        <f>EDATE($E$8,14)</f>
        <v>46844</v>
      </c>
      <c r="J10" s="396">
        <f>EDATE($E$8,17)</f>
        <v>46935</v>
      </c>
      <c r="K10" s="396">
        <f>EDATE($E$8,20)</f>
        <v>47027</v>
      </c>
      <c r="L10" s="396">
        <f>EDATE($E$8,23)</f>
        <v>47119</v>
      </c>
      <c r="M10" s="396">
        <f>EDATE($E$8,26)</f>
        <v>47209</v>
      </c>
      <c r="N10" s="396">
        <f>EDATE($E$8,29)</f>
        <v>47300</v>
      </c>
      <c r="O10" s="397">
        <f>EDATE($E$8,32)</f>
        <v>47392</v>
      </c>
      <c r="P10" s="1036"/>
      <c r="Q10" s="1037"/>
    </row>
    <row r="11" spans="1:25" ht="36.75" customHeight="1" x14ac:dyDescent="0.2">
      <c r="A11" s="461">
        <v>1</v>
      </c>
      <c r="B11" s="1020"/>
      <c r="C11" s="1021"/>
      <c r="D11" s="462"/>
      <c r="E11" s="227"/>
      <c r="F11" s="228"/>
      <c r="G11" s="228"/>
      <c r="H11" s="228"/>
      <c r="I11" s="229"/>
      <c r="J11" s="228"/>
      <c r="K11" s="228"/>
      <c r="L11" s="228"/>
      <c r="M11" s="228"/>
      <c r="N11" s="228"/>
      <c r="O11" s="230"/>
      <c r="P11" s="1018"/>
      <c r="Q11" s="1019"/>
    </row>
    <row r="12" spans="1:25" ht="36.75" customHeight="1" x14ac:dyDescent="0.2">
      <c r="A12" s="463">
        <v>2</v>
      </c>
      <c r="B12" s="999"/>
      <c r="C12" s="1000"/>
      <c r="D12" s="464"/>
      <c r="E12" s="231"/>
      <c r="F12" s="232"/>
      <c r="G12" s="233"/>
      <c r="H12" s="233"/>
      <c r="I12" s="234"/>
      <c r="J12" s="232"/>
      <c r="K12" s="232"/>
      <c r="L12" s="232"/>
      <c r="M12" s="232"/>
      <c r="N12" s="232"/>
      <c r="O12" s="235"/>
      <c r="P12" s="1016"/>
      <c r="Q12" s="1017"/>
    </row>
    <row r="13" spans="1:25" ht="36.75" customHeight="1" x14ac:dyDescent="0.2">
      <c r="A13" s="463">
        <v>3</v>
      </c>
      <c r="B13" s="999"/>
      <c r="C13" s="1000"/>
      <c r="D13" s="464"/>
      <c r="E13" s="236"/>
      <c r="F13" s="233"/>
      <c r="G13" s="233"/>
      <c r="H13" s="233"/>
      <c r="I13" s="233"/>
      <c r="J13" s="233"/>
      <c r="K13" s="233"/>
      <c r="L13" s="465"/>
      <c r="M13" s="233"/>
      <c r="N13" s="233"/>
      <c r="O13" s="466"/>
      <c r="P13" s="1016"/>
      <c r="Q13" s="1017"/>
      <c r="T13" s="467"/>
      <c r="U13" s="467"/>
      <c r="V13" s="467"/>
      <c r="W13" s="467"/>
      <c r="X13" s="467"/>
      <c r="Y13" s="467"/>
    </row>
    <row r="14" spans="1:25" ht="36.75" customHeight="1" x14ac:dyDescent="0.2">
      <c r="A14" s="463">
        <v>4</v>
      </c>
      <c r="B14" s="999"/>
      <c r="C14" s="1000"/>
      <c r="D14" s="464"/>
      <c r="E14" s="236"/>
      <c r="F14" s="233"/>
      <c r="G14" s="233"/>
      <c r="H14" s="233"/>
      <c r="I14" s="233"/>
      <c r="J14" s="233"/>
      <c r="K14" s="233"/>
      <c r="L14" s="233"/>
      <c r="M14" s="233"/>
      <c r="N14" s="233"/>
      <c r="O14" s="466"/>
      <c r="P14" s="1016"/>
      <c r="Q14" s="1017"/>
      <c r="T14" s="1015"/>
      <c r="U14" s="1015"/>
      <c r="V14" s="1015"/>
      <c r="W14" s="1015"/>
      <c r="X14" s="1015"/>
      <c r="Y14" s="467"/>
    </row>
    <row r="15" spans="1:25" ht="36.75" customHeight="1" x14ac:dyDescent="0.2">
      <c r="A15" s="463">
        <v>5</v>
      </c>
      <c r="B15" s="999"/>
      <c r="C15" s="1000"/>
      <c r="D15" s="464"/>
      <c r="E15" s="236"/>
      <c r="F15" s="233"/>
      <c r="G15" s="233"/>
      <c r="H15" s="233"/>
      <c r="I15" s="233"/>
      <c r="J15" s="233"/>
      <c r="K15" s="233"/>
      <c r="L15" s="233"/>
      <c r="M15" s="233"/>
      <c r="N15" s="233"/>
      <c r="O15" s="466"/>
      <c r="P15" s="1016"/>
      <c r="Q15" s="1017"/>
      <c r="T15" s="1015"/>
      <c r="U15" s="1015"/>
      <c r="V15" s="1015"/>
      <c r="W15" s="1015"/>
      <c r="X15" s="1015"/>
      <c r="Y15" s="467"/>
    </row>
    <row r="16" spans="1:25" ht="36.75" customHeight="1" x14ac:dyDescent="0.2">
      <c r="A16" s="463">
        <v>6</v>
      </c>
      <c r="B16" s="999"/>
      <c r="C16" s="1000"/>
      <c r="D16" s="464"/>
      <c r="E16" s="236"/>
      <c r="F16" s="233"/>
      <c r="G16" s="233"/>
      <c r="H16" s="233"/>
      <c r="I16" s="233"/>
      <c r="J16" s="233"/>
      <c r="K16" s="233"/>
      <c r="L16" s="233"/>
      <c r="M16" s="233"/>
      <c r="N16" s="233"/>
      <c r="O16" s="466"/>
      <c r="P16" s="1016"/>
      <c r="Q16" s="1017"/>
      <c r="T16" s="1015"/>
      <c r="U16" s="1015"/>
      <c r="V16" s="1015"/>
      <c r="W16" s="1015"/>
      <c r="X16" s="1015"/>
      <c r="Y16" s="467"/>
    </row>
    <row r="17" spans="1:25" ht="36.75" customHeight="1" x14ac:dyDescent="0.2">
      <c r="A17" s="463">
        <v>7</v>
      </c>
      <c r="B17" s="999"/>
      <c r="C17" s="1000"/>
      <c r="D17" s="464"/>
      <c r="E17" s="236"/>
      <c r="F17" s="233"/>
      <c r="G17" s="233"/>
      <c r="H17" s="233"/>
      <c r="I17" s="233"/>
      <c r="J17" s="233"/>
      <c r="K17" s="233"/>
      <c r="L17" s="233"/>
      <c r="M17" s="233"/>
      <c r="N17" s="233"/>
      <c r="O17" s="466"/>
      <c r="P17" s="1016"/>
      <c r="Q17" s="1017"/>
      <c r="T17" s="1015"/>
      <c r="U17" s="1015"/>
      <c r="V17" s="1015"/>
      <c r="W17" s="1015"/>
      <c r="X17" s="1015"/>
      <c r="Y17" s="467"/>
    </row>
    <row r="18" spans="1:25" ht="36.75" customHeight="1" x14ac:dyDescent="0.2">
      <c r="A18" s="463">
        <v>8</v>
      </c>
      <c r="B18" s="999"/>
      <c r="C18" s="1000"/>
      <c r="D18" s="464"/>
      <c r="E18" s="236"/>
      <c r="F18" s="233"/>
      <c r="G18" s="233"/>
      <c r="H18" s="233"/>
      <c r="I18" s="233"/>
      <c r="J18" s="233"/>
      <c r="K18" s="468"/>
      <c r="L18" s="233"/>
      <c r="M18" s="233"/>
      <c r="N18" s="233"/>
      <c r="O18" s="466"/>
      <c r="P18" s="1016"/>
      <c r="Q18" s="1017"/>
      <c r="T18" s="469"/>
      <c r="U18" s="469"/>
      <c r="V18" s="469"/>
      <c r="W18" s="469"/>
      <c r="X18" s="469"/>
      <c r="Y18" s="467"/>
    </row>
    <row r="19" spans="1:25" ht="36.75" customHeight="1" x14ac:dyDescent="0.2">
      <c r="A19" s="463">
        <v>9</v>
      </c>
      <c r="B19" s="999"/>
      <c r="C19" s="1000"/>
      <c r="D19" s="464"/>
      <c r="E19" s="236"/>
      <c r="F19" s="233"/>
      <c r="G19" s="233"/>
      <c r="H19" s="233"/>
      <c r="I19" s="233"/>
      <c r="J19" s="233"/>
      <c r="K19" s="468"/>
      <c r="L19" s="233"/>
      <c r="M19" s="233"/>
      <c r="N19" s="233"/>
      <c r="O19" s="466"/>
      <c r="P19" s="1016"/>
      <c r="Q19" s="1017"/>
      <c r="T19" s="469"/>
      <c r="U19" s="469"/>
      <c r="V19" s="469"/>
      <c r="W19" s="469"/>
      <c r="X19" s="469"/>
      <c r="Y19" s="467"/>
    </row>
    <row r="20" spans="1:25" ht="36.75" customHeight="1" x14ac:dyDescent="0.2">
      <c r="A20" s="463">
        <v>10</v>
      </c>
      <c r="B20" s="999"/>
      <c r="C20" s="1000"/>
      <c r="D20" s="464"/>
      <c r="E20" s="236"/>
      <c r="F20" s="233"/>
      <c r="G20" s="233"/>
      <c r="H20" s="233"/>
      <c r="I20" s="233"/>
      <c r="J20" s="233"/>
      <c r="K20" s="468"/>
      <c r="L20" s="233"/>
      <c r="M20" s="233"/>
      <c r="N20" s="233"/>
      <c r="O20" s="466"/>
      <c r="P20" s="1016"/>
      <c r="Q20" s="1017"/>
      <c r="T20" s="469"/>
      <c r="U20" s="469"/>
      <c r="V20" s="469"/>
      <c r="W20" s="469"/>
      <c r="X20" s="469"/>
      <c r="Y20" s="467"/>
    </row>
    <row r="21" spans="1:25" ht="36.75" customHeight="1" x14ac:dyDescent="0.2">
      <c r="A21" s="463">
        <v>11</v>
      </c>
      <c r="B21" s="999"/>
      <c r="C21" s="1000"/>
      <c r="D21" s="464"/>
      <c r="E21" s="236"/>
      <c r="F21" s="233"/>
      <c r="G21" s="233"/>
      <c r="H21" s="233"/>
      <c r="I21" s="233"/>
      <c r="J21" s="233"/>
      <c r="K21" s="468"/>
      <c r="L21" s="233"/>
      <c r="M21" s="233"/>
      <c r="N21" s="233"/>
      <c r="O21" s="466"/>
      <c r="P21" s="1016"/>
      <c r="Q21" s="1017"/>
      <c r="T21" s="469"/>
      <c r="U21" s="469"/>
      <c r="V21" s="469"/>
      <c r="W21" s="469"/>
      <c r="X21" s="469"/>
      <c r="Y21" s="467"/>
    </row>
    <row r="22" spans="1:25" ht="36.75" customHeight="1" x14ac:dyDescent="0.2">
      <c r="A22" s="463">
        <v>12</v>
      </c>
      <c r="B22" s="999"/>
      <c r="C22" s="1000"/>
      <c r="D22" s="464"/>
      <c r="E22" s="236"/>
      <c r="F22" s="233"/>
      <c r="G22" s="233"/>
      <c r="H22" s="233"/>
      <c r="I22" s="233"/>
      <c r="J22" s="233"/>
      <c r="K22" s="468"/>
      <c r="L22" s="233"/>
      <c r="M22" s="233"/>
      <c r="N22" s="233"/>
      <c r="O22" s="466"/>
      <c r="P22" s="1016"/>
      <c r="Q22" s="1017"/>
      <c r="T22" s="1015"/>
      <c r="U22" s="1015"/>
      <c r="V22" s="1015"/>
      <c r="W22" s="1015"/>
      <c r="X22" s="1015"/>
      <c r="Y22" s="467"/>
    </row>
    <row r="23" spans="1:25" ht="36.75" customHeight="1" x14ac:dyDescent="0.2">
      <c r="A23" s="463">
        <v>13</v>
      </c>
      <c r="B23" s="999"/>
      <c r="C23" s="1000"/>
      <c r="D23" s="464"/>
      <c r="E23" s="237"/>
      <c r="F23" s="238"/>
      <c r="G23" s="238"/>
      <c r="H23" s="238"/>
      <c r="I23" s="238"/>
      <c r="J23" s="238"/>
      <c r="K23" s="239"/>
      <c r="L23" s="238"/>
      <c r="M23" s="238"/>
      <c r="N23" s="238"/>
      <c r="O23" s="240"/>
      <c r="P23" s="241"/>
      <c r="Q23" s="242"/>
      <c r="T23" s="469"/>
      <c r="U23" s="469"/>
      <c r="V23" s="469"/>
      <c r="W23" s="469"/>
      <c r="X23" s="469"/>
      <c r="Y23" s="467"/>
    </row>
    <row r="24" spans="1:25" ht="36.75" customHeight="1" x14ac:dyDescent="0.2">
      <c r="A24" s="463">
        <v>14</v>
      </c>
      <c r="B24" s="999"/>
      <c r="C24" s="1000"/>
      <c r="D24" s="243"/>
      <c r="E24" s="237"/>
      <c r="F24" s="238"/>
      <c r="G24" s="238"/>
      <c r="H24" s="238"/>
      <c r="I24" s="238"/>
      <c r="J24" s="238"/>
      <c r="K24" s="239"/>
      <c r="L24" s="238"/>
      <c r="M24" s="238"/>
      <c r="N24" s="238"/>
      <c r="O24" s="240"/>
      <c r="P24" s="241"/>
      <c r="Q24" s="242"/>
      <c r="T24" s="469"/>
      <c r="U24" s="469"/>
      <c r="V24" s="469"/>
      <c r="W24" s="469"/>
      <c r="X24" s="469"/>
      <c r="Y24" s="467"/>
    </row>
    <row r="25" spans="1:25" ht="36.75" customHeight="1" x14ac:dyDescent="0.2">
      <c r="A25" s="470">
        <v>15</v>
      </c>
      <c r="B25" s="997"/>
      <c r="C25" s="998"/>
      <c r="D25" s="244"/>
      <c r="E25" s="245"/>
      <c r="F25" s="246"/>
      <c r="G25" s="246"/>
      <c r="H25" s="246"/>
      <c r="I25" s="246"/>
      <c r="J25" s="246"/>
      <c r="K25" s="246"/>
      <c r="L25" s="246"/>
      <c r="M25" s="246"/>
      <c r="N25" s="246"/>
      <c r="O25" s="247"/>
      <c r="P25" s="1010"/>
      <c r="Q25" s="1011"/>
      <c r="T25" s="1015"/>
      <c r="U25" s="1015"/>
      <c r="V25" s="1015"/>
      <c r="W25" s="1015"/>
      <c r="X25" s="1015"/>
      <c r="Y25" s="467"/>
    </row>
    <row r="26" spans="1:25" ht="10" customHeight="1" x14ac:dyDescent="0.2"/>
    <row r="27" spans="1:25" ht="36.75" customHeight="1" x14ac:dyDescent="0.2"/>
    <row r="28" spans="1:25" ht="36.75" customHeight="1" x14ac:dyDescent="0.2"/>
    <row r="29" spans="1:25" ht="36.75" customHeight="1" x14ac:dyDescent="0.2"/>
    <row r="30" spans="1:25" ht="36.75" customHeight="1" x14ac:dyDescent="0.2"/>
    <row r="31" spans="1:25" ht="36.75" customHeight="1" x14ac:dyDescent="0.2"/>
    <row r="32" spans="1:25" ht="36.75" customHeight="1" x14ac:dyDescent="0.2"/>
    <row r="33" ht="36.75" customHeight="1" x14ac:dyDescent="0.2"/>
  </sheetData>
  <sheetProtection sheet="1" formatCells="0" formatColumns="0" formatRows="0" insertRows="0" deleteRows="0" selectLockedCells="1"/>
  <mergeCells count="45">
    <mergeCell ref="E4:G4"/>
    <mergeCell ref="L4:Q4"/>
    <mergeCell ref="A5:Q7"/>
    <mergeCell ref="B8:C10"/>
    <mergeCell ref="P8:Q10"/>
    <mergeCell ref="D8:D10"/>
    <mergeCell ref="T25:X25"/>
    <mergeCell ref="P16:Q16"/>
    <mergeCell ref="T16:X16"/>
    <mergeCell ref="P17:Q17"/>
    <mergeCell ref="T17:X17"/>
    <mergeCell ref="P18:Q18"/>
    <mergeCell ref="P19:Q19"/>
    <mergeCell ref="T14:X14"/>
    <mergeCell ref="P15:Q15"/>
    <mergeCell ref="T15:X15"/>
    <mergeCell ref="P11:Q11"/>
    <mergeCell ref="B22:C22"/>
    <mergeCell ref="P20:Q20"/>
    <mergeCell ref="P21:Q21"/>
    <mergeCell ref="P22:Q22"/>
    <mergeCell ref="B11:C11"/>
    <mergeCell ref="B12:C12"/>
    <mergeCell ref="T22:X22"/>
    <mergeCell ref="P12:Q12"/>
    <mergeCell ref="P13:Q13"/>
    <mergeCell ref="P14:Q14"/>
    <mergeCell ref="B13:C13"/>
    <mergeCell ref="B14:C14"/>
    <mergeCell ref="B25:C25"/>
    <mergeCell ref="B20:C20"/>
    <mergeCell ref="E2:Q2"/>
    <mergeCell ref="M3:Q3"/>
    <mergeCell ref="A3:I3"/>
    <mergeCell ref="B21:C21"/>
    <mergeCell ref="A8:A10"/>
    <mergeCell ref="B15:C15"/>
    <mergeCell ref="B16:C16"/>
    <mergeCell ref="B17:C17"/>
    <mergeCell ref="B18:C18"/>
    <mergeCell ref="B19:C19"/>
    <mergeCell ref="P25:Q25"/>
    <mergeCell ref="B23:C23"/>
    <mergeCell ref="B24:C24"/>
    <mergeCell ref="A4:D4"/>
  </mergeCells>
  <phoneticPr fontId="1"/>
  <dataValidations count="6">
    <dataValidation type="custom" imeMode="disabled" allowBlank="1" showInputMessage="1" showErrorMessage="1" sqref="J4" xr:uid="{00000000-0002-0000-0800-000000000000}">
      <formula1>DATE(2018+H4, J4, 1) &gt;= DATE(YEAR($M$3), MONTH($M$3), 1)</formula1>
    </dataValidation>
    <dataValidation allowBlank="1" showErrorMessage="1" sqref="E8:O10" xr:uid="{00000000-0002-0000-0800-000001000000}"/>
    <dataValidation allowBlank="1" showInputMessage="1" showErrorMessage="1" prompt="「7．資金支出明細」の経費番号（原カ-1、機カ-1、委キ-1…）を記入してください。" sqref="P11:Q25" xr:uid="{00000000-0002-0000-0800-000002000000}"/>
    <dataValidation type="list" allowBlank="1" showInputMessage="1" showErrorMessage="1" prompt="自社作業は「○」、_x000a_他社作業は「●」、_x000a_両方の場合は「○●」_x000a_を記入してください。" sqref="E11:O25" xr:uid="{00000000-0002-0000-0800-000003000000}">
      <formula1>"○,●,○●"</formula1>
    </dataValidation>
    <dataValidation type="list" allowBlank="1" showInputMessage="1" showErrorMessage="1" sqref="D11:D25" xr:uid="{00000000-0002-0000-0800-000004000000}">
      <formula1>"製品改良費,規格認証費"</formula1>
    </dataValidation>
    <dataValidation type="whole" imeMode="disabled" operator="greaterThan" allowBlank="1" showInputMessage="1" showErrorMessage="1" sqref="H4" xr:uid="{C31649CB-6A65-4479-94F9-9CA0C0EFEE30}">
      <formula1>8</formula1>
    </dataValidation>
  </dataValidations>
  <pageMargins left="0.59055118110236227" right="0.19685039370078741" top="0.39370078740157483" bottom="0.39370078740157483" header="0.19685039370078741" footer="0.19685039370078741"/>
  <pageSetup paperSize="9" scale="83" orientation="portrait" r:id="rId1"/>
  <extLst>
    <ext xmlns:x14="http://schemas.microsoft.com/office/spreadsheetml/2009/9/main" uri="{78C0D931-6437-407d-A8EE-F0AAD7539E65}">
      <x14:conditionalFormattings>
        <x14:conditionalFormatting xmlns:xm="http://schemas.microsoft.com/office/excel/2006/main">
          <x14:cfRule type="expression" priority="3" id="{F563F1A4-BAF3-419F-AFC1-26ED5EC11EA5}">
            <xm:f>OR(様式外＿申請書別紙入力用資料!$C$24="申請区分①　A【製品改良プロジェクト】",様式外＿申請書別紙入力用資料!$C$24="申請区分②　B【規格適合・認証取得プロジェクト - 製品改良目標無】")</xm:f>
            <x14:dxf>
              <font>
                <color theme="0" tint="-0.24994659260841701"/>
              </font>
              <fill>
                <patternFill>
                  <bgColor theme="0" tint="-0.24994659260841701"/>
                </patternFill>
              </fill>
            </x14:dxf>
          </x14:cfRule>
          <xm:sqref>L8:O12 L24:O25</xm:sqref>
        </x14:conditionalFormatting>
        <x14:conditionalFormatting xmlns:xm="http://schemas.microsoft.com/office/excel/2006/main">
          <x14:cfRule type="expression" priority="1" id="{1426ADE6-2DAF-460A-98E7-3CC2CECB145B}">
            <xm:f>OR(様式外＿申請書別紙入力用資料!$C$24="申請区分①　A【製品改良プロジェクト】",様式外＿申請書別紙入力用資料!$C$24="申請区分②　B【規格適合・認証取得プロジェクト - 製品改良目標無】")</xm:f>
            <x14:dxf>
              <font>
                <color theme="0" tint="-0.24994659260841701"/>
              </font>
              <fill>
                <patternFill>
                  <fgColor theme="0" tint="-0.24994659260841701"/>
                  <bgColor theme="0" tint="-0.24994659260841701"/>
                </patternFill>
              </fill>
            </x14:dxf>
          </x14:cfRule>
          <x14:cfRule type="expression" priority="2" id="{06EDAF37-5FD6-4EED-8901-FA2CEB5CE465}">
            <xm:f>OR('\\Tkkdfs01\公社文書\100_企画管理部\030_助成課\070_PT・委員等\020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製品改良・規格等適合化支援事業\070_令和4年度\010_交付要綱、募集要項、様式等\003_申請書\申請書記入例\[040803_様式第1-3号_改良_申請書記入例_田中修正ver.6.xlsx]表紙'!#REF!="申請区分①　A【製品改良プロジェクト】",'\\Tkkdfs01\公社文書\100_企画管理部\030_助成課\070_PT・委員等\020 課内事務\010 助成事業\000_公社全般\010 事業管理\510 製品改良・規格等適合化支援事業\070_令和4年度\010_交付要綱、募集要項、様式等\003_申請書\申請書記入例\[040803_様式第1-3号_改良_申請書記入例_田中修正ver.6.xlsx]表紙'!#REF!="申請区分②　B【規格適合・認証取得プロジェクト - 製品改良目標無】")</xm:f>
            <x14:dxf>
              <font>
                <color theme="0" tint="-0.24994659260841701"/>
              </font>
              <fill>
                <patternFill>
                  <bgColor theme="0" tint="-0.24994659260841701"/>
                </patternFill>
              </fill>
            </x14:dxf>
          </x14:cfRule>
          <xm:sqref>L13:O23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29</vt:i4>
      </vt:variant>
      <vt:variant>
        <vt:lpstr>名前付き一覧</vt:lpstr>
      </vt:variant>
      <vt:variant>
        <vt:i4>39</vt:i4>
      </vt:variant>
    </vt:vector>
  </HeadingPairs>
  <TitlesOfParts>
    <vt:vector size="68" baseType="lpstr">
      <vt:lpstr>様式外＿申請書別紙入力用資料</vt:lpstr>
      <vt:lpstr>申請事業・製品改良の計画(別紙１)</vt:lpstr>
      <vt:lpstr>製品改良実施内容(別紙２)</vt:lpstr>
      <vt:lpstr>規格認証の計画(別紙３)</vt:lpstr>
      <vt:lpstr>達成目標&lt;製品改良&gt;(別紙４)</vt:lpstr>
      <vt:lpstr>達成目標&lt;規格認証&gt;(別紙５)</vt:lpstr>
      <vt:lpstr>役員株主名簿(別紙６）</vt:lpstr>
      <vt:lpstr>実施体制(別紙７)</vt:lpstr>
      <vt:lpstr>スケジュール(別紙８)</vt:lpstr>
      <vt:lpstr>市場性(別紙９)</vt:lpstr>
      <vt:lpstr>支出明細＜原材料・改良＞(別紙１０)</vt:lpstr>
      <vt:lpstr>支出明細＜機械工具・改良＞(別紙１１)</vt:lpstr>
      <vt:lpstr>計画書＜機械工具・改良＞(別紙１２)</vt:lpstr>
      <vt:lpstr>支出明細＜委託専門家・改良＞(別紙１３)</vt:lpstr>
      <vt:lpstr>計画書＜委託専門家・改良＞(別紙１４)</vt:lpstr>
      <vt:lpstr>支出明細＜産業財産権・改良＞(別紙１５)</vt:lpstr>
      <vt:lpstr>人件費早見表・改良(別紙１６)</vt:lpstr>
      <vt:lpstr>支出明細＜人件費・改良＞(別紙１７)</vt:lpstr>
      <vt:lpstr>支出明細＜賃借料・改良＞(別紙１８)</vt:lpstr>
      <vt:lpstr>計画書＜賃借料・改良＞(別紙１９)</vt:lpstr>
      <vt:lpstr>支出明細＜原材料・規格認証＞(別紙２０)</vt:lpstr>
      <vt:lpstr>支出明細＜機械工具・規格認証＞(別紙２１)</vt:lpstr>
      <vt:lpstr>計画書＜機械工具・規格認証＞(別紙２２)</vt:lpstr>
      <vt:lpstr>支払明細＜委託専門家・規格認証＞(別紙２３)</vt:lpstr>
      <vt:lpstr>計画書＜委託専門家・規格認証＞(別紙２４)</vt:lpstr>
      <vt:lpstr>資金計画(別紙２５)</vt:lpstr>
      <vt:lpstr>誓約事項①</vt:lpstr>
      <vt:lpstr>誓約事項②</vt:lpstr>
      <vt:lpstr>様式外_Jグランツ入力参考</vt:lpstr>
      <vt:lpstr>'支出明細＜委託専門家・改良＞(別紙１３)'!_9．資金支出明細</vt:lpstr>
      <vt:lpstr>'支出明細＜機械工具・改良＞(別紙１１)'!_9．資金支出明細</vt:lpstr>
      <vt:lpstr>'支出明細＜機械工具・規格認証＞(別紙２１)'!_9．資金支出明細</vt:lpstr>
      <vt:lpstr>'支出明細＜原材料・改良＞(別紙１０)'!_9．資金支出明細</vt:lpstr>
      <vt:lpstr>'支出明細＜原材料・規格認証＞(別紙２０)'!_9．資金支出明細</vt:lpstr>
      <vt:lpstr>'支出明細＜賃借料・改良＞(別紙１８)'!_9．資金支出明細</vt:lpstr>
      <vt:lpstr>'支払明細＜委託専門家・規格認証＞(別紙２３)'!_9．資金支出明細</vt:lpstr>
      <vt:lpstr>'役員株主名簿(別紙６）'!_ftn1</vt:lpstr>
      <vt:lpstr>'スケジュール(別紙８)'!Print_Area</vt:lpstr>
      <vt:lpstr>'規格認証の計画(別紙３)'!Print_Area</vt:lpstr>
      <vt:lpstr>'計画書＜委託専門家・改良＞(別紙１４)'!Print_Area</vt:lpstr>
      <vt:lpstr>'計画書＜委託専門家・規格認証＞(別紙２４)'!Print_Area</vt:lpstr>
      <vt:lpstr>'計画書＜機械工具・改良＞(別紙１２)'!Print_Area</vt:lpstr>
      <vt:lpstr>'計画書＜機械工具・規格認証＞(別紙２２)'!Print_Area</vt:lpstr>
      <vt:lpstr>'計画書＜賃借料・改良＞(別紙１９)'!Print_Area</vt:lpstr>
      <vt:lpstr>'市場性(別紙９)'!Print_Area</vt:lpstr>
      <vt:lpstr>'支出明細＜委託専門家・改良＞(別紙１３)'!Print_Area</vt:lpstr>
      <vt:lpstr>'支出明細＜機械工具・改良＞(別紙１１)'!Print_Area</vt:lpstr>
      <vt:lpstr>'支出明細＜機械工具・規格認証＞(別紙２１)'!Print_Area</vt:lpstr>
      <vt:lpstr>'支出明細＜原材料・改良＞(別紙１０)'!Print_Area</vt:lpstr>
      <vt:lpstr>'支出明細＜原材料・規格認証＞(別紙２０)'!Print_Area</vt:lpstr>
      <vt:lpstr>'支出明細＜産業財産権・改良＞(別紙１５)'!Print_Area</vt:lpstr>
      <vt:lpstr>'支出明細＜人件費・改良＞(別紙１７)'!Print_Area</vt:lpstr>
      <vt:lpstr>'支出明細＜賃借料・改良＞(別紙１８)'!Print_Area</vt:lpstr>
      <vt:lpstr>'支払明細＜委託専門家・規格認証＞(別紙２３)'!Print_Area</vt:lpstr>
      <vt:lpstr>'資金計画(別紙２５)'!Print_Area</vt:lpstr>
      <vt:lpstr>'実施体制(別紙７)'!Print_Area</vt:lpstr>
      <vt:lpstr>'申請事業・製品改良の計画(別紙１)'!Print_Area</vt:lpstr>
      <vt:lpstr>'人件費早見表・改良(別紙１６)'!Print_Area</vt:lpstr>
      <vt:lpstr>'製品改良実施内容(別紙２)'!Print_Area</vt:lpstr>
      <vt:lpstr>誓約事項①!Print_Area</vt:lpstr>
      <vt:lpstr>誓約事項②!Print_Area</vt:lpstr>
      <vt:lpstr>'達成目標&lt;規格認証&gt;(別紙５)'!Print_Area</vt:lpstr>
      <vt:lpstr>'達成目標&lt;製品改良&gt;(別紙４)'!Print_Area</vt:lpstr>
      <vt:lpstr>'役員株主名簿(別紙６）'!Print_Area</vt:lpstr>
      <vt:lpstr>様式外＿申請書別紙入力用資料!Print_Area</vt:lpstr>
      <vt:lpstr>'スケジュール(別紙８)'!Print_Titles</vt:lpstr>
      <vt:lpstr>'支出明細＜原材料・改良＞(別紙１０)'!Print_Titles</vt:lpstr>
      <vt:lpstr>'支出明細＜原材料・規格認証＞(別紙２０)'!Print_Titles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2020-01-30T03:06:24Z</dcterms:created>
  <dcterms:modified xsi:type="dcterms:W3CDTF">2026-07-24T06:43:34Z</dcterms:modified>
  <cp:contentStatus/>
</cp:coreProperties>
</file>