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updateLinks="never" codeName="ThisWorkbook" defaultThemeVersion="124226"/>
  <xr:revisionPtr revIDLastSave="0" documentId="13_ncr:1_{2DB21D9A-76D4-46D7-9A21-75F29B4BA10B}" xr6:coauthVersionLast="47" xr6:coauthVersionMax="47" xr10:uidLastSave="{00000000-0000-0000-0000-000000000000}"/>
  <workbookProtection lockStructure="1"/>
  <bookViews>
    <workbookView xWindow="-110" yWindow="-110" windowWidth="19420" windowHeight="10300" tabRatio="928" xr2:uid="{00000000-000D-0000-FFFF-FFFF00000000}"/>
  </bookViews>
  <sheets>
    <sheet name="様式外＿申請書別紙入力用資料" sheetId="1" r:id="rId1"/>
    <sheet name="申請事業・製品改良の計画(別紙１)" sheetId="135" r:id="rId2"/>
    <sheet name="製品改良実施内容(別紙２)" sheetId="125" r:id="rId3"/>
    <sheet name="規格認証の計画(別紙３)" sheetId="137" r:id="rId4"/>
    <sheet name="達成目標&lt;製品改良&gt;(別紙４)" sheetId="136" r:id="rId5"/>
    <sheet name="達成目標&lt;規格認証&gt;(別紙５)" sheetId="138" r:id="rId6"/>
    <sheet name="役員株主名簿(別紙６）" sheetId="147" r:id="rId7"/>
    <sheet name="実施体制(別紙７)" sheetId="102" r:id="rId8"/>
    <sheet name="スケジュール(別紙８)" sheetId="139" r:id="rId9"/>
    <sheet name="市場性(別紙９)" sheetId="119" r:id="rId10"/>
    <sheet name="支出明細＜原材料・改良＞(別紙１０)" sheetId="87" r:id="rId11"/>
    <sheet name="支出明細＜機械工具・改良＞(別紙１１)" sheetId="25" r:id="rId12"/>
    <sheet name="計画書＜機械工具・改良＞(別紙１２)" sheetId="66" r:id="rId13"/>
    <sheet name="支出明細＜委託専門家・改良＞(別紙１３)" sheetId="141" r:id="rId14"/>
    <sheet name="計画書＜委託専門家・改良＞(別紙１４)" sheetId="67" r:id="rId15"/>
    <sheet name="支出明細＜産業財産権・改良＞(別紙１５)" sheetId="46" r:id="rId16"/>
    <sheet name="人件費早見表・改良(別紙１６)" sheetId="78" r:id="rId17"/>
    <sheet name="支出明細＜人件費・改良＞(別紙１７)" sheetId="30" r:id="rId18"/>
    <sheet name="支出明細＜賃借料・改良＞(別紙１８)" sheetId="118" r:id="rId19"/>
    <sheet name="計画書＜賃借料・改良＞(別紙１９)" sheetId="133" r:id="rId20"/>
    <sheet name="支出明細＜原材料・規格認証＞(別紙２０)" sheetId="142" r:id="rId21"/>
    <sheet name="支出明細＜機械工具・規格認証＞(別紙２１)" sheetId="143" r:id="rId22"/>
    <sheet name="計画書＜機械工具・規格認証＞(別紙２２)" sheetId="144" r:id="rId23"/>
    <sheet name="支払明細＜委託専門家・規格認証＞(別紙２３)" sheetId="145" r:id="rId24"/>
    <sheet name="計画書＜委託専門家・規格認証＞(別紙２４)" sheetId="146" r:id="rId25"/>
    <sheet name="資金計画(別紙２５)" sheetId="65" r:id="rId26"/>
    <sheet name="様式外_Jグランツ入力参考" sheetId="148" r:id="rId27"/>
  </sheets>
  <externalReferences>
    <externalReference r:id="rId28"/>
    <externalReference r:id="rId29"/>
  </externalReferences>
  <definedNames>
    <definedName name="_9．資金支出明細" localSheetId="8">#REF!</definedName>
    <definedName name="_9．資金支出明細" localSheetId="3">#REF!</definedName>
    <definedName name="_9．資金支出明細" localSheetId="24">#REF!</definedName>
    <definedName name="_9．資金支出明細" localSheetId="22">#REF!</definedName>
    <definedName name="_9．資金支出明細" localSheetId="19">#REF!</definedName>
    <definedName name="_9．資金支出明細" localSheetId="9">#REF!</definedName>
    <definedName name="_9．資金支出明細" localSheetId="13">'支出明細＜委託専門家・改良＞(別紙１３)'!$B$6:$H$22</definedName>
    <definedName name="_9．資金支出明細" localSheetId="11">'支出明細＜機械工具・改良＞(別紙１１)'!$B$3:$K$23</definedName>
    <definedName name="_9．資金支出明細" localSheetId="21">'支出明細＜機械工具・規格認証＞(別紙２１)'!$B$3:$K$23</definedName>
    <definedName name="_9．資金支出明細" localSheetId="10">'支出明細＜原材料・改良＞(別紙１０)'!$B$3:$J$22</definedName>
    <definedName name="_9．資金支出明細" localSheetId="20">'支出明細＜原材料・規格認証＞(別紙２０)'!$B$3:$J$21</definedName>
    <definedName name="_9．資金支出明細" localSheetId="15">'支出明細＜産業財産権・改良＞(別紙１５)'!#REF!</definedName>
    <definedName name="_9．資金支出明細" localSheetId="18">'支出明細＜賃借料・改良＞(別紙１８)'!$B$7:$I$18</definedName>
    <definedName name="_9．資金支出明細" localSheetId="23">'支払明細＜委託専門家・規格認証＞(別紙２３)'!$B$7:$H$18</definedName>
    <definedName name="_9．資金支出明細" localSheetId="7">#REF!</definedName>
    <definedName name="_9．資金支出明細" localSheetId="1">#REF!</definedName>
    <definedName name="_9．資金支出明細" localSheetId="2">#REF!</definedName>
    <definedName name="_9．資金支出明細" localSheetId="5">#REF!</definedName>
    <definedName name="_9．資金支出明細" localSheetId="4">#REF!</definedName>
    <definedName name="_9．資金支出明細" localSheetId="6">#REF!</definedName>
    <definedName name="_9．資金支出明細">#REF!</definedName>
    <definedName name="_ftn1" localSheetId="6">'役員株主名簿(別紙６）'!$C$24</definedName>
    <definedName name="_ftnref1" localSheetId="6">'役員株主名簿(別紙６）'!#REF!</definedName>
    <definedName name="a">#REF!</definedName>
    <definedName name="_xlnm.Print_Area" localSheetId="8">'スケジュール(別紙８)'!$A$1:$Q$25</definedName>
    <definedName name="_xlnm.Print_Area" localSheetId="3">'規格認証の計画(別紙３)'!$A$1:$S$43</definedName>
    <definedName name="_xlnm.Print_Area" localSheetId="14">'計画書＜委託専門家・改良＞(別紙１４)'!$A$1:$AI$39</definedName>
    <definedName name="_xlnm.Print_Area" localSheetId="24">'計画書＜委託専門家・規格認証＞(別紙２４)'!$A$1:$AI$39</definedName>
    <definedName name="_xlnm.Print_Area" localSheetId="12">'計画書＜機械工具・改良＞(別紙１２)'!$A$1:$AR$42</definedName>
    <definedName name="_xlnm.Print_Area" localSheetId="22">'計画書＜機械工具・規格認証＞(別紙２２)'!$A$1:$AR$42</definedName>
    <definedName name="_xlnm.Print_Area" localSheetId="19">'計画書＜賃借料・改良＞(別紙１９)'!$A$1:$AI$33</definedName>
    <definedName name="_xlnm.Print_Area" localSheetId="9">'市場性(別紙９)'!$A$1:$S$55</definedName>
    <definedName name="_xlnm.Print_Area" localSheetId="13">'支出明細＜委託専門家・改良＞(別紙１３)'!$A$1:$J$22</definedName>
    <definedName name="_xlnm.Print_Area" localSheetId="11">'支出明細＜機械工具・改良＞(別紙１１)'!$A$1:$M$23</definedName>
    <definedName name="_xlnm.Print_Area" localSheetId="21">'支出明細＜機械工具・規格認証＞(別紙２１)'!$A$1:$M$23</definedName>
    <definedName name="_xlnm.Print_Area" localSheetId="10">'支出明細＜原材料・改良＞(別紙１０)'!$A$1:$L$22</definedName>
    <definedName name="_xlnm.Print_Area" localSheetId="20">'支出明細＜原材料・規格認証＞(別紙２０)'!$A$1:$L$21</definedName>
    <definedName name="_xlnm.Print_Area" localSheetId="15">'支出明細＜産業財産権・改良＞(別紙１５)'!$A$1:$J$16</definedName>
    <definedName name="_xlnm.Print_Area" localSheetId="17">'支出明細＜人件費・改良＞(別紙１７)'!$A$1:$J$20</definedName>
    <definedName name="_xlnm.Print_Area" localSheetId="18">'支出明細＜賃借料・改良＞(別紙１８)'!$A$1:$K$26</definedName>
    <definedName name="_xlnm.Print_Area" localSheetId="23">'支払明細＜委託専門家・規格認証＞(別紙２３)'!$A$1:$J$26</definedName>
    <definedName name="_xlnm.Print_Area" localSheetId="25">'資金計画(別紙２５)'!$A$1:$BB$31</definedName>
    <definedName name="_xlnm.Print_Area" localSheetId="7">'実施体制(別紙７)'!$A$1:$S$54</definedName>
    <definedName name="_xlnm.Print_Area" localSheetId="1">'申請事業・製品改良の計画(別紙１)'!$A$1:$T$52</definedName>
    <definedName name="_xlnm.Print_Area" localSheetId="16">'人件費早見表・改良(別紙１６)'!$A$1:$J$20</definedName>
    <definedName name="_xlnm.Print_Area" localSheetId="2">'製品改良実施内容(別紙２)'!$A$1:$S$57</definedName>
    <definedName name="_xlnm.Print_Area" localSheetId="5">'達成目標&lt;規格認証&gt;(別紙５)'!$A$1:$S$52</definedName>
    <definedName name="_xlnm.Print_Area" localSheetId="4">'達成目標&lt;製品改良&gt;(別紙４)'!$A$1:$S$54</definedName>
    <definedName name="_xlnm.Print_Area" localSheetId="6">'役員株主名簿(別紙６）'!$A$1:$J$34</definedName>
    <definedName name="_xlnm.Print_Area" localSheetId="0">様式外＿申請書別紙入力用資料!$A$1:$K$29</definedName>
    <definedName name="_xlnm.Print_Titles" localSheetId="8">'スケジュール(別紙８)'!$2:$8</definedName>
    <definedName name="_xlnm.Print_Titles" localSheetId="10">'支出明細＜原材料・改良＞(別紙１０)'!$3:$6</definedName>
    <definedName name="_xlnm.Print_Titles" localSheetId="20">'支出明細＜原材料・規格認証＞(別紙２０)'!$3:$5</definedName>
    <definedName name="ｚ" localSheetId="8">#REF!</definedName>
    <definedName name="ｚ" localSheetId="3">#REF!</definedName>
    <definedName name="ｚ" localSheetId="24">#REF!</definedName>
    <definedName name="ｚ" localSheetId="22">#REF!</definedName>
    <definedName name="ｚ" localSheetId="19">#REF!</definedName>
    <definedName name="ｚ" localSheetId="9">#REF!</definedName>
    <definedName name="ｚ" localSheetId="21">#REF!</definedName>
    <definedName name="ｚ" localSheetId="20">#REF!</definedName>
    <definedName name="ｚ" localSheetId="18">#REF!</definedName>
    <definedName name="ｚ" localSheetId="23">#REF!</definedName>
    <definedName name="ｚ" localSheetId="7">#REF!</definedName>
    <definedName name="ｚ" localSheetId="1">#REF!</definedName>
    <definedName name="ｚ" localSheetId="5">#REF!</definedName>
    <definedName name="ｚ" localSheetId="4">#REF!</definedName>
    <definedName name="ｚ">#REF!</definedName>
    <definedName name="Z_78A06D35_997C_49BE_BF64_1932D8EC4307_.wvu.PrintArea" localSheetId="14" hidden="1">'計画書＜委託専門家・改良＞(別紙１４)'!#REF!</definedName>
    <definedName name="Z_78A06D35_997C_49BE_BF64_1932D8EC4307_.wvu.PrintArea" localSheetId="24" hidden="1">'計画書＜委託専門家・規格認証＞(別紙２４)'!#REF!</definedName>
    <definedName name="Z_78A06D35_997C_49BE_BF64_1932D8EC4307_.wvu.PrintArea" localSheetId="12" hidden="1">'計画書＜機械工具・改良＞(別紙１２)'!$A$3:$AS$3</definedName>
    <definedName name="Z_78A06D35_997C_49BE_BF64_1932D8EC4307_.wvu.PrintArea" localSheetId="22" hidden="1">'計画書＜機械工具・規格認証＞(別紙２２)'!$A$3:$AS$3</definedName>
    <definedName name="Z_78A06D35_997C_49BE_BF64_1932D8EC4307_.wvu.PrintArea" localSheetId="19" hidden="1">'計画書＜賃借料・改良＞(別紙１９)'!#REF!</definedName>
    <definedName name="Z_78A06D35_997C_49BE_BF64_1932D8EC4307_.wvu.PrintArea" localSheetId="13" hidden="1">'支出明細＜委託専門家・改良＞(別紙１３)'!$B$6:$H$11</definedName>
    <definedName name="Z_78A06D35_997C_49BE_BF64_1932D8EC4307_.wvu.PrintArea" localSheetId="11" hidden="1">'支出明細＜機械工具・改良＞(別紙１１)'!$B$3:$K$11</definedName>
    <definedName name="Z_78A06D35_997C_49BE_BF64_1932D8EC4307_.wvu.PrintArea" localSheetId="21" hidden="1">'支出明細＜機械工具・規格認証＞(別紙２１)'!$B$3:$K$11</definedName>
    <definedName name="Z_78A06D35_997C_49BE_BF64_1932D8EC4307_.wvu.PrintArea" localSheetId="10" hidden="1">'支出明細＜原材料・改良＞(別紙１０)'!$B$3:$J$11</definedName>
    <definedName name="Z_78A06D35_997C_49BE_BF64_1932D8EC4307_.wvu.PrintArea" localSheetId="20" hidden="1">'支出明細＜原材料・規格認証＞(別紙２０)'!$B$3:$J$10</definedName>
    <definedName name="Z_78A06D35_997C_49BE_BF64_1932D8EC4307_.wvu.PrintArea" localSheetId="15" hidden="1">'支出明細＜産業財産権・改良＞(別紙１５)'!#REF!</definedName>
    <definedName name="Z_78A06D35_997C_49BE_BF64_1932D8EC4307_.wvu.PrintArea" localSheetId="17" hidden="1">'支出明細＜人件費・改良＞(別紙１７)'!$C$3:$I$20</definedName>
    <definedName name="Z_78A06D35_997C_49BE_BF64_1932D8EC4307_.wvu.PrintArea" localSheetId="18" hidden="1">'支出明細＜賃借料・改良＞(別紙１８)'!$B$7:$I$12</definedName>
    <definedName name="Z_78A06D35_997C_49BE_BF64_1932D8EC4307_.wvu.PrintArea" localSheetId="23" hidden="1">'支払明細＜委託専門家・規格認証＞(別紙２３)'!$B$7:$H$12</definedName>
    <definedName name="Z_78A06D35_997C_49BE_BF64_1932D8EC4307_.wvu.PrintArea" localSheetId="25" hidden="1">'資金計画(別紙２５)'!$A$2:$BA$44</definedName>
    <definedName name="Z_78A06D35_997C_49BE_BF64_1932D8EC4307_.wvu.PrintArea" localSheetId="16" hidden="1">'人件費早見表・改良(別紙１６)'!$C$3:$I$20</definedName>
    <definedName name="Z_78A06D35_997C_49BE_BF64_1932D8EC4307_.wvu.Rows" localSheetId="14" hidden="1">'計画書＜委託専門家・改良＞(別紙１４)'!#REF!</definedName>
    <definedName name="Z_78A06D35_997C_49BE_BF64_1932D8EC4307_.wvu.Rows" localSheetId="24" hidden="1">'計画書＜委託専門家・規格認証＞(別紙２４)'!#REF!</definedName>
    <definedName name="Z_78A06D35_997C_49BE_BF64_1932D8EC4307_.wvu.Rows" localSheetId="19" hidden="1">'計画書＜賃借料・改良＞(別紙１９)'!#REF!</definedName>
    <definedName name="zz">#REF!</definedName>
    <definedName name="サービス業" localSheetId="8">#REF!</definedName>
    <definedName name="サービス業" localSheetId="3">#REF!</definedName>
    <definedName name="サービス業" localSheetId="24">#REF!</definedName>
    <definedName name="サービス業" localSheetId="22">#REF!</definedName>
    <definedName name="サービス業" localSheetId="19">#REF!</definedName>
    <definedName name="サービス業" localSheetId="9">#REF!</definedName>
    <definedName name="サービス業" localSheetId="21">#REF!</definedName>
    <definedName name="サービス業" localSheetId="20">#REF!</definedName>
    <definedName name="サービス業" localSheetId="18">#REF!</definedName>
    <definedName name="サービス業" localSheetId="23">#REF!</definedName>
    <definedName name="サービス業" localSheetId="7">#REF!</definedName>
    <definedName name="サービス業" localSheetId="1">#REF!</definedName>
    <definedName name="サービス業" localSheetId="2">#REF!</definedName>
    <definedName name="サービス業" localSheetId="5">#REF!</definedName>
    <definedName name="サービス業" localSheetId="4">#REF!</definedName>
    <definedName name="サービス業" localSheetId="6">#REF!</definedName>
    <definedName name="サービス業">#REF!</definedName>
    <definedName name="一時支援金_国">#REF!</definedName>
    <definedName name="一覧">#REF!</definedName>
    <definedName name="卸売業" localSheetId="8">#REF!</definedName>
    <definedName name="卸売業" localSheetId="3">#REF!</definedName>
    <definedName name="卸売業" localSheetId="24">#REF!</definedName>
    <definedName name="卸売業" localSheetId="22">#REF!</definedName>
    <definedName name="卸売業" localSheetId="19">#REF!</definedName>
    <definedName name="卸売業" localSheetId="9">#REF!</definedName>
    <definedName name="卸売業" localSheetId="21">#REF!</definedName>
    <definedName name="卸売業" localSheetId="20">#REF!</definedName>
    <definedName name="卸売業" localSheetId="18">#REF!</definedName>
    <definedName name="卸売業" localSheetId="23">#REF!</definedName>
    <definedName name="卸売業" localSheetId="7">#REF!</definedName>
    <definedName name="卸売業" localSheetId="1">#REF!</definedName>
    <definedName name="卸売業" localSheetId="2">#REF!</definedName>
    <definedName name="卸売業" localSheetId="5">#REF!</definedName>
    <definedName name="卸売業" localSheetId="4">#REF!</definedName>
    <definedName name="卸売業" localSheetId="6">#REF!</definedName>
    <definedName name="卸売業">#REF!</definedName>
    <definedName name="月次支援給付金_都">#REF!</definedName>
    <definedName name="月次支援金_国">#REF!</definedName>
    <definedName name="種類">#REF!</definedName>
    <definedName name="助成事業のフロー・スケジュール" localSheetId="8">#REF!</definedName>
    <definedName name="助成事業のフロー・スケジュール" localSheetId="3">#REF!</definedName>
    <definedName name="助成事業のフロー・スケジュール" localSheetId="24">#REF!</definedName>
    <definedName name="助成事業のフロー・スケジュール" localSheetId="22">#REF!</definedName>
    <definedName name="助成事業のフロー・スケジュール" localSheetId="19">#REF!</definedName>
    <definedName name="助成事業のフロー・スケジュール" localSheetId="9">#REF!</definedName>
    <definedName name="助成事業のフロー・スケジュール" localSheetId="21">#REF!</definedName>
    <definedName name="助成事業のフロー・スケジュール" localSheetId="20">#REF!</definedName>
    <definedName name="助成事業のフロー・スケジュール" localSheetId="18">#REF!</definedName>
    <definedName name="助成事業のフロー・スケジュール" localSheetId="23">#REF!</definedName>
    <definedName name="助成事業のフロー・スケジュール" localSheetId="7">#REF!</definedName>
    <definedName name="助成事業のフロー・スケジュール" localSheetId="1">#REF!</definedName>
    <definedName name="助成事業のフロー・スケジュール" localSheetId="2">#REF!</definedName>
    <definedName name="助成事業のフロー・スケジュール" localSheetId="5">#REF!</definedName>
    <definedName name="助成事業のフロー・スケジュール" localSheetId="4">#REF!</definedName>
    <definedName name="助成事業のフロー・スケジュール">#REF!</definedName>
    <definedName name="小売業" localSheetId="8">#REF!</definedName>
    <definedName name="小売業" localSheetId="3">#REF!</definedName>
    <definedName name="小売業" localSheetId="24">#REF!</definedName>
    <definedName name="小売業" localSheetId="22">#REF!</definedName>
    <definedName name="小売業" localSheetId="19">#REF!</definedName>
    <definedName name="小売業" localSheetId="9">#REF!</definedName>
    <definedName name="小売業" localSheetId="21">#REF!</definedName>
    <definedName name="小売業" localSheetId="20">#REF!</definedName>
    <definedName name="小売業" localSheetId="18">#REF!</definedName>
    <definedName name="小売業" localSheetId="23">#REF!</definedName>
    <definedName name="小売業" localSheetId="7">#REF!</definedName>
    <definedName name="小売業" localSheetId="1">#REF!</definedName>
    <definedName name="小売業" localSheetId="2">#REF!</definedName>
    <definedName name="小売業" localSheetId="5">#REF!</definedName>
    <definedName name="小売業" localSheetId="4">#REF!</definedName>
    <definedName name="小売業" localSheetId="6">#REF!</definedName>
    <definedName name="小売業">#REF!</definedName>
    <definedName name="製造業その他" localSheetId="8">#REF!</definedName>
    <definedName name="製造業その他" localSheetId="3">#REF!</definedName>
    <definedName name="製造業その他" localSheetId="24">#REF!</definedName>
    <definedName name="製造業その他" localSheetId="22">#REF!</definedName>
    <definedName name="製造業その他" localSheetId="19">#REF!</definedName>
    <definedName name="製造業その他" localSheetId="9">#REF!</definedName>
    <definedName name="製造業その他" localSheetId="21">#REF!</definedName>
    <definedName name="製造業その他" localSheetId="20">#REF!</definedName>
    <definedName name="製造業その他" localSheetId="18">#REF!</definedName>
    <definedName name="製造業その他" localSheetId="23">#REF!</definedName>
    <definedName name="製造業その他" localSheetId="7">#REF!</definedName>
    <definedName name="製造業その他" localSheetId="1">#REF!</definedName>
    <definedName name="製造業その他" localSheetId="2">#REF!</definedName>
    <definedName name="製造業その他" localSheetId="5">#REF!</definedName>
    <definedName name="製造業その他" localSheetId="4">#REF!</definedName>
    <definedName name="製造業その他" localSheetId="6">#REF!</definedName>
    <definedName name="製造業その他">#REF!</definedName>
    <definedName name="大分類">'[1]１申請者概要２申請状況'!$AG$5:$AG$24</definedName>
    <definedName name="表">#REF!</definedName>
    <definedName name="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9" i="143" l="1"/>
  <c r="J10" i="143"/>
  <c r="J11" i="143"/>
  <c r="J12" i="143"/>
  <c r="J13" i="143"/>
  <c r="J14" i="143"/>
  <c r="J15" i="143"/>
  <c r="J16" i="143"/>
  <c r="J17" i="143"/>
  <c r="J18" i="143"/>
  <c r="J19" i="143"/>
  <c r="J20" i="143"/>
  <c r="J21" i="143"/>
  <c r="J22" i="143"/>
  <c r="J8" i="143"/>
  <c r="J9" i="25"/>
  <c r="J10" i="25"/>
  <c r="J11" i="25"/>
  <c r="J12" i="25"/>
  <c r="J13" i="25"/>
  <c r="J14" i="25"/>
  <c r="J15" i="25"/>
  <c r="J16" i="25"/>
  <c r="J17" i="25"/>
  <c r="J18" i="25"/>
  <c r="J19" i="25"/>
  <c r="J20" i="25"/>
  <c r="J21" i="25"/>
  <c r="J22" i="25"/>
  <c r="J8" i="25"/>
  <c r="B7" i="78" l="1"/>
  <c r="B8" i="78"/>
  <c r="B9" i="78"/>
  <c r="B10" i="78"/>
  <c r="B11" i="78"/>
  <c r="B12" i="78"/>
  <c r="B13" i="78"/>
  <c r="B14" i="78"/>
  <c r="B15" i="78"/>
  <c r="B16" i="78"/>
  <c r="B17" i="78"/>
  <c r="B18" i="78"/>
  <c r="B19" i="78"/>
  <c r="B20" i="78"/>
  <c r="B6" i="78"/>
  <c r="B15" i="46" l="1"/>
  <c r="H15" i="46"/>
  <c r="I15" i="46" s="1"/>
  <c r="AO14" i="87"/>
  <c r="C7" i="148" l="1"/>
  <c r="E8" i="139" l="1"/>
  <c r="M3" i="139"/>
  <c r="F19" i="1"/>
  <c r="I33" i="1"/>
  <c r="H32" i="1" s="1"/>
  <c r="I13" i="148" l="1"/>
  <c r="J8" i="139" l="1"/>
  <c r="I19" i="147"/>
  <c r="E10" i="139" l="1"/>
  <c r="N8" i="139"/>
  <c r="H8" i="139"/>
  <c r="O8" i="139"/>
  <c r="M10" i="139"/>
  <c r="L10" i="139"/>
  <c r="G8" i="139"/>
  <c r="F10" i="139"/>
  <c r="N10" i="139"/>
  <c r="I8" i="139"/>
  <c r="K10" i="139"/>
  <c r="F8" i="139"/>
  <c r="J10" i="139"/>
  <c r="M8" i="139"/>
  <c r="I10" i="139"/>
  <c r="L8" i="139"/>
  <c r="H10" i="139"/>
  <c r="K8" i="139"/>
  <c r="O10" i="139"/>
  <c r="G10" i="139"/>
  <c r="A43" i="137" l="1"/>
  <c r="Q30" i="65" l="1"/>
  <c r="G4" i="135" l="1"/>
  <c r="G5" i="135"/>
  <c r="G11" i="145" l="1"/>
  <c r="H11" i="145" s="1"/>
  <c r="B8" i="143" l="1"/>
  <c r="B9" i="143"/>
  <c r="B10" i="143"/>
  <c r="B11" i="143"/>
  <c r="B12" i="143"/>
  <c r="B13" i="143"/>
  <c r="B14" i="143"/>
  <c r="B15" i="143"/>
  <c r="B16" i="143"/>
  <c r="B17" i="143"/>
  <c r="B18" i="143"/>
  <c r="B19" i="143"/>
  <c r="B20" i="143"/>
  <c r="B21" i="143"/>
  <c r="B22" i="143"/>
  <c r="B8" i="145"/>
  <c r="B9" i="145"/>
  <c r="B10" i="145"/>
  <c r="B11" i="145"/>
  <c r="B12" i="145"/>
  <c r="B13" i="145"/>
  <c r="B14" i="145"/>
  <c r="B15" i="145"/>
  <c r="B16" i="145"/>
  <c r="B17" i="145"/>
  <c r="B6" i="142"/>
  <c r="B7" i="142"/>
  <c r="B8" i="142"/>
  <c r="B9" i="142"/>
  <c r="B10" i="142"/>
  <c r="B11" i="142"/>
  <c r="B12" i="142"/>
  <c r="B13" i="142"/>
  <c r="B14" i="142"/>
  <c r="B15" i="142"/>
  <c r="B16" i="142"/>
  <c r="B17" i="142"/>
  <c r="B18" i="142"/>
  <c r="B19" i="142"/>
  <c r="B20" i="142"/>
  <c r="B7" i="87"/>
  <c r="B8" i="87"/>
  <c r="B9" i="87"/>
  <c r="B10" i="87"/>
  <c r="B11" i="87"/>
  <c r="B12" i="87"/>
  <c r="B13" i="87"/>
  <c r="B14" i="87"/>
  <c r="B15" i="87"/>
  <c r="B16" i="87"/>
  <c r="B17" i="87"/>
  <c r="B18" i="87"/>
  <c r="B19" i="87"/>
  <c r="B20" i="87"/>
  <c r="B21" i="87"/>
  <c r="B8" i="25"/>
  <c r="B9" i="25"/>
  <c r="B10" i="25"/>
  <c r="B11" i="25"/>
  <c r="B12" i="25"/>
  <c r="B13" i="25"/>
  <c r="B14" i="25"/>
  <c r="B15" i="25"/>
  <c r="B16" i="25"/>
  <c r="B17" i="25"/>
  <c r="B18" i="25"/>
  <c r="B19" i="25"/>
  <c r="B20" i="25"/>
  <c r="B21" i="25"/>
  <c r="B22" i="25"/>
  <c r="B6" i="46"/>
  <c r="B7" i="46"/>
  <c r="B8" i="46"/>
  <c r="B9" i="46"/>
  <c r="B10" i="46"/>
  <c r="B11" i="46"/>
  <c r="B12" i="46"/>
  <c r="B13" i="46"/>
  <c r="B14" i="46"/>
  <c r="B5" i="30"/>
  <c r="B6" i="30"/>
  <c r="B7" i="30"/>
  <c r="B8" i="30"/>
  <c r="B9" i="30"/>
  <c r="B10" i="30"/>
  <c r="B11" i="30"/>
  <c r="B12" i="30"/>
  <c r="B13" i="30"/>
  <c r="B14" i="30"/>
  <c r="B15" i="30"/>
  <c r="B16" i="30"/>
  <c r="B17" i="30"/>
  <c r="B18" i="30"/>
  <c r="B19" i="30"/>
  <c r="B8" i="118"/>
  <c r="B9" i="118"/>
  <c r="B10" i="118"/>
  <c r="B11" i="118"/>
  <c r="B12" i="118"/>
  <c r="B13" i="118"/>
  <c r="B14" i="118"/>
  <c r="B15" i="118"/>
  <c r="B16" i="118"/>
  <c r="B17" i="118"/>
  <c r="B7" i="141"/>
  <c r="B8" i="141"/>
  <c r="B9" i="141"/>
  <c r="B10" i="141"/>
  <c r="B11" i="141"/>
  <c r="B12" i="141"/>
  <c r="B13" i="141"/>
  <c r="B14" i="141"/>
  <c r="B15" i="141"/>
  <c r="B16" i="141"/>
  <c r="B17" i="141"/>
  <c r="B18" i="141"/>
  <c r="B19" i="141"/>
  <c r="B20" i="141"/>
  <c r="B21" i="141"/>
  <c r="AR21" i="65" l="1"/>
  <c r="G22" i="145"/>
  <c r="H22" i="145" s="1"/>
  <c r="H22" i="118"/>
  <c r="G23" i="145"/>
  <c r="H23" i="145" s="1"/>
  <c r="G24" i="145"/>
  <c r="H24" i="145" s="1"/>
  <c r="G25" i="145"/>
  <c r="H25" i="145" s="1"/>
  <c r="H23" i="118"/>
  <c r="G8" i="145"/>
  <c r="H8" i="145" s="1"/>
  <c r="G9" i="145"/>
  <c r="H9" i="145" s="1"/>
  <c r="G10" i="145"/>
  <c r="H10" i="145" s="1"/>
  <c r="G12" i="145"/>
  <c r="H12" i="145" s="1"/>
  <c r="G13" i="145"/>
  <c r="H13" i="145" s="1"/>
  <c r="G14" i="145"/>
  <c r="H14" i="145" s="1"/>
  <c r="G15" i="145"/>
  <c r="H15" i="145" s="1"/>
  <c r="G16" i="145"/>
  <c r="H16" i="145" s="1"/>
  <c r="G17" i="145"/>
  <c r="H17" i="145" s="1"/>
  <c r="G7" i="141"/>
  <c r="H7" i="141" s="1"/>
  <c r="K8" i="143"/>
  <c r="K9" i="143"/>
  <c r="K10" i="143"/>
  <c r="K11" i="143"/>
  <c r="K12" i="143"/>
  <c r="K13" i="143"/>
  <c r="K14" i="143"/>
  <c r="K15" i="143"/>
  <c r="K16" i="143"/>
  <c r="K17" i="143"/>
  <c r="K18" i="143"/>
  <c r="K19" i="143"/>
  <c r="K20" i="143"/>
  <c r="K21" i="143"/>
  <c r="K22" i="143"/>
  <c r="K8" i="25"/>
  <c r="I6" i="142"/>
  <c r="I7" i="142"/>
  <c r="J7" i="142" s="1"/>
  <c r="I8" i="142"/>
  <c r="J8" i="142" s="1"/>
  <c r="I9" i="142"/>
  <c r="J9" i="142" s="1"/>
  <c r="I10" i="142"/>
  <c r="J10" i="142" s="1"/>
  <c r="I11" i="142"/>
  <c r="J11" i="142" s="1"/>
  <c r="I12" i="142"/>
  <c r="J12" i="142" s="1"/>
  <c r="I13" i="142"/>
  <c r="J13" i="142" s="1"/>
  <c r="I14" i="142"/>
  <c r="J14" i="142" s="1"/>
  <c r="I15" i="142"/>
  <c r="J15" i="142" s="1"/>
  <c r="I16" i="142"/>
  <c r="J16" i="142" s="1"/>
  <c r="I17" i="142"/>
  <c r="J17" i="142" s="1"/>
  <c r="I18" i="142"/>
  <c r="J18" i="142" s="1"/>
  <c r="I19" i="142"/>
  <c r="J19" i="142" s="1"/>
  <c r="I20" i="142"/>
  <c r="J20" i="142" s="1"/>
  <c r="I7" i="87"/>
  <c r="J7" i="87" s="1"/>
  <c r="H8" i="118"/>
  <c r="BB21" i="65" l="1"/>
  <c r="C23" i="148"/>
  <c r="I22" i="118"/>
  <c r="I21" i="142"/>
  <c r="Z16" i="65" s="1"/>
  <c r="AI16" i="65" s="1"/>
  <c r="H26" i="145"/>
  <c r="Q19" i="65" s="1"/>
  <c r="K23" i="143"/>
  <c r="Q17" i="65" s="1"/>
  <c r="J6" i="142"/>
  <c r="J21" i="142" s="1"/>
  <c r="Q16" i="65" s="1"/>
  <c r="J23" i="143"/>
  <c r="Z17" i="65" s="1"/>
  <c r="AI17" i="65" s="1"/>
  <c r="H18" i="145"/>
  <c r="Q18" i="65" s="1"/>
  <c r="G18" i="145"/>
  <c r="Z18" i="65" s="1"/>
  <c r="Q20" i="65" l="1"/>
  <c r="AI18" i="65"/>
  <c r="Z20" i="65"/>
  <c r="C10" i="30"/>
  <c r="C11" i="30"/>
  <c r="C12" i="30"/>
  <c r="C13" i="30"/>
  <c r="C14" i="30"/>
  <c r="C15" i="30"/>
  <c r="C16" i="30"/>
  <c r="C17" i="30"/>
  <c r="C18" i="30"/>
  <c r="C19" i="30"/>
  <c r="I6" i="78"/>
  <c r="I7" i="78"/>
  <c r="F6" i="30" s="1"/>
  <c r="H6" i="30" s="1"/>
  <c r="I6" i="30" s="1"/>
  <c r="C9" i="30"/>
  <c r="H6" i="46"/>
  <c r="I6" i="46" s="1"/>
  <c r="H7" i="46"/>
  <c r="I7" i="46" s="1"/>
  <c r="H8" i="46"/>
  <c r="I8" i="46" s="1"/>
  <c r="H9" i="46"/>
  <c r="I9" i="46" s="1"/>
  <c r="H10" i="46"/>
  <c r="I10" i="46" s="1"/>
  <c r="H11" i="46"/>
  <c r="I11" i="46" s="1"/>
  <c r="H12" i="46"/>
  <c r="I12" i="46" s="1"/>
  <c r="H13" i="46"/>
  <c r="I13" i="46" s="1"/>
  <c r="H14" i="46"/>
  <c r="I14" i="46" s="1"/>
  <c r="G8" i="141"/>
  <c r="H8" i="141" s="1"/>
  <c r="G9" i="141"/>
  <c r="H9" i="141" s="1"/>
  <c r="G10" i="141"/>
  <c r="H10" i="141" s="1"/>
  <c r="G11" i="141"/>
  <c r="H11" i="141" s="1"/>
  <c r="G12" i="141"/>
  <c r="H12" i="141" s="1"/>
  <c r="G13" i="141"/>
  <c r="H13" i="141" s="1"/>
  <c r="G14" i="141"/>
  <c r="H14" i="141" s="1"/>
  <c r="G15" i="141"/>
  <c r="H15" i="141" s="1"/>
  <c r="G16" i="141"/>
  <c r="H16" i="141" s="1"/>
  <c r="G17" i="141"/>
  <c r="H17" i="141" s="1"/>
  <c r="G18" i="141"/>
  <c r="H18" i="141" s="1"/>
  <c r="G19" i="141"/>
  <c r="H19" i="141" s="1"/>
  <c r="G20" i="141"/>
  <c r="H20" i="141" s="1"/>
  <c r="G21" i="141"/>
  <c r="H21" i="141" s="1"/>
  <c r="K9" i="25"/>
  <c r="K10" i="25"/>
  <c r="K11" i="25"/>
  <c r="K12" i="25"/>
  <c r="K13" i="25"/>
  <c r="K14" i="25"/>
  <c r="K15" i="25"/>
  <c r="K16" i="25"/>
  <c r="K17" i="25"/>
  <c r="K18" i="25"/>
  <c r="K19" i="25"/>
  <c r="K20" i="25"/>
  <c r="K21" i="25"/>
  <c r="K22" i="25"/>
  <c r="I8" i="87"/>
  <c r="J8" i="87" s="1"/>
  <c r="I9" i="87"/>
  <c r="J9" i="87" s="1"/>
  <c r="I10" i="87"/>
  <c r="J10" i="87" s="1"/>
  <c r="I11" i="87"/>
  <c r="J11" i="87" s="1"/>
  <c r="I12" i="87"/>
  <c r="J12" i="87" s="1"/>
  <c r="I13" i="87"/>
  <c r="J13" i="87" s="1"/>
  <c r="I14" i="87"/>
  <c r="J14" i="87" s="1"/>
  <c r="I15" i="87"/>
  <c r="J15" i="87" s="1"/>
  <c r="I16" i="87"/>
  <c r="J16" i="87" s="1"/>
  <c r="I17" i="87"/>
  <c r="J17" i="87" s="1"/>
  <c r="I18" i="87"/>
  <c r="J18" i="87" s="1"/>
  <c r="I19" i="87"/>
  <c r="J19" i="87" s="1"/>
  <c r="I20" i="87"/>
  <c r="J20" i="87" s="1"/>
  <c r="I21" i="87"/>
  <c r="J21" i="87" s="1"/>
  <c r="F5" i="30" l="1"/>
  <c r="H5" i="30" s="1"/>
  <c r="I5" i="30" s="1"/>
  <c r="AI20" i="65"/>
  <c r="J23" i="25"/>
  <c r="Z8" i="65" s="1"/>
  <c r="AI8" i="65" s="1"/>
  <c r="K23" i="25"/>
  <c r="Q8" i="65" s="1"/>
  <c r="I16" i="46"/>
  <c r="Q10" i="65" s="1"/>
  <c r="J22" i="87"/>
  <c r="Q7" i="65" s="1"/>
  <c r="H22" i="141"/>
  <c r="Q9" i="65" s="1"/>
  <c r="H16" i="46"/>
  <c r="Z10" i="65" s="1"/>
  <c r="I22" i="87"/>
  <c r="Z7" i="65" s="1"/>
  <c r="AI7" i="65" s="1"/>
  <c r="G22" i="141"/>
  <c r="Z9" i="65" s="1"/>
  <c r="AI9" i="65" s="1"/>
  <c r="J11" i="147"/>
  <c r="J12" i="147" l="1"/>
  <c r="J14" i="147"/>
  <c r="AI10" i="65"/>
  <c r="J19" i="147"/>
  <c r="J18" i="147"/>
  <c r="J10" i="147"/>
  <c r="J17" i="147"/>
  <c r="J9" i="147"/>
  <c r="J16" i="147"/>
  <c r="J8" i="147"/>
  <c r="J15" i="147"/>
  <c r="J7" i="147"/>
  <c r="J13" i="147"/>
  <c r="B23" i="145" l="1"/>
  <c r="B24" i="145"/>
  <c r="B25" i="145"/>
  <c r="B22" i="145"/>
  <c r="A11" i="119" l="1"/>
  <c r="C8" i="30" l="1"/>
  <c r="A32" i="137" l="1"/>
  <c r="A18" i="137"/>
  <c r="A52" i="135"/>
  <c r="A46" i="135"/>
  <c r="A32" i="135"/>
  <c r="A14" i="135"/>
  <c r="H9" i="118" l="1"/>
  <c r="I8" i="118"/>
  <c r="H10" i="118"/>
  <c r="H11" i="118"/>
  <c r="H12" i="118"/>
  <c r="H13" i="118"/>
  <c r="H14" i="118"/>
  <c r="H15" i="118"/>
  <c r="H16" i="118"/>
  <c r="H17" i="118"/>
  <c r="H24" i="118"/>
  <c r="H25" i="118"/>
  <c r="H18" i="118" l="1"/>
  <c r="Z12" i="65" s="1"/>
  <c r="BI16" i="65"/>
  <c r="A26" i="119" l="1"/>
  <c r="A20" i="119"/>
  <c r="I9" i="118" l="1"/>
  <c r="I10" i="118"/>
  <c r="I11" i="118"/>
  <c r="I12" i="118"/>
  <c r="I13" i="118"/>
  <c r="I14" i="118"/>
  <c r="I15" i="118"/>
  <c r="I16" i="118"/>
  <c r="I17" i="118"/>
  <c r="B22" i="118"/>
  <c r="B23" i="118"/>
  <c r="I23" i="118"/>
  <c r="B24" i="118"/>
  <c r="I24" i="118"/>
  <c r="B25" i="118"/>
  <c r="I25" i="118"/>
  <c r="I26" i="118" l="1"/>
  <c r="Q13" i="65" s="1"/>
  <c r="I18" i="118"/>
  <c r="Q12" i="65" l="1"/>
  <c r="AI12" i="65" l="1"/>
  <c r="I19" i="78" l="1"/>
  <c r="F18" i="30" s="1"/>
  <c r="H18" i="30" s="1"/>
  <c r="I18" i="30" s="1"/>
  <c r="C6" i="30" l="1"/>
  <c r="C7" i="30"/>
  <c r="C5" i="30"/>
  <c r="I8" i="78"/>
  <c r="F7" i="30" s="1"/>
  <c r="H7" i="30" s="1"/>
  <c r="I9" i="78"/>
  <c r="F8" i="30" s="1"/>
  <c r="H8" i="30" s="1"/>
  <c r="I8" i="30" s="1"/>
  <c r="I10" i="78"/>
  <c r="F9" i="30" s="1"/>
  <c r="H9" i="30" s="1"/>
  <c r="I9" i="30" s="1"/>
  <c r="I11" i="78"/>
  <c r="F10" i="30" s="1"/>
  <c r="H10" i="30" s="1"/>
  <c r="I10" i="30" s="1"/>
  <c r="I12" i="78"/>
  <c r="F11" i="30" s="1"/>
  <c r="H11" i="30" s="1"/>
  <c r="I11" i="30" s="1"/>
  <c r="I13" i="78"/>
  <c r="F12" i="30" s="1"/>
  <c r="H12" i="30" s="1"/>
  <c r="I12" i="30" s="1"/>
  <c r="I14" i="78"/>
  <c r="F13" i="30" s="1"/>
  <c r="H13" i="30" s="1"/>
  <c r="I13" i="30" s="1"/>
  <c r="I15" i="78"/>
  <c r="F14" i="30" s="1"/>
  <c r="H14" i="30" s="1"/>
  <c r="I14" i="30" s="1"/>
  <c r="I16" i="78"/>
  <c r="F15" i="30" s="1"/>
  <c r="H15" i="30" s="1"/>
  <c r="I15" i="30" s="1"/>
  <c r="I17" i="78"/>
  <c r="F16" i="30" s="1"/>
  <c r="H16" i="30" s="1"/>
  <c r="I16" i="30" s="1"/>
  <c r="I18" i="78"/>
  <c r="F17" i="30" s="1"/>
  <c r="H17" i="30" s="1"/>
  <c r="I17" i="30" s="1"/>
  <c r="I20" i="78"/>
  <c r="F19" i="30" s="1"/>
  <c r="H19" i="30" s="1"/>
  <c r="I19" i="30" s="1"/>
  <c r="I7" i="30" l="1"/>
  <c r="I20" i="30" s="1"/>
  <c r="Z11" i="65" s="1"/>
  <c r="H20" i="30"/>
  <c r="Q11" i="65" s="1"/>
  <c r="BI9" i="65"/>
  <c r="Z14" i="65" l="1"/>
  <c r="Z21" i="65" s="1"/>
  <c r="C20" i="148" s="1"/>
  <c r="AI11" i="65"/>
  <c r="Q14" i="65"/>
  <c r="Q21" i="65" s="1"/>
  <c r="AI14" i="65"/>
  <c r="Z30" i="65" l="1"/>
  <c r="C17" i="148"/>
  <c r="B22" i="65"/>
  <c r="AI21" i="65"/>
</calcChain>
</file>

<file path=xl/sharedStrings.xml><?xml version="1.0" encoding="utf-8"?>
<sst xmlns="http://schemas.openxmlformats.org/spreadsheetml/2006/main" count="905" uniqueCount="412">
  <si>
    <t>円</t>
    <rPh sb="0" eb="1">
      <t>エン</t>
    </rPh>
    <phoneticPr fontId="1"/>
  </si>
  <si>
    <t>持ち株数</t>
  </si>
  <si>
    <t xml:space="preserve">（単位：円） </t>
  </si>
  <si>
    <t>経　費　区　分</t>
  </si>
  <si>
    <t>助 成 対 象 経 費　　</t>
    <rPh sb="0" eb="1">
      <t>スケ</t>
    </rPh>
    <rPh sb="2" eb="3">
      <t>セイ</t>
    </rPh>
    <rPh sb="4" eb="5">
      <t>ツイ</t>
    </rPh>
    <rPh sb="6" eb="7">
      <t>ゾウ</t>
    </rPh>
    <rPh sb="8" eb="9">
      <t>キョウ</t>
    </rPh>
    <rPh sb="10" eb="11">
      <t>ヒ</t>
    </rPh>
    <phoneticPr fontId="5"/>
  </si>
  <si>
    <t>助成金交付申請額 　</t>
    <rPh sb="0" eb="3">
      <t>ジョセイキン</t>
    </rPh>
    <rPh sb="3" eb="5">
      <t>コウフ</t>
    </rPh>
    <rPh sb="5" eb="7">
      <t>シンセイ</t>
    </rPh>
    <rPh sb="7" eb="8">
      <t>ガク</t>
    </rPh>
    <phoneticPr fontId="5"/>
  </si>
  <si>
    <t>内　　訳</t>
    <rPh sb="0" eb="1">
      <t>ウチ</t>
    </rPh>
    <rPh sb="3" eb="4">
      <t>ワケ</t>
    </rPh>
    <phoneticPr fontId="5"/>
  </si>
  <si>
    <t>資 金 調 達 金 額</t>
    <rPh sb="2" eb="3">
      <t>キン</t>
    </rPh>
    <rPh sb="4" eb="5">
      <t>チョウ</t>
    </rPh>
    <phoneticPr fontId="5"/>
  </si>
  <si>
    <t>調達先（名称等）</t>
    <rPh sb="0" eb="3">
      <t>チョウタツサキ</t>
    </rPh>
    <rPh sb="4" eb="6">
      <t>メイショウ</t>
    </rPh>
    <rPh sb="6" eb="7">
      <t>ナド</t>
    </rPh>
    <phoneticPr fontId="5"/>
  </si>
  <si>
    <t>内 訳</t>
    <rPh sb="0" eb="1">
      <t>ナイ</t>
    </rPh>
    <rPh sb="2" eb="3">
      <t>ヤク</t>
    </rPh>
    <phoneticPr fontId="5"/>
  </si>
  <si>
    <t>（単位：円）</t>
    <rPh sb="1" eb="3">
      <t>タンイ</t>
    </rPh>
    <rPh sb="4" eb="5">
      <t>エン</t>
    </rPh>
    <phoneticPr fontId="5"/>
  </si>
  <si>
    <t>品　名</t>
    <rPh sb="0" eb="1">
      <t>ヒン</t>
    </rPh>
    <rPh sb="2" eb="3">
      <t>メイ</t>
    </rPh>
    <phoneticPr fontId="5"/>
  </si>
  <si>
    <t>仕　様</t>
    <rPh sb="0" eb="1">
      <t>ツコウ</t>
    </rPh>
    <rPh sb="2" eb="3">
      <t>サマ</t>
    </rPh>
    <phoneticPr fontId="5"/>
  </si>
  <si>
    <t>数量
(A)</t>
    <rPh sb="0" eb="1">
      <t>カズ</t>
    </rPh>
    <rPh sb="1" eb="2">
      <t>リョウ</t>
    </rPh>
    <phoneticPr fontId="5"/>
  </si>
  <si>
    <t>助成事業に
要する経費
（税込）</t>
    <rPh sb="0" eb="2">
      <t>ジョセイ</t>
    </rPh>
    <rPh sb="2" eb="4">
      <t>ジギョウ</t>
    </rPh>
    <rPh sb="6" eb="7">
      <t>ヨウ</t>
    </rPh>
    <phoneticPr fontId="5"/>
  </si>
  <si>
    <t>購入先</t>
    <rPh sb="0" eb="2">
      <t>コウニュウ</t>
    </rPh>
    <rPh sb="2" eb="3">
      <t>サキ</t>
    </rPh>
    <phoneticPr fontId="5"/>
  </si>
  <si>
    <t>代表者名</t>
    <rPh sb="0" eb="3">
      <t>ダイヒョウシャ</t>
    </rPh>
    <rPh sb="3" eb="4">
      <t>メイ</t>
    </rPh>
    <phoneticPr fontId="5"/>
  </si>
  <si>
    <t>契約期間</t>
    <rPh sb="0" eb="2">
      <t>ケイヤク</t>
    </rPh>
    <rPh sb="2" eb="4">
      <t>キカン</t>
    </rPh>
    <phoneticPr fontId="5"/>
  </si>
  <si>
    <t>年</t>
    <rPh sb="0" eb="1">
      <t>ネン</t>
    </rPh>
    <phoneticPr fontId="5"/>
  </si>
  <si>
    <t>月</t>
    <rPh sb="0" eb="1">
      <t>ツキ</t>
    </rPh>
    <phoneticPr fontId="5"/>
  </si>
  <si>
    <t>～</t>
    <phoneticPr fontId="5"/>
  </si>
  <si>
    <t>従事者氏名</t>
    <rPh sb="0" eb="3">
      <t>ジュウジシャ</t>
    </rPh>
    <rPh sb="3" eb="4">
      <t>シ</t>
    </rPh>
    <rPh sb="4" eb="5">
      <t>メイ</t>
    </rPh>
    <phoneticPr fontId="5"/>
  </si>
  <si>
    <t>（単位：時間）</t>
    <rPh sb="1" eb="3">
      <t>タンイ</t>
    </rPh>
    <rPh sb="4" eb="6">
      <t>ジカン</t>
    </rPh>
    <phoneticPr fontId="5"/>
  </si>
  <si>
    <t>助成事業に
要する経費
（税込）</t>
    <rPh sb="0" eb="2">
      <t>ジョセイ</t>
    </rPh>
    <rPh sb="2" eb="4">
      <t>ジギョウ</t>
    </rPh>
    <rPh sb="6" eb="7">
      <t>ヨウ</t>
    </rPh>
    <rPh sb="9" eb="11">
      <t>ケイヒ</t>
    </rPh>
    <rPh sb="13" eb="15">
      <t>ゼイコミ</t>
    </rPh>
    <phoneticPr fontId="1"/>
  </si>
  <si>
    <t>用　途</t>
    <rPh sb="0" eb="1">
      <t>ヨウ</t>
    </rPh>
    <rPh sb="2" eb="3">
      <t>ト</t>
    </rPh>
    <phoneticPr fontId="5"/>
  </si>
  <si>
    <t>品　名</t>
    <rPh sb="0" eb="1">
      <t>ヒン</t>
    </rPh>
    <rPh sb="2" eb="3">
      <t>メイ</t>
    </rPh>
    <phoneticPr fontId="1"/>
  </si>
  <si>
    <t>用　途</t>
    <rPh sb="0" eb="1">
      <t>ヨウ</t>
    </rPh>
    <rPh sb="2" eb="3">
      <t>ト</t>
    </rPh>
    <phoneticPr fontId="1"/>
  </si>
  <si>
    <t>内容</t>
    <rPh sb="0" eb="2">
      <t>ナイヨウ</t>
    </rPh>
    <phoneticPr fontId="1"/>
  </si>
  <si>
    <t>計</t>
    <rPh sb="0" eb="1">
      <t>ケイ</t>
    </rPh>
    <phoneticPr fontId="1"/>
  </si>
  <si>
    <t>(2) 機械装置・工具器具費</t>
    <rPh sb="4" eb="6">
      <t>キカイ</t>
    </rPh>
    <rPh sb="6" eb="8">
      <t>ソウチ</t>
    </rPh>
    <rPh sb="9" eb="11">
      <t>コウグ</t>
    </rPh>
    <rPh sb="11" eb="13">
      <t>キグ</t>
    </rPh>
    <rPh sb="13" eb="14">
      <t>ヒ</t>
    </rPh>
    <phoneticPr fontId="5"/>
  </si>
  <si>
    <t>時間単価
(B)</t>
    <rPh sb="0" eb="2">
      <t>ジカン</t>
    </rPh>
    <rPh sb="2" eb="4">
      <t>タンカ</t>
    </rPh>
    <phoneticPr fontId="1"/>
  </si>
  <si>
    <t>単位</t>
    <rPh sb="0" eb="2">
      <t>タンイ</t>
    </rPh>
    <phoneticPr fontId="5"/>
  </si>
  <si>
    <t>単位</t>
    <rPh sb="0" eb="2">
      <t>タンイ</t>
    </rPh>
    <phoneticPr fontId="1"/>
  </si>
  <si>
    <t>権利名</t>
    <rPh sb="0" eb="2">
      <t>ケンリ</t>
    </rPh>
    <rPh sb="2" eb="3">
      <t>メイ</t>
    </rPh>
    <phoneticPr fontId="1"/>
  </si>
  <si>
    <t>（税抜）</t>
    <phoneticPr fontId="5"/>
  </si>
  <si>
    <t>(千円未満切捨) 　</t>
    <phoneticPr fontId="5"/>
  </si>
  <si>
    <t>購入品名</t>
    <rPh sb="0" eb="2">
      <t>コウニュウ</t>
    </rPh>
    <rPh sb="2" eb="4">
      <t>ヒンメイ</t>
    </rPh>
    <phoneticPr fontId="5"/>
  </si>
  <si>
    <t>備考</t>
  </si>
  <si>
    <t>①</t>
    <phoneticPr fontId="1"/>
  </si>
  <si>
    <t>②</t>
    <phoneticPr fontId="1"/>
  </si>
  <si>
    <t>③</t>
    <phoneticPr fontId="1"/>
  </si>
  <si>
    <t>契約金額</t>
    <rPh sb="0" eb="2">
      <t>ケイヤク</t>
    </rPh>
    <rPh sb="2" eb="4">
      <t>キンガク</t>
    </rPh>
    <phoneticPr fontId="5"/>
  </si>
  <si>
    <t>円（税込）</t>
    <rPh sb="0" eb="1">
      <t>エン</t>
    </rPh>
    <phoneticPr fontId="1"/>
  </si>
  <si>
    <t>No.</t>
    <phoneticPr fontId="1"/>
  </si>
  <si>
    <t>助成事業に要する経費</t>
    <phoneticPr fontId="5"/>
  </si>
  <si>
    <t xml:space="preserve"> 　区　　　　　　　分　</t>
    <phoneticPr fontId="5"/>
  </si>
  <si>
    <t>銀 行 借 入 金</t>
    <phoneticPr fontId="5"/>
  </si>
  <si>
    <t>役 員 借 入 金</t>
    <phoneticPr fontId="5"/>
  </si>
  <si>
    <t>経費
番号</t>
    <rPh sb="0" eb="2">
      <t>ケイヒ</t>
    </rPh>
    <rPh sb="3" eb="5">
      <t>バンゴウ</t>
    </rPh>
    <phoneticPr fontId="1"/>
  </si>
  <si>
    <t>経費
番号</t>
    <rPh sb="0" eb="2">
      <t>ケイヒ</t>
    </rPh>
    <rPh sb="3" eb="4">
      <t>バン</t>
    </rPh>
    <rPh sb="4" eb="5">
      <t>ゴウ</t>
    </rPh>
    <phoneticPr fontId="5"/>
  </si>
  <si>
    <t>経費番号</t>
    <rPh sb="0" eb="2">
      <t>ケイヒ</t>
    </rPh>
    <rPh sb="2" eb="4">
      <t>バンゴウ</t>
    </rPh>
    <phoneticPr fontId="1"/>
  </si>
  <si>
    <t>年</t>
    <rPh sb="0" eb="1">
      <t>ネン</t>
    </rPh>
    <phoneticPr fontId="1"/>
  </si>
  <si>
    <t>自　己　資　金</t>
    <phoneticPr fontId="5"/>
  </si>
  <si>
    <t>業種</t>
    <rPh sb="0" eb="2">
      <t>ギョウシュ</t>
    </rPh>
    <phoneticPr fontId="1"/>
  </si>
  <si>
    <t>製造</t>
    <rPh sb="0" eb="2">
      <t>セイゾウ</t>
    </rPh>
    <phoneticPr fontId="1"/>
  </si>
  <si>
    <t>検査</t>
    <rPh sb="0" eb="2">
      <t>ケンサ</t>
    </rPh>
    <phoneticPr fontId="1"/>
  </si>
  <si>
    <t>月</t>
    <rPh sb="0" eb="1">
      <t>ガツ</t>
    </rPh>
    <phoneticPr fontId="1"/>
  </si>
  <si>
    <t>(1) 原材料・副資材費</t>
    <phoneticPr fontId="5"/>
  </si>
  <si>
    <t>構成（図による解説）</t>
    <rPh sb="0" eb="2">
      <t>コウセイ</t>
    </rPh>
    <rPh sb="3" eb="4">
      <t>ズ</t>
    </rPh>
    <rPh sb="7" eb="9">
      <t>カイセツ</t>
    </rPh>
    <phoneticPr fontId="9"/>
  </si>
  <si>
    <t>（１）　助成事業実施の社内外体制図、担当者の役割分担等</t>
    <rPh sb="4" eb="6">
      <t>ジョセイ</t>
    </rPh>
    <phoneticPr fontId="1"/>
  </si>
  <si>
    <t>氏名</t>
    <rPh sb="0" eb="2">
      <t>シメイ</t>
    </rPh>
    <phoneticPr fontId="1"/>
  </si>
  <si>
    <t>経歴・能力</t>
    <rPh sb="0" eb="2">
      <t>ケイレキ</t>
    </rPh>
    <rPh sb="3" eb="5">
      <t>ノウリョク</t>
    </rPh>
    <phoneticPr fontId="1"/>
  </si>
  <si>
    <t>（２）　助成事業の主担当者</t>
    <rPh sb="4" eb="6">
      <t>ジョセイ</t>
    </rPh>
    <phoneticPr fontId="1"/>
  </si>
  <si>
    <t>具体的な作業項目</t>
    <rPh sb="0" eb="3">
      <t>グタイテキ</t>
    </rPh>
    <rPh sb="4" eb="6">
      <t>サギョウ</t>
    </rPh>
    <rPh sb="6" eb="8">
      <t>コウモク</t>
    </rPh>
    <phoneticPr fontId="1"/>
  </si>
  <si>
    <t>認証・試験機関の名称</t>
    <phoneticPr fontId="1"/>
  </si>
  <si>
    <t>製品等の名称</t>
    <rPh sb="0" eb="2">
      <t>セイヒン</t>
    </rPh>
    <rPh sb="2" eb="3">
      <t>トウ</t>
    </rPh>
    <rPh sb="4" eb="6">
      <t>メイショウ</t>
    </rPh>
    <phoneticPr fontId="9"/>
  </si>
  <si>
    <t>試作品・既存製品</t>
    <rPh sb="0" eb="3">
      <t>シサクヒン</t>
    </rPh>
    <rPh sb="4" eb="6">
      <t>キゾン</t>
    </rPh>
    <rPh sb="6" eb="8">
      <t>セイヒン</t>
    </rPh>
    <phoneticPr fontId="9"/>
  </si>
  <si>
    <t>製品等の完成時期</t>
    <rPh sb="4" eb="6">
      <t>カンセイ</t>
    </rPh>
    <rPh sb="6" eb="8">
      <t>ジキ</t>
    </rPh>
    <phoneticPr fontId="9"/>
  </si>
  <si>
    <t>規格・認証の概要</t>
    <rPh sb="0" eb="2">
      <t>キカク</t>
    </rPh>
    <rPh sb="3" eb="5">
      <t>ニンショウ</t>
    </rPh>
    <rPh sb="6" eb="8">
      <t>ガイヨウ</t>
    </rPh>
    <phoneticPr fontId="9"/>
  </si>
  <si>
    <t>※仕様・仕組・システム・フロー等の改良前後の差異が分かるように記入してください。</t>
    <rPh sb="1" eb="3">
      <t>シヨウ</t>
    </rPh>
    <rPh sb="4" eb="6">
      <t>シク</t>
    </rPh>
    <rPh sb="15" eb="16">
      <t>トウ</t>
    </rPh>
    <rPh sb="17" eb="19">
      <t>カイリョウ</t>
    </rPh>
    <rPh sb="19" eb="21">
      <t>ゼンゴ</t>
    </rPh>
    <rPh sb="22" eb="24">
      <t>サイ</t>
    </rPh>
    <rPh sb="25" eb="26">
      <t>ワ</t>
    </rPh>
    <rPh sb="31" eb="33">
      <t>キニュウ</t>
    </rPh>
    <phoneticPr fontId="1"/>
  </si>
  <si>
    <t>事業内容／
経歴・実績</t>
    <rPh sb="0" eb="2">
      <t>ジギョウ</t>
    </rPh>
    <rPh sb="2" eb="4">
      <t>ナイヨウ</t>
    </rPh>
    <phoneticPr fontId="5"/>
  </si>
  <si>
    <t>委託・外注内容／
指導内容</t>
    <rPh sb="0" eb="2">
      <t>イタク</t>
    </rPh>
    <rPh sb="3" eb="5">
      <t>ガイチュウ</t>
    </rPh>
    <rPh sb="5" eb="7">
      <t>ナイヨウ</t>
    </rPh>
    <phoneticPr fontId="5"/>
  </si>
  <si>
    <t>委託・外注内容／
指導内容</t>
    <rPh sb="0" eb="2">
      <t>イタク</t>
    </rPh>
    <rPh sb="3" eb="5">
      <t>ガイチュウ</t>
    </rPh>
    <rPh sb="5" eb="7">
      <t>ナイヨウ</t>
    </rPh>
    <phoneticPr fontId="1"/>
  </si>
  <si>
    <t>製品等の販売単価</t>
    <rPh sb="4" eb="6">
      <t>ハンバイ</t>
    </rPh>
    <rPh sb="6" eb="8">
      <t>タンカ</t>
    </rPh>
    <phoneticPr fontId="1"/>
  </si>
  <si>
    <t>単価
（税抜）
(B)</t>
    <rPh sb="0" eb="1">
      <t>タン</t>
    </rPh>
    <rPh sb="1" eb="2">
      <t>カ</t>
    </rPh>
    <phoneticPr fontId="5"/>
  </si>
  <si>
    <t>助成対象経費
(A)×(B)</t>
    <phoneticPr fontId="5"/>
  </si>
  <si>
    <t>調達
方法</t>
    <rPh sb="0" eb="2">
      <t>チョウタツ</t>
    </rPh>
    <rPh sb="3" eb="5">
      <t>ホウホウ</t>
    </rPh>
    <phoneticPr fontId="1"/>
  </si>
  <si>
    <t>数量／
指導日数
(A)</t>
    <rPh sb="0" eb="2">
      <t>スウリョウ</t>
    </rPh>
    <rPh sb="4" eb="6">
      <t>シドウ</t>
    </rPh>
    <rPh sb="6" eb="8">
      <t>ニッスウ</t>
    </rPh>
    <phoneticPr fontId="1"/>
  </si>
  <si>
    <t>購入先事業者名</t>
    <rPh sb="0" eb="2">
      <t>コウニュウ</t>
    </rPh>
    <rPh sb="2" eb="3">
      <t>サキ</t>
    </rPh>
    <rPh sb="3" eb="5">
      <t>ジギョウ</t>
    </rPh>
    <rPh sb="5" eb="6">
      <t>シャ</t>
    </rPh>
    <rPh sb="6" eb="7">
      <t>メイ</t>
    </rPh>
    <phoneticPr fontId="5"/>
  </si>
  <si>
    <t>対象製品等</t>
    <rPh sb="0" eb="2">
      <t>タイショウ</t>
    </rPh>
    <rPh sb="2" eb="4">
      <t>セイヒン</t>
    </rPh>
    <rPh sb="4" eb="5">
      <t>トウ</t>
    </rPh>
    <phoneticPr fontId="1"/>
  </si>
  <si>
    <t>弁理士事務所
又は
権利所有事業者名</t>
    <rPh sb="0" eb="3">
      <t>ベンリシジム22</t>
    </rPh>
    <rPh sb="14" eb="16">
      <t>ジギョウ</t>
    </rPh>
    <rPh sb="16" eb="17">
      <t>シャ</t>
    </rPh>
    <phoneticPr fontId="1"/>
  </si>
  <si>
    <t>単価
（税抜）</t>
    <rPh sb="0" eb="1">
      <t>タン</t>
    </rPh>
    <rPh sb="1" eb="2">
      <t>カ</t>
    </rPh>
    <phoneticPr fontId="5"/>
  </si>
  <si>
    <t>所属・役職</t>
    <rPh sb="0" eb="1">
      <t>ショ</t>
    </rPh>
    <rPh sb="1" eb="2">
      <t>ゾク</t>
    </rPh>
    <rPh sb="3" eb="4">
      <t>ヤク</t>
    </rPh>
    <rPh sb="4" eb="5">
      <t>ショク</t>
    </rPh>
    <phoneticPr fontId="5"/>
  </si>
  <si>
    <t>従事時間
(A)</t>
    <rPh sb="0" eb="2">
      <t>ジュウジ</t>
    </rPh>
    <rPh sb="2" eb="4">
      <t>ジカン</t>
    </rPh>
    <phoneticPr fontId="5"/>
  </si>
  <si>
    <t>助成事業に
要する経費</t>
    <rPh sb="0" eb="2">
      <t>ジョセイ</t>
    </rPh>
    <rPh sb="2" eb="4">
      <t>ジギョウ</t>
    </rPh>
    <rPh sb="6" eb="7">
      <t>ヨウ</t>
    </rPh>
    <phoneticPr fontId="5"/>
  </si>
  <si>
    <t>使用目的・用途</t>
    <rPh sb="0" eb="2">
      <t>シヨウ</t>
    </rPh>
    <rPh sb="2" eb="4">
      <t>モクテキ</t>
    </rPh>
    <rPh sb="5" eb="7">
      <t>ヨウト</t>
    </rPh>
    <phoneticPr fontId="5"/>
  </si>
  <si>
    <t>月額賃料
（税抜）
(B)</t>
    <rPh sb="0" eb="2">
      <t>ゲツガク</t>
    </rPh>
    <rPh sb="2" eb="4">
      <t>チンリョウ</t>
    </rPh>
    <phoneticPr fontId="5"/>
  </si>
  <si>
    <t xml:space="preserve">契約予定先
事業者名   </t>
    <rPh sb="0" eb="2">
      <t>ケイヤク</t>
    </rPh>
    <rPh sb="2" eb="4">
      <t>ヨテイ</t>
    </rPh>
    <rPh sb="4" eb="5">
      <t>サキ</t>
    </rPh>
    <phoneticPr fontId="5"/>
  </si>
  <si>
    <t>賃借施設等
（場所・延床面積）</t>
    <rPh sb="0" eb="2">
      <t>チンシャク</t>
    </rPh>
    <rPh sb="2" eb="4">
      <t>シセツ</t>
    </rPh>
    <rPh sb="4" eb="5">
      <t>トウ</t>
    </rPh>
    <rPh sb="7" eb="9">
      <t>バショ</t>
    </rPh>
    <rPh sb="10" eb="12">
      <t>ノベユカ</t>
    </rPh>
    <rPh sb="12" eb="14">
      <t>メンセキ</t>
    </rPh>
    <phoneticPr fontId="5"/>
  </si>
  <si>
    <t>部署・役職</t>
    <phoneticPr fontId="1"/>
  </si>
  <si>
    <t>購入先又は
ﾘｰｽ･ﾚﾝﾀﾙ先
事業者名</t>
    <rPh sb="0" eb="2">
      <t>コウニュウ</t>
    </rPh>
    <rPh sb="2" eb="3">
      <t>サキ</t>
    </rPh>
    <rPh sb="3" eb="4">
      <t>マタ</t>
    </rPh>
    <rPh sb="16" eb="18">
      <t>ジギョウ</t>
    </rPh>
    <rPh sb="18" eb="19">
      <t>シャ</t>
    </rPh>
    <rPh sb="19" eb="20">
      <t>メイ</t>
    </rPh>
    <phoneticPr fontId="5"/>
  </si>
  <si>
    <t>助成事業完了予定日</t>
    <phoneticPr fontId="1"/>
  </si>
  <si>
    <t>助成対象経費
（税抜）
(A)×(B)</t>
    <phoneticPr fontId="5"/>
  </si>
  <si>
    <t>助成対象経費
（税抜）
(A)×(B）</t>
    <phoneticPr fontId="5"/>
  </si>
  <si>
    <t>助成対象経費
（税抜）</t>
    <phoneticPr fontId="5"/>
  </si>
  <si>
    <t>経費内容</t>
    <rPh sb="0" eb="2">
      <t>ケイヒ</t>
    </rPh>
    <rPh sb="2" eb="4">
      <t>ナイヨウ</t>
    </rPh>
    <phoneticPr fontId="5"/>
  </si>
  <si>
    <t>数量
(A)</t>
  </si>
  <si>
    <t>１．申請区分</t>
    <rPh sb="2" eb="4">
      <t>シンセイ</t>
    </rPh>
    <rPh sb="4" eb="6">
      <t>クブン</t>
    </rPh>
    <phoneticPr fontId="9"/>
  </si>
  <si>
    <t>２．申請テーマ</t>
    <rPh sb="2" eb="4">
      <t>シンセイ</t>
    </rPh>
    <phoneticPr fontId="9"/>
  </si>
  <si>
    <t>＜製品改良＞</t>
    <rPh sb="1" eb="3">
      <t>セイヒン</t>
    </rPh>
    <rPh sb="3" eb="5">
      <t>カイリョウ</t>
    </rPh>
    <phoneticPr fontId="1"/>
  </si>
  <si>
    <t>規格・認証の
対象国・地域</t>
    <rPh sb="0" eb="2">
      <t>キカク</t>
    </rPh>
    <rPh sb="3" eb="5">
      <t>ニンショウ</t>
    </rPh>
    <phoneticPr fontId="1"/>
  </si>
  <si>
    <t>(4) 産業財産権出願・導入費</t>
    <phoneticPr fontId="5"/>
  </si>
  <si>
    <t>(3) 委託・外注費／専門家指導費</t>
    <phoneticPr fontId="1"/>
  </si>
  <si>
    <t>(4) 産業財産権出願・導入費</t>
    <rPh sb="4" eb="6">
      <t>サンギョウ</t>
    </rPh>
    <rPh sb="6" eb="9">
      <t>ザイサンケン</t>
    </rPh>
    <rPh sb="9" eb="11">
      <t>シュツガン</t>
    </rPh>
    <rPh sb="12" eb="14">
      <t>ドウニュウ</t>
    </rPh>
    <rPh sb="14" eb="15">
      <t>ヒ</t>
    </rPh>
    <phoneticPr fontId="5"/>
  </si>
  <si>
    <t>(5) 直接人件費　【従事時間見積表】</t>
    <phoneticPr fontId="5"/>
  </si>
  <si>
    <t>(6) 賃借料</t>
    <rPh sb="4" eb="7">
      <t>チンシャクリョウ</t>
    </rPh>
    <phoneticPr fontId="1"/>
  </si>
  <si>
    <t>「はい」と回答した場合</t>
    <phoneticPr fontId="1"/>
  </si>
  <si>
    <t>（４）　本助成事業の成果を産業財産権として出願する予定</t>
    <rPh sb="4" eb="5">
      <t>ホン</t>
    </rPh>
    <rPh sb="5" eb="7">
      <t>ジョセイ</t>
    </rPh>
    <rPh sb="7" eb="9">
      <t>ジギョウ</t>
    </rPh>
    <rPh sb="10" eb="12">
      <t>セイカ</t>
    </rPh>
    <rPh sb="13" eb="15">
      <t>サンギョウ</t>
    </rPh>
    <rPh sb="15" eb="18">
      <t>ザイサンケン</t>
    </rPh>
    <rPh sb="21" eb="23">
      <t>シュツガン</t>
    </rPh>
    <rPh sb="25" eb="27">
      <t>ヨテイ</t>
    </rPh>
    <phoneticPr fontId="1"/>
  </si>
  <si>
    <t>（２） 本助成事業に必要な産業財産権を出願又は保有している</t>
    <rPh sb="4" eb="5">
      <t>ホン</t>
    </rPh>
    <rPh sb="5" eb="7">
      <t>ジョセイ</t>
    </rPh>
    <rPh sb="7" eb="9">
      <t>ジギョウ</t>
    </rPh>
    <rPh sb="10" eb="12">
      <t>ヒツヨウ</t>
    </rPh>
    <rPh sb="13" eb="15">
      <t>サンギョウ</t>
    </rPh>
    <rPh sb="15" eb="18">
      <t>ザイサンケン</t>
    </rPh>
    <rPh sb="19" eb="21">
      <t>シュツガン</t>
    </rPh>
    <rPh sb="21" eb="22">
      <t>マタ</t>
    </rPh>
    <rPh sb="23" eb="25">
      <t>ホユウ</t>
    </rPh>
    <phoneticPr fontId="1"/>
  </si>
  <si>
    <r>
      <t>(2) 機械装置・工具器具費</t>
    </r>
    <r>
      <rPr>
        <sz val="10"/>
        <rFont val="ＭＳ 明朝"/>
        <family val="1"/>
        <charset val="128"/>
      </rPr>
      <t/>
    </r>
    <phoneticPr fontId="5"/>
  </si>
  <si>
    <r>
      <t>(3) 委託・外注費／専門家指導費</t>
    </r>
    <r>
      <rPr>
        <sz val="10"/>
        <rFont val="ＭＳ 明朝"/>
        <family val="1"/>
        <charset val="128"/>
      </rPr>
      <t/>
    </r>
    <rPh sb="4" eb="6">
      <t>イタク</t>
    </rPh>
    <rPh sb="7" eb="10">
      <t>ガイチュウヒ</t>
    </rPh>
    <phoneticPr fontId="5"/>
  </si>
  <si>
    <r>
      <t>(5) 直接人件費</t>
    </r>
    <r>
      <rPr>
        <sz val="10"/>
        <rFont val="ＭＳ 明朝"/>
        <family val="1"/>
        <charset val="128"/>
      </rPr>
      <t/>
    </r>
    <phoneticPr fontId="5"/>
  </si>
  <si>
    <r>
      <t>(6) 賃借料</t>
    </r>
    <r>
      <rPr>
        <sz val="10"/>
        <rFont val="ＭＳ 明朝"/>
        <family val="1"/>
        <charset val="128"/>
      </rPr>
      <t/>
    </r>
    <rPh sb="4" eb="7">
      <t>チンシャクリョウ</t>
    </rPh>
    <phoneticPr fontId="5"/>
  </si>
  <si>
    <r>
      <t>(7) その他助成対象外経費</t>
    </r>
    <r>
      <rPr>
        <sz val="10"/>
        <rFont val="ＭＳ 明朝"/>
        <family val="1"/>
        <charset val="128"/>
      </rPr>
      <t/>
    </r>
    <phoneticPr fontId="5"/>
  </si>
  <si>
    <t>名　称</t>
    <rPh sb="0" eb="1">
      <t>ナ</t>
    </rPh>
    <rPh sb="2" eb="3">
      <t>ショウ</t>
    </rPh>
    <phoneticPr fontId="1"/>
  </si>
  <si>
    <t>事業者名</t>
    <rPh sb="0" eb="2">
      <t>ジギョウ</t>
    </rPh>
    <rPh sb="2" eb="3">
      <t>シャ</t>
    </rPh>
    <rPh sb="3" eb="4">
      <t>メイ</t>
    </rPh>
    <phoneticPr fontId="5"/>
  </si>
  <si>
    <t>設置場所所在地</t>
    <rPh sb="4" eb="7">
      <t>ショザイチ</t>
    </rPh>
    <phoneticPr fontId="5"/>
  </si>
  <si>
    <t>購入が必要な理由
（リース・レンタルしない理由）</t>
    <rPh sb="0" eb="2">
      <t>コウニュウ</t>
    </rPh>
    <rPh sb="3" eb="5">
      <t>ヒツヨウ</t>
    </rPh>
    <rPh sb="6" eb="8">
      <t>リユウ</t>
    </rPh>
    <rPh sb="21" eb="23">
      <t>リユウ</t>
    </rPh>
    <phoneticPr fontId="5"/>
  </si>
  <si>
    <t>　表が足りない場合は、枠を追加せず、本ページを複製してください。</t>
    <rPh sb="1" eb="2">
      <t>ヒョウ</t>
    </rPh>
    <rPh sb="3" eb="4">
      <t>タ</t>
    </rPh>
    <rPh sb="7" eb="9">
      <t>バアイ</t>
    </rPh>
    <rPh sb="11" eb="12">
      <t>ワク</t>
    </rPh>
    <rPh sb="13" eb="15">
      <t>ツイカ</t>
    </rPh>
    <rPh sb="18" eb="19">
      <t>ホン</t>
    </rPh>
    <rPh sb="23" eb="25">
      <t>フクセイ</t>
    </rPh>
    <phoneticPr fontId="5"/>
  </si>
  <si>
    <t xml:space="preserve">委託・外注先
事業者名／
専門家所属・氏名   </t>
    <rPh sb="0" eb="2">
      <t>イタク</t>
    </rPh>
    <rPh sb="3" eb="6">
      <t>ガイチュウサキ</t>
    </rPh>
    <rPh sb="7" eb="9">
      <t>ジギョウ</t>
    </rPh>
    <rPh sb="9" eb="10">
      <t>シャ</t>
    </rPh>
    <rPh sb="10" eb="11">
      <t>ギョウシャ</t>
    </rPh>
    <rPh sb="13" eb="16">
      <t>センモンカ</t>
    </rPh>
    <rPh sb="19" eb="21">
      <t>シメイ</t>
    </rPh>
    <phoneticPr fontId="5"/>
  </si>
  <si>
    <t>所在地／住所</t>
    <rPh sb="0" eb="1">
      <t>ショ</t>
    </rPh>
    <rPh sb="1" eb="2">
      <t>ザイ</t>
    </rPh>
    <rPh sb="2" eb="3">
      <t>チ</t>
    </rPh>
    <rPh sb="4" eb="6">
      <t>ジュウショ</t>
    </rPh>
    <phoneticPr fontId="5"/>
  </si>
  <si>
    <t>代表者名／専門家氏名</t>
    <rPh sb="0" eb="3">
      <t>ダイヒョウシャ</t>
    </rPh>
    <rPh sb="3" eb="4">
      <t>メイ</t>
    </rPh>
    <rPh sb="5" eb="8">
      <t>センモンカ</t>
    </rPh>
    <rPh sb="8" eb="10">
      <t>シメイ</t>
    </rPh>
    <phoneticPr fontId="5"/>
  </si>
  <si>
    <t>電話</t>
    <rPh sb="0" eb="1">
      <t>デン</t>
    </rPh>
    <rPh sb="1" eb="2">
      <t>ハナシ</t>
    </rPh>
    <phoneticPr fontId="1"/>
  </si>
  <si>
    <t>事業者名／専門家所属</t>
    <rPh sb="8" eb="10">
      <t>ショゾク</t>
    </rPh>
    <phoneticPr fontId="1"/>
  </si>
  <si>
    <t>選定理由／
専門家指導が必要な理由</t>
    <rPh sb="0" eb="2">
      <t>センテイ</t>
    </rPh>
    <rPh sb="2" eb="4">
      <t>リユウ</t>
    </rPh>
    <rPh sb="6" eb="9">
      <t>センモンカ</t>
    </rPh>
    <rPh sb="9" eb="11">
      <t>シドウ</t>
    </rPh>
    <rPh sb="12" eb="14">
      <t>ヒツヨウ</t>
    </rPh>
    <rPh sb="15" eb="17">
      <t>リユウ</t>
    </rPh>
    <phoneticPr fontId="5"/>
  </si>
  <si>
    <t>月</t>
  </si>
  <si>
    <t>(8) 原材料・副資材費</t>
    <phoneticPr fontId="5"/>
  </si>
  <si>
    <t>(9) 機械装置・工具器具費</t>
    <rPh sb="4" eb="6">
      <t>キカイ</t>
    </rPh>
    <rPh sb="6" eb="8">
      <t>ソウチ</t>
    </rPh>
    <rPh sb="9" eb="11">
      <t>コウグ</t>
    </rPh>
    <rPh sb="11" eb="13">
      <t>キグ</t>
    </rPh>
    <rPh sb="13" eb="14">
      <t>ヒ</t>
    </rPh>
    <phoneticPr fontId="5"/>
  </si>
  <si>
    <t>(10) 委託・外注費／専門家指導費</t>
    <phoneticPr fontId="1"/>
  </si>
  <si>
    <t>(A)×(B）</t>
    <phoneticPr fontId="5"/>
  </si>
  <si>
    <t>進捗状況等</t>
    <rPh sb="0" eb="2">
      <t>シンチョク</t>
    </rPh>
    <rPh sb="2" eb="4">
      <t>ジョウキョウ</t>
    </rPh>
    <rPh sb="4" eb="5">
      <t>ナド</t>
    </rPh>
    <phoneticPr fontId="1"/>
  </si>
  <si>
    <t>達成目標の確認方法</t>
    <rPh sb="0" eb="2">
      <t>タッセイ</t>
    </rPh>
    <rPh sb="2" eb="4">
      <t>モクヒョウ</t>
    </rPh>
    <rPh sb="5" eb="7">
      <t>カクニン</t>
    </rPh>
    <rPh sb="7" eb="9">
      <t>ホウホウ</t>
    </rPh>
    <phoneticPr fontId="9"/>
  </si>
  <si>
    <t>改良の概要</t>
    <phoneticPr fontId="1"/>
  </si>
  <si>
    <t>頃（予定）</t>
    <rPh sb="0" eb="1">
      <t>コロ</t>
    </rPh>
    <rPh sb="2" eb="4">
      <t>ヨテイ</t>
    </rPh>
    <phoneticPr fontId="1"/>
  </si>
  <si>
    <t>数量
単位</t>
    <rPh sb="0" eb="2">
      <t>スウリョウ</t>
    </rPh>
    <rPh sb="3" eb="5">
      <t>タンイ</t>
    </rPh>
    <phoneticPr fontId="1"/>
  </si>
  <si>
    <t>従事内容</t>
    <rPh sb="0" eb="2">
      <t>ジュウジ</t>
    </rPh>
    <rPh sb="2" eb="4">
      <t>ナイヨウ</t>
    </rPh>
    <phoneticPr fontId="5"/>
  </si>
  <si>
    <t>数量
(A)</t>
    <rPh sb="0" eb="2">
      <t>スウリョウマタ2</t>
    </rPh>
    <phoneticPr fontId="1"/>
  </si>
  <si>
    <t>ﾘｰｽ・
ﾚﾝﾀﾙ
月数</t>
    <phoneticPr fontId="1"/>
  </si>
  <si>
    <t>助成対象
経費
（税抜）
(A)×(B）</t>
    <phoneticPr fontId="5"/>
  </si>
  <si>
    <r>
      <t>合　計 　　</t>
    </r>
    <r>
      <rPr>
        <sz val="11"/>
        <rFont val="ＭＳ 明朝"/>
        <family val="1"/>
        <charset val="128"/>
      </rPr>
      <t/>
    </r>
    <phoneticPr fontId="5"/>
  </si>
  <si>
    <t>※表が足りない場合は、枠を追加せず、本ページを複製してください。</t>
    <phoneticPr fontId="1"/>
  </si>
  <si>
    <t>　※リース・レンタルの場合は、（助成対象期間内のリース月数×月額リース料＝）リース・レンタル料合計を計上してください。</t>
    <rPh sb="18" eb="20">
      <t>タイショウ</t>
    </rPh>
    <rPh sb="46" eb="47">
      <t>リョウ</t>
    </rPh>
    <rPh sb="47" eb="49">
      <t>ゴウケイ</t>
    </rPh>
    <phoneticPr fontId="1"/>
  </si>
  <si>
    <t>助成対象
経費（税抜）
(A)×(B）</t>
    <phoneticPr fontId="5"/>
  </si>
  <si>
    <t>賃借施設等</t>
    <phoneticPr fontId="1"/>
  </si>
  <si>
    <t>賃借
月数
(A)</t>
    <rPh sb="0" eb="2">
      <t>チンシャク</t>
    </rPh>
    <rPh sb="3" eb="5">
      <t>ツキスウ2</t>
    </rPh>
    <phoneticPr fontId="1"/>
  </si>
  <si>
    <t>㎡</t>
    <phoneticPr fontId="1"/>
  </si>
  <si>
    <t>選定理由</t>
    <rPh sb="0" eb="2">
      <t>センテイ</t>
    </rPh>
    <rPh sb="2" eb="4">
      <t>リユウ</t>
    </rPh>
    <phoneticPr fontId="5"/>
  </si>
  <si>
    <t>所 在 地</t>
    <phoneticPr fontId="1"/>
  </si>
  <si>
    <t>名　　称</t>
    <phoneticPr fontId="1"/>
  </si>
  <si>
    <t>面　　積</t>
    <rPh sb="0" eb="1">
      <t>メン</t>
    </rPh>
    <rPh sb="3" eb="4">
      <t>セキ</t>
    </rPh>
    <phoneticPr fontId="1"/>
  </si>
  <si>
    <t>契約予定先</t>
    <phoneticPr fontId="1"/>
  </si>
  <si>
    <t>事業者名</t>
    <phoneticPr fontId="1"/>
  </si>
  <si>
    <t>代表者名</t>
    <phoneticPr fontId="1"/>
  </si>
  <si>
    <t>電　　話</t>
    <phoneticPr fontId="1"/>
  </si>
  <si>
    <t>所在地</t>
    <phoneticPr fontId="1"/>
  </si>
  <si>
    <t>使用目的・用途</t>
    <phoneticPr fontId="5"/>
  </si>
  <si>
    <t>うち使用部分</t>
    <rPh sb="2" eb="4">
      <t>シヨウ</t>
    </rPh>
    <rPh sb="4" eb="6">
      <t>ブブン</t>
    </rPh>
    <phoneticPr fontId="1"/>
  </si>
  <si>
    <t>契約部分全体</t>
    <rPh sb="0" eb="2">
      <t>ケイヤク</t>
    </rPh>
    <rPh sb="2" eb="4">
      <t>ブブン</t>
    </rPh>
    <rPh sb="4" eb="6">
      <t>ゼンタイ</t>
    </rPh>
    <phoneticPr fontId="1"/>
  </si>
  <si>
    <t>賃借
期間</t>
    <rPh sb="0" eb="2">
      <t>チンシャク</t>
    </rPh>
    <rPh sb="3" eb="5">
      <t>キカン</t>
    </rPh>
    <phoneticPr fontId="5"/>
  </si>
  <si>
    <t>代 表 者 氏 名</t>
    <rPh sb="0" eb="1">
      <t>ダイ</t>
    </rPh>
    <rPh sb="2" eb="3">
      <t>ヒョウ</t>
    </rPh>
    <rPh sb="4" eb="5">
      <t>シャ</t>
    </rPh>
    <rPh sb="6" eb="7">
      <t>シ</t>
    </rPh>
    <rPh sb="8" eb="9">
      <t>ナ</t>
    </rPh>
    <phoneticPr fontId="1"/>
  </si>
  <si>
    <t>（助成対象期間開始日：</t>
    <rPh sb="1" eb="7">
      <t>ジョセイタイショウキカン</t>
    </rPh>
    <rPh sb="7" eb="10">
      <t>カイシビ</t>
    </rPh>
    <phoneticPr fontId="1"/>
  </si>
  <si>
    <t>）</t>
    <phoneticPr fontId="1"/>
  </si>
  <si>
    <t>規格認証</t>
    <rPh sb="0" eb="2">
      <t>キカク</t>
    </rPh>
    <rPh sb="2" eb="4">
      <t>ニンショウ</t>
    </rPh>
    <phoneticPr fontId="9"/>
  </si>
  <si>
    <r>
      <rPr>
        <u/>
        <sz val="11"/>
        <rFont val="游ゴシック"/>
        <family val="3"/>
        <charset val="128"/>
      </rPr>
      <t>改良前</t>
    </r>
    <r>
      <rPr>
        <sz val="11"/>
        <rFont val="游ゴシック"/>
        <family val="3"/>
        <charset val="128"/>
      </rPr>
      <t>製品等の仕様</t>
    </r>
    <rPh sb="5" eb="6">
      <t>トウ</t>
    </rPh>
    <rPh sb="7" eb="9">
      <t>シヨウ</t>
    </rPh>
    <phoneticPr fontId="1"/>
  </si>
  <si>
    <r>
      <rPr>
        <u/>
        <sz val="11"/>
        <rFont val="游ゴシック"/>
        <family val="3"/>
        <charset val="128"/>
      </rPr>
      <t>改良前後</t>
    </r>
    <r>
      <rPr>
        <sz val="11"/>
        <rFont val="游ゴシック"/>
        <family val="3"/>
        <charset val="128"/>
      </rPr>
      <t>の仕様は具体的に記入
・</t>
    </r>
    <r>
      <rPr>
        <b/>
        <sz val="11"/>
        <rFont val="游ゴシック"/>
        <family val="3"/>
        <charset val="128"/>
      </rPr>
      <t>機能</t>
    </r>
    <r>
      <rPr>
        <sz val="11"/>
        <rFont val="游ゴシック"/>
        <family val="3"/>
        <charset val="128"/>
      </rPr>
      <t>（備わっている働きや能力等の検証可能な内容）
・</t>
    </r>
    <r>
      <rPr>
        <b/>
        <sz val="11"/>
        <rFont val="游ゴシック"/>
        <family val="3"/>
        <charset val="128"/>
      </rPr>
      <t>性能</t>
    </r>
    <r>
      <rPr>
        <sz val="11"/>
        <rFont val="游ゴシック"/>
        <family val="3"/>
        <charset val="128"/>
      </rPr>
      <t>（基準や指標等の定量的な数値）</t>
    </r>
    <rPh sb="0" eb="2">
      <t>カイリョウ</t>
    </rPh>
    <rPh sb="2" eb="4">
      <t>ゼンゴ</t>
    </rPh>
    <rPh sb="5" eb="7">
      <t>シヨウ</t>
    </rPh>
    <rPh sb="32" eb="34">
      <t>ケンショウ</t>
    </rPh>
    <rPh sb="34" eb="36">
      <t>カノウ</t>
    </rPh>
    <rPh sb="37" eb="39">
      <t>ナイヨウ</t>
    </rPh>
    <rPh sb="56" eb="58">
      <t>スウチ</t>
    </rPh>
    <phoneticPr fontId="1"/>
  </si>
  <si>
    <t>ア　製品改良の達成目標</t>
    <rPh sb="7" eb="9">
      <t>タッセイ</t>
    </rPh>
    <rPh sb="9" eb="11">
      <t>モクヒョウ</t>
    </rPh>
    <phoneticPr fontId="1"/>
  </si>
  <si>
    <t>イ　規格適合・認証取得の達成目標</t>
    <rPh sb="2" eb="4">
      <t>キカク</t>
    </rPh>
    <rPh sb="4" eb="6">
      <t>テキゴウ</t>
    </rPh>
    <rPh sb="7" eb="9">
      <t>ニンショウ</t>
    </rPh>
    <rPh sb="9" eb="11">
      <t>シュトク</t>
    </rPh>
    <rPh sb="12" eb="14">
      <t>タッセイ</t>
    </rPh>
    <rPh sb="14" eb="16">
      <t>モクヒョウ</t>
    </rPh>
    <phoneticPr fontId="1"/>
  </si>
  <si>
    <t>④</t>
    <phoneticPr fontId="1"/>
  </si>
  <si>
    <t>～</t>
  </si>
  <si>
    <t>～</t>
    <phoneticPr fontId="1"/>
  </si>
  <si>
    <r>
      <t>＜製品改良費＞</t>
    </r>
    <r>
      <rPr>
        <sz val="12"/>
        <color theme="1"/>
        <rFont val="ＭＳ Ｐゴシック"/>
        <family val="3"/>
        <charset val="128"/>
      </rPr>
      <t/>
    </r>
    <rPh sb="1" eb="3">
      <t>セイヒン</t>
    </rPh>
    <rPh sb="3" eb="5">
      <t>カイリョウ</t>
    </rPh>
    <rPh sb="5" eb="6">
      <t>ヒ</t>
    </rPh>
    <phoneticPr fontId="9"/>
  </si>
  <si>
    <r>
      <t>　※</t>
    </r>
    <r>
      <rPr>
        <u/>
        <sz val="10"/>
        <rFont val="游ゴシック"/>
        <family val="3"/>
        <charset val="128"/>
      </rPr>
      <t>既存機械装置等の改良や修繕等、生産・量産用の機械装置等に係る経費は助成対象外</t>
    </r>
    <r>
      <rPr>
        <sz val="10"/>
        <rFont val="游ゴシック"/>
        <family val="3"/>
        <charset val="128"/>
      </rPr>
      <t>となります。</t>
    </r>
    <rPh sb="2" eb="4">
      <t>キゾン</t>
    </rPh>
    <rPh sb="4" eb="6">
      <t>キカイ</t>
    </rPh>
    <rPh sb="6" eb="8">
      <t>ソウチ</t>
    </rPh>
    <rPh sb="8" eb="9">
      <t>トウ</t>
    </rPh>
    <rPh sb="10" eb="12">
      <t>カイリョウ</t>
    </rPh>
    <rPh sb="13" eb="15">
      <t>シュウゼン</t>
    </rPh>
    <rPh sb="15" eb="16">
      <t>トウ</t>
    </rPh>
    <rPh sb="30" eb="31">
      <t>カカワ</t>
    </rPh>
    <rPh sb="32" eb="34">
      <t>ケイヒ</t>
    </rPh>
    <rPh sb="35" eb="37">
      <t>ジョセイ</t>
    </rPh>
    <rPh sb="37" eb="40">
      <t>タイショウガイ</t>
    </rPh>
    <phoneticPr fontId="5"/>
  </si>
  <si>
    <t>購入単価 又は
ﾘｰｽ･ﾚﾝﾀﾙ料
合計（税抜）
(B)</t>
    <rPh sb="0" eb="2">
      <t>コウニュウ</t>
    </rPh>
    <rPh sb="2" eb="4">
      <t>タンカ</t>
    </rPh>
    <rPh sb="5" eb="6">
      <t>マタ</t>
    </rPh>
    <rPh sb="16" eb="17">
      <t>リョウ</t>
    </rPh>
    <rPh sb="18" eb="20">
      <t>ゴウケイ</t>
    </rPh>
    <rPh sb="21" eb="23">
      <t>ゼイヌキ</t>
    </rPh>
    <phoneticPr fontId="1"/>
  </si>
  <si>
    <t>経費番号</t>
    <rPh sb="2" eb="4">
      <t>バンゴウ</t>
    </rPh>
    <phoneticPr fontId="5"/>
  </si>
  <si>
    <t>規　格
(ﾒｰｶｰ、型番等)</t>
    <rPh sb="0" eb="1">
      <t>タダシ</t>
    </rPh>
    <rPh sb="2" eb="3">
      <t>カク</t>
    </rPh>
    <rPh sb="10" eb="12">
      <t>カタバン</t>
    </rPh>
    <rPh sb="12" eb="13">
      <t>トウ</t>
    </rPh>
    <phoneticPr fontId="5"/>
  </si>
  <si>
    <r>
      <t>　※特注部品等の製作を外部委託する場合は、「</t>
    </r>
    <r>
      <rPr>
        <b/>
        <sz val="10"/>
        <color theme="1"/>
        <rFont val="游ゴシック"/>
        <family val="3"/>
        <charset val="128"/>
      </rPr>
      <t>(3) 委託・外注費</t>
    </r>
    <r>
      <rPr>
        <sz val="10"/>
        <color theme="1"/>
        <rFont val="游ゴシック"/>
        <family val="3"/>
        <charset val="128"/>
      </rPr>
      <t>」に計上してください。</t>
    </r>
    <rPh sb="2" eb="4">
      <t>トクチュウ</t>
    </rPh>
    <rPh sb="4" eb="6">
      <t>ブヒン</t>
    </rPh>
    <rPh sb="6" eb="7">
      <t>トウ</t>
    </rPh>
    <rPh sb="8" eb="10">
      <t>セイサク</t>
    </rPh>
    <rPh sb="11" eb="13">
      <t>ガイブ</t>
    </rPh>
    <rPh sb="13" eb="15">
      <t>イタク</t>
    </rPh>
    <rPh sb="17" eb="19">
      <t>バアイ</t>
    </rPh>
    <rPh sb="26" eb="28">
      <t>イタク</t>
    </rPh>
    <rPh sb="29" eb="31">
      <t>ガイチュウ</t>
    </rPh>
    <rPh sb="31" eb="32">
      <t>ヒ</t>
    </rPh>
    <rPh sb="34" eb="36">
      <t>ケイジョウ</t>
    </rPh>
    <phoneticPr fontId="5"/>
  </si>
  <si>
    <t>委託・外注費/専門家指導費（製品改良費）　計</t>
    <rPh sb="14" eb="19">
      <t>セイヒンカイリョウヒ</t>
    </rPh>
    <phoneticPr fontId="1"/>
  </si>
  <si>
    <t>機械装置・工具器具費（製品改良費）　計</t>
    <rPh sb="11" eb="16">
      <t>セイヒンカイリョウヒ</t>
    </rPh>
    <rPh sb="18" eb="19">
      <t>ケイ</t>
    </rPh>
    <phoneticPr fontId="1"/>
  </si>
  <si>
    <t xml:space="preserve"> 原材料・副資材費（製品改良費）　計</t>
    <rPh sb="10" eb="15">
      <t>セイヒンカイリョウヒ</t>
    </rPh>
    <rPh sb="17" eb="18">
      <t>ケイ</t>
    </rPh>
    <phoneticPr fontId="1"/>
  </si>
  <si>
    <t>表が足りない場合は、枠を追加せず、本ページを複製してください。</t>
    <rPh sb="0" eb="1">
      <t>ヒョウ</t>
    </rPh>
    <rPh sb="2" eb="3">
      <t>タ</t>
    </rPh>
    <rPh sb="6" eb="8">
      <t>バアイ</t>
    </rPh>
    <rPh sb="10" eb="11">
      <t>ワク</t>
    </rPh>
    <rPh sb="12" eb="14">
      <t>ツイカ</t>
    </rPh>
    <rPh sb="17" eb="18">
      <t>ホン</t>
    </rPh>
    <rPh sb="22" eb="24">
      <t>フクセイ</t>
    </rPh>
    <phoneticPr fontId="5"/>
  </si>
  <si>
    <t>(2)ー１　機械装置・工具器具購入計画書</t>
    <rPh sb="6" eb="8">
      <t>キカイ</t>
    </rPh>
    <rPh sb="8" eb="10">
      <t>ソウチ</t>
    </rPh>
    <rPh sb="11" eb="13">
      <t>コウグ</t>
    </rPh>
    <rPh sb="13" eb="15">
      <t>キグ</t>
    </rPh>
    <rPh sb="15" eb="17">
      <t>コウニュウ</t>
    </rPh>
    <rPh sb="17" eb="20">
      <t>ケイカクショ</t>
    </rPh>
    <phoneticPr fontId="5"/>
  </si>
  <si>
    <r>
      <t>　※</t>
    </r>
    <r>
      <rPr>
        <u/>
        <sz val="10"/>
        <rFont val="游ゴシック"/>
        <family val="3"/>
        <charset val="128"/>
      </rPr>
      <t>出願に関する先行調査、審査請求、登録に係る経費は助成対象外</t>
    </r>
    <r>
      <rPr>
        <sz val="10"/>
        <rFont val="游ゴシック"/>
        <family val="3"/>
        <charset val="128"/>
      </rPr>
      <t>となります。</t>
    </r>
    <rPh sb="2" eb="4">
      <t>シュツガン</t>
    </rPh>
    <rPh sb="5" eb="6">
      <t>カン</t>
    </rPh>
    <rPh sb="8" eb="10">
      <t>センコウ</t>
    </rPh>
    <rPh sb="10" eb="12">
      <t>チョウサ</t>
    </rPh>
    <rPh sb="13" eb="15">
      <t>シンサ</t>
    </rPh>
    <rPh sb="15" eb="17">
      <t>セイキュウ</t>
    </rPh>
    <rPh sb="18" eb="20">
      <t>トウロク</t>
    </rPh>
    <rPh sb="21" eb="22">
      <t>カカワ</t>
    </rPh>
    <rPh sb="23" eb="25">
      <t>ケイヒ</t>
    </rPh>
    <rPh sb="26" eb="28">
      <t>ジョセイ</t>
    </rPh>
    <rPh sb="28" eb="31">
      <t>タイショウガイ</t>
    </rPh>
    <phoneticPr fontId="1"/>
  </si>
  <si>
    <t>電話</t>
    <rPh sb="0" eb="1">
      <t>デン</t>
    </rPh>
    <rPh sb="1" eb="2">
      <t>ハナシ</t>
    </rPh>
    <phoneticPr fontId="5"/>
  </si>
  <si>
    <t>円(税込)</t>
    <rPh sb="0" eb="1">
      <t>エン</t>
    </rPh>
    <rPh sb="2" eb="4">
      <t>ゼイコミ</t>
    </rPh>
    <phoneticPr fontId="5"/>
  </si>
  <si>
    <t>購入予定時期</t>
    <rPh sb="0" eb="2">
      <t>コウニュウ</t>
    </rPh>
    <rPh sb="2" eb="4">
      <t>ヨテイ</t>
    </rPh>
    <rPh sb="4" eb="6">
      <t>ジキ</t>
    </rPh>
    <phoneticPr fontId="1"/>
  </si>
  <si>
    <t>年</t>
    <rPh sb="0" eb="1">
      <t>ネン</t>
    </rPh>
    <phoneticPr fontId="1"/>
  </si>
  <si>
    <t>月</t>
    <rPh sb="0" eb="1">
      <t>ガツ</t>
    </rPh>
    <phoneticPr fontId="1"/>
  </si>
  <si>
    <t>２者入手
困難な理由</t>
    <rPh sb="1" eb="2">
      <t>シャ</t>
    </rPh>
    <rPh sb="2" eb="4">
      <t>ニュウシュ</t>
    </rPh>
    <rPh sb="5" eb="7">
      <t>コンナン</t>
    </rPh>
    <rPh sb="8" eb="10">
      <t>リユウ</t>
    </rPh>
    <phoneticPr fontId="5"/>
  </si>
  <si>
    <t>納品予定物
成果物</t>
    <rPh sb="0" eb="2">
      <t>ノウヒン</t>
    </rPh>
    <rPh sb="2" eb="4">
      <t>ヨテイ</t>
    </rPh>
    <rPh sb="4" eb="5">
      <t>ブツ</t>
    </rPh>
    <rPh sb="6" eb="9">
      <t>セイカブツ</t>
    </rPh>
    <phoneticPr fontId="1"/>
  </si>
  <si>
    <t>見積金額
（2者目）</t>
    <rPh sb="0" eb="2">
      <t>ミツ</t>
    </rPh>
    <rPh sb="2" eb="4">
      <t>キンガク</t>
    </rPh>
    <rPh sb="7" eb="8">
      <t>シャ</t>
    </rPh>
    <rPh sb="8" eb="9">
      <t>メ</t>
    </rPh>
    <phoneticPr fontId="5"/>
  </si>
  <si>
    <t>直接人件費（製品改良費）　計</t>
    <phoneticPr fontId="1"/>
  </si>
  <si>
    <t>賃借料（製品改良費）　計</t>
    <rPh sb="0" eb="3">
      <t>チンシャクリョウ</t>
    </rPh>
    <phoneticPr fontId="1"/>
  </si>
  <si>
    <t>円(税込)</t>
    <phoneticPr fontId="1"/>
  </si>
  <si>
    <r>
      <t>「</t>
    </r>
    <r>
      <rPr>
        <b/>
        <sz val="10"/>
        <rFont val="游ゴシック"/>
        <family val="3"/>
        <charset val="128"/>
      </rPr>
      <t>(6) 賃借料</t>
    </r>
    <r>
      <rPr>
        <sz val="10"/>
        <rFont val="游ゴシック"/>
        <family val="3"/>
        <charset val="128"/>
      </rPr>
      <t>」に計上した</t>
    </r>
    <r>
      <rPr>
        <b/>
        <u/>
        <sz val="10"/>
        <color rgb="FFFF0000"/>
        <rFont val="游ゴシック"/>
        <family val="3"/>
        <charset val="128"/>
      </rPr>
      <t>全ての経費</t>
    </r>
    <r>
      <rPr>
        <u/>
        <sz val="10"/>
        <rFont val="游ゴシック"/>
        <family val="3"/>
        <charset val="128"/>
      </rPr>
      <t>について記入してください。</t>
    </r>
    <rPh sb="17" eb="19">
      <t>ケイヒ</t>
    </rPh>
    <rPh sb="23" eb="25">
      <t>キニュウ</t>
    </rPh>
    <phoneticPr fontId="5"/>
  </si>
  <si>
    <r>
      <t>※試作金型に係る経費は、「</t>
    </r>
    <r>
      <rPr>
        <b/>
        <sz val="10"/>
        <rFont val="游ゴシック"/>
        <family val="3"/>
        <charset val="128"/>
      </rPr>
      <t>(3) 委託・外注費</t>
    </r>
    <r>
      <rPr>
        <sz val="10"/>
        <rFont val="游ゴシック"/>
        <family val="3"/>
        <charset val="128"/>
      </rPr>
      <t>」ではなく「</t>
    </r>
    <r>
      <rPr>
        <b/>
        <sz val="10"/>
        <rFont val="游ゴシック"/>
        <family val="3"/>
        <charset val="128"/>
      </rPr>
      <t>(2) 機械装置・工具器具費</t>
    </r>
    <r>
      <rPr>
        <sz val="10"/>
        <rFont val="游ゴシック"/>
        <family val="3"/>
        <charset val="128"/>
      </rPr>
      <t>」に計上してください。</t>
    </r>
    <rPh sb="1" eb="3">
      <t>シサク</t>
    </rPh>
    <rPh sb="3" eb="5">
      <t>カナガタ</t>
    </rPh>
    <rPh sb="6" eb="7">
      <t>カカワ</t>
    </rPh>
    <rPh sb="8" eb="10">
      <t>ケイヒ</t>
    </rPh>
    <rPh sb="17" eb="19">
      <t>イタク</t>
    </rPh>
    <rPh sb="20" eb="22">
      <t>ガイチュウ</t>
    </rPh>
    <rPh sb="22" eb="23">
      <t>ヒ</t>
    </rPh>
    <rPh sb="33" eb="35">
      <t>キカイ</t>
    </rPh>
    <rPh sb="35" eb="37">
      <t>ソウチ</t>
    </rPh>
    <rPh sb="38" eb="40">
      <t>コウグ</t>
    </rPh>
    <rPh sb="40" eb="42">
      <t>キグ</t>
    </rPh>
    <rPh sb="42" eb="43">
      <t>ヒ</t>
    </rPh>
    <rPh sb="45" eb="47">
      <t>ケイジョウ</t>
    </rPh>
    <phoneticPr fontId="1"/>
  </si>
  <si>
    <r>
      <t>※特注部品等の製作を外部委託する場合は、「</t>
    </r>
    <r>
      <rPr>
        <b/>
        <sz val="10"/>
        <color theme="1"/>
        <rFont val="游ゴシック"/>
        <family val="3"/>
        <charset val="128"/>
      </rPr>
      <t>(3) 委託・外注費</t>
    </r>
    <r>
      <rPr>
        <sz val="10"/>
        <color theme="1"/>
        <rFont val="游ゴシック"/>
        <family val="3"/>
        <charset val="128"/>
      </rPr>
      <t>」に計上してください。</t>
    </r>
    <rPh sb="1" eb="3">
      <t>トクチュウ</t>
    </rPh>
    <rPh sb="3" eb="5">
      <t>ブヒン</t>
    </rPh>
    <rPh sb="5" eb="6">
      <t>トウ</t>
    </rPh>
    <rPh sb="7" eb="9">
      <t>セイサク</t>
    </rPh>
    <rPh sb="10" eb="12">
      <t>ガイブ</t>
    </rPh>
    <rPh sb="12" eb="14">
      <t>イタク</t>
    </rPh>
    <rPh sb="16" eb="18">
      <t>バアイ</t>
    </rPh>
    <rPh sb="25" eb="27">
      <t>イタク</t>
    </rPh>
    <rPh sb="28" eb="30">
      <t>ガイチュウ</t>
    </rPh>
    <rPh sb="30" eb="31">
      <t>ヒ</t>
    </rPh>
    <rPh sb="33" eb="35">
      <t>ケイジョウ</t>
    </rPh>
    <phoneticPr fontId="5"/>
  </si>
  <si>
    <r>
      <t>「</t>
    </r>
    <r>
      <rPr>
        <b/>
        <sz val="10"/>
        <rFont val="游ゴシック"/>
        <family val="3"/>
        <charset val="128"/>
      </rPr>
      <t>(3) 委託・外注費／専門家指導費</t>
    </r>
    <r>
      <rPr>
        <sz val="10"/>
        <rFont val="游ゴシック"/>
        <family val="3"/>
        <charset val="128"/>
      </rPr>
      <t>」に計上した</t>
    </r>
    <r>
      <rPr>
        <b/>
        <u/>
        <sz val="10"/>
        <color rgb="FFFF0000"/>
        <rFont val="游ゴシック"/>
        <family val="3"/>
        <charset val="128"/>
      </rPr>
      <t>全ての経費</t>
    </r>
    <r>
      <rPr>
        <u/>
        <sz val="10"/>
        <rFont val="游ゴシック"/>
        <family val="3"/>
        <charset val="128"/>
      </rPr>
      <t>について記入してください。</t>
    </r>
    <rPh sb="27" eb="29">
      <t>ケイヒ</t>
    </rPh>
    <rPh sb="33" eb="35">
      <t>キニュウ</t>
    </rPh>
    <phoneticPr fontId="5"/>
  </si>
  <si>
    <t>適合・取得を目指す規格・認証</t>
    <phoneticPr fontId="9"/>
  </si>
  <si>
    <t>それはどのような権利か</t>
    <rPh sb="8" eb="10">
      <t>ケンリ</t>
    </rPh>
    <phoneticPr fontId="1"/>
  </si>
  <si>
    <t>類似特許番号</t>
    <rPh sb="0" eb="2">
      <t>ルイジ</t>
    </rPh>
    <rPh sb="2" eb="4">
      <t>トッキョ</t>
    </rPh>
    <rPh sb="4" eb="6">
      <t>バンゴウ</t>
    </rPh>
    <phoneticPr fontId="1"/>
  </si>
  <si>
    <t>見積金額（２者目）</t>
    <rPh sb="0" eb="2">
      <t>ミツモリ</t>
    </rPh>
    <rPh sb="2" eb="4">
      <t>キンガク</t>
    </rPh>
    <rPh sb="6" eb="8">
      <t>シャメ</t>
    </rPh>
    <phoneticPr fontId="5"/>
  </si>
  <si>
    <t>２者入手
困難な理由</t>
    <rPh sb="1" eb="2">
      <t>シャ</t>
    </rPh>
    <rPh sb="2" eb="4">
      <t>ニュウシュ</t>
    </rPh>
    <rPh sb="5" eb="7">
      <t>コンナン</t>
    </rPh>
    <rPh sb="8" eb="10">
      <t>リユウ</t>
    </rPh>
    <phoneticPr fontId="1"/>
  </si>
  <si>
    <t>産業財産権出願・導入費（製品改良費）　計</t>
    <phoneticPr fontId="1"/>
  </si>
  <si>
    <t>※月額賃料は、「契約部分全体の月額賃料×使用部分の面積／契約部分全体の面積」を計上してください。</t>
    <rPh sb="1" eb="3">
      <t>ゲツガク</t>
    </rPh>
    <rPh sb="3" eb="5">
      <t>チンリョウ</t>
    </rPh>
    <phoneticPr fontId="1"/>
  </si>
  <si>
    <r>
      <t>※実証実験の実施に必要な機器・機材・設備等のレンタル・使用料は、「</t>
    </r>
    <r>
      <rPr>
        <b/>
        <sz val="9"/>
        <rFont val="游ゴシック"/>
        <family val="3"/>
        <charset val="128"/>
      </rPr>
      <t>(2) 機械装置・工具器具費</t>
    </r>
    <r>
      <rPr>
        <sz val="9"/>
        <rFont val="游ゴシック"/>
        <family val="3"/>
        <charset val="128"/>
      </rPr>
      <t>」に計上してください。</t>
    </r>
    <rPh sb="1" eb="3">
      <t>ジッショウ</t>
    </rPh>
    <rPh sb="3" eb="5">
      <t>ジッケン</t>
    </rPh>
    <rPh sb="6" eb="8">
      <t>ジッシ</t>
    </rPh>
    <rPh sb="9" eb="11">
      <t>ヒツヨウ</t>
    </rPh>
    <rPh sb="12" eb="14">
      <t>キキ</t>
    </rPh>
    <rPh sb="15" eb="17">
      <t>キザイ</t>
    </rPh>
    <rPh sb="18" eb="20">
      <t>セツビ</t>
    </rPh>
    <rPh sb="20" eb="21">
      <t>トウ</t>
    </rPh>
    <rPh sb="27" eb="30">
      <t>シヨウリョウ</t>
    </rPh>
    <rPh sb="37" eb="39">
      <t>キカイ</t>
    </rPh>
    <rPh sb="39" eb="41">
      <t>ソウチ</t>
    </rPh>
    <rPh sb="42" eb="44">
      <t>コウグ</t>
    </rPh>
    <rPh sb="44" eb="46">
      <t>キグ</t>
    </rPh>
    <rPh sb="46" eb="47">
      <t>ヒ</t>
    </rPh>
    <rPh sb="49" eb="51">
      <t>ケイジョウ</t>
    </rPh>
    <phoneticPr fontId="1"/>
  </si>
  <si>
    <r>
      <t>※</t>
    </r>
    <r>
      <rPr>
        <u/>
        <sz val="9"/>
        <rFont val="游ゴシック"/>
        <family val="3"/>
        <charset val="128"/>
      </rPr>
      <t>敷金・礼金・仲介料・共益費等は助成対象外</t>
    </r>
    <r>
      <rPr>
        <sz val="9"/>
        <rFont val="游ゴシック"/>
        <family val="3"/>
        <charset val="128"/>
      </rPr>
      <t>となります。</t>
    </r>
    <rPh sb="1" eb="3">
      <t>シキキン</t>
    </rPh>
    <rPh sb="4" eb="6">
      <t>レイキン</t>
    </rPh>
    <rPh sb="7" eb="9">
      <t>チュウカイ</t>
    </rPh>
    <rPh sb="9" eb="10">
      <t>リョウ</t>
    </rPh>
    <rPh sb="11" eb="14">
      <t>キョウエキヒ</t>
    </rPh>
    <rPh sb="14" eb="15">
      <t>ナド</t>
    </rPh>
    <rPh sb="16" eb="18">
      <t>ジョセイ</t>
    </rPh>
    <rPh sb="18" eb="20">
      <t>タイショウ</t>
    </rPh>
    <rPh sb="20" eb="21">
      <t>ガイ</t>
    </rPh>
    <phoneticPr fontId="1"/>
  </si>
  <si>
    <t>＜製品改良費＞</t>
    <phoneticPr fontId="9"/>
  </si>
  <si>
    <t>＜規格認証費＞</t>
    <rPh sb="1" eb="3">
      <t>キカク</t>
    </rPh>
    <rPh sb="3" eb="5">
      <t>ニンショウ</t>
    </rPh>
    <rPh sb="5" eb="6">
      <t>ヒ</t>
    </rPh>
    <phoneticPr fontId="9"/>
  </si>
  <si>
    <r>
      <t>　※試作金型に係る経費は、「</t>
    </r>
    <r>
      <rPr>
        <b/>
        <sz val="10"/>
        <rFont val="游ゴシック"/>
        <family val="3"/>
        <charset val="128"/>
      </rPr>
      <t>(10) 委託・外注費</t>
    </r>
    <r>
      <rPr>
        <sz val="10"/>
        <rFont val="游ゴシック"/>
        <family val="3"/>
        <charset val="128"/>
      </rPr>
      <t>」ではなく「</t>
    </r>
    <r>
      <rPr>
        <b/>
        <sz val="10"/>
        <rFont val="游ゴシック"/>
        <family val="3"/>
        <charset val="128"/>
      </rPr>
      <t>(9) 機械装置・工具器具費</t>
    </r>
    <r>
      <rPr>
        <sz val="10"/>
        <rFont val="游ゴシック"/>
        <family val="3"/>
        <charset val="128"/>
      </rPr>
      <t>」に計上してください。</t>
    </r>
    <rPh sb="2" eb="4">
      <t>シサク</t>
    </rPh>
    <rPh sb="4" eb="6">
      <t>カナガタ</t>
    </rPh>
    <rPh sb="7" eb="8">
      <t>カカワ</t>
    </rPh>
    <rPh sb="9" eb="11">
      <t>ケイヒ</t>
    </rPh>
    <rPh sb="19" eb="21">
      <t>イタク</t>
    </rPh>
    <rPh sb="22" eb="24">
      <t>ガイチュウ</t>
    </rPh>
    <rPh sb="24" eb="25">
      <t>ヒ</t>
    </rPh>
    <rPh sb="35" eb="37">
      <t>キカイ</t>
    </rPh>
    <rPh sb="37" eb="39">
      <t>ソウチ</t>
    </rPh>
    <rPh sb="40" eb="42">
      <t>コウグ</t>
    </rPh>
    <rPh sb="42" eb="44">
      <t>キグ</t>
    </rPh>
    <rPh sb="44" eb="45">
      <t>ヒ</t>
    </rPh>
    <rPh sb="47" eb="49">
      <t>ケイジョウ</t>
    </rPh>
    <phoneticPr fontId="1"/>
  </si>
  <si>
    <t>(9)ー１　機械装置・工具器具購入計画書</t>
    <rPh sb="6" eb="8">
      <t>キカイ</t>
    </rPh>
    <rPh sb="8" eb="10">
      <t>ソウチ</t>
    </rPh>
    <rPh sb="11" eb="13">
      <t>コウグ</t>
    </rPh>
    <rPh sb="13" eb="15">
      <t>キグ</t>
    </rPh>
    <rPh sb="15" eb="17">
      <t>コウニュウ</t>
    </rPh>
    <rPh sb="17" eb="20">
      <t>ケイカクショ</t>
    </rPh>
    <phoneticPr fontId="5"/>
  </si>
  <si>
    <r>
      <t>　※特注部品等の製作を外部委託する場合は、「</t>
    </r>
    <r>
      <rPr>
        <b/>
        <sz val="10"/>
        <color theme="1"/>
        <rFont val="游ゴシック"/>
        <family val="3"/>
        <charset val="128"/>
      </rPr>
      <t>(10) 委託・外注費</t>
    </r>
    <r>
      <rPr>
        <sz val="10"/>
        <color theme="1"/>
        <rFont val="游ゴシック"/>
        <family val="3"/>
        <charset val="128"/>
      </rPr>
      <t>」に計上してください。</t>
    </r>
    <rPh sb="2" eb="4">
      <t>トクチュウ</t>
    </rPh>
    <rPh sb="4" eb="6">
      <t>ブヒン</t>
    </rPh>
    <rPh sb="6" eb="7">
      <t>トウ</t>
    </rPh>
    <rPh sb="8" eb="10">
      <t>セイサク</t>
    </rPh>
    <rPh sb="11" eb="13">
      <t>ガイブ</t>
    </rPh>
    <rPh sb="13" eb="15">
      <t>イタク</t>
    </rPh>
    <rPh sb="17" eb="19">
      <t>バアイ</t>
    </rPh>
    <rPh sb="27" eb="29">
      <t>イタク</t>
    </rPh>
    <rPh sb="30" eb="32">
      <t>ガイチュウ</t>
    </rPh>
    <rPh sb="32" eb="33">
      <t>ヒ</t>
    </rPh>
    <rPh sb="35" eb="37">
      <t>ケイジョウ</t>
    </rPh>
    <phoneticPr fontId="5"/>
  </si>
  <si>
    <r>
      <t>　「</t>
    </r>
    <r>
      <rPr>
        <b/>
        <sz val="9"/>
        <rFont val="游ゴシック"/>
        <family val="3"/>
        <charset val="128"/>
      </rPr>
      <t>(10) 委託・外注費／専門家指導費</t>
    </r>
    <r>
      <rPr>
        <sz val="9"/>
        <rFont val="游ゴシック"/>
        <family val="3"/>
        <charset val="128"/>
      </rPr>
      <t>」に計上した</t>
    </r>
    <r>
      <rPr>
        <b/>
        <u/>
        <sz val="9"/>
        <color rgb="FFFF0000"/>
        <rFont val="游ゴシック"/>
        <family val="3"/>
        <charset val="128"/>
      </rPr>
      <t>全ての経費</t>
    </r>
    <r>
      <rPr>
        <u/>
        <sz val="9"/>
        <rFont val="游ゴシック"/>
        <family val="3"/>
        <charset val="128"/>
      </rPr>
      <t>について記入してください。</t>
    </r>
    <rPh sb="29" eb="31">
      <t>ケイヒ</t>
    </rPh>
    <rPh sb="35" eb="37">
      <t>キニュウ</t>
    </rPh>
    <phoneticPr fontId="5"/>
  </si>
  <si>
    <r>
      <t>＜製品改良費＞</t>
    </r>
    <r>
      <rPr>
        <sz val="11"/>
        <color theme="1"/>
        <rFont val="游ゴシック"/>
        <family val="3"/>
        <charset val="128"/>
      </rPr>
      <t/>
    </r>
    <rPh sb="1" eb="3">
      <t>セイヒン</t>
    </rPh>
    <rPh sb="3" eb="5">
      <t>カイリョウ</t>
    </rPh>
    <rPh sb="5" eb="6">
      <t>ヒ</t>
    </rPh>
    <phoneticPr fontId="1"/>
  </si>
  <si>
    <t>＜規格認証費＞</t>
    <rPh sb="1" eb="3">
      <t>キカク</t>
    </rPh>
    <rPh sb="3" eb="6">
      <t>ニンショウヒ</t>
    </rPh>
    <phoneticPr fontId="1"/>
  </si>
  <si>
    <t>(8) 原材料・副資材費</t>
    <phoneticPr fontId="1"/>
  </si>
  <si>
    <r>
      <t>(10) 委託・外注費／専門家指導費</t>
    </r>
    <r>
      <rPr>
        <sz val="10"/>
        <rFont val="ＭＳ 明朝"/>
        <family val="1"/>
        <charset val="128"/>
      </rPr>
      <t/>
    </r>
    <rPh sb="5" eb="7">
      <t>イタク</t>
    </rPh>
    <rPh sb="8" eb="11">
      <t>ガイチュウヒ</t>
    </rPh>
    <phoneticPr fontId="5"/>
  </si>
  <si>
    <r>
      <t xml:space="preserve">(11) その他助成対象外経費　 </t>
    </r>
    <r>
      <rPr>
        <sz val="10"/>
        <rFont val="ＭＳ 明朝"/>
        <family val="1"/>
        <charset val="128"/>
      </rPr>
      <t/>
    </r>
    <phoneticPr fontId="5"/>
  </si>
  <si>
    <t>仕様書</t>
    <rPh sb="0" eb="3">
      <t>シヨウショ</t>
    </rPh>
    <phoneticPr fontId="1"/>
  </si>
  <si>
    <t>設計書</t>
    <rPh sb="0" eb="3">
      <t>セッケイショ</t>
    </rPh>
    <phoneticPr fontId="1"/>
  </si>
  <si>
    <t>その他</t>
    <rPh sb="2" eb="3">
      <t>タ</t>
    </rPh>
    <phoneticPr fontId="1"/>
  </si>
  <si>
    <t>図面</t>
    <rPh sb="0" eb="2">
      <t>ズメン</t>
    </rPh>
    <phoneticPr fontId="1"/>
  </si>
  <si>
    <t>写真</t>
    <rPh sb="0" eb="2">
      <t>シャシン</t>
    </rPh>
    <phoneticPr fontId="1"/>
  </si>
  <si>
    <t>試験結果報告書</t>
    <rPh sb="0" eb="4">
      <t>シケンケッカ</t>
    </rPh>
    <rPh sb="4" eb="7">
      <t>ホウコクショ</t>
    </rPh>
    <phoneticPr fontId="1"/>
  </si>
  <si>
    <t>ソースコード</t>
    <phoneticPr fontId="1"/>
  </si>
  <si>
    <t>備考</t>
    <rPh sb="0" eb="2">
      <t>ビコウ</t>
    </rPh>
    <phoneticPr fontId="1"/>
  </si>
  <si>
    <t>従業員数</t>
    <rPh sb="0" eb="3">
      <t>ジュウギョウイン</t>
    </rPh>
    <rPh sb="3" eb="4">
      <t>スウ</t>
    </rPh>
    <phoneticPr fontId="1"/>
  </si>
  <si>
    <t>資本金額</t>
    <rPh sb="0" eb="3">
      <t>シホンキン</t>
    </rPh>
    <rPh sb="3" eb="4">
      <t>ガク</t>
    </rPh>
    <phoneticPr fontId="1"/>
  </si>
  <si>
    <t>企業名（役員名）</t>
    <rPh sb="0" eb="1">
      <t>キ</t>
    </rPh>
    <rPh sb="1" eb="2">
      <t>ギョウ</t>
    </rPh>
    <rPh sb="2" eb="3">
      <t>メイ</t>
    </rPh>
    <rPh sb="4" eb="7">
      <t>ヤクインメイ</t>
    </rPh>
    <phoneticPr fontId="1"/>
  </si>
  <si>
    <t>同一の内容となっていますか。</t>
    <rPh sb="3" eb="5">
      <t>ナイヨウ</t>
    </rPh>
    <phoneticPr fontId="1"/>
  </si>
  <si>
    <t>合　　　計</t>
    <rPh sb="0" eb="1">
      <t>ア</t>
    </rPh>
    <rPh sb="4" eb="5">
      <t>ケイ</t>
    </rPh>
    <phoneticPr fontId="3"/>
  </si>
  <si>
    <t>その他の株主</t>
    <rPh sb="2" eb="3">
      <t>タ</t>
    </rPh>
    <rPh sb="4" eb="6">
      <t>カブヌシ</t>
    </rPh>
    <phoneticPr fontId="3"/>
  </si>
  <si>
    <t>-</t>
  </si>
  <si>
    <t>持ち株比率</t>
  </si>
  <si>
    <t>役　職　等</t>
  </si>
  <si>
    <t>株　主</t>
  </si>
  <si>
    <t>役　員</t>
  </si>
  <si>
    <t>氏　名(企業名)</t>
    <rPh sb="4" eb="7">
      <t>キギョウメイ</t>
    </rPh>
    <phoneticPr fontId="1"/>
  </si>
  <si>
    <t>No.</t>
  </si>
  <si>
    <t>現在</t>
    <rPh sb="0" eb="2">
      <t>ゲンザイ</t>
    </rPh>
    <phoneticPr fontId="1"/>
  </si>
  <si>
    <t>※履歴事項全部証明書に記載されている全役員及び持株比率が70％を超えるまでの全ての株主を持株比率が多い順に記載してください。
※それぞれの方が該当する欄（役員・株主）に「○」を、役職等の欄に役員は「役職」、それ以外の方は「申請企業との関係又は職業」を記載してください。</t>
    <rPh sb="19" eb="21">
      <t>ヤクイン</t>
    </rPh>
    <rPh sb="21" eb="22">
      <t>オヨ</t>
    </rPh>
    <rPh sb="23" eb="24">
      <t>モ</t>
    </rPh>
    <rPh sb="24" eb="25">
      <t>カブ</t>
    </rPh>
    <rPh sb="25" eb="27">
      <t>ヒリツ</t>
    </rPh>
    <rPh sb="32" eb="33">
      <t>コ</t>
    </rPh>
    <rPh sb="38" eb="39">
      <t>スベ</t>
    </rPh>
    <rPh sb="41" eb="43">
      <t>カブヌシ</t>
    </rPh>
    <rPh sb="44" eb="45">
      <t>モ</t>
    </rPh>
    <rPh sb="45" eb="46">
      <t>カブ</t>
    </rPh>
    <rPh sb="46" eb="48">
      <t>ヒリツ</t>
    </rPh>
    <rPh sb="49" eb="50">
      <t>オオ</t>
    </rPh>
    <rPh sb="51" eb="52">
      <t>ジュン</t>
    </rPh>
    <rPh sb="69" eb="70">
      <t>カタ</t>
    </rPh>
    <rPh sb="75" eb="76">
      <t>ラン</t>
    </rPh>
    <rPh sb="77" eb="79">
      <t>ヤクイン</t>
    </rPh>
    <rPh sb="80" eb="82">
      <t>カブヌシ</t>
    </rPh>
    <rPh sb="89" eb="91">
      <t>ヤクショク</t>
    </rPh>
    <rPh sb="91" eb="92">
      <t>トウ</t>
    </rPh>
    <rPh sb="93" eb="94">
      <t>ラン</t>
    </rPh>
    <rPh sb="95" eb="97">
      <t>ヤクイン</t>
    </rPh>
    <rPh sb="108" eb="109">
      <t>カタ</t>
    </rPh>
    <rPh sb="125" eb="127">
      <t>キサイ</t>
    </rPh>
    <phoneticPr fontId="1"/>
  </si>
  <si>
    <r>
      <t>　　異なっている場合は、下記に</t>
    </r>
    <r>
      <rPr>
        <b/>
        <u/>
        <sz val="10"/>
        <rFont val="游ゴシック"/>
        <family val="3"/>
        <charset val="128"/>
      </rPr>
      <t>理由</t>
    </r>
    <r>
      <rPr>
        <sz val="10"/>
        <rFont val="游ゴシック"/>
        <family val="3"/>
        <charset val="128"/>
      </rPr>
      <t>を記入してください。</t>
    </r>
    <rPh sb="2" eb="3">
      <t>コト</t>
    </rPh>
    <rPh sb="8" eb="10">
      <t>バアイ</t>
    </rPh>
    <rPh sb="12" eb="14">
      <t>カキ</t>
    </rPh>
    <rPh sb="15" eb="17">
      <t>リユウ</t>
    </rPh>
    <rPh sb="18" eb="20">
      <t>キニュウ</t>
    </rPh>
    <phoneticPr fontId="1"/>
  </si>
  <si>
    <r>
      <t>　　</t>
    </r>
    <r>
      <rPr>
        <b/>
        <u/>
        <sz val="10"/>
        <rFont val="游ゴシック"/>
        <family val="3"/>
        <charset val="128"/>
      </rPr>
      <t>該当する株主・役員</t>
    </r>
    <r>
      <rPr>
        <sz val="10"/>
        <rFont val="游ゴシック"/>
        <family val="3"/>
        <charset val="128"/>
      </rPr>
      <t>がいる場合は、下記にその</t>
    </r>
    <r>
      <rPr>
        <b/>
        <u/>
        <sz val="10"/>
        <rFont val="游ゴシック"/>
        <family val="3"/>
        <charset val="128"/>
      </rPr>
      <t>情報</t>
    </r>
    <r>
      <rPr>
        <sz val="10"/>
        <rFont val="游ゴシック"/>
        <family val="3"/>
        <charset val="128"/>
      </rPr>
      <t>を記入してください。</t>
    </r>
    <r>
      <rPr>
        <b/>
        <sz val="11"/>
        <rFont val="ＭＳ Ｐゴシック"/>
        <family val="3"/>
        <charset val="128"/>
        <scheme val="minor"/>
      </rPr>
      <t/>
    </r>
    <rPh sb="2" eb="4">
      <t>ガイトウ</t>
    </rPh>
    <rPh sb="6" eb="8">
      <t>カブヌシ</t>
    </rPh>
    <rPh sb="9" eb="11">
      <t>ヤクイン</t>
    </rPh>
    <rPh sb="14" eb="16">
      <t>バアイ</t>
    </rPh>
    <rPh sb="18" eb="20">
      <t>カキ</t>
    </rPh>
    <rPh sb="23" eb="25">
      <t>ジョウホウ</t>
    </rPh>
    <rPh sb="26" eb="28">
      <t>キニュウ</t>
    </rPh>
    <phoneticPr fontId="1"/>
  </si>
  <si>
    <t>認定書/証明書</t>
    <rPh sb="0" eb="3">
      <t>ニンテイショ</t>
    </rPh>
    <rPh sb="4" eb="7">
      <t>ショウメイショ</t>
    </rPh>
    <phoneticPr fontId="1"/>
  </si>
  <si>
    <t>技術文書</t>
    <rPh sb="0" eb="2">
      <t>ギジュツ</t>
    </rPh>
    <rPh sb="2" eb="4">
      <t>ブンショ</t>
    </rPh>
    <phoneticPr fontId="1"/>
  </si>
  <si>
    <t>適合宣言書</t>
    <rPh sb="0" eb="2">
      <t>テキゴウ</t>
    </rPh>
    <rPh sb="2" eb="5">
      <t>センゲンショ</t>
    </rPh>
    <phoneticPr fontId="1"/>
  </si>
  <si>
    <t>（３）　共同申請者（該当者のみ）</t>
    <rPh sb="4" eb="6">
      <t>キョウドウ</t>
    </rPh>
    <rPh sb="6" eb="9">
      <t>シンセイシャ</t>
    </rPh>
    <rPh sb="10" eb="13">
      <t>ガイトウシャ</t>
    </rPh>
    <phoneticPr fontId="1"/>
  </si>
  <si>
    <t>※リース・レンタルの場合は、（助成対象期間内のリース月数×月額リース料＝）リース・レンタル料合計を計上してください。</t>
    <rPh sb="17" eb="19">
      <t>タイショウ</t>
    </rPh>
    <rPh sb="45" eb="46">
      <t>リョウ</t>
    </rPh>
    <rPh sb="46" eb="48">
      <t>ゴウケイ</t>
    </rPh>
    <phoneticPr fontId="1"/>
  </si>
  <si>
    <r>
      <t>※</t>
    </r>
    <r>
      <rPr>
        <u/>
        <sz val="10"/>
        <rFont val="游ゴシック"/>
        <family val="3"/>
        <charset val="128"/>
      </rPr>
      <t>既存機械装置等の改良や修繕等、生産・量産用の機械装置等に係る経費は助成対象外</t>
    </r>
    <r>
      <rPr>
        <sz val="10"/>
        <rFont val="游ゴシック"/>
        <family val="3"/>
        <charset val="128"/>
      </rPr>
      <t>となります。</t>
    </r>
    <rPh sb="1" eb="3">
      <t>キゾン</t>
    </rPh>
    <rPh sb="3" eb="5">
      <t>キカイ</t>
    </rPh>
    <rPh sb="5" eb="7">
      <t>ソウチ</t>
    </rPh>
    <rPh sb="7" eb="8">
      <t>トウ</t>
    </rPh>
    <rPh sb="9" eb="11">
      <t>カイリョウ</t>
    </rPh>
    <rPh sb="12" eb="14">
      <t>シュウゼン</t>
    </rPh>
    <rPh sb="14" eb="15">
      <t>トウ</t>
    </rPh>
    <rPh sb="29" eb="30">
      <t>カカワ</t>
    </rPh>
    <rPh sb="31" eb="33">
      <t>ケイヒ</t>
    </rPh>
    <rPh sb="34" eb="36">
      <t>ジョセイ</t>
    </rPh>
    <rPh sb="36" eb="39">
      <t>タイショウガイ</t>
    </rPh>
    <phoneticPr fontId="5"/>
  </si>
  <si>
    <t>　※試作金型に係る経費は、「(10) 委託・外注費」ではなく「(9) 機械装置・工具器具費」に計上してください。</t>
    <phoneticPr fontId="1"/>
  </si>
  <si>
    <t>（　　　　　　　）</t>
    <phoneticPr fontId="1"/>
  </si>
  <si>
    <t>（５）　（１）～（４）に関する説明</t>
    <rPh sb="12" eb="13">
      <t>カン</t>
    </rPh>
    <rPh sb="15" eb="17">
      <t>セツメイ</t>
    </rPh>
    <phoneticPr fontId="9"/>
  </si>
  <si>
    <t>類似特許との相違点</t>
    <rPh sb="0" eb="4">
      <t>ルイジトッキョ</t>
    </rPh>
    <rPh sb="6" eb="9">
      <t>ソウイテン</t>
    </rPh>
    <phoneticPr fontId="1"/>
  </si>
  <si>
    <t>　</t>
    <phoneticPr fontId="1"/>
  </si>
  <si>
    <t>(3)ー１　 委託・外注計画書／専門家指導計画書</t>
    <rPh sb="7" eb="9">
      <t>イタク</t>
    </rPh>
    <rPh sb="10" eb="12">
      <t>ガイチュウ</t>
    </rPh>
    <rPh sb="12" eb="15">
      <t>ケイカクショ</t>
    </rPh>
    <phoneticPr fontId="5"/>
  </si>
  <si>
    <t>(6)ー１ 賃借計画書</t>
    <rPh sb="8" eb="11">
      <t>ケイカクショ</t>
    </rPh>
    <phoneticPr fontId="5"/>
  </si>
  <si>
    <t xml:space="preserve"> 原材料・副資材費（規格認証費）　計</t>
    <rPh sb="10" eb="12">
      <t>キカク</t>
    </rPh>
    <rPh sb="12" eb="14">
      <t>ニンショウ</t>
    </rPh>
    <rPh sb="14" eb="15">
      <t>ヒ</t>
    </rPh>
    <rPh sb="17" eb="18">
      <t>ケイ</t>
    </rPh>
    <phoneticPr fontId="1"/>
  </si>
  <si>
    <t>機械装置・工具器具費（規格認証費）　計</t>
    <rPh sb="11" eb="13">
      <t>キカク</t>
    </rPh>
    <rPh sb="13" eb="15">
      <t>ニンショウ</t>
    </rPh>
    <rPh sb="15" eb="16">
      <t>ヒ</t>
    </rPh>
    <rPh sb="18" eb="19">
      <t>ケイ</t>
    </rPh>
    <phoneticPr fontId="1"/>
  </si>
  <si>
    <t>委託・外注費/専門家指導費（規格認証費）　計</t>
    <rPh sb="14" eb="16">
      <t>キカク</t>
    </rPh>
    <rPh sb="16" eb="18">
      <t>ニンショウ</t>
    </rPh>
    <rPh sb="18" eb="19">
      <t>ヒ</t>
    </rPh>
    <phoneticPr fontId="1"/>
  </si>
  <si>
    <t>上記購入先は、親会社、子会社、グループ企業等関連企業ではない</t>
    <rPh sb="24" eb="26">
      <t>キギョウ</t>
    </rPh>
    <phoneticPr fontId="1"/>
  </si>
  <si>
    <t>上記委託・外注先は、親会社、子会社、グループ企業等関連企業ではない</t>
    <rPh sb="2" eb="4">
      <t>イタク</t>
    </rPh>
    <rPh sb="5" eb="7">
      <t>ガイチュウ</t>
    </rPh>
    <rPh sb="27" eb="29">
      <t>キギョウ</t>
    </rPh>
    <phoneticPr fontId="1"/>
  </si>
  <si>
    <t>上記委託・外注先は、親会社、子会社、グループ企業等関連企業ではない</t>
    <phoneticPr fontId="1"/>
  </si>
  <si>
    <t>(10)ー１　 委託・外注計画書／専門家指導計画書</t>
    <rPh sb="8" eb="10">
      <t>イタク</t>
    </rPh>
    <rPh sb="11" eb="13">
      <t>ガイチュウ</t>
    </rPh>
    <rPh sb="13" eb="16">
      <t>ケイカクショ</t>
    </rPh>
    <phoneticPr fontId="5"/>
  </si>
  <si>
    <t>(7) その他助成対象外経費（製品改良費）</t>
    <rPh sb="6" eb="7">
      <t>タ</t>
    </rPh>
    <rPh sb="7" eb="9">
      <t>ジョセイ</t>
    </rPh>
    <rPh sb="9" eb="11">
      <t>タイショウ</t>
    </rPh>
    <rPh sb="11" eb="12">
      <t>ガイ</t>
    </rPh>
    <rPh sb="12" eb="14">
      <t>ケイヒ</t>
    </rPh>
    <phoneticPr fontId="5"/>
  </si>
  <si>
    <t>(11) その他助成対象外経費（規格認証費）</t>
    <rPh sb="7" eb="8">
      <t>タ</t>
    </rPh>
    <rPh sb="8" eb="10">
      <t>ジョセイ</t>
    </rPh>
    <rPh sb="10" eb="12">
      <t>タイショウ</t>
    </rPh>
    <rPh sb="12" eb="13">
      <t>ガイ</t>
    </rPh>
    <rPh sb="13" eb="15">
      <t>ケイヒ</t>
    </rPh>
    <phoneticPr fontId="5"/>
  </si>
  <si>
    <t>又は経費別限度額</t>
    <phoneticPr fontId="5"/>
  </si>
  <si>
    <t>助 成 対 象 経 費の1/２</t>
    <rPh sb="0" eb="1">
      <t>スケ</t>
    </rPh>
    <rPh sb="2" eb="3">
      <t>セイ</t>
    </rPh>
    <rPh sb="4" eb="5">
      <t>タイ</t>
    </rPh>
    <rPh sb="6" eb="7">
      <t>ゾウ</t>
    </rPh>
    <rPh sb="8" eb="9">
      <t>ヘ</t>
    </rPh>
    <rPh sb="10" eb="11">
      <t>ヒ</t>
    </rPh>
    <phoneticPr fontId="5"/>
  </si>
  <si>
    <t>（１）経費区分別内訳</t>
    <phoneticPr fontId="5"/>
  </si>
  <si>
    <t>（２）資金調達内訳</t>
    <phoneticPr fontId="5"/>
  </si>
  <si>
    <t>そ　の　他</t>
    <phoneticPr fontId="5"/>
  </si>
  <si>
    <t>≧</t>
    <phoneticPr fontId="1"/>
  </si>
  <si>
    <t>申請区分</t>
    <rPh sb="0" eb="4">
      <t>シンセイクブン</t>
    </rPh>
    <phoneticPr fontId="1"/>
  </si>
  <si>
    <t>選択してください</t>
    <rPh sb="0" eb="2">
      <t>センタク</t>
    </rPh>
    <phoneticPr fontId="1"/>
  </si>
  <si>
    <t>達成目標の確認方法</t>
    <phoneticPr fontId="1"/>
  </si>
  <si>
    <t>※</t>
    <phoneticPr fontId="1"/>
  </si>
  <si>
    <t>（その他）
補足説明</t>
    <rPh sb="3" eb="4">
      <t>ホカ</t>
    </rPh>
    <rPh sb="6" eb="8">
      <t>ホソク</t>
    </rPh>
    <rPh sb="8" eb="10">
      <t>セツメイ</t>
    </rPh>
    <phoneticPr fontId="1"/>
  </si>
  <si>
    <t>（その他）
補足説明</t>
    <rPh sb="3" eb="4">
      <t>タ</t>
    </rPh>
    <rPh sb="6" eb="8">
      <t>ホソク</t>
    </rPh>
    <rPh sb="8" eb="10">
      <t>セツメイ</t>
    </rPh>
    <phoneticPr fontId="1"/>
  </si>
  <si>
    <t>令和</t>
    <rPh sb="0" eb="2">
      <t>レイワ</t>
    </rPh>
    <phoneticPr fontId="1"/>
  </si>
  <si>
    <t>経費区分</t>
    <rPh sb="0" eb="2">
      <t>ケイヒ</t>
    </rPh>
    <rPh sb="2" eb="4">
      <t>クブン</t>
    </rPh>
    <phoneticPr fontId="1"/>
  </si>
  <si>
    <t>令和</t>
    <rPh sb="0" eb="2">
      <t>レイワ</t>
    </rPh>
    <phoneticPr fontId="1"/>
  </si>
  <si>
    <t>申請区分①　A【製品改良プロジェクト】</t>
    <rPh sb="0" eb="4">
      <t>シンセイクブン</t>
    </rPh>
    <rPh sb="8" eb="12">
      <t>セイヒンカイリョウ</t>
    </rPh>
    <phoneticPr fontId="1"/>
  </si>
  <si>
    <t>（税込）</t>
    <rPh sb="2" eb="3">
      <t>コミ</t>
    </rPh>
    <phoneticPr fontId="5"/>
  </si>
  <si>
    <t>円（税込）</t>
    <rPh sb="0" eb="1">
      <t>エン</t>
    </rPh>
    <rPh sb="2" eb="4">
      <t>ゼイコ</t>
    </rPh>
    <phoneticPr fontId="1"/>
  </si>
  <si>
    <t>令和</t>
    <rPh sb="0" eb="2">
      <t>レイワ</t>
    </rPh>
    <phoneticPr fontId="1"/>
  </si>
  <si>
    <t>機キ-</t>
    <rPh sb="0" eb="1">
      <t>キ</t>
    </rPh>
    <phoneticPr fontId="1"/>
  </si>
  <si>
    <t>機カ-</t>
    <rPh sb="0" eb="1">
      <t>キ</t>
    </rPh>
    <phoneticPr fontId="1"/>
  </si>
  <si>
    <t>機カ-</t>
    <phoneticPr fontId="1"/>
  </si>
  <si>
    <t>円
(税込)</t>
    <rPh sb="0" eb="1">
      <t>エン</t>
    </rPh>
    <rPh sb="3" eb="5">
      <t>ゼイコミ</t>
    </rPh>
    <phoneticPr fontId="5"/>
  </si>
  <si>
    <t>選択してください</t>
  </si>
  <si>
    <t>購入先
事業者名</t>
    <rPh sb="0" eb="2">
      <t>コウニュウ</t>
    </rPh>
    <rPh sb="2" eb="3">
      <t>サキ</t>
    </rPh>
    <rPh sb="4" eb="6">
      <t>ジギョウ</t>
    </rPh>
    <rPh sb="6" eb="7">
      <t>シャ</t>
    </rPh>
    <rPh sb="7" eb="8">
      <t>メイ</t>
    </rPh>
    <phoneticPr fontId="5"/>
  </si>
  <si>
    <t>製品改良</t>
    <rPh sb="0" eb="2">
      <t>セイヒン</t>
    </rPh>
    <rPh sb="2" eb="4">
      <t>カイリョウ</t>
    </rPh>
    <phoneticPr fontId="9"/>
  </si>
  <si>
    <t>（１）申請テーマ</t>
    <rPh sb="3" eb="5">
      <t>シンセイ</t>
    </rPh>
    <phoneticPr fontId="9"/>
  </si>
  <si>
    <t>（３）製品改良の計画概要</t>
    <rPh sb="3" eb="5">
      <t>セイヒン</t>
    </rPh>
    <rPh sb="5" eb="7">
      <t>カイリョウ</t>
    </rPh>
    <rPh sb="8" eb="10">
      <t>ケイカク</t>
    </rPh>
    <rPh sb="10" eb="12">
      <t>ガイヨウ</t>
    </rPh>
    <phoneticPr fontId="9"/>
  </si>
  <si>
    <t>以前</t>
    <rPh sb="0" eb="2">
      <t>イゼン</t>
    </rPh>
    <phoneticPr fontId="9"/>
  </si>
  <si>
    <t>（４）製品改良の実施内容</t>
    <rPh sb="3" eb="7">
      <t>セイヒンカイリョウ</t>
    </rPh>
    <phoneticPr fontId="1"/>
  </si>
  <si>
    <t>（６）規格適合・認証取得の計画概要</t>
    <rPh sb="3" eb="5">
      <t>キカク</t>
    </rPh>
    <rPh sb="13" eb="15">
      <t>ケイカク</t>
    </rPh>
    <rPh sb="15" eb="17">
      <t>ガイヨウ</t>
    </rPh>
    <phoneticPr fontId="9"/>
  </si>
  <si>
    <t>（７）達成目標</t>
    <phoneticPr fontId="1"/>
  </si>
  <si>
    <r>
      <rPr>
        <sz val="9"/>
        <color theme="1"/>
        <rFont val="游ゴシック"/>
        <family val="3"/>
        <charset val="128"/>
      </rPr>
      <t>助成対象経費
（税抜）</t>
    </r>
    <r>
      <rPr>
        <sz val="10"/>
        <color theme="1"/>
        <rFont val="游ゴシック"/>
        <family val="3"/>
        <charset val="128"/>
      </rPr>
      <t xml:space="preserve">
(A)×(B）</t>
    </r>
    <phoneticPr fontId="5"/>
  </si>
  <si>
    <t>様式第1-3号（別紙２）</t>
    <rPh sb="0" eb="2">
      <t>ヨウシキ</t>
    </rPh>
    <rPh sb="2" eb="3">
      <t>ダイ</t>
    </rPh>
    <rPh sb="6" eb="7">
      <t>ゴウ</t>
    </rPh>
    <rPh sb="8" eb="10">
      <t>ベッシ</t>
    </rPh>
    <phoneticPr fontId="1"/>
  </si>
  <si>
    <t>様式第1-3号（別紙３）</t>
    <rPh sb="0" eb="2">
      <t>ヨウシキ</t>
    </rPh>
    <rPh sb="2" eb="3">
      <t>ダイ</t>
    </rPh>
    <rPh sb="6" eb="7">
      <t>ゴウ</t>
    </rPh>
    <rPh sb="8" eb="10">
      <t>ベッシ</t>
    </rPh>
    <phoneticPr fontId="1"/>
  </si>
  <si>
    <t>様式第1-3号（別紙４）</t>
    <rPh sb="0" eb="2">
      <t>ヨウシキ</t>
    </rPh>
    <rPh sb="2" eb="3">
      <t>ダイ</t>
    </rPh>
    <rPh sb="6" eb="7">
      <t>ゴウ</t>
    </rPh>
    <rPh sb="8" eb="10">
      <t>ベッシ</t>
    </rPh>
    <phoneticPr fontId="1"/>
  </si>
  <si>
    <t>様式第1-3号（別紙５）</t>
    <rPh sb="0" eb="2">
      <t>ヨウシキ</t>
    </rPh>
    <rPh sb="2" eb="3">
      <t>ダイ</t>
    </rPh>
    <rPh sb="6" eb="7">
      <t>ゴウ</t>
    </rPh>
    <rPh sb="8" eb="10">
      <t>ベッシ</t>
    </rPh>
    <phoneticPr fontId="1"/>
  </si>
  <si>
    <t>様式第1-3号（別紙６）</t>
    <rPh sb="0" eb="2">
      <t>ヨウシキ</t>
    </rPh>
    <rPh sb="2" eb="3">
      <t>ダイ</t>
    </rPh>
    <rPh sb="6" eb="7">
      <t>ゴウ</t>
    </rPh>
    <rPh sb="8" eb="10">
      <t>ベッシ</t>
    </rPh>
    <phoneticPr fontId="1"/>
  </si>
  <si>
    <t>様式第1-3号（別紙７）</t>
    <rPh sb="0" eb="2">
      <t>ヨウシキ</t>
    </rPh>
    <rPh sb="2" eb="3">
      <t>ダイ</t>
    </rPh>
    <rPh sb="6" eb="7">
      <t>ゴウ</t>
    </rPh>
    <rPh sb="8" eb="10">
      <t>ベッシ</t>
    </rPh>
    <phoneticPr fontId="1"/>
  </si>
  <si>
    <t>様式第1-3号（別紙８）</t>
    <rPh sb="0" eb="2">
      <t>ヨウシキ</t>
    </rPh>
    <rPh sb="2" eb="3">
      <t>ダイ</t>
    </rPh>
    <rPh sb="6" eb="7">
      <t>ゴウ</t>
    </rPh>
    <rPh sb="8" eb="10">
      <t>ベッシ</t>
    </rPh>
    <phoneticPr fontId="1"/>
  </si>
  <si>
    <t>様式第1-3号（別紙９）</t>
    <rPh sb="0" eb="2">
      <t>ヨウシキ</t>
    </rPh>
    <rPh sb="2" eb="3">
      <t>ダイ</t>
    </rPh>
    <rPh sb="6" eb="7">
      <t>ゴウ</t>
    </rPh>
    <rPh sb="8" eb="10">
      <t>ベッシ</t>
    </rPh>
    <phoneticPr fontId="1"/>
  </si>
  <si>
    <t>見積金額(２者目)</t>
    <rPh sb="0" eb="2">
      <t>ミツモリ</t>
    </rPh>
    <rPh sb="2" eb="4">
      <t>キンガク</t>
    </rPh>
    <rPh sb="6" eb="8">
      <t>シャメ</t>
    </rPh>
    <phoneticPr fontId="5"/>
  </si>
  <si>
    <t>(5) -１直接人件費【資金支出明細】</t>
    <rPh sb="12" eb="14">
      <t>シキン</t>
    </rPh>
    <rPh sb="14" eb="16">
      <t>シシュツ</t>
    </rPh>
    <rPh sb="16" eb="18">
      <t>メイサイ</t>
    </rPh>
    <phoneticPr fontId="1"/>
  </si>
  <si>
    <t>（３） 本助成事業において、他者が保有する産業財産権の実施許諾を受けている又は受ける予定</t>
    <rPh sb="4" eb="5">
      <t>ホン</t>
    </rPh>
    <rPh sb="5" eb="7">
      <t>ジョセイ</t>
    </rPh>
    <rPh sb="7" eb="9">
      <t>ジギョウ</t>
    </rPh>
    <rPh sb="27" eb="29">
      <t>ジッシ</t>
    </rPh>
    <rPh sb="29" eb="31">
      <t>キョダク</t>
    </rPh>
    <rPh sb="32" eb="33">
      <t>ウ</t>
    </rPh>
    <rPh sb="37" eb="38">
      <t>マタ</t>
    </rPh>
    <rPh sb="39" eb="40">
      <t>ウ</t>
    </rPh>
    <rPh sb="42" eb="44">
      <t>ヨテイ</t>
    </rPh>
    <phoneticPr fontId="1"/>
  </si>
  <si>
    <t>(9) 機械装置・工具器具費</t>
    <phoneticPr fontId="1"/>
  </si>
  <si>
    <r>
      <rPr>
        <sz val="9"/>
        <rFont val="游ゴシック"/>
        <family val="3"/>
        <charset val="128"/>
      </rPr>
      <t>契約予定金額</t>
    </r>
    <r>
      <rPr>
        <sz val="10"/>
        <rFont val="游ゴシック"/>
        <family val="3"/>
        <charset val="128"/>
      </rPr>
      <t xml:space="preserve">
</t>
    </r>
    <r>
      <rPr>
        <sz val="8"/>
        <rFont val="游ゴシック"/>
        <family val="3"/>
        <charset val="128"/>
      </rPr>
      <t>(見積1者目)</t>
    </r>
    <rPh sb="0" eb="2">
      <t>ケイヤク</t>
    </rPh>
    <rPh sb="2" eb="4">
      <t>ヨテイ</t>
    </rPh>
    <rPh sb="4" eb="6">
      <t>キンガク</t>
    </rPh>
    <rPh sb="8" eb="10">
      <t>ミツモリ</t>
    </rPh>
    <rPh sb="11" eb="12">
      <t>シャ</t>
    </rPh>
    <rPh sb="12" eb="13">
      <t>メ</t>
    </rPh>
    <phoneticPr fontId="1"/>
  </si>
  <si>
    <r>
      <rPr>
        <sz val="9"/>
        <rFont val="游ゴシック"/>
        <family val="3"/>
        <charset val="128"/>
      </rPr>
      <t>契約予定金額</t>
    </r>
    <r>
      <rPr>
        <sz val="10"/>
        <rFont val="游ゴシック"/>
        <family val="3"/>
        <charset val="128"/>
      </rPr>
      <t xml:space="preserve">
</t>
    </r>
    <r>
      <rPr>
        <sz val="8"/>
        <rFont val="游ゴシック"/>
        <family val="3"/>
        <charset val="128"/>
      </rPr>
      <t>(見積1者目)</t>
    </r>
    <rPh sb="0" eb="2">
      <t>ケイヤク</t>
    </rPh>
    <rPh sb="2" eb="4">
      <t>ヨテイ</t>
    </rPh>
    <rPh sb="4" eb="6">
      <t>キンガク</t>
    </rPh>
    <rPh sb="11" eb="13">
      <t>シャメ</t>
    </rPh>
    <phoneticPr fontId="5"/>
  </si>
  <si>
    <t>賃カ-</t>
    <rPh sb="0" eb="1">
      <t>チン</t>
    </rPh>
    <phoneticPr fontId="1"/>
  </si>
  <si>
    <r>
      <rPr>
        <b/>
        <sz val="10"/>
        <rFont val="游ゴシック"/>
        <family val="3"/>
        <charset val="128"/>
      </rPr>
      <t>月額</t>
    </r>
    <r>
      <rPr>
        <sz val="10"/>
        <rFont val="游ゴシック"/>
        <family val="3"/>
        <charset val="128"/>
      </rPr>
      <t>賃料</t>
    </r>
    <phoneticPr fontId="1"/>
  </si>
  <si>
    <t>「はい(類似特許有り)」と回答した場合</t>
    <rPh sb="13" eb="15">
      <t>カイトウ</t>
    </rPh>
    <rPh sb="17" eb="19">
      <t>バアイ</t>
    </rPh>
    <phoneticPr fontId="1"/>
  </si>
  <si>
    <t>様式第1-3号（別紙１）</t>
    <rPh sb="0" eb="2">
      <t>ヨウシキ</t>
    </rPh>
    <rPh sb="2" eb="3">
      <t>ダイ</t>
    </rPh>
    <rPh sb="6" eb="7">
      <t>ゴウ</t>
    </rPh>
    <rPh sb="8" eb="10">
      <t>ベッシ</t>
    </rPh>
    <phoneticPr fontId="1"/>
  </si>
  <si>
    <t>様式第1-3号（別紙１０）</t>
    <rPh sb="0" eb="2">
      <t>ヨウシキ</t>
    </rPh>
    <rPh sb="2" eb="3">
      <t>ダイ</t>
    </rPh>
    <rPh sb="6" eb="7">
      <t>ゴウ</t>
    </rPh>
    <rPh sb="8" eb="10">
      <t>ベッシ</t>
    </rPh>
    <phoneticPr fontId="1"/>
  </si>
  <si>
    <t>様式第1-3号（別紙１１）</t>
    <rPh sb="0" eb="2">
      <t>ヨウシキ</t>
    </rPh>
    <rPh sb="2" eb="3">
      <t>ダイ</t>
    </rPh>
    <rPh sb="6" eb="7">
      <t>ゴウ</t>
    </rPh>
    <rPh sb="8" eb="10">
      <t>ベッシ</t>
    </rPh>
    <phoneticPr fontId="1"/>
  </si>
  <si>
    <t>様式第1-3号（別紙１２）</t>
    <rPh sb="0" eb="2">
      <t>ヨウシキ</t>
    </rPh>
    <rPh sb="2" eb="3">
      <t>ダイ</t>
    </rPh>
    <rPh sb="6" eb="7">
      <t>ゴウ</t>
    </rPh>
    <rPh sb="8" eb="10">
      <t>ベッシ</t>
    </rPh>
    <phoneticPr fontId="1"/>
  </si>
  <si>
    <t>様式第1-3号（別紙１３）</t>
    <rPh sb="0" eb="2">
      <t>ヨウシキ</t>
    </rPh>
    <rPh sb="2" eb="3">
      <t>ダイ</t>
    </rPh>
    <rPh sb="6" eb="7">
      <t>ゴウ</t>
    </rPh>
    <rPh sb="8" eb="10">
      <t>ベッシ</t>
    </rPh>
    <phoneticPr fontId="1"/>
  </si>
  <si>
    <t>様式第1-3号（別紙１４）</t>
    <rPh sb="0" eb="2">
      <t>ヨウシキ</t>
    </rPh>
    <rPh sb="2" eb="3">
      <t>ダイ</t>
    </rPh>
    <rPh sb="6" eb="7">
      <t>ゴウ</t>
    </rPh>
    <rPh sb="8" eb="10">
      <t>ベッシ</t>
    </rPh>
    <phoneticPr fontId="1"/>
  </si>
  <si>
    <t>様式第1-3号（別紙１５）</t>
    <rPh sb="0" eb="2">
      <t>ヨウシキ</t>
    </rPh>
    <rPh sb="2" eb="3">
      <t>ダイ</t>
    </rPh>
    <rPh sb="6" eb="7">
      <t>ゴウ</t>
    </rPh>
    <rPh sb="8" eb="10">
      <t>ベッシ</t>
    </rPh>
    <phoneticPr fontId="1"/>
  </si>
  <si>
    <t>様式第1-3号（別紙１６）</t>
    <rPh sb="0" eb="2">
      <t>ヨウシキ</t>
    </rPh>
    <rPh sb="2" eb="3">
      <t>ダイ</t>
    </rPh>
    <rPh sb="6" eb="7">
      <t>ゴウ</t>
    </rPh>
    <rPh sb="8" eb="10">
      <t>ベッシ</t>
    </rPh>
    <phoneticPr fontId="1"/>
  </si>
  <si>
    <t>様式第1-3号（別紙１８）</t>
    <rPh sb="0" eb="2">
      <t>ヨウシキ</t>
    </rPh>
    <rPh sb="2" eb="3">
      <t>ダイ</t>
    </rPh>
    <rPh sb="6" eb="7">
      <t>ゴウ</t>
    </rPh>
    <rPh sb="8" eb="10">
      <t>ベッシ</t>
    </rPh>
    <phoneticPr fontId="1"/>
  </si>
  <si>
    <t>様式第1-3号（別紙１７）</t>
    <rPh sb="0" eb="2">
      <t>ヨウシキ</t>
    </rPh>
    <rPh sb="2" eb="3">
      <t>ダイ</t>
    </rPh>
    <rPh sb="6" eb="7">
      <t>ゴウ</t>
    </rPh>
    <rPh sb="8" eb="10">
      <t>ベッシ</t>
    </rPh>
    <phoneticPr fontId="1"/>
  </si>
  <si>
    <t>様式第1-3号（別紙１９）</t>
    <rPh sb="0" eb="2">
      <t>ヨウシキ</t>
    </rPh>
    <rPh sb="2" eb="3">
      <t>ダイ</t>
    </rPh>
    <rPh sb="6" eb="7">
      <t>ゴウ</t>
    </rPh>
    <rPh sb="8" eb="10">
      <t>ベッシ</t>
    </rPh>
    <phoneticPr fontId="1"/>
  </si>
  <si>
    <t>様式第1-3号（別紙２０）</t>
    <rPh sb="0" eb="2">
      <t>ヨウシキ</t>
    </rPh>
    <rPh sb="2" eb="3">
      <t>ダイ</t>
    </rPh>
    <rPh sb="6" eb="7">
      <t>ゴウ</t>
    </rPh>
    <rPh sb="8" eb="10">
      <t>ベッシ</t>
    </rPh>
    <phoneticPr fontId="1"/>
  </si>
  <si>
    <t>様式第1-3号（別紙２１）</t>
    <rPh sb="0" eb="2">
      <t>ヨウシキ</t>
    </rPh>
    <rPh sb="2" eb="3">
      <t>ダイ</t>
    </rPh>
    <rPh sb="6" eb="7">
      <t>ゴウ</t>
    </rPh>
    <rPh sb="8" eb="10">
      <t>ベッシ</t>
    </rPh>
    <phoneticPr fontId="1"/>
  </si>
  <si>
    <t>様式第1-3号（別紙２２）</t>
    <rPh sb="0" eb="2">
      <t>ヨウシキ</t>
    </rPh>
    <rPh sb="2" eb="3">
      <t>ダイ</t>
    </rPh>
    <rPh sb="6" eb="7">
      <t>ゴウ</t>
    </rPh>
    <rPh sb="8" eb="10">
      <t>ベッシ</t>
    </rPh>
    <phoneticPr fontId="1"/>
  </si>
  <si>
    <t>様式第1-3号（別紙２３）</t>
    <rPh sb="0" eb="2">
      <t>ヨウシキ</t>
    </rPh>
    <rPh sb="2" eb="3">
      <t>ダイ</t>
    </rPh>
    <rPh sb="6" eb="7">
      <t>ゴウ</t>
    </rPh>
    <rPh sb="8" eb="10">
      <t>ベッシ</t>
    </rPh>
    <phoneticPr fontId="1"/>
  </si>
  <si>
    <t>様式第1-3号（別紙２４）</t>
    <rPh sb="0" eb="2">
      <t>ヨウシキ</t>
    </rPh>
    <rPh sb="2" eb="3">
      <t>ダイ</t>
    </rPh>
    <rPh sb="6" eb="7">
      <t>ゴウ</t>
    </rPh>
    <rPh sb="8" eb="10">
      <t>ベッシ</t>
    </rPh>
    <phoneticPr fontId="1"/>
  </si>
  <si>
    <t>様式第1-3号（別紙２５）</t>
    <rPh sb="0" eb="2">
      <t>ヨウシキ</t>
    </rPh>
    <rPh sb="2" eb="3">
      <t>ダイ</t>
    </rPh>
    <rPh sb="6" eb="7">
      <t>ゴウ</t>
    </rPh>
    <rPh sb="8" eb="10">
      <t>ベッシ</t>
    </rPh>
    <phoneticPr fontId="1"/>
  </si>
  <si>
    <t>１．助成事業の計画</t>
    <rPh sb="2" eb="4">
      <t>ジョセイ</t>
    </rPh>
    <rPh sb="4" eb="6">
      <t>ジギョウ</t>
    </rPh>
    <rPh sb="7" eb="9">
      <t>ケイカク</t>
    </rPh>
    <phoneticPr fontId="9"/>
  </si>
  <si>
    <t>２．役員・株主名簿</t>
    <rPh sb="2" eb="4">
      <t>ヤクイン</t>
    </rPh>
    <rPh sb="5" eb="9">
      <t>カブヌシメイボ</t>
    </rPh>
    <phoneticPr fontId="1"/>
  </si>
  <si>
    <t>３．実施体制</t>
    <rPh sb="2" eb="4">
      <t>ジッシ</t>
    </rPh>
    <rPh sb="4" eb="6">
      <t>タイセイ</t>
    </rPh>
    <phoneticPr fontId="9"/>
  </si>
  <si>
    <t>４．フロー・スケジュール</t>
    <phoneticPr fontId="1"/>
  </si>
  <si>
    <t>５．市場性</t>
    <rPh sb="2" eb="4">
      <t>シジョウ</t>
    </rPh>
    <rPh sb="4" eb="5">
      <t>セイ</t>
    </rPh>
    <phoneticPr fontId="9"/>
  </si>
  <si>
    <t>７．資金支出明細</t>
    <rPh sb="2" eb="4">
      <t>シキン</t>
    </rPh>
    <rPh sb="4" eb="6">
      <t>シシュツ</t>
    </rPh>
    <rPh sb="6" eb="8">
      <t>メイサイ</t>
    </rPh>
    <phoneticPr fontId="9"/>
  </si>
  <si>
    <r>
      <t>また、</t>
    </r>
    <r>
      <rPr>
        <b/>
        <u/>
        <sz val="10"/>
        <color theme="1"/>
        <rFont val="游ゴシック"/>
        <family val="3"/>
        <charset val="128"/>
      </rPr>
      <t>１契約あたり税抜100万円以上</t>
    </r>
    <r>
      <rPr>
        <u/>
        <sz val="10"/>
        <color theme="1"/>
        <rFont val="游ゴシック"/>
        <family val="3"/>
        <charset val="128"/>
      </rPr>
      <t>の場合は、</t>
    </r>
    <r>
      <rPr>
        <b/>
        <u/>
        <sz val="10"/>
        <color theme="1"/>
        <rFont val="游ゴシック"/>
        <family val="3"/>
        <charset val="128"/>
      </rPr>
      <t>原則２者以上の見積書</t>
    </r>
    <r>
      <rPr>
        <u/>
        <sz val="10"/>
        <color theme="1"/>
        <rFont val="游ゴシック"/>
        <family val="3"/>
        <charset val="128"/>
      </rPr>
      <t>を提出してください。</t>
    </r>
    <rPh sb="4" eb="6">
      <t>ケイヤク</t>
    </rPh>
    <rPh sb="34" eb="36">
      <t>テイシュツ</t>
    </rPh>
    <phoneticPr fontId="5"/>
  </si>
  <si>
    <r>
      <t>　また、</t>
    </r>
    <r>
      <rPr>
        <b/>
        <u/>
        <sz val="9"/>
        <color theme="1"/>
        <rFont val="游ゴシック"/>
        <family val="3"/>
        <charset val="128"/>
      </rPr>
      <t>１契約あたりが税抜100万円以上</t>
    </r>
    <r>
      <rPr>
        <u/>
        <sz val="9"/>
        <color theme="1"/>
        <rFont val="游ゴシック"/>
        <family val="3"/>
        <charset val="128"/>
      </rPr>
      <t>の場合は、</t>
    </r>
    <r>
      <rPr>
        <b/>
        <u/>
        <sz val="9"/>
        <color theme="1"/>
        <rFont val="游ゴシック"/>
        <family val="3"/>
        <charset val="128"/>
      </rPr>
      <t>原則２者以上の見積書</t>
    </r>
    <r>
      <rPr>
        <u/>
        <sz val="9"/>
        <color theme="1"/>
        <rFont val="游ゴシック"/>
        <family val="3"/>
        <charset val="128"/>
      </rPr>
      <t>を提出してください。</t>
    </r>
    <rPh sb="5" eb="7">
      <t>ケイヤク</t>
    </rPh>
    <rPh sb="36" eb="38">
      <t>テイシュツ</t>
    </rPh>
    <phoneticPr fontId="5"/>
  </si>
  <si>
    <t>＜事業基本情報＞</t>
    <rPh sb="1" eb="7">
      <t>ジギョウキホンジョウホウ</t>
    </rPh>
    <phoneticPr fontId="1"/>
  </si>
  <si>
    <t>〇　事業開始日の決定方法</t>
    <rPh sb="4" eb="7">
      <t>カイシビ</t>
    </rPh>
    <rPh sb="8" eb="10">
      <t>ケッテイ</t>
    </rPh>
    <rPh sb="10" eb="12">
      <t>ホウホウ</t>
    </rPh>
    <phoneticPr fontId="1"/>
  </si>
  <si>
    <t>指定日から開始</t>
    <rPh sb="0" eb="3">
      <t>シテイビ</t>
    </rPh>
    <rPh sb="5" eb="7">
      <t>カイシ</t>
    </rPh>
    <phoneticPr fontId="1"/>
  </si>
  <si>
    <t>〇　事業開始日</t>
    <rPh sb="4" eb="7">
      <t>カイシビ</t>
    </rPh>
    <phoneticPr fontId="1"/>
  </si>
  <si>
    <t>から</t>
    <phoneticPr fontId="1"/>
  </si>
  <si>
    <t>まで</t>
    <phoneticPr fontId="1"/>
  </si>
  <si>
    <t>〇　助成金交付申請額</t>
    <rPh sb="2" eb="10">
      <t>ジョセイキンコウフシンセイガク</t>
    </rPh>
    <phoneticPr fontId="1"/>
  </si>
  <si>
    <t>〇　助成事業完了予定日（Jグランツ上表記：事業終了日）</t>
    <rPh sb="2" eb="8">
      <t>ジョセイジギョウカンリョウ</t>
    </rPh>
    <rPh sb="8" eb="11">
      <t>ヨテイビ</t>
    </rPh>
    <rPh sb="17" eb="18">
      <t>ジョウ</t>
    </rPh>
    <rPh sb="18" eb="20">
      <t>ヒョウキ</t>
    </rPh>
    <rPh sb="23" eb="26">
      <t>シュウリョウビ</t>
    </rPh>
    <phoneticPr fontId="1"/>
  </si>
  <si>
    <t>「助成事業に要する経費（税込）」合計　（Jグランツ上表記：補助事業に要する経費(合計)　）</t>
    <rPh sb="1" eb="5">
      <t>ジョセイジギョウ</t>
    </rPh>
    <rPh sb="6" eb="7">
      <t>ヨウ</t>
    </rPh>
    <rPh sb="9" eb="11">
      <t>ケイヒ</t>
    </rPh>
    <rPh sb="12" eb="14">
      <t>ゼイコミ</t>
    </rPh>
    <rPh sb="16" eb="18">
      <t>ゴウケイ</t>
    </rPh>
    <rPh sb="20" eb="28">
      <t>jグランツジョウヒョウキ</t>
    </rPh>
    <rPh sb="29" eb="31">
      <t>ホジョ</t>
    </rPh>
    <rPh sb="31" eb="33">
      <t>ジギョウ</t>
    </rPh>
    <rPh sb="34" eb="35">
      <t>ヨウ</t>
    </rPh>
    <rPh sb="37" eb="39">
      <t>ケイヒ</t>
    </rPh>
    <rPh sb="40" eb="42">
      <t>ゴウケイ</t>
    </rPh>
    <phoneticPr fontId="1"/>
  </si>
  <si>
    <t>「助成対象経費（税抜）」合計　（Jグランツ上表記：補助対象経費(合計)　）</t>
    <rPh sb="1" eb="7">
      <t>ジョセイタイショウケイヒ</t>
    </rPh>
    <rPh sb="8" eb="10">
      <t>ゼイヌ</t>
    </rPh>
    <rPh sb="12" eb="14">
      <t>ゴウケイ</t>
    </rPh>
    <rPh sb="16" eb="24">
      <t>jグランツジョウヒョウキ</t>
    </rPh>
    <rPh sb="25" eb="27">
      <t>ホジョ</t>
    </rPh>
    <rPh sb="27" eb="29">
      <t>タイショウ</t>
    </rPh>
    <rPh sb="29" eb="31">
      <t>ケイヒ</t>
    </rPh>
    <rPh sb="32" eb="34">
      <t>ゴウケイ</t>
    </rPh>
    <phoneticPr fontId="1"/>
  </si>
  <si>
    <t>「助成金交付申請額」合計　（Jグランツ上表記：補助金交付申請額(合計)　）</t>
    <rPh sb="1" eb="9">
      <t>ジョセイキンコウフシンセイガク</t>
    </rPh>
    <rPh sb="10" eb="12">
      <t>ゴウケイ</t>
    </rPh>
    <rPh sb="14" eb="22">
      <t>jグランツジョウヒョウキ</t>
    </rPh>
    <rPh sb="23" eb="25">
      <t>ホジョ</t>
    </rPh>
    <rPh sb="25" eb="26">
      <t>キン</t>
    </rPh>
    <rPh sb="26" eb="28">
      <t>コウフ</t>
    </rPh>
    <rPh sb="28" eb="31">
      <t>シンセイガク</t>
    </rPh>
    <rPh sb="32" eb="34">
      <t>ゴウケイ</t>
    </rPh>
    <phoneticPr fontId="1"/>
  </si>
  <si>
    <t>・</t>
    <phoneticPr fontId="1"/>
  </si>
  <si>
    <t>円</t>
    <rPh sb="0" eb="1">
      <t>エン</t>
    </rPh>
    <phoneticPr fontId="1"/>
  </si>
  <si>
    <t>１　申請テーマ・助成対象期間・助成金交付申請額</t>
    <rPh sb="2" eb="4">
      <t>シンセイ</t>
    </rPh>
    <phoneticPr fontId="1"/>
  </si>
  <si>
    <t>①②最長→</t>
    <rPh sb="2" eb="4">
      <t>サイチョウ</t>
    </rPh>
    <phoneticPr fontId="1"/>
  </si>
  <si>
    <t>③最長→</t>
    <rPh sb="1" eb="3">
      <t>サイチョウ</t>
    </rPh>
    <phoneticPr fontId="1"/>
  </si>
  <si>
    <t>開始日</t>
    <rPh sb="0" eb="3">
      <t>カイシビ</t>
    </rPh>
    <phoneticPr fontId="1"/>
  </si>
  <si>
    <t>３．助成事業完了予定日</t>
    <phoneticPr fontId="9"/>
  </si>
  <si>
    <t>＜規格適合・認証取得＞</t>
    <phoneticPr fontId="1"/>
  </si>
  <si>
    <t>申請書別紙入力用資料</t>
    <rPh sb="0" eb="3">
      <t>シンセイショ</t>
    </rPh>
    <rPh sb="3" eb="5">
      <t>ベッシ</t>
    </rPh>
    <rPh sb="5" eb="7">
      <t>ニュウリョク</t>
    </rPh>
    <rPh sb="7" eb="8">
      <t>ヨウ</t>
    </rPh>
    <rPh sb="8" eb="10">
      <t>シリョウ</t>
    </rPh>
    <phoneticPr fontId="1"/>
  </si>
  <si>
    <t>8．資金計画</t>
    <rPh sb="2" eb="4">
      <t>シキン</t>
    </rPh>
    <phoneticPr fontId="5"/>
  </si>
  <si>
    <t>※１契約あたり税抜100万円以上の場合は原則２者以上</t>
    <phoneticPr fontId="1"/>
  </si>
  <si>
    <t>助成事業計画詳細</t>
    <rPh sb="0" eb="2">
      <t>ジョセイ</t>
    </rPh>
    <rPh sb="2" eb="6">
      <t>ジギョウケイカク</t>
    </rPh>
    <rPh sb="6" eb="8">
      <t>ショウサイ</t>
    </rPh>
    <phoneticPr fontId="9"/>
  </si>
  <si>
    <t>（６）　企業活動における法令遵守への取り組み・本助成事業の成果物等に対する安全性対策</t>
    <phoneticPr fontId="9"/>
  </si>
  <si>
    <t>※１契約あたり税抜100万円以上の場合は原則２者以上</t>
  </si>
  <si>
    <t>〇　申請テーマ（Jグランツ上表記：事業の名称）</t>
    <rPh sb="2" eb="4">
      <t>シンセイ</t>
    </rPh>
    <rPh sb="13" eb="14">
      <t>ジョウ</t>
    </rPh>
    <rPh sb="14" eb="16">
      <t>ヒョウキ</t>
    </rPh>
    <phoneticPr fontId="1"/>
  </si>
  <si>
    <t>該当する
達成目標</t>
    <rPh sb="0" eb="2">
      <t>ガイトウ</t>
    </rPh>
    <rPh sb="5" eb="7">
      <t>タッセイ</t>
    </rPh>
    <rPh sb="7" eb="9">
      <t>モクヒョウ</t>
    </rPh>
    <phoneticPr fontId="1"/>
  </si>
  <si>
    <t>該当する
達成目標</t>
    <rPh sb="0" eb="2">
      <t>ガイトウ</t>
    </rPh>
    <rPh sb="5" eb="9">
      <t>タッセイモクヒョウ</t>
    </rPh>
    <phoneticPr fontId="1"/>
  </si>
  <si>
    <r>
      <t>申請区分②　B【規格適合・認証取得プロジェクト - 製品改良目標</t>
    </r>
    <r>
      <rPr>
        <b/>
        <sz val="14"/>
        <rFont val="游明朝"/>
        <family val="1"/>
        <charset val="128"/>
      </rPr>
      <t>無</t>
    </r>
    <r>
      <rPr>
        <sz val="11"/>
        <rFont val="游明朝"/>
        <family val="1"/>
        <charset val="128"/>
      </rPr>
      <t>】</t>
    </r>
    <rPh sb="8" eb="12">
      <t>キカクテキゴウ</t>
    </rPh>
    <rPh sb="13" eb="15">
      <t>ニンショウ</t>
    </rPh>
    <rPh sb="15" eb="17">
      <t>シュトク</t>
    </rPh>
    <rPh sb="26" eb="28">
      <t>セイヒン</t>
    </rPh>
    <rPh sb="28" eb="30">
      <t>カイリョウ</t>
    </rPh>
    <rPh sb="30" eb="32">
      <t>モクヒョウ</t>
    </rPh>
    <rPh sb="32" eb="33">
      <t>ナ</t>
    </rPh>
    <phoneticPr fontId="1"/>
  </si>
  <si>
    <r>
      <t>申請区分③　B【規格適合・認証取得プロジェクト - 製品改良目標</t>
    </r>
    <r>
      <rPr>
        <b/>
        <sz val="14"/>
        <rFont val="游明朝"/>
        <family val="1"/>
        <charset val="128"/>
      </rPr>
      <t>有</t>
    </r>
    <r>
      <rPr>
        <sz val="11"/>
        <rFont val="游明朝"/>
        <family val="1"/>
        <charset val="128"/>
      </rPr>
      <t>】</t>
    </r>
    <rPh sb="8" eb="12">
      <t>キカクテキゴウ</t>
    </rPh>
    <rPh sb="13" eb="15">
      <t>ニンショウ</t>
    </rPh>
    <rPh sb="15" eb="17">
      <t>シュトク</t>
    </rPh>
    <rPh sb="26" eb="28">
      <t>セイヒン</t>
    </rPh>
    <rPh sb="28" eb="30">
      <t>カイリョウ</t>
    </rPh>
    <rPh sb="30" eb="32">
      <t>モクヒョウ</t>
    </rPh>
    <rPh sb="32" eb="33">
      <t>アリ</t>
    </rPh>
    <phoneticPr fontId="1"/>
  </si>
  <si>
    <r>
      <t>（２）</t>
    </r>
    <r>
      <rPr>
        <b/>
        <u/>
        <sz val="11"/>
        <rFont val="游ゴシック"/>
        <family val="3"/>
        <charset val="128"/>
      </rPr>
      <t>改良前</t>
    </r>
    <r>
      <rPr>
        <b/>
        <sz val="11"/>
        <rFont val="游ゴシック"/>
        <family val="3"/>
        <charset val="128"/>
      </rPr>
      <t>製品等又は規格適合・認証取得前製品等の内容
　※B【規格適合・認証取得プロジェクト」にてマネジメントシステム認証の場合は入力不要</t>
    </r>
    <rPh sb="3" eb="5">
      <t>カイリョウ</t>
    </rPh>
    <rPh sb="5" eb="6">
      <t>マエ</t>
    </rPh>
    <rPh sb="6" eb="8">
      <t>セイヒン</t>
    </rPh>
    <rPh sb="8" eb="9">
      <t>トウ</t>
    </rPh>
    <rPh sb="9" eb="10">
      <t>マタ</t>
    </rPh>
    <rPh sb="25" eb="27">
      <t>ナイヨウ</t>
    </rPh>
    <phoneticPr fontId="9"/>
  </si>
  <si>
    <r>
      <t xml:space="preserve">製品等の概要
</t>
    </r>
    <r>
      <rPr>
        <sz val="10"/>
        <rFont val="游ゴシック"/>
        <family val="3"/>
        <charset val="128"/>
      </rPr>
      <t>（200字以内）</t>
    </r>
    <rPh sb="0" eb="2">
      <t>セイヒン</t>
    </rPh>
    <rPh sb="2" eb="3">
      <t>トウ</t>
    </rPh>
    <rPh sb="4" eb="6">
      <t>ガイヨウ</t>
    </rPh>
    <rPh sb="11" eb="12">
      <t>ジ</t>
    </rPh>
    <rPh sb="12" eb="14">
      <t>イナイ</t>
    </rPh>
    <phoneticPr fontId="9"/>
  </si>
  <si>
    <r>
      <t xml:space="preserve">現状・課題と、
製品改良の
経緯、動機、目的
</t>
    </r>
    <r>
      <rPr>
        <sz val="10"/>
        <rFont val="游ゴシック"/>
        <family val="3"/>
        <charset val="128"/>
      </rPr>
      <t>（500字以内）</t>
    </r>
    <rPh sb="0" eb="2">
      <t>ゲンジョウ</t>
    </rPh>
    <rPh sb="3" eb="5">
      <t>カダイ</t>
    </rPh>
    <rPh sb="8" eb="10">
      <t>セイヒン</t>
    </rPh>
    <rPh sb="10" eb="12">
      <t>カイリョウ</t>
    </rPh>
    <rPh sb="27" eb="28">
      <t>ジ</t>
    </rPh>
    <rPh sb="28" eb="30">
      <t>イナイ</t>
    </rPh>
    <phoneticPr fontId="9"/>
  </si>
  <si>
    <r>
      <t xml:space="preserve">既存製品・技術に
対する優位性
</t>
    </r>
    <r>
      <rPr>
        <sz val="10"/>
        <rFont val="游ゴシック"/>
        <family val="3"/>
        <charset val="128"/>
      </rPr>
      <t>（機能性、利便性、
安全性、品質）</t>
    </r>
    <r>
      <rPr>
        <sz val="11"/>
        <rFont val="游ゴシック"/>
        <family val="3"/>
        <charset val="128"/>
      </rPr>
      <t xml:space="preserve">
</t>
    </r>
    <r>
      <rPr>
        <sz val="10"/>
        <rFont val="游ゴシック"/>
        <family val="3"/>
        <charset val="128"/>
      </rPr>
      <t>（500字以内）</t>
    </r>
    <rPh sb="0" eb="2">
      <t>キゾン</t>
    </rPh>
    <rPh sb="2" eb="4">
      <t>セイヒン</t>
    </rPh>
    <rPh sb="5" eb="7">
      <t>ギジュツ</t>
    </rPh>
    <rPh sb="9" eb="10">
      <t>タイ</t>
    </rPh>
    <rPh sb="12" eb="15">
      <t>ユウイセイ</t>
    </rPh>
    <rPh sb="17" eb="20">
      <t>キノウセイ</t>
    </rPh>
    <rPh sb="21" eb="24">
      <t>リベンセイ</t>
    </rPh>
    <rPh sb="26" eb="29">
      <t>アンゼンセイ</t>
    </rPh>
    <rPh sb="30" eb="32">
      <t>ヒンシツ</t>
    </rPh>
    <rPh sb="38" eb="39">
      <t>ジ</t>
    </rPh>
    <rPh sb="39" eb="41">
      <t>イナイ</t>
    </rPh>
    <phoneticPr fontId="9"/>
  </si>
  <si>
    <r>
      <t xml:space="preserve">上記以外の
特筆すべき
アピールポイント
</t>
    </r>
    <r>
      <rPr>
        <sz val="10"/>
        <rFont val="游ゴシック"/>
        <family val="3"/>
        <charset val="128"/>
      </rPr>
      <t>（200字以内）</t>
    </r>
    <rPh sb="0" eb="2">
      <t>ジョウキ</t>
    </rPh>
    <rPh sb="2" eb="4">
      <t>イガイ</t>
    </rPh>
    <rPh sb="6" eb="8">
      <t>トクヒツ</t>
    </rPh>
    <rPh sb="25" eb="26">
      <t>ジ</t>
    </rPh>
    <rPh sb="26" eb="28">
      <t>イナイ</t>
    </rPh>
    <phoneticPr fontId="9"/>
  </si>
  <si>
    <r>
      <rPr>
        <u/>
        <sz val="11"/>
        <rFont val="游ゴシック"/>
        <family val="3"/>
        <charset val="128"/>
      </rPr>
      <t>改良前</t>
    </r>
    <r>
      <rPr>
        <sz val="11"/>
        <rFont val="游ゴシック"/>
        <family val="3"/>
        <charset val="128"/>
      </rPr>
      <t>製品等の全体像</t>
    </r>
    <rPh sb="0" eb="2">
      <t>カイリョウ</t>
    </rPh>
    <rPh sb="2" eb="3">
      <t>マエ</t>
    </rPh>
    <rPh sb="3" eb="5">
      <t>セイヒン</t>
    </rPh>
    <rPh sb="5" eb="6">
      <t>トウ</t>
    </rPh>
    <rPh sb="7" eb="10">
      <t>ゼンタイゾウ</t>
    </rPh>
    <phoneticPr fontId="1"/>
  </si>
  <si>
    <r>
      <rPr>
        <u/>
        <sz val="11"/>
        <rFont val="游ゴシック"/>
        <family val="3"/>
        <charset val="128"/>
      </rPr>
      <t>改良後</t>
    </r>
    <r>
      <rPr>
        <sz val="11"/>
        <rFont val="游ゴシック"/>
        <family val="3"/>
        <charset val="128"/>
      </rPr>
      <t>製品等の全体像</t>
    </r>
    <rPh sb="0" eb="2">
      <t>カイリョウ</t>
    </rPh>
    <rPh sb="2" eb="3">
      <t>ゴ</t>
    </rPh>
    <rPh sb="3" eb="5">
      <t>セイヒン</t>
    </rPh>
    <rPh sb="5" eb="6">
      <t>トウ</t>
    </rPh>
    <rPh sb="7" eb="9">
      <t>ゼンタイ</t>
    </rPh>
    <rPh sb="9" eb="10">
      <t>ゾウ</t>
    </rPh>
    <phoneticPr fontId="9"/>
  </si>
  <si>
    <r>
      <t>（５）助成事業完了時の試作品の数量　</t>
    </r>
    <r>
      <rPr>
        <sz val="11"/>
        <rFont val="游ゴシック"/>
        <family val="3"/>
        <charset val="128"/>
      </rPr>
      <t>※必要最小限の数量を記入してください。</t>
    </r>
    <rPh sb="3" eb="5">
      <t>ジョセイ</t>
    </rPh>
    <rPh sb="5" eb="7">
      <t>ジギョウ</t>
    </rPh>
    <rPh sb="7" eb="9">
      <t>カンリョウ</t>
    </rPh>
    <rPh sb="9" eb="10">
      <t>ジ</t>
    </rPh>
    <rPh sb="11" eb="13">
      <t>シサク</t>
    </rPh>
    <rPh sb="13" eb="14">
      <t>ヒン</t>
    </rPh>
    <rPh sb="15" eb="17">
      <t>スウリョウ</t>
    </rPh>
    <rPh sb="21" eb="24">
      <t>サイショウゲン</t>
    </rPh>
    <phoneticPr fontId="1"/>
  </si>
  <si>
    <r>
      <t xml:space="preserve">複数製作する場合の理由
</t>
    </r>
    <r>
      <rPr>
        <sz val="10"/>
        <rFont val="游ゴシック"/>
        <family val="3"/>
        <charset val="128"/>
      </rPr>
      <t>※数量２以上の場合のみ記入</t>
    </r>
    <phoneticPr fontId="1"/>
  </si>
  <si>
    <r>
      <t xml:space="preserve">現状・課題と、
規格・認証取得の
経緯、動機、目的
</t>
    </r>
    <r>
      <rPr>
        <sz val="10"/>
        <rFont val="游ゴシック"/>
        <family val="3"/>
        <charset val="128"/>
      </rPr>
      <t>（500字以内）</t>
    </r>
    <rPh sb="0" eb="2">
      <t>ゲンジョウ</t>
    </rPh>
    <rPh sb="3" eb="5">
      <t>カダイ</t>
    </rPh>
    <rPh sb="8" eb="10">
      <t>キカク</t>
    </rPh>
    <rPh sb="11" eb="13">
      <t>ニンショウ</t>
    </rPh>
    <rPh sb="13" eb="15">
      <t>シュトク</t>
    </rPh>
    <rPh sb="30" eb="31">
      <t>ジ</t>
    </rPh>
    <rPh sb="31" eb="33">
      <t>イナイ</t>
    </rPh>
    <phoneticPr fontId="9"/>
  </si>
  <si>
    <r>
      <t xml:space="preserve">規格・認証取得
によるメリット
</t>
    </r>
    <r>
      <rPr>
        <sz val="10"/>
        <rFont val="游ゴシック"/>
        <family val="3"/>
        <charset val="128"/>
      </rPr>
      <t>（競合との比較優位性、
信頼度、
社会的貢献度）</t>
    </r>
    <r>
      <rPr>
        <sz val="11"/>
        <rFont val="游ゴシック"/>
        <family val="3"/>
        <charset val="128"/>
      </rPr>
      <t xml:space="preserve">
</t>
    </r>
    <r>
      <rPr>
        <sz val="10"/>
        <rFont val="游ゴシック"/>
        <family val="3"/>
        <charset val="128"/>
      </rPr>
      <t>（500字以内）</t>
    </r>
    <rPh sb="17" eb="19">
      <t>キョウゴウ</t>
    </rPh>
    <rPh sb="21" eb="23">
      <t>ヒカク</t>
    </rPh>
    <rPh sb="23" eb="26">
      <t>ユウイセイ</t>
    </rPh>
    <rPh sb="28" eb="31">
      <t>シンライド</t>
    </rPh>
    <rPh sb="33" eb="36">
      <t>シャカイテキ</t>
    </rPh>
    <rPh sb="36" eb="38">
      <t>コウケン</t>
    </rPh>
    <rPh sb="38" eb="39">
      <t>ド</t>
    </rPh>
    <rPh sb="45" eb="46">
      <t>ジ</t>
    </rPh>
    <rPh sb="46" eb="48">
      <t>イナイ</t>
    </rPh>
    <phoneticPr fontId="9"/>
  </si>
  <si>
    <r>
      <t xml:space="preserve">上記以外の
特筆すべき
アピールポイント
</t>
    </r>
    <r>
      <rPr>
        <sz val="10"/>
        <rFont val="游ゴシック"/>
        <family val="3"/>
        <charset val="128"/>
      </rPr>
      <t>（400字以内）</t>
    </r>
    <rPh sb="0" eb="2">
      <t>ジョウキ</t>
    </rPh>
    <rPh sb="2" eb="4">
      <t>イガイ</t>
    </rPh>
    <rPh sb="6" eb="8">
      <t>トクヒツ</t>
    </rPh>
    <rPh sb="25" eb="26">
      <t>ジ</t>
    </rPh>
    <rPh sb="26" eb="28">
      <t>イナイ</t>
    </rPh>
    <phoneticPr fontId="9"/>
  </si>
  <si>
    <r>
      <t>①</t>
    </r>
    <r>
      <rPr>
        <u/>
        <sz val="11"/>
        <rFont val="游ゴシック"/>
        <family val="3"/>
        <charset val="128"/>
      </rPr>
      <t>申請書に記載した達成目標は助成事業完了まで変更することはできません。</t>
    </r>
    <r>
      <rPr>
        <sz val="11"/>
        <rFont val="游ゴシック"/>
        <family val="3"/>
        <charset val="128"/>
      </rPr>
      <t xml:space="preserve">
②達成目標を全て達成することが助成事業完了の基準となりますので、交付決定されても</t>
    </r>
    <r>
      <rPr>
        <u/>
        <sz val="11"/>
        <rFont val="游ゴシック"/>
        <family val="3"/>
        <charset val="128"/>
      </rPr>
      <t>達成目標が未達成と判断された場合は助成金が交付されません。</t>
    </r>
    <rPh sb="1" eb="3">
      <t>シンセイ</t>
    </rPh>
    <rPh sb="3" eb="4">
      <t>ショ</t>
    </rPh>
    <rPh sb="5" eb="7">
      <t>キサイ</t>
    </rPh>
    <rPh sb="9" eb="11">
      <t>タッセイ</t>
    </rPh>
    <rPh sb="11" eb="13">
      <t>モクヒョウ</t>
    </rPh>
    <rPh sb="14" eb="16">
      <t>ジョセイ</t>
    </rPh>
    <rPh sb="16" eb="18">
      <t>ジギョウ</t>
    </rPh>
    <rPh sb="18" eb="20">
      <t>カンリョウ</t>
    </rPh>
    <rPh sb="37" eb="39">
      <t>タッセイ</t>
    </rPh>
    <rPh sb="39" eb="41">
      <t>モクヒョウ</t>
    </rPh>
    <rPh sb="42" eb="43">
      <t>スベ</t>
    </rPh>
    <rPh sb="44" eb="46">
      <t>タッセイ</t>
    </rPh>
    <rPh sb="51" eb="53">
      <t>ジョセイ</t>
    </rPh>
    <rPh sb="68" eb="70">
      <t>コウフ</t>
    </rPh>
    <rPh sb="70" eb="72">
      <t>ケッテイ</t>
    </rPh>
    <rPh sb="76" eb="78">
      <t>タッセイ</t>
    </rPh>
    <rPh sb="78" eb="80">
      <t>モクヒョウ</t>
    </rPh>
    <phoneticPr fontId="1"/>
  </si>
  <si>
    <r>
      <t>改良後</t>
    </r>
    <r>
      <rPr>
        <sz val="11"/>
        <rFont val="游ゴシック"/>
        <family val="3"/>
        <charset val="128"/>
      </rPr>
      <t>製品等の仕様＝</t>
    </r>
    <r>
      <rPr>
        <b/>
        <u/>
        <sz val="11"/>
        <rFont val="游ゴシック"/>
        <family val="3"/>
        <charset val="128"/>
      </rPr>
      <t>達成目標</t>
    </r>
    <rPh sb="0" eb="2">
      <t>カイリョウ</t>
    </rPh>
    <rPh sb="2" eb="3">
      <t>ゴ</t>
    </rPh>
    <rPh sb="7" eb="9">
      <t>シヨウ</t>
    </rPh>
    <phoneticPr fontId="9"/>
  </si>
  <si>
    <r>
      <t>規格・認証の名称
＝</t>
    </r>
    <r>
      <rPr>
        <b/>
        <u/>
        <sz val="11"/>
        <rFont val="游ゴシック"/>
        <family val="3"/>
        <charset val="128"/>
      </rPr>
      <t>達成目標</t>
    </r>
    <rPh sb="10" eb="12">
      <t>タッセイ</t>
    </rPh>
    <rPh sb="12" eb="14">
      <t>モクヒョウ</t>
    </rPh>
    <phoneticPr fontId="1"/>
  </si>
  <si>
    <r>
      <t>(１）上記「役員・株主名簿」の記載内容は、</t>
    </r>
    <r>
      <rPr>
        <b/>
        <u/>
        <sz val="10"/>
        <rFont val="游ゴシック"/>
        <family val="3"/>
        <charset val="128"/>
      </rPr>
      <t>「履歴事項全部証明書」</t>
    </r>
    <r>
      <rPr>
        <sz val="10"/>
        <rFont val="游ゴシック"/>
        <family val="3"/>
        <charset val="128"/>
      </rPr>
      <t>及び</t>
    </r>
    <r>
      <rPr>
        <b/>
        <u/>
        <sz val="10"/>
        <rFont val="游ゴシック"/>
        <family val="3"/>
        <charset val="128"/>
      </rPr>
      <t>「確定申告書 別表二」</t>
    </r>
    <r>
      <rPr>
        <sz val="10"/>
        <rFont val="游ゴシック"/>
        <family val="3"/>
        <charset val="128"/>
      </rPr>
      <t>と</t>
    </r>
    <rPh sb="3" eb="5">
      <t>ジョウキ</t>
    </rPh>
    <rPh sb="15" eb="19">
      <t>キサイナイヨウ</t>
    </rPh>
    <rPh sb="32" eb="33">
      <t>オヨ</t>
    </rPh>
    <phoneticPr fontId="1"/>
  </si>
  <si>
    <r>
      <t>(２）上記「役員・株主名簿」に、</t>
    </r>
    <r>
      <rPr>
        <b/>
        <u/>
        <sz val="10"/>
        <rFont val="游ゴシック"/>
        <family val="3"/>
        <charset val="128"/>
      </rPr>
      <t>募集要項記載の大企業に該当する株主・役員</t>
    </r>
    <r>
      <rPr>
        <sz val="10"/>
        <rFont val="游ゴシック"/>
        <family val="3"/>
        <charset val="128"/>
      </rPr>
      <t>がいますか。</t>
    </r>
    <rPh sb="3" eb="5">
      <t>ジョウキ</t>
    </rPh>
    <phoneticPr fontId="1"/>
  </si>
  <si>
    <r>
      <t>市場投入時期</t>
    </r>
    <r>
      <rPr>
        <sz val="9"/>
        <rFont val="游ゴシック"/>
        <family val="3"/>
        <charset val="128"/>
      </rPr>
      <t>（※本助成事業完了後）</t>
    </r>
    <phoneticPr fontId="1"/>
  </si>
  <si>
    <r>
      <t>①</t>
    </r>
    <r>
      <rPr>
        <b/>
        <sz val="10"/>
        <rFont val="游ゴシック"/>
        <family val="3"/>
        <charset val="128"/>
      </rPr>
      <t>具体的な作業項目</t>
    </r>
    <r>
      <rPr>
        <sz val="10"/>
        <rFont val="游ゴシック"/>
        <family val="3"/>
        <charset val="128"/>
      </rPr>
      <t>、</t>
    </r>
    <r>
      <rPr>
        <b/>
        <sz val="10"/>
        <rFont val="游ゴシック"/>
        <family val="3"/>
        <charset val="128"/>
      </rPr>
      <t>「7．資金支出明細」の経費番号（原ｶ-1、機ｶ-1、委ｷ-1・・・）</t>
    </r>
    <r>
      <rPr>
        <sz val="10"/>
        <rFont val="游ゴシック"/>
        <family val="3"/>
        <charset val="128"/>
      </rPr>
      <t>を記入してください。
②</t>
    </r>
    <r>
      <rPr>
        <b/>
        <sz val="10"/>
        <rFont val="游ゴシック"/>
        <family val="3"/>
        <charset val="128"/>
      </rPr>
      <t>自社作業は「○」</t>
    </r>
    <r>
      <rPr>
        <sz val="10"/>
        <rFont val="游ゴシック"/>
        <family val="3"/>
        <charset val="128"/>
      </rPr>
      <t>、</t>
    </r>
    <r>
      <rPr>
        <b/>
        <sz val="10"/>
        <rFont val="游ゴシック"/>
        <family val="3"/>
        <charset val="128"/>
      </rPr>
      <t>他社作業は「●」</t>
    </r>
    <r>
      <rPr>
        <sz val="10"/>
        <rFont val="游ゴシック"/>
        <family val="3"/>
        <charset val="128"/>
      </rPr>
      <t>を記入してください。
③本助成事業の全体像が分かるよう、経費が発生しない作業も記入してください。</t>
    </r>
    <rPh sb="21" eb="23">
      <t>ケイヒ</t>
    </rPh>
    <rPh sb="86" eb="88">
      <t>ジョセイ</t>
    </rPh>
    <phoneticPr fontId="1"/>
  </si>
  <si>
    <r>
      <t xml:space="preserve">ターゲットとする
市場・顧客
</t>
    </r>
    <r>
      <rPr>
        <sz val="10"/>
        <rFont val="游ゴシック"/>
        <family val="3"/>
        <charset val="128"/>
      </rPr>
      <t>（300字以内）</t>
    </r>
    <rPh sb="19" eb="20">
      <t>ジ</t>
    </rPh>
    <rPh sb="20" eb="22">
      <t>イナイ</t>
    </rPh>
    <phoneticPr fontId="9"/>
  </si>
  <si>
    <r>
      <t>販路開拓の手法
（</t>
    </r>
    <r>
      <rPr>
        <sz val="9"/>
        <rFont val="游ゴシック"/>
        <family val="3"/>
        <charset val="128"/>
      </rPr>
      <t>新市場参入や製品・サービスの普及策・
価格戦略等</t>
    </r>
    <r>
      <rPr>
        <sz val="11"/>
        <rFont val="游ゴシック"/>
        <family val="3"/>
        <charset val="128"/>
      </rPr>
      <t xml:space="preserve">）
</t>
    </r>
    <r>
      <rPr>
        <sz val="10"/>
        <rFont val="游ゴシック"/>
        <family val="3"/>
        <charset val="128"/>
      </rPr>
      <t>（300字以内）</t>
    </r>
    <rPh sb="9" eb="10">
      <t>アタラ</t>
    </rPh>
    <rPh sb="10" eb="12">
      <t>シジョウ</t>
    </rPh>
    <rPh sb="12" eb="14">
      <t>サンニュウ</t>
    </rPh>
    <rPh sb="39" eb="40">
      <t>ジ</t>
    </rPh>
    <rPh sb="40" eb="42">
      <t>イナイ</t>
    </rPh>
    <phoneticPr fontId="9"/>
  </si>
  <si>
    <r>
      <t xml:space="preserve">都内経済・地域等への波及効果
</t>
    </r>
    <r>
      <rPr>
        <sz val="10"/>
        <rFont val="游ゴシック"/>
        <family val="3"/>
        <charset val="128"/>
      </rPr>
      <t>（200字以内）</t>
    </r>
    <rPh sb="19" eb="20">
      <t>ジ</t>
    </rPh>
    <rPh sb="20" eb="22">
      <t>イナイ</t>
    </rPh>
    <phoneticPr fontId="1"/>
  </si>
  <si>
    <r>
      <t xml:space="preserve">（１） 本助成事業に係る先行技術調査の実施
</t>
    </r>
    <r>
      <rPr>
        <sz val="10"/>
        <rFont val="游ゴシック"/>
        <family val="3"/>
        <charset val="128"/>
      </rPr>
      <t>※特許情報プラットフォームJ-PlatPat等により検索してください。</t>
    </r>
    <rPh sb="19" eb="21">
      <t>ジッシ</t>
    </rPh>
    <phoneticPr fontId="1"/>
  </si>
  <si>
    <r>
      <t>「</t>
    </r>
    <r>
      <rPr>
        <b/>
        <sz val="10"/>
        <rFont val="游ゴシック"/>
        <family val="3"/>
        <charset val="128"/>
      </rPr>
      <t>(2) 機械装置・工具器具費</t>
    </r>
    <r>
      <rPr>
        <sz val="10"/>
        <rFont val="游ゴシック"/>
        <family val="3"/>
        <charset val="128"/>
      </rPr>
      <t>」に計上した</t>
    </r>
    <r>
      <rPr>
        <b/>
        <u/>
        <sz val="10"/>
        <rFont val="游ゴシック"/>
        <family val="3"/>
        <charset val="128"/>
      </rPr>
      <t>１件あたりの単価が税抜100万円以上の購入品</t>
    </r>
    <r>
      <rPr>
        <u/>
        <sz val="10"/>
        <rFont val="游ゴシック"/>
        <family val="3"/>
        <charset val="128"/>
      </rPr>
      <t>について記入してください。</t>
    </r>
    <rPh sb="5" eb="7">
      <t>キカイ</t>
    </rPh>
    <rPh sb="7" eb="9">
      <t>ソウチ</t>
    </rPh>
    <rPh sb="10" eb="12">
      <t>コウグ</t>
    </rPh>
    <rPh sb="12" eb="14">
      <t>キグ</t>
    </rPh>
    <rPh sb="14" eb="15">
      <t>ヒ</t>
    </rPh>
    <rPh sb="17" eb="19">
      <t>ケイジョウ</t>
    </rPh>
    <rPh sb="22" eb="23">
      <t>ケン</t>
    </rPh>
    <rPh sb="27" eb="29">
      <t>タンカ</t>
    </rPh>
    <rPh sb="30" eb="32">
      <t>ゼイヌキ</t>
    </rPh>
    <rPh sb="35" eb="39">
      <t>マンエンイジョウ</t>
    </rPh>
    <rPh sb="40" eb="43">
      <t>コウニュウヒン</t>
    </rPh>
    <rPh sb="47" eb="49">
      <t>キニュウ</t>
    </rPh>
    <phoneticPr fontId="5"/>
  </si>
  <si>
    <r>
      <t>また、</t>
    </r>
    <r>
      <rPr>
        <b/>
        <u/>
        <sz val="10"/>
        <rFont val="游ゴシック"/>
        <family val="3"/>
        <charset val="128"/>
      </rPr>
      <t>１件あたりの単価が税抜100万円以上の購入品</t>
    </r>
    <r>
      <rPr>
        <u/>
        <sz val="10"/>
        <rFont val="游ゴシック"/>
        <family val="3"/>
        <charset val="128"/>
      </rPr>
      <t>の場合は、</t>
    </r>
    <r>
      <rPr>
        <b/>
        <u/>
        <sz val="10"/>
        <rFont val="游ゴシック"/>
        <family val="3"/>
        <charset val="128"/>
      </rPr>
      <t>原則２者以上の見積書</t>
    </r>
    <r>
      <rPr>
        <u/>
        <sz val="10"/>
        <rFont val="游ゴシック"/>
        <family val="3"/>
        <charset val="128"/>
      </rPr>
      <t>を提出してください。</t>
    </r>
    <rPh sb="26" eb="28">
      <t>バアイ</t>
    </rPh>
    <rPh sb="41" eb="43">
      <t>テイシュツ</t>
    </rPh>
    <phoneticPr fontId="5"/>
  </si>
  <si>
    <r>
      <t xml:space="preserve">規　格
</t>
    </r>
    <r>
      <rPr>
        <sz val="8"/>
        <rFont val="游ゴシック"/>
        <family val="3"/>
        <charset val="128"/>
      </rPr>
      <t>(ﾒｰｶｰ、型番等)</t>
    </r>
    <rPh sb="0" eb="1">
      <t>タダシ</t>
    </rPh>
    <rPh sb="2" eb="3">
      <t>カク</t>
    </rPh>
    <rPh sb="10" eb="12">
      <t>カタバン</t>
    </rPh>
    <rPh sb="12" eb="13">
      <t>トウ</t>
    </rPh>
    <phoneticPr fontId="5"/>
  </si>
  <si>
    <t>委カ-</t>
    <rPh sb="0" eb="1">
      <t>イ</t>
    </rPh>
    <phoneticPr fontId="1"/>
  </si>
  <si>
    <r>
      <t>　※特注部品等の製作を外部委託する場合は、「</t>
    </r>
    <r>
      <rPr>
        <b/>
        <sz val="10"/>
        <rFont val="游ゴシック"/>
        <family val="3"/>
        <charset val="128"/>
      </rPr>
      <t>(9) 委託・外注費</t>
    </r>
    <r>
      <rPr>
        <sz val="10"/>
        <rFont val="游ゴシック"/>
        <family val="3"/>
        <charset val="128"/>
      </rPr>
      <t>」に計上してください。</t>
    </r>
    <rPh sb="2" eb="4">
      <t>トクチュウ</t>
    </rPh>
    <rPh sb="4" eb="6">
      <t>ブヒン</t>
    </rPh>
    <rPh sb="6" eb="7">
      <t>トウ</t>
    </rPh>
    <rPh sb="8" eb="10">
      <t>セイサク</t>
    </rPh>
    <rPh sb="11" eb="13">
      <t>ガイブ</t>
    </rPh>
    <rPh sb="13" eb="15">
      <t>イタク</t>
    </rPh>
    <rPh sb="17" eb="19">
      <t>バアイ</t>
    </rPh>
    <rPh sb="26" eb="28">
      <t>イタク</t>
    </rPh>
    <rPh sb="29" eb="31">
      <t>ガイチュウ</t>
    </rPh>
    <rPh sb="31" eb="32">
      <t>ヒ</t>
    </rPh>
    <rPh sb="34" eb="36">
      <t>ケイジョウ</t>
    </rPh>
    <phoneticPr fontId="5"/>
  </si>
  <si>
    <r>
      <t>「</t>
    </r>
    <r>
      <rPr>
        <b/>
        <sz val="10"/>
        <rFont val="游ゴシック"/>
        <family val="3"/>
        <charset val="128"/>
      </rPr>
      <t>(9) 機械装置・工具器具費</t>
    </r>
    <r>
      <rPr>
        <sz val="10"/>
        <rFont val="游ゴシック"/>
        <family val="3"/>
        <charset val="128"/>
      </rPr>
      <t>」に計上した</t>
    </r>
    <r>
      <rPr>
        <b/>
        <u/>
        <sz val="10"/>
        <rFont val="游ゴシック"/>
        <family val="3"/>
        <charset val="128"/>
      </rPr>
      <t>１件あたりの単価が税抜100万円以上の購入品</t>
    </r>
    <r>
      <rPr>
        <u/>
        <sz val="10"/>
        <rFont val="游ゴシック"/>
        <family val="3"/>
        <charset val="128"/>
      </rPr>
      <t>について記入してください。</t>
    </r>
    <rPh sb="5" eb="7">
      <t>キカイ</t>
    </rPh>
    <rPh sb="7" eb="9">
      <t>ソウチ</t>
    </rPh>
    <rPh sb="10" eb="12">
      <t>コウグ</t>
    </rPh>
    <rPh sb="12" eb="14">
      <t>キグ</t>
    </rPh>
    <rPh sb="14" eb="15">
      <t>ヒ</t>
    </rPh>
    <rPh sb="17" eb="19">
      <t>ケイジョウ</t>
    </rPh>
    <rPh sb="22" eb="23">
      <t>ケン</t>
    </rPh>
    <rPh sb="27" eb="29">
      <t>タンカ</t>
    </rPh>
    <rPh sb="30" eb="32">
      <t>ゼイヌキ</t>
    </rPh>
    <rPh sb="35" eb="39">
      <t>マンエンイジョウ</t>
    </rPh>
    <rPh sb="40" eb="43">
      <t>コウニュウヒン</t>
    </rPh>
    <rPh sb="47" eb="49">
      <t>キニュウ</t>
    </rPh>
    <phoneticPr fontId="5"/>
  </si>
  <si>
    <t>委キ-</t>
    <rPh sb="0" eb="1">
      <t>イ</t>
    </rPh>
    <phoneticPr fontId="1"/>
  </si>
  <si>
    <r>
      <t>＜製品改良費＞計</t>
    </r>
    <r>
      <rPr>
        <sz val="11"/>
        <rFont val="游ゴシック"/>
        <family val="3"/>
        <charset val="128"/>
      </rPr>
      <t>　①</t>
    </r>
    <rPh sb="1" eb="3">
      <t>セイヒン</t>
    </rPh>
    <rPh sb="3" eb="5">
      <t>カイリョウ</t>
    </rPh>
    <rPh sb="5" eb="6">
      <t>ヒ</t>
    </rPh>
    <phoneticPr fontId="5"/>
  </si>
  <si>
    <r>
      <t>＜規格認証費＞計</t>
    </r>
    <r>
      <rPr>
        <sz val="11"/>
        <rFont val="游ゴシック"/>
        <family val="3"/>
        <charset val="128"/>
      </rPr>
      <t>　②</t>
    </r>
    <rPh sb="1" eb="3">
      <t>キカク</t>
    </rPh>
    <rPh sb="3" eb="5">
      <t>ニンショウ</t>
    </rPh>
    <rPh sb="5" eb="6">
      <t>ヒ</t>
    </rPh>
    <rPh sb="7" eb="8">
      <t>ケイ</t>
    </rPh>
    <phoneticPr fontId="5"/>
  </si>
  <si>
    <r>
      <t>合　計</t>
    </r>
    <r>
      <rPr>
        <sz val="11"/>
        <rFont val="游ゴシック"/>
        <family val="3"/>
        <charset val="128"/>
      </rPr>
      <t>　①＋②</t>
    </r>
    <rPh sb="0" eb="1">
      <t>ア</t>
    </rPh>
    <rPh sb="2" eb="3">
      <t>ケイ</t>
    </rPh>
    <phoneticPr fontId="1"/>
  </si>
  <si>
    <t>６．産業財産権（特許権、実用新案権、意匠権、商標権）、法令・安全性確保等への配慮</t>
    <rPh sb="2" eb="4">
      <t>サンギョウ</t>
    </rPh>
    <rPh sb="4" eb="7">
      <t>ザイサンケン</t>
    </rPh>
    <rPh sb="8" eb="11">
      <t>トッキョケン</t>
    </rPh>
    <rPh sb="12" eb="14">
      <t>ジツヨウ</t>
    </rPh>
    <rPh sb="14" eb="16">
      <t>シンアン</t>
    </rPh>
    <rPh sb="16" eb="17">
      <t>ケン</t>
    </rPh>
    <rPh sb="18" eb="21">
      <t>イショウケン</t>
    </rPh>
    <rPh sb="22" eb="25">
      <t>ショウヒョウケン</t>
    </rPh>
    <rPh sb="27" eb="29">
      <t>ホウレイ</t>
    </rPh>
    <rPh sb="30" eb="33">
      <t>アンゼンセイ</t>
    </rPh>
    <rPh sb="33" eb="35">
      <t>カクホ</t>
    </rPh>
    <rPh sb="35" eb="36">
      <t>トウ</t>
    </rPh>
    <rPh sb="38" eb="40">
      <t>ハイリョ</t>
    </rPh>
    <phoneticPr fontId="1"/>
  </si>
  <si>
    <t>要件定義・目標仕様</t>
    <rPh sb="5" eb="7">
      <t>モクヒョウ</t>
    </rPh>
    <rPh sb="7" eb="9">
      <t>シヨウ</t>
    </rPh>
    <phoneticPr fontId="5"/>
  </si>
  <si>
    <t>設　計</t>
    <rPh sb="0" eb="1">
      <t>セツ</t>
    </rPh>
    <rPh sb="2" eb="3">
      <t>ケイ</t>
    </rPh>
    <phoneticPr fontId="1"/>
  </si>
  <si>
    <t>設計</t>
    <rPh sb="0" eb="2">
      <t>セッケイ</t>
    </rPh>
    <phoneticPr fontId="1"/>
  </si>
  <si>
    <t>プログラミング・試作</t>
    <rPh sb="8" eb="10">
      <t>シサク</t>
    </rPh>
    <phoneticPr fontId="1"/>
  </si>
  <si>
    <t>単体テスト</t>
    <rPh sb="0" eb="2">
      <t>タンタイ</t>
    </rPh>
    <phoneticPr fontId="1"/>
  </si>
  <si>
    <t>総合テスト</t>
    <rPh sb="0" eb="2">
      <t>ソウゴウ</t>
    </rPh>
    <phoneticPr fontId="1"/>
  </si>
  <si>
    <t>合　計</t>
  </si>
  <si>
    <t>　</t>
  </si>
  <si>
    <t>令和7年度製品改良／規格適合・認証取得支援事業　Ｊグランツ入力用参考資料</t>
    <rPh sb="0" eb="2">
      <t>レイワ</t>
    </rPh>
    <rPh sb="3" eb="4">
      <t>ネン</t>
    </rPh>
    <rPh sb="4" eb="5">
      <t>ド</t>
    </rPh>
    <rPh sb="5" eb="7">
      <t>セイヒン</t>
    </rPh>
    <rPh sb="7" eb="9">
      <t>カイリョウ</t>
    </rPh>
    <rPh sb="10" eb="12">
      <t>キカク</t>
    </rPh>
    <rPh sb="12" eb="14">
      <t>テキゴウ</t>
    </rPh>
    <rPh sb="15" eb="17">
      <t>ニンショウ</t>
    </rPh>
    <rPh sb="17" eb="19">
      <t>シュトク</t>
    </rPh>
    <rPh sb="19" eb="21">
      <t>シエン</t>
    </rPh>
    <rPh sb="21" eb="23">
      <t>ジギョウ</t>
    </rPh>
    <rPh sb="29" eb="31">
      <t>ニュウリョク</t>
    </rPh>
    <rPh sb="31" eb="32">
      <t>ヨウ</t>
    </rPh>
    <rPh sb="32" eb="34">
      <t>サンコウ</t>
    </rPh>
    <rPh sb="34" eb="36">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</si>
</sst>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176" formatCode="#,###"/>
    <numFmt numFmtId="177" formatCode="#,##0_ "/>
    <numFmt numFmtId="178" formatCode="[&lt;=99999999]####\-####;\(00\)\ ####\-####"/>
    <numFmt numFmtId="179" formatCode="[$-411]ggge&quot;年&quot;m&quot;月&quot;;@"/>
    <numFmt numFmtId="180" formatCode="#,##0&quot; 円&quot;;\-#,##0&quot; 円&quot;"/>
    <numFmt numFmtId="181" formatCode="0;;;@"/>
    <numFmt numFmtId="182" formatCode="[$-F800]dddd\,\ mmmm\ dd\,\ yyyy"/>
    <numFmt numFmtId="183" formatCode="[$-800411]ggge&quot;年&quot;m&quot;月&quot;d&quot;日&quot;;@"/>
    <numFmt numFmtId="184" formatCode="[$-411]ggge&quot;年&quot;m&quot;月&quot;d&quot;日&quot;;@"/>
    <numFmt numFmtId="185" formatCode="[$-411]ge\.m;@"/>
    <numFmt numFmtId="186" formatCode="General&quot;名&quot;"/>
    <numFmt numFmtId="187" formatCode="#,##0_);[Red]\(#,##0\)"/>
    <numFmt numFmtId="188" formatCode="&quot;原カ&quot;\-General"/>
    <numFmt numFmtId="189" formatCode="&quot;機カ&quot;\-General"/>
    <numFmt numFmtId="190" formatCode="&quot;委カ&quot;\-General"/>
    <numFmt numFmtId="191" formatCode="&quot;産カ&quot;\-General"/>
    <numFmt numFmtId="192" formatCode="&quot;人カ&quot;\-General"/>
    <numFmt numFmtId="193" formatCode="&quot;賃カ&quot;\-General"/>
    <numFmt numFmtId="194" formatCode="&quot;他カ&quot;\-General"/>
    <numFmt numFmtId="195" formatCode="&quot;委キ&quot;\-General"/>
    <numFmt numFmtId="196" formatCode="&quot;他キ&quot;\-General"/>
    <numFmt numFmtId="197" formatCode="&quot;機キ&quot;\-General"/>
    <numFmt numFmtId="198" formatCode="&quot;原キ&quot;\-General"/>
    <numFmt numFmtId="199" formatCode="0_);[Red]\(0\)"/>
    <numFmt numFmtId="200" formatCode="yyyy&quot;年&quot;m&quot;月&quot;d&quot;日&quot;;@"/>
    <numFmt numFmtId="201" formatCode="&quot;(&quot;[$-411]ggge&quot;年&quot;m&quot;月&quot;d&quot;日)&quot;"/>
    <numFmt numFmtId="202" formatCode="m/d;@"/>
  </numFmts>
  <fonts count="6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2"/>
      <scheme val="minor"/>
    </font>
    <font>
      <sz val="6"/>
      <name val="ＭＳ Ｐゴシック"/>
      <family val="3"/>
      <charset val="128"/>
      <scheme val="minor"/>
    </font>
    <font>
      <sz val="12"/>
      <color theme="1"/>
      <name val="ＭＳ Ｐゴシック"/>
      <family val="3"/>
      <charset val="128"/>
    </font>
    <font>
      <sz val="11"/>
      <color theme="1"/>
      <name val="游明朝"/>
      <family val="1"/>
      <charset val="128"/>
    </font>
    <font>
      <b/>
      <sz val="12"/>
      <color theme="1"/>
      <name val="游ゴシック"/>
      <family val="3"/>
      <charset val="128"/>
    </font>
    <font>
      <sz val="10"/>
      <name val="游明朝"/>
      <family val="1"/>
      <charset val="128"/>
    </font>
    <font>
      <b/>
      <sz val="10"/>
      <color theme="1"/>
      <name val="游ゴシック"/>
      <family val="3"/>
      <charset val="128"/>
    </font>
    <font>
      <sz val="10"/>
      <color theme="1"/>
      <name val="游ゴシック"/>
      <family val="3"/>
      <charset val="128"/>
    </font>
    <font>
      <b/>
      <sz val="11"/>
      <color theme="1"/>
      <name val="游ゴシック"/>
      <family val="3"/>
      <charset val="128"/>
    </font>
    <font>
      <sz val="10.5"/>
      <color theme="1"/>
      <name val="游ゴシック"/>
      <family val="3"/>
      <charset val="128"/>
    </font>
    <font>
      <sz val="11"/>
      <color theme="1"/>
      <name val="游ゴシック"/>
      <family val="3"/>
      <charset val="128"/>
    </font>
    <font>
      <sz val="10"/>
      <name val="游ゴシック"/>
      <family val="3"/>
      <charset val="128"/>
    </font>
    <font>
      <b/>
      <u/>
      <sz val="10"/>
      <name val="游ゴシック"/>
      <family val="3"/>
      <charset val="128"/>
    </font>
    <font>
      <b/>
      <sz val="10"/>
      <name val="游ゴシック"/>
      <family val="3"/>
      <charset val="128"/>
    </font>
    <font>
      <u/>
      <sz val="10"/>
      <name val="游ゴシック"/>
      <family val="3"/>
      <charset val="128"/>
    </font>
    <font>
      <sz val="8"/>
      <name val="游ゴシック"/>
      <family val="3"/>
      <charset val="128"/>
    </font>
    <font>
      <sz val="11"/>
      <name val="游ゴシック"/>
      <family val="3"/>
      <charset val="128"/>
    </font>
    <font>
      <b/>
      <sz val="11"/>
      <name val="游ゴシック"/>
      <family val="3"/>
      <charset val="128"/>
    </font>
    <font>
      <u/>
      <sz val="11"/>
      <name val="游ゴシック"/>
      <family val="3"/>
      <charset val="128"/>
    </font>
    <font>
      <sz val="11"/>
      <color rgb="FF0070C0"/>
      <name val="游ゴシック"/>
      <family val="3"/>
      <charset val="128"/>
    </font>
    <font>
      <sz val="12"/>
      <color theme="2" tint="-0.89999084444715716"/>
      <name val="游ゴシック"/>
      <family val="3"/>
      <charset val="128"/>
    </font>
    <font>
      <sz val="10"/>
      <color rgb="FFFF0000"/>
      <name val="游ゴシック"/>
      <family val="3"/>
      <charset val="128"/>
    </font>
    <font>
      <sz val="11"/>
      <color theme="2" tint="-0.89999084444715716"/>
      <name val="游ゴシック"/>
      <family val="3"/>
      <charset val="128"/>
    </font>
    <font>
      <sz val="9"/>
      <color theme="1"/>
      <name val="游ゴシック"/>
      <family val="3"/>
      <charset val="128"/>
    </font>
    <font>
      <u/>
      <sz val="11"/>
      <color rgb="FFFF0000"/>
      <name val="游ゴシック"/>
      <family val="3"/>
      <charset val="128"/>
    </font>
    <font>
      <b/>
      <sz val="11"/>
      <color rgb="FFFF0000"/>
      <name val="游ゴシック"/>
      <family val="3"/>
      <charset val="128"/>
    </font>
    <font>
      <b/>
      <u/>
      <sz val="9"/>
      <color rgb="FFFF0000"/>
      <name val="游ゴシック"/>
      <family val="3"/>
      <charset val="128"/>
    </font>
    <font>
      <sz val="11"/>
      <color rgb="FFFF0000"/>
      <name val="游ゴシック"/>
      <family val="3"/>
      <charset val="128"/>
    </font>
    <font>
      <b/>
      <u/>
      <sz val="10"/>
      <color theme="1"/>
      <name val="游ゴシック"/>
      <family val="3"/>
      <charset val="128"/>
    </font>
    <font>
      <u/>
      <sz val="10"/>
      <color theme="1"/>
      <name val="游ゴシック"/>
      <family val="3"/>
      <charset val="128"/>
    </font>
    <font>
      <sz val="9"/>
      <name val="游ゴシック"/>
      <family val="3"/>
      <charset val="128"/>
    </font>
    <font>
      <b/>
      <sz val="12"/>
      <name val="游ゴシック"/>
      <family val="3"/>
      <charset val="128"/>
    </font>
    <font>
      <b/>
      <sz val="14"/>
      <color theme="1"/>
      <name val="游ゴシック"/>
      <family val="3"/>
      <charset val="128"/>
    </font>
    <font>
      <sz val="10"/>
      <color theme="2" tint="-0.89999084444715716"/>
      <name val="游ゴシック"/>
      <family val="3"/>
      <charset val="128"/>
    </font>
    <font>
      <b/>
      <u/>
      <sz val="10"/>
      <color rgb="FFFF0000"/>
      <name val="游ゴシック"/>
      <family val="3"/>
      <charset val="128"/>
    </font>
    <font>
      <sz val="9"/>
      <name val="游明朝"/>
      <family val="1"/>
      <charset val="128"/>
    </font>
    <font>
      <sz val="11"/>
      <name val="游明朝"/>
      <family val="1"/>
      <charset val="128"/>
    </font>
    <font>
      <b/>
      <sz val="11"/>
      <name val="游明朝"/>
      <family val="1"/>
      <charset val="128"/>
    </font>
    <font>
      <b/>
      <sz val="9"/>
      <name val="游ゴシック"/>
      <family val="3"/>
      <charset val="128"/>
    </font>
    <font>
      <u/>
      <sz val="9"/>
      <name val="游ゴシック"/>
      <family val="3"/>
      <charset val="128"/>
    </font>
    <font>
      <b/>
      <u/>
      <sz val="9"/>
      <color theme="1"/>
      <name val="游ゴシック"/>
      <family val="3"/>
      <charset val="128"/>
    </font>
    <font>
      <u/>
      <sz val="9"/>
      <color theme="1"/>
      <name val="游ゴシック"/>
      <family val="3"/>
      <charset val="128"/>
    </font>
    <font>
      <b/>
      <sz val="11"/>
      <name val="ＭＳ Ｐゴシック"/>
      <family val="3"/>
      <charset val="128"/>
      <scheme val="minor"/>
    </font>
    <font>
      <sz val="10.5"/>
      <name val="游ゴシック"/>
      <family val="3"/>
      <charset val="128"/>
    </font>
    <font>
      <sz val="8"/>
      <color theme="1"/>
      <name val="游ゴシック"/>
      <family val="3"/>
      <charset val="128"/>
    </font>
    <font>
      <sz val="10.5"/>
      <name val="ＭＳ ゴシック"/>
      <family val="3"/>
      <charset val="128"/>
    </font>
    <font>
      <b/>
      <sz val="10.5"/>
      <color rgb="FF0070C0"/>
      <name val="游ゴシック"/>
      <family val="3"/>
      <charset val="128"/>
    </font>
    <font>
      <sz val="10.5"/>
      <color rgb="FF0070C0"/>
      <name val="游ゴシック"/>
      <family val="3"/>
      <charset val="128"/>
    </font>
    <font>
      <b/>
      <sz val="10.5"/>
      <color theme="1"/>
      <name val="游ゴシック"/>
      <family val="3"/>
      <charset val="128"/>
    </font>
    <font>
      <b/>
      <sz val="11"/>
      <color rgb="FF0070C0"/>
      <name val="游ゴシック"/>
      <family val="3"/>
      <charset val="128"/>
    </font>
    <font>
      <b/>
      <sz val="18"/>
      <name val="BIZ UDゴシック"/>
      <family val="3"/>
      <charset val="128"/>
    </font>
    <font>
      <b/>
      <sz val="12"/>
      <name val="游明朝"/>
      <family val="1"/>
      <charset val="128"/>
    </font>
    <font>
      <sz val="12"/>
      <name val="游明朝"/>
      <family val="1"/>
      <charset val="128"/>
    </font>
    <font>
      <b/>
      <sz val="14"/>
      <name val="游明朝"/>
      <family val="1"/>
      <charset val="128"/>
    </font>
    <font>
      <b/>
      <sz val="18"/>
      <name val="游ゴシック"/>
      <family val="3"/>
      <charset val="128"/>
    </font>
    <font>
      <b/>
      <u/>
      <sz val="11"/>
      <name val="游ゴシック"/>
      <family val="3"/>
      <charset val="128"/>
    </font>
    <font>
      <b/>
      <sz val="10.5"/>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E7"/>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s>
  <borders count="20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hair">
        <color theme="1" tint="0.34998626667073579"/>
      </left>
      <right/>
      <top/>
      <bottom/>
      <diagonal/>
    </border>
    <border>
      <left/>
      <right style="hair">
        <color theme="1" tint="0.34998626667073579"/>
      </right>
      <top/>
      <bottom/>
      <diagonal/>
    </border>
    <border>
      <left/>
      <right style="hair">
        <color theme="1" tint="0.34998626667073579"/>
      </right>
      <top/>
      <bottom style="thin">
        <color indexed="64"/>
      </bottom>
      <diagonal/>
    </border>
    <border>
      <left/>
      <right/>
      <top style="hair">
        <color theme="1" tint="0.34998626667073579"/>
      </top>
      <bottom/>
      <diagonal/>
    </border>
    <border>
      <left/>
      <right style="hair">
        <color theme="1" tint="0.34998626667073579"/>
      </right>
      <top style="hair">
        <color theme="1" tint="0.34998626667073579"/>
      </top>
      <bottom/>
      <diagonal/>
    </border>
    <border>
      <left style="hair">
        <color theme="1" tint="0.34998626667073579"/>
      </left>
      <right/>
      <top style="hair">
        <color theme="1" tint="0.34998626667073579"/>
      </top>
      <bottom/>
      <diagonal/>
    </border>
    <border>
      <left/>
      <right style="thin">
        <color indexed="64"/>
      </right>
      <top style="hair">
        <color theme="1" tint="0.34998626667073579"/>
      </top>
      <bottom/>
      <diagonal/>
    </border>
    <border>
      <left style="thin">
        <color indexed="64"/>
      </left>
      <right/>
      <top style="hair">
        <color theme="1" tint="0.34998626667073579"/>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hair">
        <color theme="1" tint="0.34998626667073579"/>
      </left>
      <right/>
      <top/>
      <bottom style="thin">
        <color indexed="64"/>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theme="1" tint="0.34998626667073579"/>
      </right>
      <top style="hair">
        <color indexed="64"/>
      </top>
      <bottom/>
      <diagonal/>
    </border>
    <border>
      <left style="hair">
        <color theme="1" tint="0.34998626667073579"/>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theme="1" tint="0.34998626667073579"/>
      </right>
      <top style="hair">
        <color indexed="64"/>
      </top>
      <bottom style="hair">
        <color indexed="64"/>
      </bottom>
      <diagonal/>
    </border>
    <border>
      <left style="hair">
        <color theme="1" tint="0.34998626667073579"/>
      </left>
      <right/>
      <top style="hair">
        <color indexed="64"/>
      </top>
      <bottom style="hair">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hair">
        <color theme="1" tint="0.34998626667073579"/>
      </right>
      <top style="hair">
        <color indexed="64"/>
      </top>
      <bottom style="thin">
        <color indexed="64"/>
      </bottom>
      <diagonal/>
    </border>
    <border>
      <left style="thin">
        <color indexed="64"/>
      </left>
      <right/>
      <top style="hair">
        <color theme="1" tint="0.34998626667073579"/>
      </top>
      <bottom style="thin">
        <color indexed="64"/>
      </bottom>
      <diagonal/>
    </border>
    <border>
      <left/>
      <right/>
      <top style="hair">
        <color theme="1" tint="0.34998626667073579"/>
      </top>
      <bottom style="thin">
        <color indexed="64"/>
      </bottom>
      <diagonal/>
    </border>
    <border>
      <left/>
      <right style="hair">
        <color theme="1" tint="0.34998626667073579"/>
      </right>
      <top style="hair">
        <color theme="1" tint="0.34998626667073579"/>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top style="thin">
        <color auto="1"/>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thin">
        <color theme="1"/>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style="thin">
        <color indexed="64"/>
      </right>
      <top style="thin">
        <color theme="1"/>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style="hair">
        <color indexed="64"/>
      </left>
      <right/>
      <top style="thin">
        <color indexed="64"/>
      </top>
      <bottom style="thin">
        <color auto="1"/>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top style="hair">
        <color indexed="64"/>
      </top>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auto="1"/>
      </right>
      <top style="hair">
        <color auto="1"/>
      </top>
      <bottom style="thin">
        <color indexed="64"/>
      </bottom>
      <diagonal/>
    </border>
    <border>
      <left/>
      <right style="thin">
        <color indexed="64"/>
      </right>
      <top style="thin">
        <color theme="1"/>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diagonal/>
    </border>
    <border>
      <left/>
      <right style="thin">
        <color indexed="64"/>
      </right>
      <top/>
      <bottom style="thin">
        <color theme="1"/>
      </bottom>
      <diagonal/>
    </border>
    <border>
      <left style="hair">
        <color theme="1"/>
      </left>
      <right/>
      <top style="thin">
        <color theme="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diagonal/>
    </border>
    <border>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thin">
        <color theme="1"/>
      </left>
      <right style="hair">
        <color theme="1"/>
      </right>
      <top style="hair">
        <color theme="1"/>
      </top>
      <bottom style="hair">
        <color theme="1"/>
      </bottom>
      <diagonal/>
    </border>
    <border>
      <left style="thin">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thin">
        <color theme="1"/>
      </left>
      <right style="hair">
        <color theme="1"/>
      </right>
      <top/>
      <bottom style="hair">
        <color theme="1"/>
      </bottom>
      <diagonal/>
    </border>
    <border>
      <left style="hair">
        <color theme="1"/>
      </left>
      <right style="hair">
        <color theme="1"/>
      </right>
      <top/>
      <bottom style="hair">
        <color theme="1"/>
      </bottom>
      <diagonal/>
    </border>
    <border>
      <left style="thin">
        <color theme="1"/>
      </left>
      <right style="hair">
        <color theme="1"/>
      </right>
      <top style="hair">
        <color theme="1"/>
      </top>
      <bottom/>
      <diagonal/>
    </border>
    <border>
      <left style="hair">
        <color theme="1"/>
      </left>
      <right/>
      <top/>
      <bottom style="thin">
        <color theme="1"/>
      </bottom>
      <diagonal/>
    </border>
    <border>
      <left/>
      <right style="thin">
        <color theme="0" tint="-0.14996795556505021"/>
      </right>
      <top style="thin">
        <color theme="1"/>
      </top>
      <bottom style="thin">
        <color theme="1"/>
      </bottom>
      <diagonal/>
    </border>
    <border>
      <left style="thin">
        <color theme="0" tint="-0.14996795556505021"/>
      </left>
      <right style="thin">
        <color theme="0" tint="-0.14996795556505021"/>
      </right>
      <top style="thin">
        <color theme="1"/>
      </top>
      <bottom style="thin">
        <color theme="1"/>
      </bottom>
      <diagonal/>
    </border>
    <border>
      <left style="thin">
        <color theme="0" tint="-0.14996795556505021"/>
      </left>
      <right/>
      <top style="thin">
        <color theme="1"/>
      </top>
      <bottom style="thin">
        <color theme="1"/>
      </bottom>
      <diagonal/>
    </border>
    <border>
      <left style="thin">
        <color theme="0" tint="-0.14996795556505021"/>
      </left>
      <right style="thin">
        <color theme="1"/>
      </right>
      <top style="thin">
        <color theme="1"/>
      </top>
      <bottom style="thin">
        <color theme="1"/>
      </bottom>
      <diagonal/>
    </border>
    <border>
      <left style="hair">
        <color theme="1"/>
      </left>
      <right style="thin">
        <color indexed="64"/>
      </right>
      <top style="thin">
        <color theme="1"/>
      </top>
      <bottom style="thin">
        <color theme="1"/>
      </bottom>
      <diagonal/>
    </border>
    <border>
      <left style="hair">
        <color theme="1"/>
      </left>
      <right/>
      <top style="thin">
        <color theme="1"/>
      </top>
      <bottom style="hair">
        <color theme="1"/>
      </bottom>
      <diagonal/>
    </border>
    <border>
      <left style="thin">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thin">
        <color theme="1"/>
      </right>
      <top style="thin">
        <color theme="1"/>
      </top>
      <bottom style="thin">
        <color theme="1"/>
      </bottom>
      <diagonal/>
    </border>
    <border>
      <left/>
      <right style="hair">
        <color theme="1"/>
      </right>
      <top style="thin">
        <color theme="1"/>
      </top>
      <bottom style="hair">
        <color theme="1"/>
      </bottom>
      <diagonal/>
    </border>
    <border>
      <left style="hair">
        <color theme="1"/>
      </left>
      <right/>
      <top/>
      <bottom/>
      <diagonal/>
    </border>
    <border>
      <left style="hair">
        <color theme="1"/>
      </left>
      <right style="thin">
        <color indexed="64"/>
      </right>
      <top/>
      <bottom style="hair">
        <color theme="1"/>
      </bottom>
      <diagonal/>
    </border>
    <border>
      <left style="hair">
        <color theme="1"/>
      </left>
      <right style="thin">
        <color indexed="64"/>
      </right>
      <top style="hair">
        <color theme="1"/>
      </top>
      <bottom/>
      <diagonal/>
    </border>
    <border>
      <left/>
      <right style="thin">
        <color auto="1"/>
      </right>
      <top style="thin">
        <color theme="1"/>
      </top>
      <bottom style="thin">
        <color theme="1"/>
      </bottom>
      <diagonal/>
    </border>
    <border>
      <left style="thin">
        <color theme="0" tint="-0.14996795556505021"/>
      </left>
      <right style="thin">
        <color theme="0" tint="-0.14996795556505021"/>
      </right>
      <top style="thin">
        <color theme="1"/>
      </top>
      <bottom style="thin">
        <color auto="1"/>
      </bottom>
      <diagonal/>
    </border>
    <border>
      <left style="thin">
        <color theme="1"/>
      </left>
      <right style="hair">
        <color theme="1"/>
      </right>
      <top style="thin">
        <color theme="1"/>
      </top>
      <bottom style="thin">
        <color auto="1"/>
      </bottom>
      <diagonal/>
    </border>
    <border>
      <left style="hair">
        <color theme="1"/>
      </left>
      <right style="thin">
        <color auto="1"/>
      </right>
      <top style="thin">
        <color theme="1"/>
      </top>
      <bottom style="thin">
        <color auto="1"/>
      </bottom>
      <diagonal/>
    </border>
    <border>
      <left/>
      <right style="hair">
        <color theme="1"/>
      </right>
      <top style="thin">
        <color theme="1"/>
      </top>
      <bottom style="thin">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right style="hair">
        <color theme="1"/>
      </right>
      <top style="thin">
        <color theme="1"/>
      </top>
      <bottom/>
      <diagonal/>
    </border>
    <border>
      <left style="hair">
        <color theme="1"/>
      </left>
      <right/>
      <top style="thin">
        <color theme="1"/>
      </top>
      <bottom/>
      <diagonal/>
    </border>
    <border>
      <left style="hair">
        <color theme="1"/>
      </left>
      <right/>
      <top style="thin">
        <color theme="1"/>
      </top>
      <bottom style="thin">
        <color theme="1"/>
      </bottom>
      <diagonal/>
    </border>
    <border>
      <left/>
      <right style="hair">
        <color theme="1"/>
      </right>
      <top style="hair">
        <color theme="1"/>
      </top>
      <bottom style="thin">
        <color theme="1"/>
      </bottom>
      <diagonal/>
    </border>
    <border>
      <left/>
      <right/>
      <top style="hair">
        <color theme="1"/>
      </top>
      <bottom style="thin">
        <color theme="1"/>
      </bottom>
      <diagonal/>
    </border>
    <border>
      <left style="hair">
        <color theme="1"/>
      </left>
      <right/>
      <top style="thin">
        <color auto="1"/>
      </top>
      <bottom style="thin">
        <color indexed="64"/>
      </bottom>
      <diagonal/>
    </border>
    <border>
      <left style="hair">
        <color theme="1"/>
      </left>
      <right/>
      <top style="thin">
        <color indexed="64"/>
      </top>
      <bottom/>
      <diagonal/>
    </border>
    <border diagonalUp="1">
      <left style="thin">
        <color indexed="64"/>
      </left>
      <right style="thin">
        <color indexed="64"/>
      </right>
      <top/>
      <bottom style="thin">
        <color indexed="64"/>
      </bottom>
      <diagonal style="thin">
        <color indexed="64"/>
      </diagonal>
    </border>
    <border>
      <left/>
      <right style="thin">
        <color theme="0" tint="-0.14996795556505021"/>
      </right>
      <top style="thin">
        <color theme="1"/>
      </top>
      <bottom style="thin">
        <color indexed="64"/>
      </bottom>
      <diagonal/>
    </border>
    <border>
      <left style="thin">
        <color theme="0" tint="-0.14996795556505021"/>
      </left>
      <right/>
      <top style="thin">
        <color theme="1"/>
      </top>
      <bottom style="thin">
        <color indexed="64"/>
      </bottom>
      <diagonal/>
    </border>
    <border>
      <left style="thin">
        <color theme="0" tint="-0.14996795556505021"/>
      </left>
      <right style="thin">
        <color theme="1"/>
      </right>
      <top style="thin">
        <color theme="1"/>
      </top>
      <bottom style="thin">
        <color indexed="64"/>
      </bottom>
      <diagonal/>
    </border>
    <border>
      <left/>
      <right style="hair">
        <color theme="1"/>
      </right>
      <top/>
      <bottom style="thin">
        <color indexed="64"/>
      </bottom>
      <diagonal/>
    </border>
    <border>
      <left/>
      <right/>
      <top style="thin">
        <color indexed="64"/>
      </top>
      <bottom style="thin">
        <color theme="1"/>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left/>
      <right/>
      <top/>
      <bottom style="double">
        <color indexed="64"/>
      </bottom>
      <diagonal/>
    </border>
    <border>
      <left/>
      <right style="thin">
        <color indexed="64"/>
      </right>
      <top/>
      <bottom style="double">
        <color indexed="64"/>
      </bottom>
      <diagonal/>
    </border>
    <border diagonalUp="1">
      <left/>
      <right style="thin">
        <color indexed="64"/>
      </right>
      <top style="thin">
        <color indexed="64"/>
      </top>
      <bottom style="hair">
        <color indexed="64"/>
      </bottom>
      <diagonal style="thin">
        <color indexed="64"/>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double">
        <color indexed="64"/>
      </top>
      <bottom/>
      <diagonal/>
    </border>
    <border>
      <left style="hair">
        <color theme="1"/>
      </left>
      <right/>
      <top style="hair">
        <color theme="1"/>
      </top>
      <bottom style="hair">
        <color theme="1"/>
      </bottom>
      <diagonal/>
    </border>
    <border>
      <left style="hair">
        <color theme="1"/>
      </left>
      <right/>
      <top style="hair">
        <color theme="1"/>
      </top>
      <bottom style="thin">
        <color theme="1"/>
      </bottom>
      <diagonal/>
    </border>
    <border diagonalUp="1">
      <left style="thin">
        <color auto="1"/>
      </left>
      <right style="thin">
        <color auto="1"/>
      </right>
      <top style="thin">
        <color theme="1"/>
      </top>
      <bottom style="thin">
        <color auto="1"/>
      </bottom>
      <diagonal style="thin">
        <color auto="1"/>
      </diagonal>
    </border>
    <border>
      <left style="hair">
        <color indexed="64"/>
      </left>
      <right style="thin">
        <color indexed="64"/>
      </right>
      <top style="hair">
        <color indexed="64"/>
      </top>
      <bottom style="thin">
        <color theme="1"/>
      </bottom>
      <diagonal/>
    </border>
    <border diagonalUp="1">
      <left style="thin">
        <color indexed="64"/>
      </left>
      <right/>
      <top style="thin">
        <color indexed="64"/>
      </top>
      <bottom style="thin">
        <color indexed="64"/>
      </bottom>
      <diagonal style="thin">
        <color indexed="64"/>
      </diagonal>
    </border>
    <border diagonalUp="1">
      <left style="thin">
        <color indexed="64"/>
      </left>
      <right/>
      <top/>
      <bottom style="thin">
        <color theme="1"/>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hair">
        <color theme="1"/>
      </right>
      <top/>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right style="medium">
        <color indexed="64"/>
      </right>
      <top style="medium">
        <color indexed="64"/>
      </top>
      <bottom style="hair">
        <color theme="1"/>
      </bottom>
      <diagonal/>
    </border>
    <border>
      <left style="medium">
        <color indexed="64"/>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hair">
        <color theme="1"/>
      </left>
      <right style="medium">
        <color indexed="64"/>
      </right>
      <top style="hair">
        <color theme="1"/>
      </top>
      <bottom style="medium">
        <color indexed="64"/>
      </bottom>
      <diagonal/>
    </border>
    <border>
      <left/>
      <right style="hair">
        <color theme="1"/>
      </right>
      <top style="medium">
        <color indexed="64"/>
      </top>
      <bottom style="medium">
        <color indexed="64"/>
      </bottom>
      <diagonal/>
    </border>
    <border>
      <left style="hair">
        <color theme="1"/>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2">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8" fillId="0" borderId="0"/>
    <xf numFmtId="182" fontId="3" fillId="0" borderId="0">
      <alignment vertical="center"/>
    </xf>
    <xf numFmtId="182" fontId="3" fillId="0" borderId="0">
      <alignment vertical="center"/>
    </xf>
    <xf numFmtId="182" fontId="3" fillId="0" borderId="0">
      <alignment vertical="center"/>
    </xf>
    <xf numFmtId="182" fontId="2" fillId="0" borderId="0">
      <alignment vertical="center"/>
    </xf>
    <xf numFmtId="0" fontId="2" fillId="0" borderId="0">
      <alignment vertical="center"/>
    </xf>
    <xf numFmtId="0" fontId="3" fillId="0" borderId="0">
      <alignment vertical="center"/>
    </xf>
  </cellStyleXfs>
  <cellXfs count="1517">
    <xf numFmtId="0" fontId="0" fillId="0" borderId="0" xfId="0">
      <alignment vertical="center"/>
    </xf>
    <xf numFmtId="0" fontId="15" fillId="0" borderId="0" xfId="0" applyFont="1" applyProtection="1">
      <alignment vertical="center"/>
    </xf>
    <xf numFmtId="0" fontId="18" fillId="0" borderId="0" xfId="0" applyFont="1" applyFill="1" applyProtection="1">
      <alignment vertical="center"/>
    </xf>
    <xf numFmtId="0" fontId="18" fillId="0" borderId="0" xfId="0" applyFont="1" applyFill="1" applyBorder="1" applyAlignment="1" applyProtection="1">
      <alignment horizontal="right" vertical="center"/>
    </xf>
    <xf numFmtId="0" fontId="12" fillId="0" borderId="0" xfId="10" applyFont="1" applyBorder="1" applyAlignment="1" applyProtection="1">
      <alignment vertical="top"/>
    </xf>
    <xf numFmtId="0" fontId="28" fillId="0" borderId="0" xfId="0" applyFont="1" applyFill="1" applyProtection="1">
      <alignment vertical="center"/>
    </xf>
    <xf numFmtId="0" fontId="18" fillId="0" borderId="0" xfId="0" applyFont="1" applyProtection="1">
      <alignment vertical="center"/>
    </xf>
    <xf numFmtId="0" fontId="16" fillId="0" borderId="0" xfId="10" applyFont="1" applyProtection="1">
      <alignment vertical="center"/>
    </xf>
    <xf numFmtId="0" fontId="16" fillId="0" borderId="0" xfId="10" applyFont="1" applyFill="1" applyProtection="1">
      <alignment vertical="center"/>
    </xf>
    <xf numFmtId="0" fontId="30" fillId="0" borderId="0" xfId="0" applyFont="1" applyFill="1" applyProtection="1">
      <alignment vertical="center"/>
    </xf>
    <xf numFmtId="0" fontId="18" fillId="0" borderId="0" xfId="0" applyFont="1" applyBorder="1" applyProtection="1">
      <alignment vertical="center"/>
    </xf>
    <xf numFmtId="0" fontId="16" fillId="0" borderId="0" xfId="0" applyFont="1" applyBorder="1" applyAlignment="1" applyProtection="1">
      <alignment vertical="top"/>
    </xf>
    <xf numFmtId="0" fontId="16" fillId="0" borderId="0" xfId="10" applyFont="1" applyAlignment="1" applyProtection="1">
      <alignment vertical="center"/>
    </xf>
    <xf numFmtId="0" fontId="12" fillId="0" borderId="0" xfId="10" applyFont="1" applyFill="1" applyBorder="1" applyAlignment="1" applyProtection="1">
      <alignment vertical="top"/>
    </xf>
    <xf numFmtId="0" fontId="15" fillId="0" borderId="0" xfId="10" applyFont="1" applyProtection="1">
      <alignment vertical="center"/>
    </xf>
    <xf numFmtId="0" fontId="18" fillId="0" borderId="0" xfId="0" applyFont="1" applyAlignment="1" applyProtection="1">
      <alignment horizontal="center" vertical="center"/>
    </xf>
    <xf numFmtId="0" fontId="18" fillId="0" borderId="0" xfId="0" applyFont="1" applyFill="1" applyAlignment="1" applyProtection="1">
      <alignment vertical="center"/>
    </xf>
    <xf numFmtId="0" fontId="18" fillId="0" borderId="0" xfId="0" applyFont="1" applyAlignment="1" applyProtection="1">
      <alignment vertical="center"/>
    </xf>
    <xf numFmtId="0" fontId="14" fillId="0" borderId="0" xfId="10" applyFont="1" applyBorder="1" applyAlignment="1" applyProtection="1">
      <alignment vertical="top"/>
    </xf>
    <xf numFmtId="0" fontId="14" fillId="0" borderId="0" xfId="10" applyFont="1" applyProtection="1">
      <alignment vertical="center"/>
    </xf>
    <xf numFmtId="0" fontId="19" fillId="0" borderId="0" xfId="3" applyFont="1" applyProtection="1">
      <alignment vertical="center"/>
    </xf>
    <xf numFmtId="0" fontId="19" fillId="0" borderId="0" xfId="3" applyFont="1" applyAlignment="1" applyProtection="1">
      <alignment vertical="center"/>
    </xf>
    <xf numFmtId="0" fontId="19" fillId="0" borderId="0" xfId="3" applyFont="1" applyBorder="1" applyProtection="1">
      <alignment vertical="center"/>
    </xf>
    <xf numFmtId="0" fontId="19" fillId="0" borderId="0" xfId="3" applyFont="1" applyAlignment="1" applyProtection="1">
      <alignment vertical="center" wrapText="1"/>
    </xf>
    <xf numFmtId="0" fontId="15" fillId="0" borderId="0" xfId="3" applyFont="1" applyBorder="1" applyAlignment="1" applyProtection="1">
      <alignment vertical="center"/>
    </xf>
    <xf numFmtId="0" fontId="19" fillId="0" borderId="0" xfId="3" applyFont="1" applyBorder="1" applyAlignment="1" applyProtection="1">
      <alignment vertical="center"/>
    </xf>
    <xf numFmtId="0" fontId="14" fillId="0" borderId="0" xfId="10" applyFont="1" applyBorder="1" applyAlignment="1" applyProtection="1">
      <alignment vertical="top" wrapText="1"/>
    </xf>
    <xf numFmtId="0" fontId="15" fillId="0" borderId="0" xfId="0" applyFont="1" applyFill="1" applyProtection="1">
      <alignment vertical="center"/>
    </xf>
    <xf numFmtId="0" fontId="19" fillId="0" borderId="0" xfId="3" applyFont="1" applyFill="1" applyAlignment="1" applyProtection="1">
      <alignment vertical="center"/>
    </xf>
    <xf numFmtId="0" fontId="15" fillId="0" borderId="0" xfId="3" applyFont="1" applyAlignment="1" applyProtection="1">
      <alignment horizontal="left" vertical="center" wrapText="1"/>
    </xf>
    <xf numFmtId="38" fontId="19" fillId="0" borderId="0" xfId="4" applyFont="1" applyAlignment="1" applyProtection="1">
      <alignment vertical="center"/>
    </xf>
    <xf numFmtId="0" fontId="21" fillId="0" borderId="0" xfId="3" applyFont="1" applyBorder="1" applyAlignment="1" applyProtection="1">
      <alignment vertical="center" wrapText="1"/>
    </xf>
    <xf numFmtId="0" fontId="21" fillId="0" borderId="0" xfId="3" applyFont="1" applyBorder="1" applyAlignment="1" applyProtection="1">
      <alignment horizontal="center" vertical="center" wrapText="1"/>
    </xf>
    <xf numFmtId="0" fontId="19" fillId="0" borderId="2" xfId="3" applyFont="1" applyBorder="1" applyAlignment="1" applyProtection="1">
      <alignment vertical="center"/>
    </xf>
    <xf numFmtId="0" fontId="19" fillId="0" borderId="5" xfId="3" applyFont="1" applyBorder="1" applyAlignment="1" applyProtection="1">
      <alignment vertical="center"/>
    </xf>
    <xf numFmtId="0" fontId="19" fillId="4" borderId="9" xfId="3" applyFont="1" applyFill="1" applyBorder="1" applyProtection="1">
      <alignment vertical="center"/>
    </xf>
    <xf numFmtId="0" fontId="16" fillId="4" borderId="1" xfId="3" applyFont="1" applyFill="1" applyBorder="1" applyAlignment="1" applyProtection="1">
      <alignment vertical="center"/>
    </xf>
    <xf numFmtId="0" fontId="19" fillId="0" borderId="90" xfId="3" applyFont="1" applyBorder="1" applyAlignment="1" applyProtection="1">
      <alignment vertical="center"/>
    </xf>
    <xf numFmtId="0" fontId="19" fillId="0" borderId="92" xfId="3" applyFont="1" applyBorder="1" applyAlignment="1" applyProtection="1">
      <alignment vertical="center"/>
    </xf>
    <xf numFmtId="0" fontId="19" fillId="0" borderId="96" xfId="3" applyFont="1" applyBorder="1" applyAlignment="1" applyProtection="1">
      <alignment vertical="center"/>
    </xf>
    <xf numFmtId="0" fontId="19" fillId="0" borderId="94" xfId="3" applyFont="1" applyBorder="1" applyAlignment="1" applyProtection="1">
      <alignment vertical="center"/>
    </xf>
    <xf numFmtId="0" fontId="19" fillId="0" borderId="94" xfId="3" applyFont="1" applyBorder="1" applyAlignment="1" applyProtection="1">
      <alignment horizontal="left" vertical="center"/>
    </xf>
    <xf numFmtId="0" fontId="14" fillId="4" borderId="2" xfId="3" applyFont="1" applyFill="1" applyBorder="1" applyAlignment="1" applyProtection="1">
      <alignment vertical="center"/>
    </xf>
    <xf numFmtId="0" fontId="19" fillId="4" borderId="2" xfId="3" applyFont="1" applyFill="1" applyBorder="1" applyAlignment="1" applyProtection="1">
      <alignment vertical="center" wrapText="1"/>
    </xf>
    <xf numFmtId="0" fontId="40" fillId="0" borderId="0" xfId="10" applyFont="1" applyBorder="1" applyAlignment="1" applyProtection="1">
      <alignment vertical="center"/>
    </xf>
    <xf numFmtId="0" fontId="14" fillId="0" borderId="0" xfId="10" applyFont="1" applyFill="1" applyBorder="1" applyAlignment="1" applyProtection="1">
      <alignment vertical="top"/>
    </xf>
    <xf numFmtId="0" fontId="41" fillId="0" borderId="0" xfId="0" applyFont="1" applyFill="1" applyProtection="1">
      <alignment vertical="center"/>
    </xf>
    <xf numFmtId="0" fontId="19" fillId="0" borderId="0" xfId="3" applyFont="1" applyFill="1" applyProtection="1">
      <alignment vertical="center"/>
    </xf>
    <xf numFmtId="0" fontId="19" fillId="0" borderId="11" xfId="3" applyFont="1" applyBorder="1" applyAlignment="1" applyProtection="1">
      <alignment horizontal="left" vertical="center"/>
    </xf>
    <xf numFmtId="0" fontId="12" fillId="4" borderId="11" xfId="0" applyNumberFormat="1" applyFont="1" applyFill="1" applyBorder="1" applyAlignment="1" applyProtection="1">
      <alignment horizontal="left" vertical="center"/>
    </xf>
    <xf numFmtId="0" fontId="15" fillId="4" borderId="11" xfId="0" applyNumberFormat="1" applyFont="1" applyFill="1" applyBorder="1" applyAlignment="1" applyProtection="1">
      <alignment horizontal="left" vertical="center" wrapText="1"/>
    </xf>
    <xf numFmtId="0" fontId="15" fillId="4" borderId="11" xfId="0" applyNumberFormat="1" applyFont="1" applyFill="1" applyBorder="1" applyAlignment="1" applyProtection="1">
      <alignment horizontal="right" vertical="center" wrapText="1"/>
    </xf>
    <xf numFmtId="0" fontId="15" fillId="4" borderId="11" xfId="0" applyNumberFormat="1" applyFont="1" applyFill="1" applyBorder="1" applyAlignment="1" applyProtection="1">
      <alignment vertical="center" wrapText="1"/>
    </xf>
    <xf numFmtId="38" fontId="15" fillId="4" borderId="12" xfId="0" applyNumberFormat="1" applyFont="1" applyFill="1" applyBorder="1" applyAlignment="1" applyProtection="1">
      <alignment horizontal="right" vertical="center" wrapText="1"/>
    </xf>
    <xf numFmtId="0" fontId="19" fillId="0" borderId="0" xfId="3" applyFont="1" applyAlignment="1" applyProtection="1">
      <alignment horizontal="right" vertical="center" wrapText="1"/>
    </xf>
    <xf numFmtId="0" fontId="15" fillId="0" borderId="14" xfId="0" applyNumberFormat="1" applyFont="1" applyFill="1" applyBorder="1" applyAlignment="1" applyProtection="1">
      <alignment horizontal="left" vertical="center" wrapText="1"/>
    </xf>
    <xf numFmtId="0" fontId="19" fillId="4" borderId="21" xfId="3" applyFont="1" applyFill="1" applyBorder="1" applyProtection="1">
      <alignment vertical="center"/>
    </xf>
    <xf numFmtId="0" fontId="15" fillId="0" borderId="89" xfId="3" applyFont="1" applyBorder="1" applyAlignment="1" applyProtection="1">
      <alignment horizontal="left" vertical="center"/>
    </xf>
    <xf numFmtId="0" fontId="19" fillId="4" borderId="4" xfId="3" applyFont="1" applyFill="1" applyBorder="1" applyProtection="1">
      <alignment vertical="center"/>
    </xf>
    <xf numFmtId="0" fontId="12" fillId="0" borderId="0" xfId="10" applyFont="1" applyProtection="1">
      <alignment vertical="center"/>
    </xf>
    <xf numFmtId="0" fontId="19" fillId="4" borderId="2" xfId="3" applyFont="1" applyFill="1" applyBorder="1" applyAlignment="1" applyProtection="1">
      <alignment vertical="center"/>
    </xf>
    <xf numFmtId="0" fontId="15" fillId="4" borderId="2" xfId="3" applyFont="1" applyFill="1" applyBorder="1" applyAlignment="1" applyProtection="1">
      <alignment vertical="center"/>
    </xf>
    <xf numFmtId="0" fontId="19" fillId="4" borderId="3" xfId="3" applyFont="1" applyFill="1" applyBorder="1" applyAlignment="1" applyProtection="1">
      <alignment vertical="center"/>
    </xf>
    <xf numFmtId="0" fontId="19" fillId="4" borderId="9" xfId="3" applyFont="1" applyFill="1" applyBorder="1" applyAlignment="1" applyProtection="1">
      <alignment vertical="center"/>
    </xf>
    <xf numFmtId="0" fontId="19" fillId="4" borderId="4" xfId="3" applyFont="1" applyFill="1" applyBorder="1" applyAlignment="1" applyProtection="1">
      <alignment vertical="center"/>
    </xf>
    <xf numFmtId="0" fontId="15" fillId="0" borderId="0" xfId="3" applyFont="1" applyProtection="1">
      <alignment vertical="center"/>
    </xf>
    <xf numFmtId="0" fontId="19" fillId="0" borderId="97" xfId="3" applyFont="1" applyBorder="1" applyAlignment="1" applyProtection="1">
      <alignment vertical="center"/>
    </xf>
    <xf numFmtId="0" fontId="19" fillId="0" borderId="98" xfId="3" applyFont="1" applyBorder="1" applyAlignment="1" applyProtection="1">
      <alignment vertical="center"/>
    </xf>
    <xf numFmtId="0" fontId="19" fillId="4" borderId="2" xfId="3" applyFont="1" applyFill="1" applyBorder="1" applyProtection="1">
      <alignment vertical="center"/>
    </xf>
    <xf numFmtId="0" fontId="19" fillId="0" borderId="12" xfId="3" applyFont="1" applyFill="1" applyBorder="1" applyAlignment="1" applyProtection="1">
      <alignment vertical="center"/>
    </xf>
    <xf numFmtId="0" fontId="19" fillId="0" borderId="19" xfId="3" applyFont="1" applyFill="1" applyBorder="1" applyAlignment="1" applyProtection="1">
      <alignment vertical="center"/>
    </xf>
    <xf numFmtId="0" fontId="19" fillId="0" borderId="1" xfId="3" applyFont="1" applyFill="1" applyBorder="1" applyAlignment="1" applyProtection="1">
      <alignment vertical="center"/>
    </xf>
    <xf numFmtId="0" fontId="19" fillId="0" borderId="2" xfId="3" applyFont="1" applyFill="1" applyBorder="1" applyAlignment="1" applyProtection="1">
      <alignment vertical="center"/>
    </xf>
    <xf numFmtId="0" fontId="19" fillId="0" borderId="2" xfId="3" applyFont="1" applyBorder="1" applyProtection="1">
      <alignment vertical="center"/>
    </xf>
    <xf numFmtId="0" fontId="15" fillId="0" borderId="3" xfId="3" applyFont="1" applyBorder="1" applyAlignment="1" applyProtection="1">
      <alignment vertical="center"/>
    </xf>
    <xf numFmtId="0" fontId="15" fillId="0" borderId="9" xfId="3" applyFont="1" applyBorder="1" applyAlignment="1" applyProtection="1">
      <alignment vertical="center"/>
    </xf>
    <xf numFmtId="0" fontId="15" fillId="0" borderId="10" xfId="3" applyFont="1" applyBorder="1" applyAlignment="1" applyProtection="1">
      <alignment vertical="center"/>
    </xf>
    <xf numFmtId="0" fontId="15" fillId="0" borderId="6" xfId="3" applyFont="1" applyBorder="1" applyAlignment="1" applyProtection="1">
      <alignment vertical="center"/>
    </xf>
    <xf numFmtId="0" fontId="19" fillId="4" borderId="3" xfId="3" applyFont="1" applyFill="1" applyBorder="1" applyProtection="1">
      <alignment vertical="center"/>
    </xf>
    <xf numFmtId="0" fontId="19" fillId="4" borderId="5" xfId="3" applyFont="1" applyFill="1" applyBorder="1" applyProtection="1">
      <alignment vertical="center"/>
    </xf>
    <xf numFmtId="0" fontId="19" fillId="4" borderId="6" xfId="3" applyFont="1" applyFill="1" applyBorder="1" applyProtection="1">
      <alignment vertical="center"/>
    </xf>
    <xf numFmtId="0" fontId="39" fillId="4" borderId="5" xfId="0" applyNumberFormat="1" applyFont="1" applyFill="1" applyBorder="1" applyAlignment="1" applyProtection="1">
      <alignment vertical="center"/>
    </xf>
    <xf numFmtId="0" fontId="19" fillId="0" borderId="0" xfId="3" applyFont="1" applyBorder="1" applyAlignment="1" applyProtection="1">
      <alignment vertical="center" wrapText="1"/>
    </xf>
    <xf numFmtId="38" fontId="19" fillId="0" borderId="0" xfId="4" applyFont="1" applyBorder="1" applyAlignment="1" applyProtection="1">
      <alignment vertical="center"/>
    </xf>
    <xf numFmtId="0" fontId="19" fillId="0" borderId="9" xfId="3" applyFont="1" applyFill="1" applyBorder="1" applyAlignment="1" applyProtection="1">
      <alignment vertical="center"/>
    </xf>
    <xf numFmtId="0" fontId="19" fillId="0" borderId="5" xfId="3" applyFont="1" applyFill="1" applyBorder="1" applyAlignment="1" applyProtection="1">
      <alignment vertical="center"/>
    </xf>
    <xf numFmtId="38" fontId="13" fillId="0" borderId="45" xfId="1" applyNumberFormat="1" applyFont="1" applyFill="1" applyBorder="1" applyAlignment="1" applyProtection="1">
      <alignment horizontal="right" vertical="center" wrapText="1"/>
    </xf>
    <xf numFmtId="38" fontId="13" fillId="0" borderId="115" xfId="1" applyNumberFormat="1" applyFont="1" applyFill="1" applyBorder="1" applyAlignment="1" applyProtection="1">
      <alignment horizontal="right" vertical="center" wrapText="1"/>
    </xf>
    <xf numFmtId="38" fontId="13" fillId="0" borderId="45" xfId="1" applyNumberFormat="1" applyFont="1" applyFill="1" applyBorder="1" applyAlignment="1" applyProtection="1">
      <alignment horizontal="right" vertical="center"/>
    </xf>
    <xf numFmtId="38" fontId="13" fillId="0" borderId="58" xfId="1" applyNumberFormat="1" applyFont="1" applyFill="1" applyBorder="1" applyAlignment="1" applyProtection="1">
      <alignment horizontal="right" vertical="center"/>
    </xf>
    <xf numFmtId="0" fontId="15" fillId="0" borderId="0" xfId="3" applyFont="1" applyFill="1" applyAlignment="1" applyProtection="1">
      <alignment vertical="center"/>
    </xf>
    <xf numFmtId="0" fontId="19" fillId="0" borderId="0" xfId="3" applyFont="1" applyFill="1" applyBorder="1" applyAlignment="1" applyProtection="1">
      <alignment vertical="center"/>
    </xf>
    <xf numFmtId="0" fontId="19" fillId="0" borderId="2" xfId="3" applyFont="1" applyFill="1" applyBorder="1" applyProtection="1">
      <alignment vertical="center"/>
    </xf>
    <xf numFmtId="0" fontId="19" fillId="0" borderId="0" xfId="3" applyFont="1" applyFill="1" applyBorder="1" applyProtection="1">
      <alignment vertical="center"/>
    </xf>
    <xf numFmtId="0" fontId="15" fillId="0" borderId="10" xfId="3" applyFont="1" applyFill="1" applyBorder="1" applyAlignment="1" applyProtection="1">
      <alignment vertical="center"/>
    </xf>
    <xf numFmtId="0" fontId="15" fillId="0" borderId="3" xfId="3" applyFont="1" applyFill="1" applyBorder="1" applyAlignment="1" applyProtection="1">
      <alignment vertical="center"/>
    </xf>
    <xf numFmtId="182" fontId="27" fillId="4" borderId="3" xfId="6" applyFont="1" applyFill="1" applyBorder="1" applyAlignment="1" applyProtection="1">
      <alignment horizontal="right" vertical="center"/>
    </xf>
    <xf numFmtId="0" fontId="16" fillId="5" borderId="1" xfId="3" applyFont="1" applyFill="1" applyBorder="1" applyAlignment="1" applyProtection="1">
      <alignment vertical="center"/>
    </xf>
    <xf numFmtId="0" fontId="19" fillId="5" borderId="2" xfId="3" applyFont="1" applyFill="1" applyBorder="1" applyAlignment="1" applyProtection="1">
      <alignment vertical="center" wrapText="1"/>
    </xf>
    <xf numFmtId="0" fontId="14" fillId="5" borderId="2" xfId="3" applyFont="1" applyFill="1" applyBorder="1" applyAlignment="1" applyProtection="1">
      <alignment vertical="center"/>
    </xf>
    <xf numFmtId="0" fontId="19" fillId="5" borderId="9" xfId="3" applyFont="1" applyFill="1" applyBorder="1" applyProtection="1">
      <alignment vertical="center"/>
    </xf>
    <xf numFmtId="0" fontId="19" fillId="5" borderId="21" xfId="3" applyFont="1" applyFill="1" applyBorder="1" applyProtection="1">
      <alignment vertical="center"/>
    </xf>
    <xf numFmtId="0" fontId="19" fillId="5" borderId="2" xfId="3" applyFont="1" applyFill="1" applyBorder="1" applyAlignment="1" applyProtection="1">
      <alignment vertical="center"/>
    </xf>
    <xf numFmtId="0" fontId="15" fillId="5" borderId="2" xfId="3" applyFont="1" applyFill="1" applyBorder="1" applyAlignment="1" applyProtection="1">
      <alignment vertical="center"/>
    </xf>
    <xf numFmtId="0" fontId="19" fillId="5" borderId="9" xfId="3" applyFont="1" applyFill="1" applyBorder="1" applyAlignment="1" applyProtection="1">
      <alignment vertical="center"/>
    </xf>
    <xf numFmtId="0" fontId="19" fillId="5" borderId="4" xfId="3" applyFont="1" applyFill="1" applyBorder="1" applyAlignment="1" applyProtection="1">
      <alignment vertical="center"/>
    </xf>
    <xf numFmtId="0" fontId="19" fillId="5" borderId="4" xfId="3" applyFont="1" applyFill="1" applyBorder="1" applyProtection="1">
      <alignment vertical="center"/>
    </xf>
    <xf numFmtId="0" fontId="19" fillId="5" borderId="2" xfId="3" applyFont="1" applyFill="1" applyBorder="1" applyProtection="1">
      <alignment vertical="center"/>
    </xf>
    <xf numFmtId="0" fontId="19" fillId="5" borderId="3" xfId="3" applyFont="1" applyFill="1" applyBorder="1" applyProtection="1">
      <alignment vertical="center"/>
    </xf>
    <xf numFmtId="0" fontId="19" fillId="5" borderId="5" xfId="3" applyFont="1" applyFill="1" applyBorder="1" applyProtection="1">
      <alignment vertical="center"/>
    </xf>
    <xf numFmtId="0" fontId="19" fillId="5" borderId="6" xfId="3" applyFont="1" applyFill="1" applyBorder="1" applyProtection="1">
      <alignment vertical="center"/>
    </xf>
    <xf numFmtId="0" fontId="18" fillId="0" borderId="0" xfId="3" applyFont="1" applyFill="1" applyProtection="1">
      <alignment vertical="center"/>
    </xf>
    <xf numFmtId="38" fontId="24" fillId="0" borderId="0" xfId="1" applyFont="1" applyFill="1" applyBorder="1" applyAlignment="1" applyProtection="1">
      <alignment vertical="center"/>
    </xf>
    <xf numFmtId="0" fontId="18" fillId="0" borderId="0" xfId="3" applyFont="1" applyFill="1" applyBorder="1" applyProtection="1">
      <alignment vertical="center"/>
    </xf>
    <xf numFmtId="176" fontId="33" fillId="0" borderId="0" xfId="3" applyNumberFormat="1" applyFont="1" applyFill="1" applyBorder="1" applyAlignment="1" applyProtection="1">
      <alignment vertical="top" wrapText="1"/>
    </xf>
    <xf numFmtId="0" fontId="18" fillId="0" borderId="0" xfId="3" applyFont="1" applyFill="1" applyAlignment="1" applyProtection="1">
      <alignment vertical="center"/>
    </xf>
    <xf numFmtId="0" fontId="33" fillId="0" borderId="0" xfId="3" applyFont="1" applyFill="1" applyAlignment="1" applyProtection="1">
      <alignment vertical="center" wrapText="1"/>
    </xf>
    <xf numFmtId="0" fontId="18" fillId="0" borderId="0" xfId="3" applyFont="1" applyFill="1" applyBorder="1" applyAlignment="1" applyProtection="1">
      <alignment vertical="center" wrapText="1"/>
    </xf>
    <xf numFmtId="0" fontId="18" fillId="0" borderId="0" xfId="3" applyFont="1" applyFill="1" applyAlignment="1" applyProtection="1">
      <alignment vertical="top"/>
    </xf>
    <xf numFmtId="0" fontId="18" fillId="0" borderId="0" xfId="3" applyFont="1" applyFill="1" applyBorder="1" applyAlignment="1" applyProtection="1">
      <alignment vertical="top" wrapText="1" shrinkToFit="1"/>
    </xf>
    <xf numFmtId="0" fontId="18" fillId="0" borderId="0" xfId="3" applyFont="1" applyFill="1" applyAlignment="1" applyProtection="1">
      <alignment horizontal="left" vertical="top"/>
    </xf>
    <xf numFmtId="0" fontId="33" fillId="0" borderId="0" xfId="3" applyFont="1" applyFill="1" applyAlignment="1" applyProtection="1">
      <alignment vertical="center"/>
    </xf>
    <xf numFmtId="0" fontId="33" fillId="0" borderId="0" xfId="3" applyFont="1" applyFill="1" applyBorder="1" applyAlignment="1" applyProtection="1">
      <alignment vertical="top" wrapText="1"/>
    </xf>
    <xf numFmtId="0" fontId="16" fillId="0" borderId="0" xfId="3" applyFont="1" applyFill="1" applyAlignment="1" applyProtection="1">
      <alignment vertical="top" wrapText="1"/>
    </xf>
    <xf numFmtId="176" fontId="18" fillId="0" borderId="0" xfId="3" applyNumberFormat="1" applyFont="1" applyFill="1" applyBorder="1" applyAlignment="1" applyProtection="1">
      <alignment vertical="center"/>
    </xf>
    <xf numFmtId="0" fontId="33" fillId="0" borderId="0" xfId="3" applyFont="1" applyFill="1" applyAlignment="1" applyProtection="1">
      <alignment vertical="top" wrapText="1"/>
    </xf>
    <xf numFmtId="0" fontId="18" fillId="0" borderId="0" xfId="3" applyFont="1" applyFill="1" applyAlignment="1" applyProtection="1">
      <alignment vertical="center" wrapText="1"/>
    </xf>
    <xf numFmtId="176" fontId="33" fillId="0" borderId="0" xfId="3" applyNumberFormat="1" applyFont="1" applyFill="1" applyBorder="1" applyAlignment="1" applyProtection="1">
      <alignment vertical="top"/>
    </xf>
    <xf numFmtId="0" fontId="19" fillId="5" borderId="3" xfId="3" applyFont="1" applyFill="1" applyBorder="1" applyAlignment="1" applyProtection="1">
      <alignment vertical="center"/>
    </xf>
    <xf numFmtId="0" fontId="15" fillId="3" borderId="88" xfId="3" applyFont="1" applyFill="1" applyBorder="1" applyAlignment="1" applyProtection="1">
      <alignment horizontal="left" vertical="center"/>
    </xf>
    <xf numFmtId="0" fontId="19" fillId="3" borderId="11" xfId="3" applyFont="1" applyFill="1" applyBorder="1" applyAlignment="1" applyProtection="1">
      <alignment horizontal="left" vertical="center"/>
    </xf>
    <xf numFmtId="0" fontId="14" fillId="3" borderId="11" xfId="3" applyFont="1" applyFill="1" applyBorder="1" applyAlignment="1" applyProtection="1">
      <alignment horizontal="left" vertical="center"/>
    </xf>
    <xf numFmtId="0" fontId="14" fillId="3" borderId="11" xfId="3" applyFont="1" applyFill="1" applyBorder="1" applyAlignment="1" applyProtection="1">
      <alignment horizontal="right" vertical="center"/>
    </xf>
    <xf numFmtId="0" fontId="15" fillId="3" borderId="12" xfId="3" applyFont="1" applyFill="1" applyBorder="1" applyAlignment="1" applyProtection="1">
      <alignment horizontal="right" vertical="center"/>
    </xf>
    <xf numFmtId="0" fontId="15" fillId="3" borderId="65" xfId="0" applyFont="1" applyFill="1" applyBorder="1" applyAlignment="1" applyProtection="1">
      <alignment horizontal="center" vertical="center" wrapText="1"/>
    </xf>
    <xf numFmtId="0" fontId="15" fillId="3" borderId="54" xfId="0" applyFont="1" applyFill="1" applyBorder="1" applyAlignment="1" applyProtection="1">
      <alignment horizontal="center" vertical="center" wrapText="1"/>
    </xf>
    <xf numFmtId="0" fontId="15" fillId="3" borderId="55" xfId="0" applyFont="1" applyFill="1" applyBorder="1" applyAlignment="1" applyProtection="1">
      <alignment horizontal="center" vertical="center" wrapText="1"/>
    </xf>
    <xf numFmtId="0" fontId="15" fillId="3" borderId="129" xfId="0" applyFont="1" applyFill="1" applyBorder="1" applyAlignment="1" applyProtection="1">
      <alignment horizontal="center" vertical="center" wrapText="1"/>
    </xf>
    <xf numFmtId="0" fontId="15" fillId="3" borderId="130" xfId="3" applyFont="1" applyFill="1" applyBorder="1" applyAlignment="1" applyProtection="1">
      <alignment horizontal="center" vertical="center" wrapText="1"/>
    </xf>
    <xf numFmtId="0" fontId="19" fillId="3" borderId="0" xfId="3" applyFont="1" applyFill="1" applyAlignment="1" applyProtection="1">
      <alignment vertical="center"/>
    </xf>
    <xf numFmtId="0" fontId="15" fillId="3" borderId="130" xfId="0" applyFont="1" applyFill="1" applyBorder="1" applyAlignment="1" applyProtection="1">
      <alignment horizontal="center" vertical="center" wrapText="1"/>
    </xf>
    <xf numFmtId="0" fontId="19" fillId="3" borderId="65" xfId="3" applyFont="1" applyFill="1" applyBorder="1" applyAlignment="1" applyProtection="1">
      <alignment horizontal="center" vertical="center" wrapText="1"/>
    </xf>
    <xf numFmtId="177" fontId="15" fillId="3" borderId="54" xfId="3" applyNumberFormat="1" applyFont="1" applyFill="1" applyBorder="1" applyAlignment="1" applyProtection="1">
      <alignment horizontal="center" vertical="center" wrapText="1"/>
    </xf>
    <xf numFmtId="0" fontId="38" fillId="0" borderId="1" xfId="3" applyFont="1" applyFill="1" applyBorder="1" applyAlignment="1" applyProtection="1">
      <alignment vertical="center"/>
    </xf>
    <xf numFmtId="0" fontId="38" fillId="0" borderId="2" xfId="3" applyFont="1" applyFill="1" applyBorder="1" applyAlignment="1" applyProtection="1">
      <alignment vertical="center"/>
    </xf>
    <xf numFmtId="0" fontId="38" fillId="0" borderId="9" xfId="3" applyFont="1" applyFill="1" applyBorder="1" applyAlignment="1" applyProtection="1">
      <alignment vertical="center"/>
    </xf>
    <xf numFmtId="0" fontId="38" fillId="0" borderId="4" xfId="3" applyFont="1" applyFill="1" applyBorder="1" applyProtection="1">
      <alignment vertical="center"/>
    </xf>
    <xf numFmtId="0" fontId="38" fillId="0" borderId="5" xfId="3" applyFont="1" applyFill="1" applyBorder="1" applyAlignment="1" applyProtection="1">
      <alignment vertical="center"/>
    </xf>
    <xf numFmtId="0" fontId="19" fillId="3" borderId="55" xfId="0" applyFont="1" applyFill="1" applyBorder="1" applyAlignment="1" applyProtection="1">
      <alignment horizontal="center" vertical="center" wrapText="1"/>
    </xf>
    <xf numFmtId="0" fontId="19" fillId="3" borderId="46" xfId="0" applyFont="1" applyFill="1" applyBorder="1" applyAlignment="1" applyProtection="1">
      <alignment horizontal="center" vertical="center" wrapText="1"/>
    </xf>
    <xf numFmtId="0" fontId="19" fillId="3" borderId="69" xfId="0" applyFont="1" applyFill="1" applyBorder="1" applyAlignment="1" applyProtection="1">
      <alignment horizontal="center" vertical="center" wrapText="1"/>
    </xf>
    <xf numFmtId="0" fontId="38" fillId="0" borderId="2" xfId="3" applyFont="1" applyBorder="1" applyProtection="1">
      <alignment vertical="center"/>
    </xf>
    <xf numFmtId="0" fontId="38" fillId="0" borderId="2" xfId="3" applyFont="1" applyBorder="1" applyAlignment="1" applyProtection="1">
      <alignment vertical="center"/>
    </xf>
    <xf numFmtId="0" fontId="31" fillId="0" borderId="9" xfId="3" applyFont="1" applyBorder="1" applyAlignment="1" applyProtection="1">
      <alignment vertical="center"/>
    </xf>
    <xf numFmtId="0" fontId="38" fillId="0" borderId="0" xfId="3" applyFont="1" applyBorder="1" applyProtection="1">
      <alignment vertical="center"/>
    </xf>
    <xf numFmtId="0" fontId="38" fillId="0" borderId="0" xfId="3" applyFont="1" applyBorder="1" applyAlignment="1" applyProtection="1">
      <alignment vertical="center"/>
    </xf>
    <xf numFmtId="0" fontId="19" fillId="3" borderId="54" xfId="0" applyFont="1" applyFill="1" applyBorder="1" applyAlignment="1" applyProtection="1">
      <alignment vertical="center" wrapText="1"/>
    </xf>
    <xf numFmtId="0" fontId="25" fillId="0" borderId="0" xfId="0" applyFont="1" applyAlignment="1" applyProtection="1">
      <alignment vertical="center"/>
    </xf>
    <xf numFmtId="0" fontId="39" fillId="0" borderId="0" xfId="0" applyFont="1" applyAlignment="1" applyProtection="1">
      <alignment vertical="center"/>
    </xf>
    <xf numFmtId="0" fontId="51" fillId="0" borderId="0" xfId="0" applyFont="1" applyAlignment="1" applyProtection="1">
      <alignment vertical="center"/>
    </xf>
    <xf numFmtId="0" fontId="24" fillId="2"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3" borderId="45" xfId="0" applyFont="1" applyFill="1" applyBorder="1" applyAlignment="1" applyProtection="1">
      <alignment horizontal="right" vertical="center"/>
    </xf>
    <xf numFmtId="0" fontId="24" fillId="3" borderId="115" xfId="0" applyFont="1" applyFill="1" applyBorder="1" applyAlignment="1" applyProtection="1">
      <alignment horizontal="center" vertical="center"/>
    </xf>
    <xf numFmtId="0" fontId="19" fillId="0" borderId="115" xfId="0" applyFont="1" applyFill="1" applyBorder="1" applyAlignment="1" applyProtection="1">
      <alignment horizontal="center" vertical="center"/>
    </xf>
    <xf numFmtId="0" fontId="19" fillId="0" borderId="115" xfId="0" applyFont="1" applyFill="1" applyBorder="1" applyAlignment="1" applyProtection="1">
      <alignment vertical="center"/>
    </xf>
    <xf numFmtId="0" fontId="24" fillId="2" borderId="0" xfId="0" applyFont="1" applyFill="1" applyBorder="1" applyAlignment="1" applyProtection="1">
      <alignment horizontal="center" vertical="center"/>
    </xf>
    <xf numFmtId="0" fontId="24" fillId="2" borderId="0" xfId="0" applyFont="1" applyFill="1" applyBorder="1" applyAlignment="1" applyProtection="1">
      <alignment horizontal="right" vertical="center"/>
    </xf>
    <xf numFmtId="9" fontId="24" fillId="2" borderId="0" xfId="2" applyFont="1" applyFill="1" applyBorder="1" applyAlignment="1" applyProtection="1">
      <alignment horizontal="right" vertical="center"/>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horizontal="left" vertical="center"/>
    </xf>
    <xf numFmtId="0" fontId="19" fillId="2" borderId="0" xfId="0" applyFont="1" applyFill="1" applyBorder="1" applyAlignment="1" applyProtection="1">
      <alignment horizontal="left" vertical="top"/>
    </xf>
    <xf numFmtId="0" fontId="19" fillId="0" borderId="0" xfId="0" applyFont="1" applyBorder="1" applyAlignment="1" applyProtection="1"/>
    <xf numFmtId="0" fontId="19" fillId="0" borderId="0" xfId="0" applyFont="1" applyBorder="1" applyAlignment="1" applyProtection="1">
      <alignment wrapText="1"/>
    </xf>
    <xf numFmtId="0" fontId="24" fillId="0" borderId="0" xfId="0" applyFont="1" applyBorder="1" applyAlignment="1" applyProtection="1">
      <alignment wrapText="1"/>
    </xf>
    <xf numFmtId="38" fontId="13" fillId="6" borderId="124" xfId="1" applyFont="1" applyFill="1" applyBorder="1" applyAlignment="1" applyProtection="1">
      <alignment horizontal="center" vertical="center"/>
      <protection locked="0"/>
    </xf>
    <xf numFmtId="38" fontId="13" fillId="6" borderId="133" xfId="1" applyFont="1" applyFill="1" applyBorder="1" applyAlignment="1" applyProtection="1">
      <alignment horizontal="center" vertical="center"/>
      <protection locked="0"/>
    </xf>
    <xf numFmtId="38" fontId="13" fillId="6" borderId="45" xfId="1" applyNumberFormat="1" applyFont="1" applyFill="1" applyBorder="1" applyAlignment="1" applyProtection="1">
      <alignment horizontal="left" vertical="center" wrapText="1"/>
      <protection locked="0"/>
    </xf>
    <xf numFmtId="38" fontId="13" fillId="6" borderId="45" xfId="1" applyNumberFormat="1" applyFont="1" applyFill="1" applyBorder="1" applyAlignment="1" applyProtection="1">
      <alignment vertical="center" wrapText="1"/>
      <protection locked="0"/>
    </xf>
    <xf numFmtId="0" fontId="13" fillId="6" borderId="45" xfId="0" applyFont="1" applyFill="1" applyBorder="1" applyAlignment="1" applyProtection="1">
      <alignment horizontal="left" vertical="center" wrapText="1"/>
      <protection locked="0"/>
    </xf>
    <xf numFmtId="0" fontId="13" fillId="6" borderId="115" xfId="0" applyFont="1" applyFill="1" applyBorder="1" applyAlignment="1" applyProtection="1">
      <alignment horizontal="left" vertical="center" wrapText="1"/>
      <protection locked="0"/>
    </xf>
    <xf numFmtId="38" fontId="13" fillId="6" borderId="115" xfId="1" applyNumberFormat="1" applyFont="1" applyFill="1" applyBorder="1" applyAlignment="1" applyProtection="1">
      <alignment horizontal="left" vertical="center" wrapText="1"/>
      <protection locked="0"/>
    </xf>
    <xf numFmtId="38" fontId="13" fillId="6" borderId="115" xfId="1" applyNumberFormat="1" applyFont="1" applyFill="1" applyBorder="1" applyAlignment="1" applyProtection="1">
      <alignment vertical="center" wrapText="1"/>
      <protection locked="0"/>
    </xf>
    <xf numFmtId="0" fontId="15" fillId="0" borderId="92" xfId="3" applyFont="1" applyBorder="1" applyAlignment="1" applyProtection="1">
      <alignment horizontal="left" vertical="center"/>
    </xf>
    <xf numFmtId="0" fontId="31" fillId="3" borderId="54" xfId="0" applyFont="1" applyFill="1" applyBorder="1" applyAlignment="1" applyProtection="1">
      <alignment horizontal="center" vertical="center" wrapText="1"/>
    </xf>
    <xf numFmtId="0" fontId="19" fillId="0" borderId="10" xfId="3" applyFont="1" applyBorder="1" applyProtection="1">
      <alignment vertical="center"/>
    </xf>
    <xf numFmtId="0" fontId="39" fillId="4" borderId="5" xfId="0" applyNumberFormat="1" applyFont="1" applyFill="1" applyBorder="1" applyAlignment="1" applyProtection="1">
      <alignment horizontal="left" vertical="center"/>
    </xf>
    <xf numFmtId="0" fontId="19" fillId="4" borderId="5" xfId="0" applyNumberFormat="1" applyFont="1" applyFill="1" applyBorder="1" applyAlignment="1" applyProtection="1">
      <alignment vertical="center" wrapText="1"/>
    </xf>
    <xf numFmtId="38" fontId="39" fillId="4" borderId="169" xfId="0" applyNumberFormat="1" applyFont="1" applyFill="1" applyBorder="1" applyAlignment="1" applyProtection="1">
      <alignment horizontal="right" vertical="center"/>
    </xf>
    <xf numFmtId="0" fontId="19" fillId="0" borderId="165" xfId="0" applyNumberFormat="1" applyFont="1" applyFill="1" applyBorder="1" applyAlignment="1" applyProtection="1">
      <alignment vertical="center"/>
    </xf>
    <xf numFmtId="0" fontId="19" fillId="5" borderId="170" xfId="3" applyFont="1" applyFill="1" applyBorder="1" applyProtection="1">
      <alignment vertical="center"/>
    </xf>
    <xf numFmtId="0" fontId="39" fillId="5" borderId="5" xfId="0" applyNumberFormat="1" applyFont="1" applyFill="1" applyBorder="1" applyAlignment="1" applyProtection="1">
      <alignment horizontal="left" vertical="center"/>
    </xf>
    <xf numFmtId="0" fontId="19" fillId="5" borderId="5" xfId="0" applyNumberFormat="1" applyFont="1" applyFill="1" applyBorder="1" applyAlignment="1" applyProtection="1">
      <alignment vertical="center" wrapText="1"/>
    </xf>
    <xf numFmtId="38" fontId="39" fillId="5" borderId="169" xfId="0" applyNumberFormat="1" applyFont="1" applyFill="1" applyBorder="1" applyAlignment="1" applyProtection="1">
      <alignment horizontal="right" vertical="center"/>
    </xf>
    <xf numFmtId="182" fontId="19" fillId="0" borderId="0" xfId="3" applyNumberFormat="1" applyFont="1" applyProtection="1">
      <alignment vertical="center"/>
    </xf>
    <xf numFmtId="38" fontId="13" fillId="6" borderId="124" xfId="1" applyFont="1" applyFill="1" applyBorder="1" applyAlignment="1" applyProtection="1">
      <alignment horizontal="right" vertical="center"/>
      <protection locked="0"/>
    </xf>
    <xf numFmtId="38" fontId="13" fillId="6" borderId="133" xfId="1" applyFont="1" applyFill="1" applyBorder="1" applyAlignment="1" applyProtection="1">
      <alignment horizontal="right" vertical="center"/>
      <protection locked="0"/>
    </xf>
    <xf numFmtId="0" fontId="19" fillId="3" borderId="129" xfId="0" applyFont="1" applyFill="1" applyBorder="1" applyAlignment="1" applyProtection="1">
      <alignment horizontal="center" vertical="center" wrapText="1"/>
    </xf>
    <xf numFmtId="0" fontId="19" fillId="3" borderId="130" xfId="3" applyFont="1" applyFill="1" applyBorder="1" applyAlignment="1" applyProtection="1">
      <alignment horizontal="center" vertical="center" wrapText="1"/>
    </xf>
    <xf numFmtId="0" fontId="19" fillId="3" borderId="130" xfId="0" applyFont="1" applyFill="1" applyBorder="1" applyAlignment="1" applyProtection="1">
      <alignment horizontal="center" vertical="center" wrapText="1"/>
    </xf>
    <xf numFmtId="0" fontId="38" fillId="3" borderId="130" xfId="3" applyFont="1" applyFill="1" applyBorder="1" applyAlignment="1" applyProtection="1">
      <alignment horizontal="center" vertical="center" wrapText="1"/>
    </xf>
    <xf numFmtId="38" fontId="13" fillId="0" borderId="124" xfId="1" applyFont="1" applyFill="1" applyBorder="1" applyProtection="1">
      <alignment vertical="center"/>
    </xf>
    <xf numFmtId="38" fontId="13" fillId="0" borderId="133" xfId="1" applyFont="1" applyFill="1" applyBorder="1" applyProtection="1">
      <alignment vertical="center"/>
    </xf>
    <xf numFmtId="0" fontId="43" fillId="6" borderId="124" xfId="0" applyFont="1" applyFill="1" applyBorder="1" applyAlignment="1" applyProtection="1">
      <alignment horizontal="left" vertical="center" wrapText="1"/>
      <protection locked="0"/>
    </xf>
    <xf numFmtId="0" fontId="43" fillId="6" borderId="133" xfId="0" applyFont="1" applyFill="1" applyBorder="1" applyAlignment="1" applyProtection="1">
      <alignment horizontal="left" vertical="center" wrapText="1"/>
      <protection locked="0"/>
    </xf>
    <xf numFmtId="0" fontId="25" fillId="0" borderId="0" xfId="0" applyFont="1" applyAlignment="1" applyProtection="1">
      <alignment horizontal="left" vertical="center"/>
    </xf>
    <xf numFmtId="0" fontId="19" fillId="0" borderId="0" xfId="0" applyFont="1" applyFill="1" applyBorder="1" applyAlignment="1" applyProtection="1">
      <alignment vertical="center"/>
    </xf>
    <xf numFmtId="0" fontId="51" fillId="0" borderId="31" xfId="0" applyFont="1" applyFill="1" applyBorder="1" applyAlignment="1" applyProtection="1">
      <alignment vertical="center"/>
    </xf>
    <xf numFmtId="0" fontId="11" fillId="0" borderId="0" xfId="10" applyFont="1" applyFill="1" applyBorder="1" applyAlignment="1" applyProtection="1">
      <alignment vertical="top" wrapText="1"/>
    </xf>
    <xf numFmtId="0" fontId="29" fillId="0" borderId="0" xfId="3" applyFont="1" applyProtection="1">
      <alignment vertical="center"/>
    </xf>
    <xf numFmtId="0" fontId="19" fillId="0" borderId="0" xfId="0" applyFont="1" applyProtection="1">
      <alignment vertical="center"/>
    </xf>
    <xf numFmtId="0" fontId="21" fillId="0" borderId="0" xfId="10" applyFont="1" applyAlignment="1" applyProtection="1">
      <alignment vertical="center"/>
    </xf>
    <xf numFmtId="182" fontId="19" fillId="0" borderId="0" xfId="6" applyFont="1" applyAlignment="1" applyProtection="1">
      <alignment vertical="center"/>
    </xf>
    <xf numFmtId="0" fontId="21" fillId="0" borderId="0" xfId="10" applyFont="1" applyProtection="1">
      <alignment vertical="center"/>
    </xf>
    <xf numFmtId="0" fontId="19" fillId="0" borderId="0" xfId="10" applyFont="1" applyAlignment="1" applyProtection="1">
      <alignment vertical="center"/>
    </xf>
    <xf numFmtId="192" fontId="19" fillId="3" borderId="1" xfId="3" applyNumberFormat="1" applyFont="1" applyFill="1" applyBorder="1" applyAlignment="1" applyProtection="1">
      <alignment horizontal="center" vertical="center" shrinkToFit="1"/>
    </xf>
    <xf numFmtId="192" fontId="19" fillId="3" borderId="56" xfId="3" applyNumberFormat="1" applyFont="1" applyFill="1" applyBorder="1" applyAlignment="1" applyProtection="1">
      <alignment horizontal="center" vertical="center" shrinkToFit="1"/>
    </xf>
    <xf numFmtId="192" fontId="19" fillId="3" borderId="57" xfId="3" applyNumberFormat="1" applyFont="1" applyFill="1" applyBorder="1" applyAlignment="1" applyProtection="1">
      <alignment horizontal="center" vertical="center" shrinkToFit="1"/>
    </xf>
    <xf numFmtId="193" fontId="38" fillId="3" borderId="64" xfId="0" applyNumberFormat="1" applyFont="1" applyFill="1" applyBorder="1" applyAlignment="1" applyProtection="1">
      <alignment horizontal="center" vertical="center" shrinkToFit="1"/>
    </xf>
    <xf numFmtId="193" fontId="38" fillId="3" borderId="41" xfId="0" applyNumberFormat="1" applyFont="1" applyFill="1" applyBorder="1" applyAlignment="1" applyProtection="1">
      <alignment horizontal="center" vertical="center" shrinkToFit="1"/>
    </xf>
    <xf numFmtId="195" fontId="19" fillId="3" borderId="131" xfId="0" applyNumberFormat="1" applyFont="1" applyFill="1" applyBorder="1" applyAlignment="1" applyProtection="1">
      <alignment horizontal="center" vertical="center" shrinkToFit="1"/>
    </xf>
    <xf numFmtId="195" fontId="19" fillId="3" borderId="132" xfId="0" applyNumberFormat="1" applyFont="1" applyFill="1" applyBorder="1" applyAlignment="1" applyProtection="1">
      <alignment horizontal="center" vertical="center" shrinkToFit="1"/>
    </xf>
    <xf numFmtId="0" fontId="38" fillId="3" borderId="69" xfId="0" applyFont="1" applyFill="1" applyBorder="1" applyAlignment="1" applyProtection="1">
      <alignment horizontal="center" vertical="center" wrapText="1"/>
    </xf>
    <xf numFmtId="182" fontId="27" fillId="0" borderId="0" xfId="6" applyFont="1" applyFill="1" applyBorder="1" applyAlignment="1" applyProtection="1">
      <alignment horizontal="right" vertical="center"/>
    </xf>
    <xf numFmtId="0" fontId="19" fillId="0" borderId="0" xfId="3" applyFont="1" applyAlignment="1" applyProtection="1">
      <alignment horizontal="left" vertical="center" wrapText="1"/>
    </xf>
    <xf numFmtId="0" fontId="19" fillId="3" borderId="54" xfId="0" applyFont="1" applyFill="1" applyBorder="1" applyAlignment="1" applyProtection="1">
      <alignment horizontal="center" vertical="center" wrapText="1"/>
    </xf>
    <xf numFmtId="9" fontId="24" fillId="2" borderId="45" xfId="2" applyFont="1" applyFill="1" applyBorder="1" applyAlignment="1" applyProtection="1">
      <alignment horizontal="right" vertical="center"/>
    </xf>
    <xf numFmtId="9" fontId="24" fillId="2" borderId="115" xfId="2" applyFont="1" applyFill="1" applyBorder="1" applyAlignment="1" applyProtection="1">
      <alignment horizontal="right" vertical="center"/>
    </xf>
    <xf numFmtId="177" fontId="24" fillId="2" borderId="45" xfId="0" applyNumberFormat="1" applyFont="1" applyFill="1" applyBorder="1" applyAlignment="1" applyProtection="1">
      <alignment horizontal="right" vertical="center" shrinkToFit="1"/>
    </xf>
    <xf numFmtId="0" fontId="24" fillId="6" borderId="45" xfId="0" applyFont="1" applyFill="1" applyBorder="1" applyAlignment="1" applyProtection="1">
      <alignment horizontal="left" vertical="center" shrinkToFit="1"/>
      <protection locked="0"/>
    </xf>
    <xf numFmtId="186" fontId="24" fillId="6" borderId="45" xfId="0" applyNumberFormat="1" applyFont="1" applyFill="1" applyBorder="1" applyAlignment="1" applyProtection="1">
      <alignment horizontal="center" vertical="center" shrinkToFit="1"/>
      <protection locked="0"/>
    </xf>
    <xf numFmtId="187" fontId="24" fillId="6" borderId="45" xfId="0" applyNumberFormat="1" applyFont="1" applyFill="1" applyBorder="1" applyAlignment="1" applyProtection="1">
      <alignment horizontal="right" vertical="center" shrinkToFit="1"/>
      <protection locked="0"/>
    </xf>
    <xf numFmtId="0" fontId="24" fillId="0" borderId="27" xfId="10" applyFont="1" applyBorder="1" applyAlignment="1" applyProtection="1">
      <alignment horizontal="center" vertical="center" wrapText="1"/>
    </xf>
    <xf numFmtId="0" fontId="24" fillId="2" borderId="27" xfId="10" applyFont="1" applyFill="1" applyBorder="1" applyAlignment="1" applyProtection="1">
      <alignment horizontal="right" vertical="center" wrapText="1"/>
    </xf>
    <xf numFmtId="49" fontId="53" fillId="6" borderId="63" xfId="3" applyNumberFormat="1" applyFont="1" applyFill="1" applyBorder="1" applyAlignment="1" applyProtection="1">
      <alignment horizontal="center" vertical="center"/>
      <protection locked="0"/>
    </xf>
    <xf numFmtId="49" fontId="53" fillId="6" borderId="44" xfId="3" applyNumberFormat="1" applyFont="1" applyFill="1" applyBorder="1" applyAlignment="1" applyProtection="1">
      <alignment horizontal="center" vertical="center"/>
      <protection locked="0"/>
    </xf>
    <xf numFmtId="182" fontId="24" fillId="6" borderId="110" xfId="6" applyFont="1" applyFill="1" applyBorder="1" applyAlignment="1" applyProtection="1">
      <alignment horizontal="center" vertical="center" wrapText="1"/>
      <protection locked="0"/>
    </xf>
    <xf numFmtId="182" fontId="24" fillId="6" borderId="111" xfId="6" applyFont="1" applyFill="1" applyBorder="1" applyAlignment="1" applyProtection="1">
      <alignment horizontal="center" vertical="center"/>
      <protection locked="0"/>
    </xf>
    <xf numFmtId="182" fontId="24" fillId="6" borderId="111" xfId="6" applyFont="1" applyFill="1" applyBorder="1" applyAlignment="1" applyProtection="1">
      <alignment horizontal="center" vertical="center" wrapText="1"/>
      <protection locked="0"/>
    </xf>
    <xf numFmtId="182" fontId="24" fillId="6" borderId="112" xfId="6" applyFont="1" applyFill="1" applyBorder="1" applyAlignment="1" applyProtection="1">
      <alignment horizontal="center" vertical="center"/>
      <protection locked="0"/>
    </xf>
    <xf numFmtId="0" fontId="24" fillId="6" borderId="56" xfId="6" applyNumberFormat="1" applyFont="1" applyFill="1" applyBorder="1" applyAlignment="1" applyProtection="1">
      <alignment horizontal="center" vertical="center" wrapText="1"/>
      <protection locked="0"/>
    </xf>
    <xf numFmtId="0" fontId="24" fillId="6" borderId="45" xfId="6" applyNumberFormat="1" applyFont="1" applyFill="1" applyBorder="1" applyAlignment="1" applyProtection="1">
      <alignment horizontal="center" vertical="center"/>
      <protection locked="0"/>
    </xf>
    <xf numFmtId="182" fontId="24" fillId="6" borderId="45" xfId="6" applyFont="1" applyFill="1" applyBorder="1" applyAlignment="1" applyProtection="1">
      <alignment horizontal="center" vertical="center"/>
      <protection locked="0"/>
    </xf>
    <xf numFmtId="0" fontId="24" fillId="6" borderId="45" xfId="6" applyNumberFormat="1" applyFont="1" applyFill="1" applyBorder="1" applyAlignment="1" applyProtection="1">
      <alignment horizontal="center" vertical="center" wrapText="1"/>
      <protection locked="0"/>
    </xf>
    <xf numFmtId="0" fontId="24" fillId="6" borderId="44" xfId="6" applyNumberFormat="1" applyFont="1" applyFill="1" applyBorder="1" applyAlignment="1" applyProtection="1">
      <alignment horizontal="center" vertical="center"/>
      <protection locked="0"/>
    </xf>
    <xf numFmtId="182" fontId="24" fillId="6" borderId="56" xfId="6" applyFont="1" applyFill="1" applyBorder="1" applyAlignment="1" applyProtection="1">
      <alignment horizontal="center" vertical="center"/>
      <protection locked="0"/>
    </xf>
    <xf numFmtId="182" fontId="24" fillId="6" borderId="47" xfId="6" applyFont="1" applyFill="1" applyBorder="1" applyAlignment="1" applyProtection="1">
      <alignment horizontal="center" vertical="center"/>
      <protection locked="0"/>
    </xf>
    <xf numFmtId="182" fontId="24" fillId="6" borderId="115" xfId="6" applyFont="1" applyFill="1" applyBorder="1" applyAlignment="1" applyProtection="1">
      <alignment horizontal="center" vertical="center"/>
      <protection locked="0"/>
    </xf>
    <xf numFmtId="182" fontId="24" fillId="6" borderId="115" xfId="6" applyFont="1" applyFill="1" applyBorder="1" applyAlignment="1" applyProtection="1">
      <alignment horizontal="center" vertical="center" wrapText="1"/>
      <protection locked="0"/>
    </xf>
    <xf numFmtId="182" fontId="24" fillId="6" borderId="117" xfId="6" applyFont="1" applyFill="1" applyBorder="1" applyAlignment="1" applyProtection="1">
      <alignment horizontal="center" vertical="center"/>
      <protection locked="0"/>
    </xf>
    <xf numFmtId="182" fontId="38" fillId="6" borderId="24" xfId="6" applyFont="1" applyFill="1" applyBorder="1" applyAlignment="1" applyProtection="1">
      <alignment horizontal="right" vertical="center" wrapText="1"/>
      <protection locked="0"/>
    </xf>
    <xf numFmtId="182" fontId="38" fillId="6" borderId="25" xfId="6" applyFont="1" applyFill="1" applyBorder="1" applyAlignment="1" applyProtection="1">
      <alignment horizontal="right" vertical="center" wrapText="1"/>
      <protection locked="0"/>
    </xf>
    <xf numFmtId="182" fontId="24" fillId="6" borderId="78" xfId="6" applyFont="1" applyFill="1" applyBorder="1" applyAlignment="1" applyProtection="1">
      <alignment horizontal="center" vertical="center" shrinkToFit="1"/>
      <protection locked="0"/>
    </xf>
    <xf numFmtId="182" fontId="24" fillId="6" borderId="29" xfId="6" applyFont="1" applyFill="1" applyBorder="1" applyAlignment="1" applyProtection="1">
      <alignment horizontal="center" vertical="center" shrinkToFit="1"/>
      <protection locked="0"/>
    </xf>
    <xf numFmtId="182" fontId="24" fillId="6" borderId="57" xfId="6" applyFont="1" applyFill="1" applyBorder="1" applyAlignment="1" applyProtection="1">
      <alignment horizontal="center" vertical="center"/>
      <protection locked="0"/>
    </xf>
    <xf numFmtId="182" fontId="24" fillId="6" borderId="58" xfId="6" applyFont="1" applyFill="1" applyBorder="1" applyAlignment="1" applyProtection="1">
      <alignment horizontal="center" vertical="center"/>
      <protection locked="0"/>
    </xf>
    <xf numFmtId="182" fontId="24" fillId="6" borderId="59" xfId="6" applyFont="1" applyFill="1" applyBorder="1" applyAlignment="1" applyProtection="1">
      <alignment horizontal="center" vertical="center"/>
      <protection locked="0"/>
    </xf>
    <xf numFmtId="38" fontId="13" fillId="6" borderId="45" xfId="1" applyFont="1" applyFill="1" applyBorder="1" applyProtection="1">
      <alignment vertical="center"/>
      <protection locked="0"/>
    </xf>
    <xf numFmtId="38" fontId="13" fillId="6" borderId="45" xfId="1" applyFont="1" applyFill="1" applyBorder="1" applyAlignment="1" applyProtection="1">
      <alignment horizontal="center" vertical="center" wrapText="1"/>
      <protection locked="0"/>
    </xf>
    <xf numFmtId="38" fontId="13" fillId="6" borderId="45" xfId="1" applyFont="1" applyFill="1" applyBorder="1" applyAlignment="1" applyProtection="1">
      <alignment vertical="center" wrapText="1"/>
      <protection locked="0"/>
    </xf>
    <xf numFmtId="38" fontId="13" fillId="0" borderId="45" xfId="1" applyFont="1" applyFill="1" applyBorder="1" applyAlignment="1" applyProtection="1">
      <alignment vertical="center" wrapText="1"/>
    </xf>
    <xf numFmtId="0" fontId="13" fillId="6" borderId="42" xfId="3" applyFont="1" applyFill="1" applyBorder="1" applyAlignment="1" applyProtection="1">
      <alignment horizontal="left" vertical="center" wrapText="1"/>
      <protection locked="0"/>
    </xf>
    <xf numFmtId="38" fontId="13" fillId="6" borderId="45" xfId="1" applyFont="1" applyFill="1" applyBorder="1" applyAlignment="1" applyProtection="1">
      <alignment horizontal="right" vertical="center" wrapText="1"/>
      <protection locked="0"/>
    </xf>
    <xf numFmtId="0" fontId="13" fillId="6" borderId="58" xfId="0" applyFont="1" applyFill="1" applyBorder="1" applyAlignment="1" applyProtection="1">
      <alignment horizontal="left" vertical="center" wrapText="1"/>
      <protection locked="0"/>
    </xf>
    <xf numFmtId="38" fontId="13" fillId="6" borderId="58" xfId="1" applyFont="1" applyFill="1" applyBorder="1" applyProtection="1">
      <alignment vertical="center"/>
      <protection locked="0"/>
    </xf>
    <xf numFmtId="38" fontId="13" fillId="6" borderId="58" xfId="1" applyFont="1" applyFill="1" applyBorder="1" applyAlignment="1" applyProtection="1">
      <alignment horizontal="center" vertical="center" wrapText="1"/>
      <protection locked="0"/>
    </xf>
    <xf numFmtId="38" fontId="13" fillId="6" borderId="58" xfId="1" applyFont="1" applyFill="1" applyBorder="1" applyAlignment="1" applyProtection="1">
      <alignment vertical="center" wrapText="1"/>
      <protection locked="0"/>
    </xf>
    <xf numFmtId="38" fontId="13" fillId="0" borderId="58" xfId="1" applyFont="1" applyFill="1" applyBorder="1" applyAlignment="1" applyProtection="1">
      <alignment vertical="center" wrapText="1"/>
    </xf>
    <xf numFmtId="38" fontId="13" fillId="0" borderId="19" xfId="0" applyNumberFormat="1" applyFont="1" applyFill="1" applyBorder="1" applyAlignment="1" applyProtection="1">
      <alignment vertical="center" wrapText="1"/>
    </xf>
    <xf numFmtId="38" fontId="13" fillId="0" borderId="106" xfId="0" applyNumberFormat="1" applyFont="1" applyFill="1" applyBorder="1" applyAlignment="1" applyProtection="1">
      <alignment vertical="center" wrapText="1"/>
    </xf>
    <xf numFmtId="0" fontId="38" fillId="3" borderId="130" xfId="3" applyFont="1" applyFill="1" applyBorder="1" applyAlignment="1" applyProtection="1">
      <alignment horizontal="center" vertical="center" wrapText="1" shrinkToFit="1"/>
    </xf>
    <xf numFmtId="0" fontId="19" fillId="3" borderId="130" xfId="3" applyFont="1" applyFill="1" applyBorder="1" applyAlignment="1" applyProtection="1">
      <alignment horizontal="center" vertical="center" wrapText="1" shrinkToFit="1"/>
    </xf>
    <xf numFmtId="0" fontId="23" fillId="3" borderId="130" xfId="3" applyFont="1" applyFill="1" applyBorder="1" applyAlignment="1" applyProtection="1">
      <alignment horizontal="center" vertical="center" wrapText="1"/>
    </xf>
    <xf numFmtId="189" fontId="19" fillId="3" borderId="131" xfId="0" applyNumberFormat="1" applyFont="1" applyFill="1" applyBorder="1" applyAlignment="1" applyProtection="1">
      <alignment horizontal="center" vertical="center" shrinkToFit="1"/>
    </xf>
    <xf numFmtId="0" fontId="19" fillId="6" borderId="124" xfId="0" applyFont="1" applyFill="1" applyBorder="1" applyAlignment="1" applyProtection="1">
      <alignment horizontal="left" vertical="center" wrapText="1"/>
      <protection locked="0"/>
    </xf>
    <xf numFmtId="0" fontId="19" fillId="6" borderId="124" xfId="0" applyFont="1" applyFill="1" applyBorder="1" applyAlignment="1" applyProtection="1">
      <alignment horizontal="center" vertical="center" wrapText="1" shrinkToFit="1"/>
      <protection locked="0"/>
    </xf>
    <xf numFmtId="0" fontId="19" fillId="6" borderId="124" xfId="0" applyFont="1" applyFill="1" applyBorder="1" applyAlignment="1" applyProtection="1">
      <alignment horizontal="right" vertical="center" wrapText="1"/>
      <protection locked="0"/>
    </xf>
    <xf numFmtId="38" fontId="19" fillId="6" borderId="124" xfId="1" applyFont="1" applyFill="1" applyBorder="1" applyAlignment="1" applyProtection="1">
      <alignment horizontal="right" vertical="center" wrapText="1"/>
      <protection locked="0"/>
    </xf>
    <xf numFmtId="38" fontId="19" fillId="6" borderId="124" xfId="1" applyFont="1" applyFill="1" applyBorder="1" applyAlignment="1" applyProtection="1">
      <alignment horizontal="center" vertical="center" wrapText="1"/>
      <protection locked="0"/>
    </xf>
    <xf numFmtId="38" fontId="19" fillId="0" borderId="124" xfId="1" applyFont="1" applyFill="1" applyBorder="1" applyAlignment="1" applyProtection="1">
      <alignment vertical="center" wrapText="1"/>
    </xf>
    <xf numFmtId="189" fontId="19" fillId="3" borderId="131" xfId="3" applyNumberFormat="1" applyFont="1" applyFill="1" applyBorder="1" applyAlignment="1" applyProtection="1">
      <alignment horizontal="center" vertical="center" shrinkToFit="1"/>
    </xf>
    <xf numFmtId="0" fontId="19" fillId="6" borderId="124" xfId="3" applyFont="1" applyFill="1" applyBorder="1" applyAlignment="1" applyProtection="1">
      <alignment horizontal="left" vertical="center" wrapText="1"/>
      <protection locked="0"/>
    </xf>
    <xf numFmtId="0" fontId="19" fillId="6" borderId="124" xfId="3" applyFont="1" applyFill="1" applyBorder="1" applyAlignment="1" applyProtection="1">
      <alignment horizontal="center" vertical="center" wrapText="1" shrinkToFit="1"/>
      <protection locked="0"/>
    </xf>
    <xf numFmtId="0" fontId="19" fillId="6" borderId="124" xfId="0" applyFont="1" applyFill="1" applyBorder="1" applyAlignment="1" applyProtection="1">
      <alignment horizontal="center" vertical="center" wrapText="1"/>
      <protection locked="0"/>
    </xf>
    <xf numFmtId="189" fontId="19" fillId="3" borderId="132" xfId="0" applyNumberFormat="1" applyFont="1" applyFill="1" applyBorder="1" applyAlignment="1" applyProtection="1">
      <alignment horizontal="center" vertical="center" shrinkToFit="1"/>
    </xf>
    <xf numFmtId="0" fontId="19" fillId="6" borderId="133" xfId="0" applyFont="1" applyFill="1" applyBorder="1" applyAlignment="1" applyProtection="1">
      <alignment horizontal="left" vertical="center" wrapText="1"/>
      <protection locked="0"/>
    </xf>
    <xf numFmtId="0" fontId="19" fillId="6" borderId="133" xfId="0" applyFont="1" applyFill="1" applyBorder="1" applyAlignment="1" applyProtection="1">
      <alignment horizontal="center" vertical="center" wrapText="1" shrinkToFit="1"/>
      <protection locked="0"/>
    </xf>
    <xf numFmtId="0" fontId="19" fillId="6" borderId="133" xfId="0" applyFont="1" applyFill="1" applyBorder="1" applyAlignment="1" applyProtection="1">
      <alignment horizontal="right" vertical="center" wrapText="1"/>
      <protection locked="0"/>
    </xf>
    <xf numFmtId="38" fontId="19" fillId="6" borderId="133" xfId="1" applyFont="1" applyFill="1" applyBorder="1" applyAlignment="1" applyProtection="1">
      <alignment horizontal="right" vertical="center" wrapText="1"/>
      <protection locked="0"/>
    </xf>
    <xf numFmtId="38" fontId="19" fillId="6" borderId="133" xfId="1" applyFont="1" applyFill="1" applyBorder="1" applyAlignment="1" applyProtection="1">
      <alignment horizontal="center" vertical="center" wrapText="1"/>
      <protection locked="0"/>
    </xf>
    <xf numFmtId="38" fontId="19" fillId="0" borderId="133" xfId="1" applyFont="1" applyFill="1" applyBorder="1" applyAlignment="1" applyProtection="1">
      <alignment vertical="center" wrapText="1"/>
    </xf>
    <xf numFmtId="0" fontId="39" fillId="4" borderId="166" xfId="0" applyNumberFormat="1" applyFont="1" applyFill="1" applyBorder="1" applyAlignment="1" applyProtection="1">
      <alignment horizontal="left" vertical="center"/>
    </xf>
    <xf numFmtId="0" fontId="19" fillId="4" borderId="152" xfId="0" applyNumberFormat="1" applyFont="1" applyFill="1" applyBorder="1" applyAlignment="1" applyProtection="1">
      <alignment vertical="center"/>
    </xf>
    <xf numFmtId="0" fontId="19" fillId="4" borderId="152" xfId="0" applyNumberFormat="1" applyFont="1" applyFill="1" applyBorder="1" applyAlignment="1" applyProtection="1">
      <alignment vertical="center" wrapText="1"/>
    </xf>
    <xf numFmtId="0" fontId="19" fillId="4" borderId="167" xfId="0" applyNumberFormat="1" applyFont="1" applyFill="1" applyBorder="1" applyAlignment="1" applyProtection="1">
      <alignment vertical="center" wrapText="1"/>
    </xf>
    <xf numFmtId="38" fontId="19" fillId="4" borderId="168" xfId="0" applyNumberFormat="1" applyFont="1" applyFill="1" applyBorder="1" applyAlignment="1" applyProtection="1">
      <alignment horizontal="right" vertical="center" wrapText="1"/>
    </xf>
    <xf numFmtId="38" fontId="19" fillId="0" borderId="5" xfId="0" applyNumberFormat="1" applyFont="1" applyFill="1" applyBorder="1" applyAlignment="1" applyProtection="1">
      <alignment vertical="center" wrapText="1"/>
    </xf>
    <xf numFmtId="38" fontId="19" fillId="0" borderId="154" xfId="0" applyNumberFormat="1" applyFont="1" applyFill="1" applyBorder="1" applyAlignment="1" applyProtection="1">
      <alignment vertical="center" wrapText="1"/>
    </xf>
    <xf numFmtId="0" fontId="19" fillId="0" borderId="165" xfId="0" applyNumberFormat="1" applyFont="1" applyFill="1" applyBorder="1" applyAlignment="1" applyProtection="1">
      <alignment vertical="center" wrapText="1"/>
    </xf>
    <xf numFmtId="0" fontId="13" fillId="6" borderId="124" xfId="0" applyFont="1" applyFill="1" applyBorder="1" applyAlignment="1" applyProtection="1">
      <alignment horizontal="left" vertical="center" wrapText="1"/>
      <protection locked="0"/>
    </xf>
    <xf numFmtId="0" fontId="13" fillId="6" borderId="133" xfId="0" applyFont="1" applyFill="1" applyBorder="1" applyAlignment="1" applyProtection="1">
      <alignment horizontal="left" vertical="center" wrapText="1"/>
      <protection locked="0"/>
    </xf>
    <xf numFmtId="38" fontId="13" fillId="0" borderId="4" xfId="0" applyNumberFormat="1" applyFont="1" applyFill="1" applyBorder="1" applyAlignment="1" applyProtection="1">
      <alignment vertical="center"/>
    </xf>
    <xf numFmtId="38" fontId="13" fillId="0" borderId="154" xfId="0" applyNumberFormat="1" applyFont="1" applyFill="1" applyBorder="1" applyAlignment="1" applyProtection="1">
      <alignment vertical="center"/>
    </xf>
    <xf numFmtId="0" fontId="19" fillId="0" borderId="0" xfId="3" applyFont="1" applyProtection="1">
      <alignment vertical="center"/>
      <protection locked="0"/>
    </xf>
    <xf numFmtId="0" fontId="39" fillId="0" borderId="0" xfId="10" applyFont="1" applyProtection="1">
      <alignment vertical="center"/>
    </xf>
    <xf numFmtId="0" fontId="39" fillId="0" borderId="0" xfId="10" applyFont="1" applyBorder="1" applyAlignment="1" applyProtection="1">
      <alignment vertical="top"/>
    </xf>
    <xf numFmtId="0" fontId="21" fillId="0" borderId="0" xfId="10" applyFont="1" applyBorder="1" applyAlignment="1" applyProtection="1">
      <alignment vertical="top"/>
    </xf>
    <xf numFmtId="0" fontId="25" fillId="4" borderId="1" xfId="3" applyFont="1" applyFill="1" applyBorder="1" applyAlignment="1" applyProtection="1">
      <alignment vertical="center"/>
    </xf>
    <xf numFmtId="0" fontId="21" fillId="4" borderId="2" xfId="3" applyFont="1" applyFill="1" applyBorder="1" applyAlignment="1" applyProtection="1">
      <alignment vertical="center"/>
    </xf>
    <xf numFmtId="0" fontId="19" fillId="0" borderId="98" xfId="3" applyFont="1" applyFill="1" applyBorder="1" applyAlignment="1" applyProtection="1">
      <alignment horizontal="right" vertical="center"/>
    </xf>
    <xf numFmtId="0" fontId="38" fillId="3" borderId="130" xfId="0" applyFont="1" applyFill="1" applyBorder="1" applyAlignment="1" applyProtection="1">
      <alignment horizontal="center" vertical="center" wrapText="1"/>
    </xf>
    <xf numFmtId="191" fontId="38" fillId="3" borderId="131" xfId="0" applyNumberFormat="1" applyFont="1" applyFill="1" applyBorder="1" applyAlignment="1" applyProtection="1">
      <alignment horizontal="center" vertical="center" shrinkToFit="1"/>
    </xf>
    <xf numFmtId="0" fontId="13" fillId="6" borderId="124" xfId="0" applyFont="1" applyFill="1" applyBorder="1" applyAlignment="1" applyProtection="1">
      <alignment horizontal="left" vertical="center"/>
      <protection locked="0"/>
    </xf>
    <xf numFmtId="0" fontId="13" fillId="6" borderId="124" xfId="3" applyFont="1" applyFill="1" applyBorder="1" applyAlignment="1" applyProtection="1">
      <alignment horizontal="left" vertical="center" wrapText="1"/>
      <protection locked="0"/>
    </xf>
    <xf numFmtId="0" fontId="13" fillId="6" borderId="124" xfId="3" applyFont="1" applyFill="1" applyBorder="1" applyAlignment="1" applyProtection="1">
      <alignment horizontal="left" vertical="center"/>
      <protection locked="0"/>
    </xf>
    <xf numFmtId="191" fontId="38" fillId="3" borderId="132" xfId="3" applyNumberFormat="1" applyFont="1" applyFill="1" applyBorder="1" applyAlignment="1" applyProtection="1">
      <alignment horizontal="center" vertical="center" shrinkToFit="1"/>
    </xf>
    <xf numFmtId="0" fontId="13" fillId="6" borderId="133" xfId="3" applyFont="1" applyFill="1" applyBorder="1" applyAlignment="1" applyProtection="1">
      <alignment horizontal="left" vertical="center" wrapText="1"/>
      <protection locked="0"/>
    </xf>
    <xf numFmtId="0" fontId="13" fillId="6" borderId="133" xfId="3" applyFont="1" applyFill="1" applyBorder="1" applyAlignment="1" applyProtection="1">
      <alignment horizontal="left" vertical="center"/>
      <protection locked="0"/>
    </xf>
    <xf numFmtId="38" fontId="13" fillId="6" borderId="133" xfId="1" applyFont="1" applyFill="1" applyBorder="1" applyAlignment="1" applyProtection="1">
      <alignment horizontal="left" vertical="center"/>
      <protection locked="0"/>
    </xf>
    <xf numFmtId="0" fontId="39" fillId="4" borderId="101" xfId="0" applyNumberFormat="1" applyFont="1" applyFill="1" applyBorder="1" applyAlignment="1" applyProtection="1">
      <alignment horizontal="left" vertical="center"/>
    </xf>
    <xf numFmtId="38" fontId="19" fillId="4" borderId="101" xfId="1" applyFont="1" applyFill="1" applyBorder="1" applyAlignment="1" applyProtection="1">
      <alignment horizontal="right" vertical="center"/>
    </xf>
    <xf numFmtId="38" fontId="13" fillId="0" borderId="153" xfId="1" applyNumberFormat="1" applyFont="1" applyFill="1" applyBorder="1" applyAlignment="1" applyProtection="1">
      <alignment vertical="center"/>
    </xf>
    <xf numFmtId="38" fontId="13" fillId="0" borderId="154" xfId="1" applyNumberFormat="1" applyFont="1" applyFill="1" applyBorder="1" applyProtection="1">
      <alignment vertical="center"/>
    </xf>
    <xf numFmtId="177" fontId="13" fillId="6" borderId="13" xfId="3" applyNumberFormat="1" applyFont="1" applyFill="1" applyBorder="1" applyAlignment="1" applyProtection="1">
      <alignment horizontal="right" vertical="center" wrapText="1"/>
      <protection locked="0"/>
    </xf>
    <xf numFmtId="177" fontId="13" fillId="6" borderId="2" xfId="3" applyNumberFormat="1" applyFont="1" applyFill="1" applyBorder="1" applyAlignment="1" applyProtection="1">
      <alignment horizontal="right" vertical="center" wrapText="1"/>
      <protection locked="0"/>
    </xf>
    <xf numFmtId="177" fontId="13" fillId="6" borderId="61" xfId="3" applyNumberFormat="1" applyFont="1" applyFill="1" applyBorder="1" applyAlignment="1" applyProtection="1">
      <alignment horizontal="right" vertical="center" wrapText="1"/>
      <protection locked="0"/>
    </xf>
    <xf numFmtId="177" fontId="13" fillId="6" borderId="7" xfId="3" applyNumberFormat="1" applyFont="1" applyFill="1" applyBorder="1" applyAlignment="1" applyProtection="1">
      <alignment horizontal="right" vertical="center" wrapText="1"/>
      <protection locked="0"/>
    </xf>
    <xf numFmtId="177" fontId="13" fillId="6" borderId="11" xfId="3" applyNumberFormat="1" applyFont="1" applyFill="1" applyBorder="1" applyAlignment="1" applyProtection="1">
      <alignment horizontal="right" vertical="center" wrapText="1"/>
      <protection locked="0"/>
    </xf>
    <xf numFmtId="177" fontId="13" fillId="6" borderId="106" xfId="3" applyNumberFormat="1" applyFont="1" applyFill="1" applyBorder="1" applyAlignment="1" applyProtection="1">
      <alignment horizontal="right" vertical="center" wrapText="1"/>
      <protection locked="0"/>
    </xf>
    <xf numFmtId="177" fontId="13" fillId="0" borderId="45" xfId="3" applyNumberFormat="1" applyFont="1" applyFill="1" applyBorder="1" applyAlignment="1" applyProtection="1">
      <alignment horizontal="center" vertical="center" wrapText="1"/>
    </xf>
    <xf numFmtId="177" fontId="13" fillId="6" borderId="45" xfId="3" applyNumberFormat="1" applyFont="1" applyFill="1" applyBorder="1" applyAlignment="1" applyProtection="1">
      <alignment horizontal="left" vertical="center" wrapText="1"/>
      <protection locked="0"/>
    </xf>
    <xf numFmtId="38" fontId="13" fillId="6" borderId="45" xfId="1" applyFont="1" applyFill="1" applyBorder="1" applyAlignment="1" applyProtection="1">
      <alignment horizontal="left" vertical="center" wrapText="1"/>
      <protection locked="0"/>
    </xf>
    <xf numFmtId="38" fontId="13" fillId="0" borderId="45" xfId="1" applyFont="1" applyFill="1" applyBorder="1" applyAlignment="1" applyProtection="1">
      <alignment horizontal="right" vertical="center" wrapText="1"/>
    </xf>
    <xf numFmtId="177" fontId="13" fillId="0" borderId="58" xfId="3" applyNumberFormat="1" applyFont="1" applyFill="1" applyBorder="1" applyAlignment="1" applyProtection="1">
      <alignment horizontal="center" vertical="center" wrapText="1"/>
    </xf>
    <xf numFmtId="177" fontId="13" fillId="6" borderId="58" xfId="3" applyNumberFormat="1" applyFont="1" applyFill="1" applyBorder="1" applyAlignment="1" applyProtection="1">
      <alignment horizontal="left" vertical="center" wrapText="1"/>
      <protection locked="0"/>
    </xf>
    <xf numFmtId="38" fontId="13" fillId="6" borderId="58" xfId="1" applyFont="1" applyFill="1" applyBorder="1" applyAlignment="1" applyProtection="1">
      <alignment horizontal="left" vertical="center" wrapText="1"/>
      <protection locked="0"/>
    </xf>
    <xf numFmtId="38" fontId="13" fillId="0" borderId="58" xfId="1" applyFont="1" applyFill="1" applyBorder="1" applyAlignment="1" applyProtection="1">
      <alignment horizontal="right" vertical="center" wrapText="1"/>
    </xf>
    <xf numFmtId="0" fontId="19" fillId="4" borderId="5" xfId="0" applyNumberFormat="1" applyFont="1" applyFill="1" applyBorder="1" applyAlignment="1" applyProtection="1">
      <alignment horizontal="left" vertical="center" wrapText="1"/>
    </xf>
    <xf numFmtId="38" fontId="19" fillId="4" borderId="5" xfId="0" applyNumberFormat="1" applyFont="1" applyFill="1" applyBorder="1" applyAlignment="1" applyProtection="1">
      <alignment horizontal="left" vertical="center" wrapText="1"/>
    </xf>
    <xf numFmtId="38" fontId="19" fillId="4" borderId="5" xfId="0" applyNumberFormat="1" applyFont="1" applyFill="1" applyBorder="1" applyAlignment="1" applyProtection="1">
      <alignment horizontal="right" vertical="center" wrapText="1"/>
    </xf>
    <xf numFmtId="38" fontId="13" fillId="0" borderId="23" xfId="0" applyNumberFormat="1" applyFont="1" applyFill="1" applyBorder="1" applyAlignment="1" applyProtection="1">
      <alignment horizontal="right" vertical="center" wrapText="1"/>
    </xf>
    <xf numFmtId="38" fontId="13" fillId="0" borderId="123" xfId="0" applyNumberFormat="1" applyFont="1" applyFill="1" applyBorder="1" applyAlignment="1" applyProtection="1">
      <alignment horizontal="right" vertical="center" wrapText="1"/>
    </xf>
    <xf numFmtId="38" fontId="13" fillId="0" borderId="66" xfId="1" applyNumberFormat="1" applyFont="1" applyFill="1" applyBorder="1" applyAlignment="1" applyProtection="1">
      <alignment horizontal="right" vertical="center" wrapText="1"/>
    </xf>
    <xf numFmtId="38" fontId="13" fillId="0" borderId="86" xfId="1" applyNumberFormat="1" applyFont="1" applyFill="1" applyBorder="1" applyAlignment="1" applyProtection="1">
      <alignment horizontal="right" vertical="center" wrapText="1"/>
    </xf>
    <xf numFmtId="0" fontId="21" fillId="0" borderId="0" xfId="3" applyFont="1" applyProtection="1">
      <alignment vertical="center"/>
    </xf>
    <xf numFmtId="0" fontId="19" fillId="0" borderId="0" xfId="3" applyFont="1" applyFill="1" applyBorder="1" applyAlignment="1" applyProtection="1">
      <alignment horizontal="right" vertical="center"/>
    </xf>
    <xf numFmtId="0" fontId="19" fillId="3" borderId="65" xfId="0" applyFont="1" applyFill="1" applyBorder="1" applyAlignment="1" applyProtection="1">
      <alignment horizontal="center" vertical="center" wrapText="1"/>
    </xf>
    <xf numFmtId="0" fontId="38" fillId="3" borderId="54" xfId="0" applyFont="1" applyFill="1" applyBorder="1" applyAlignment="1" applyProtection="1">
      <alignment horizontal="center" vertical="center" wrapText="1"/>
    </xf>
    <xf numFmtId="0" fontId="38" fillId="3" borderId="54" xfId="3" applyNumberFormat="1" applyFont="1" applyFill="1" applyBorder="1" applyAlignment="1" applyProtection="1">
      <alignment horizontal="center" vertical="center" wrapText="1"/>
    </xf>
    <xf numFmtId="194" fontId="19" fillId="3" borderId="56" xfId="3" applyNumberFormat="1" applyFont="1" applyFill="1" applyBorder="1" applyAlignment="1" applyProtection="1">
      <alignment horizontal="center" vertical="center" shrinkToFit="1"/>
    </xf>
    <xf numFmtId="38" fontId="13" fillId="6" borderId="45" xfId="1" applyNumberFormat="1" applyFont="1" applyFill="1" applyBorder="1" applyAlignment="1" applyProtection="1">
      <alignment vertical="center"/>
      <protection locked="0"/>
    </xf>
    <xf numFmtId="38" fontId="13" fillId="6" borderId="45" xfId="1" applyNumberFormat="1" applyFont="1" applyFill="1" applyBorder="1" applyAlignment="1" applyProtection="1">
      <alignment horizontal="center" vertical="center"/>
      <protection locked="0"/>
    </xf>
    <xf numFmtId="38" fontId="13" fillId="6" borderId="45" xfId="1" applyNumberFormat="1" applyFont="1" applyFill="1" applyBorder="1" applyAlignment="1" applyProtection="1">
      <alignment horizontal="right" vertical="center"/>
      <protection locked="0"/>
    </xf>
    <xf numFmtId="38" fontId="13" fillId="0" borderId="45" xfId="1" applyNumberFormat="1" applyFont="1" applyFill="1" applyBorder="1" applyProtection="1">
      <alignment vertical="center"/>
    </xf>
    <xf numFmtId="194" fontId="19" fillId="3" borderId="57" xfId="3" applyNumberFormat="1" applyFont="1" applyFill="1" applyBorder="1" applyAlignment="1" applyProtection="1">
      <alignment horizontal="center" vertical="center" shrinkToFit="1"/>
    </xf>
    <xf numFmtId="38" fontId="13" fillId="6" borderId="58" xfId="1" applyNumberFormat="1" applyFont="1" applyFill="1" applyBorder="1" applyAlignment="1" applyProtection="1">
      <alignment vertical="center"/>
      <protection locked="0"/>
    </xf>
    <xf numFmtId="38" fontId="13" fillId="6" borderId="58" xfId="1" applyNumberFormat="1" applyFont="1" applyFill="1" applyBorder="1" applyAlignment="1" applyProtection="1">
      <alignment horizontal="center" vertical="center"/>
      <protection locked="0"/>
    </xf>
    <xf numFmtId="38" fontId="13" fillId="6" borderId="58" xfId="1" applyNumberFormat="1" applyFont="1" applyFill="1" applyBorder="1" applyAlignment="1" applyProtection="1">
      <alignment horizontal="right" vertical="center"/>
      <protection locked="0"/>
    </xf>
    <xf numFmtId="38" fontId="13" fillId="0" borderId="58" xfId="1" applyNumberFormat="1" applyFont="1" applyFill="1" applyBorder="1" applyProtection="1">
      <alignment vertical="center"/>
    </xf>
    <xf numFmtId="38" fontId="13" fillId="0" borderId="7" xfId="1" applyFont="1" applyFill="1" applyBorder="1" applyAlignment="1" applyProtection="1">
      <alignment horizontal="right" vertical="center"/>
    </xf>
    <xf numFmtId="0" fontId="19" fillId="0" borderId="14" xfId="3" applyFont="1" applyFill="1" applyBorder="1" applyAlignment="1" applyProtection="1">
      <alignment horizontal="center" vertical="center"/>
    </xf>
    <xf numFmtId="0" fontId="19" fillId="0" borderId="3" xfId="3" applyFont="1" applyFill="1" applyBorder="1" applyAlignment="1" applyProtection="1">
      <alignment vertical="center" wrapText="1"/>
    </xf>
    <xf numFmtId="0" fontId="19" fillId="0" borderId="12" xfId="3" applyFont="1" applyFill="1" applyBorder="1" applyAlignment="1" applyProtection="1">
      <alignment vertical="center" wrapText="1"/>
    </xf>
    <xf numFmtId="198" fontId="19" fillId="0" borderId="56" xfId="0" applyNumberFormat="1" applyFont="1" applyFill="1" applyBorder="1" applyAlignment="1" applyProtection="1">
      <alignment horizontal="center" vertical="center" shrinkToFit="1"/>
    </xf>
    <xf numFmtId="198" fontId="19" fillId="0" borderId="48" xfId="3" applyNumberFormat="1" applyFont="1" applyFill="1" applyBorder="1" applyAlignment="1" applyProtection="1">
      <alignment horizontal="center" vertical="center" shrinkToFit="1"/>
    </xf>
    <xf numFmtId="198" fontId="19" fillId="0" borderId="56" xfId="3" applyNumberFormat="1" applyFont="1" applyFill="1" applyBorder="1" applyAlignment="1" applyProtection="1">
      <alignment horizontal="center" vertical="center" shrinkToFit="1"/>
    </xf>
    <xf numFmtId="198" fontId="19" fillId="0" borderId="57" xfId="3" applyNumberFormat="1" applyFont="1" applyFill="1" applyBorder="1" applyAlignment="1" applyProtection="1">
      <alignment horizontal="center" vertical="center" shrinkToFit="1"/>
    </xf>
    <xf numFmtId="0" fontId="39" fillId="5" borderId="11" xfId="0" applyNumberFormat="1" applyFont="1" applyFill="1" applyBorder="1" applyAlignment="1" applyProtection="1">
      <alignment horizontal="left" vertical="center"/>
    </xf>
    <xf numFmtId="0" fontId="19" fillId="5" borderId="11" xfId="0" applyNumberFormat="1" applyFont="1" applyFill="1" applyBorder="1" applyAlignment="1" applyProtection="1">
      <alignment horizontal="left" vertical="center" wrapText="1"/>
    </xf>
    <xf numFmtId="0" fontId="19" fillId="5" borderId="11" xfId="0" applyNumberFormat="1" applyFont="1" applyFill="1" applyBorder="1" applyAlignment="1" applyProtection="1">
      <alignment horizontal="right" vertical="center" wrapText="1"/>
    </xf>
    <xf numFmtId="0" fontId="19" fillId="5" borderId="11" xfId="0" applyNumberFormat="1" applyFont="1" applyFill="1" applyBorder="1" applyAlignment="1" applyProtection="1">
      <alignment vertical="center" wrapText="1"/>
    </xf>
    <xf numFmtId="38" fontId="19" fillId="5" borderId="12" xfId="0" applyNumberFormat="1" applyFont="1" applyFill="1" applyBorder="1" applyAlignment="1" applyProtection="1">
      <alignment horizontal="right" vertical="center" wrapText="1"/>
    </xf>
    <xf numFmtId="197" fontId="38" fillId="3" borderId="131" xfId="0" applyNumberFormat="1" applyFont="1" applyFill="1" applyBorder="1" applyAlignment="1" applyProtection="1">
      <alignment horizontal="center" vertical="center" shrinkToFit="1"/>
    </xf>
    <xf numFmtId="197" fontId="38" fillId="3" borderId="131" xfId="3" applyNumberFormat="1" applyFont="1" applyFill="1" applyBorder="1" applyAlignment="1" applyProtection="1">
      <alignment horizontal="center" vertical="center" shrinkToFit="1"/>
    </xf>
    <xf numFmtId="197" fontId="38" fillId="3" borderId="132" xfId="0" applyNumberFormat="1" applyFont="1" applyFill="1" applyBorder="1" applyAlignment="1" applyProtection="1">
      <alignment horizontal="center" vertical="center" shrinkToFit="1"/>
    </xf>
    <xf numFmtId="0" fontId="39" fillId="5" borderId="138" xfId="0" applyNumberFormat="1" applyFont="1" applyFill="1" applyBorder="1" applyAlignment="1" applyProtection="1">
      <alignment horizontal="left" vertical="center"/>
    </xf>
    <xf numFmtId="0" fontId="19" fillId="5" borderId="139" xfId="0" applyNumberFormat="1" applyFont="1" applyFill="1" applyBorder="1" applyAlignment="1" applyProtection="1">
      <alignment vertical="center" wrapText="1"/>
    </xf>
    <xf numFmtId="0" fontId="19" fillId="5" borderId="140" xfId="0" applyNumberFormat="1" applyFont="1" applyFill="1" applyBorder="1" applyAlignment="1" applyProtection="1">
      <alignment vertical="center" wrapText="1"/>
    </xf>
    <xf numFmtId="38" fontId="19" fillId="5" borderId="141" xfId="0" applyNumberFormat="1" applyFont="1" applyFill="1" applyBorder="1" applyAlignment="1" applyProtection="1">
      <alignment horizontal="right" vertical="center" wrapText="1"/>
    </xf>
    <xf numFmtId="38" fontId="19" fillId="0" borderId="142" xfId="0" applyNumberFormat="1" applyFont="1" applyFill="1" applyBorder="1" applyAlignment="1" applyProtection="1">
      <alignment vertical="center" wrapText="1"/>
    </xf>
    <xf numFmtId="0" fontId="25" fillId="5" borderId="1" xfId="3" applyFont="1" applyFill="1" applyBorder="1" applyProtection="1">
      <alignment vertical="center"/>
    </xf>
    <xf numFmtId="0" fontId="19" fillId="3" borderId="54" xfId="3" applyNumberFormat="1" applyFont="1" applyFill="1" applyBorder="1" applyAlignment="1" applyProtection="1">
      <alignment horizontal="center" vertical="center" wrapText="1"/>
    </xf>
    <xf numFmtId="196" fontId="19" fillId="3" borderId="56" xfId="3" applyNumberFormat="1" applyFont="1" applyFill="1" applyBorder="1" applyAlignment="1" applyProtection="1">
      <alignment horizontal="center" vertical="center" shrinkToFit="1"/>
    </xf>
    <xf numFmtId="0" fontId="13" fillId="6" borderId="45" xfId="3" applyNumberFormat="1" applyFont="1" applyFill="1" applyBorder="1" applyAlignment="1" applyProtection="1">
      <alignment vertical="center" wrapText="1"/>
      <protection locked="0"/>
    </xf>
    <xf numFmtId="196" fontId="19" fillId="3" borderId="57" xfId="3" applyNumberFormat="1" applyFont="1" applyFill="1" applyBorder="1" applyAlignment="1" applyProtection="1">
      <alignment horizontal="center" vertical="center" shrinkToFit="1"/>
    </xf>
    <xf numFmtId="0" fontId="13" fillId="6" borderId="58" xfId="3" applyNumberFormat="1" applyFont="1" applyFill="1" applyBorder="1" applyAlignment="1" applyProtection="1">
      <alignment vertical="center" wrapText="1"/>
      <protection locked="0"/>
    </xf>
    <xf numFmtId="38" fontId="13" fillId="0" borderId="8" xfId="1" applyFont="1" applyFill="1" applyBorder="1" applyAlignment="1" applyProtection="1">
      <alignment horizontal="right" vertical="center"/>
    </xf>
    <xf numFmtId="0" fontId="19" fillId="0" borderId="165" xfId="3" applyFont="1" applyFill="1" applyBorder="1" applyAlignment="1" applyProtection="1">
      <alignment horizontal="center" vertical="center"/>
    </xf>
    <xf numFmtId="49" fontId="53" fillId="6" borderId="55" xfId="3" applyNumberFormat="1" applyFont="1" applyFill="1" applyBorder="1" applyAlignment="1" applyProtection="1">
      <alignment horizontal="center" vertical="center"/>
      <protection locked="0"/>
    </xf>
    <xf numFmtId="49" fontId="53" fillId="6" borderId="45" xfId="3" applyNumberFormat="1" applyFont="1" applyFill="1" applyBorder="1" applyAlignment="1" applyProtection="1">
      <alignment horizontal="center" vertical="center"/>
      <protection locked="0"/>
    </xf>
    <xf numFmtId="0" fontId="12" fillId="0" borderId="0" xfId="0" applyFont="1" applyFill="1" applyAlignment="1" applyProtection="1">
      <alignment horizontal="center" vertical="center"/>
    </xf>
    <xf numFmtId="0" fontId="12" fillId="0" borderId="0" xfId="0" applyFont="1" applyFill="1" applyAlignment="1" applyProtection="1">
      <alignment vertical="center"/>
    </xf>
    <xf numFmtId="0" fontId="16" fillId="0" borderId="0" xfId="0" applyFont="1" applyAlignment="1" applyProtection="1">
      <alignment horizontal="left" vertical="center"/>
    </xf>
    <xf numFmtId="0" fontId="18" fillId="0" borderId="0" xfId="0" applyFont="1">
      <alignment vertical="center"/>
    </xf>
    <xf numFmtId="0" fontId="18" fillId="0" borderId="0" xfId="0" applyFont="1" applyFill="1" applyBorder="1" applyAlignment="1" applyProtection="1">
      <alignment horizontal="left" vertical="center"/>
    </xf>
    <xf numFmtId="0" fontId="18" fillId="0" borderId="0" xfId="0" applyFont="1" applyAlignment="1" applyProtection="1">
      <alignment horizontal="left" vertical="center"/>
    </xf>
    <xf numFmtId="58" fontId="25" fillId="0" borderId="0" xfId="0" applyNumberFormat="1" applyFont="1" applyBorder="1" applyAlignment="1" applyProtection="1">
      <alignment vertical="center"/>
    </xf>
    <xf numFmtId="0" fontId="17" fillId="0" borderId="0" xfId="0" applyFont="1" applyAlignment="1" applyProtection="1">
      <alignment horizontal="left" vertical="center"/>
    </xf>
    <xf numFmtId="0" fontId="17" fillId="0" borderId="0" xfId="0" applyFont="1" applyBorder="1" applyAlignment="1" applyProtection="1">
      <alignment horizontal="center" vertical="center" wrapText="1"/>
    </xf>
    <xf numFmtId="58" fontId="18" fillId="0" borderId="0" xfId="0" applyNumberFormat="1" applyFont="1" applyAlignment="1" applyProtection="1">
      <alignment vertical="center"/>
    </xf>
    <xf numFmtId="0" fontId="56" fillId="0" borderId="0" xfId="0" applyFont="1" applyBorder="1" applyAlignment="1" applyProtection="1">
      <alignment horizontal="right" vertical="center"/>
    </xf>
    <xf numFmtId="0" fontId="56" fillId="0" borderId="0" xfId="0" applyFont="1" applyBorder="1" applyAlignment="1" applyProtection="1">
      <alignment vertical="center"/>
    </xf>
    <xf numFmtId="0" fontId="17" fillId="0" borderId="0" xfId="0" applyFont="1" applyBorder="1" applyAlignment="1" applyProtection="1">
      <alignment vertical="center"/>
    </xf>
    <xf numFmtId="0" fontId="17" fillId="0" borderId="0" xfId="0" applyFont="1" applyAlignment="1" applyProtection="1">
      <alignment vertical="center"/>
    </xf>
    <xf numFmtId="185" fontId="38" fillId="3" borderId="111" xfId="6" applyNumberFormat="1" applyFont="1" applyFill="1" applyBorder="1" applyAlignment="1" applyProtection="1">
      <alignment horizontal="center" vertical="center" wrapText="1"/>
    </xf>
    <xf numFmtId="185" fontId="38" fillId="3" borderId="112" xfId="6" applyNumberFormat="1" applyFont="1" applyFill="1" applyBorder="1" applyAlignment="1" applyProtection="1">
      <alignment horizontal="center" vertical="center" wrapText="1"/>
    </xf>
    <xf numFmtId="182" fontId="38" fillId="3" borderId="48" xfId="6" applyFont="1" applyFill="1" applyBorder="1" applyAlignment="1" applyProtection="1">
      <alignment horizontal="center" vertical="center" wrapText="1"/>
    </xf>
    <xf numFmtId="182" fontId="38" fillId="3" borderId="120" xfId="6" applyFont="1" applyFill="1" applyBorder="1" applyAlignment="1" applyProtection="1">
      <alignment horizontal="center" vertical="center" wrapText="1"/>
    </xf>
    <xf numFmtId="1" fontId="38" fillId="3" borderId="120" xfId="6" applyNumberFormat="1" applyFont="1" applyFill="1" applyBorder="1" applyAlignment="1" applyProtection="1">
      <alignment horizontal="center" vertical="center" wrapText="1"/>
    </xf>
    <xf numFmtId="1" fontId="38" fillId="3" borderId="121" xfId="6" applyNumberFormat="1" applyFont="1" applyFill="1" applyBorder="1" applyAlignment="1" applyProtection="1">
      <alignment horizontal="center" vertical="center" wrapText="1"/>
    </xf>
    <xf numFmtId="185" fontId="38" fillId="3" borderId="23" xfId="6" applyNumberFormat="1" applyFont="1" applyFill="1" applyBorder="1" applyAlignment="1" applyProtection="1">
      <alignment horizontal="center" vertical="center" wrapText="1"/>
    </xf>
    <xf numFmtId="185" fontId="38" fillId="3" borderId="122" xfId="6" applyNumberFormat="1" applyFont="1" applyFill="1" applyBorder="1" applyAlignment="1" applyProtection="1">
      <alignment horizontal="center" vertical="center" wrapText="1"/>
    </xf>
    <xf numFmtId="185" fontId="38" fillId="3" borderId="123" xfId="6" applyNumberFormat="1" applyFont="1" applyFill="1" applyBorder="1" applyAlignment="1" applyProtection="1">
      <alignment horizontal="center" vertical="center" wrapText="1"/>
    </xf>
    <xf numFmtId="185" fontId="38" fillId="3" borderId="110" xfId="6" applyNumberFormat="1" applyFont="1" applyFill="1" applyBorder="1" applyAlignment="1" applyProtection="1">
      <alignment horizontal="center" vertical="center" wrapText="1"/>
    </xf>
    <xf numFmtId="49" fontId="19" fillId="0" borderId="0" xfId="3" applyNumberFormat="1" applyFont="1" applyProtection="1">
      <alignment vertical="center"/>
    </xf>
    <xf numFmtId="182" fontId="27" fillId="0" borderId="0" xfId="6" applyFont="1" applyFill="1" applyBorder="1" applyAlignment="1" applyProtection="1">
      <alignment horizontal="right" vertical="center"/>
    </xf>
    <xf numFmtId="0" fontId="19" fillId="0" borderId="0" xfId="3" applyFont="1" applyAlignment="1" applyProtection="1">
      <alignment horizontal="left" vertical="center" wrapText="1"/>
    </xf>
    <xf numFmtId="0" fontId="13" fillId="6" borderId="0" xfId="3" applyFont="1" applyFill="1" applyBorder="1" applyAlignment="1" applyProtection="1">
      <alignment horizontal="left" vertical="center" wrapText="1"/>
      <protection locked="0"/>
    </xf>
    <xf numFmtId="0" fontId="14" fillId="4" borderId="12" xfId="3" applyFont="1" applyFill="1" applyBorder="1" applyAlignment="1" applyProtection="1">
      <alignment vertical="center"/>
    </xf>
    <xf numFmtId="0" fontId="15" fillId="3" borderId="11" xfId="3" applyFont="1" applyFill="1" applyBorder="1" applyAlignment="1" applyProtection="1">
      <alignment horizontal="right" vertical="center"/>
    </xf>
    <xf numFmtId="0" fontId="15" fillId="0" borderId="14" xfId="0" applyNumberFormat="1" applyFont="1" applyFill="1" applyBorder="1" applyAlignment="1" applyProtection="1">
      <alignment horizontal="center" vertical="center" wrapText="1"/>
    </xf>
    <xf numFmtId="0" fontId="19" fillId="4" borderId="12" xfId="3" applyFont="1" applyFill="1" applyBorder="1" applyProtection="1">
      <alignment vertical="center"/>
    </xf>
    <xf numFmtId="0" fontId="19" fillId="0" borderId="3" xfId="3" applyFont="1" applyBorder="1" applyProtection="1">
      <alignment vertical="center"/>
    </xf>
    <xf numFmtId="0" fontId="19" fillId="3" borderId="143" xfId="3" applyFont="1" applyFill="1" applyBorder="1" applyAlignment="1" applyProtection="1">
      <alignment horizontal="center" vertical="center" wrapText="1"/>
    </xf>
    <xf numFmtId="0" fontId="19" fillId="6" borderId="185" xfId="0" applyFont="1" applyFill="1" applyBorder="1" applyAlignment="1" applyProtection="1">
      <alignment horizontal="left" vertical="center" wrapText="1"/>
      <protection locked="0"/>
    </xf>
    <xf numFmtId="0" fontId="19" fillId="6" borderId="186" xfId="0" applyFont="1" applyFill="1" applyBorder="1" applyAlignment="1" applyProtection="1">
      <alignment horizontal="left" vertical="center" wrapText="1"/>
      <protection locked="0"/>
    </xf>
    <xf numFmtId="0" fontId="31" fillId="3" borderId="116" xfId="0" applyFont="1" applyFill="1" applyBorder="1" applyAlignment="1" applyProtection="1">
      <alignment horizontal="center" vertical="center" wrapText="1"/>
    </xf>
    <xf numFmtId="0" fontId="13" fillId="6" borderId="63" xfId="0" applyFont="1" applyFill="1" applyBorder="1" applyAlignment="1" applyProtection="1">
      <alignment horizontal="left" vertical="center" wrapText="1"/>
      <protection locked="0"/>
    </xf>
    <xf numFmtId="0" fontId="13" fillId="6" borderId="73" xfId="0" applyFont="1" applyFill="1" applyBorder="1" applyAlignment="1" applyProtection="1">
      <alignment horizontal="left" vertical="center" wrapText="1"/>
      <protection locked="0"/>
    </xf>
    <xf numFmtId="0" fontId="52" fillId="3" borderId="112" xfId="0" applyFont="1" applyFill="1" applyBorder="1" applyAlignment="1" applyProtection="1">
      <alignment horizontal="center" vertical="center" wrapText="1"/>
    </xf>
    <xf numFmtId="0" fontId="15" fillId="0" borderId="90" xfId="3" applyFont="1" applyFill="1" applyBorder="1" applyAlignment="1" applyProtection="1">
      <alignment horizontal="right"/>
    </xf>
    <xf numFmtId="0" fontId="19" fillId="0" borderId="6" xfId="3" applyFont="1" applyBorder="1" applyAlignment="1" applyProtection="1">
      <alignment vertical="center" wrapText="1"/>
    </xf>
    <xf numFmtId="0" fontId="13" fillId="6" borderId="185" xfId="0" applyFont="1" applyFill="1" applyBorder="1" applyAlignment="1" applyProtection="1">
      <alignment horizontal="left" vertical="center" wrapText="1"/>
      <protection locked="0"/>
    </xf>
    <xf numFmtId="0" fontId="13" fillId="6" borderId="186" xfId="0" applyFont="1" applyFill="1" applyBorder="1" applyAlignment="1" applyProtection="1">
      <alignment horizontal="left" vertical="center" wrapText="1"/>
      <protection locked="0"/>
    </xf>
    <xf numFmtId="0" fontId="15" fillId="3" borderId="143" xfId="3" applyFont="1" applyFill="1" applyBorder="1" applyAlignment="1" applyProtection="1">
      <alignment horizontal="center" vertical="center" wrapText="1"/>
    </xf>
    <xf numFmtId="38" fontId="13" fillId="0" borderId="187" xfId="1" applyNumberFormat="1" applyFont="1" applyFill="1" applyBorder="1" applyProtection="1">
      <alignment vertical="center"/>
    </xf>
    <xf numFmtId="0" fontId="19" fillId="3" borderId="143" xfId="0" applyFont="1" applyFill="1" applyBorder="1" applyAlignment="1" applyProtection="1">
      <alignment horizontal="center" vertical="center" wrapText="1"/>
    </xf>
    <xf numFmtId="38" fontId="13" fillId="0" borderId="185" xfId="1" applyFont="1" applyFill="1" applyBorder="1" applyProtection="1">
      <alignment vertical="center"/>
    </xf>
    <xf numFmtId="38" fontId="13" fillId="0" borderId="186" xfId="1" applyFont="1" applyFill="1" applyBorder="1" applyProtection="1">
      <alignment vertical="center"/>
    </xf>
    <xf numFmtId="0" fontId="15" fillId="4" borderId="2" xfId="3" applyFont="1" applyFill="1" applyBorder="1" applyAlignment="1" applyProtection="1">
      <alignment horizontal="right" vertical="center"/>
    </xf>
    <xf numFmtId="176" fontId="19" fillId="0" borderId="1" xfId="3" applyNumberFormat="1" applyFont="1" applyFill="1" applyBorder="1" applyAlignment="1" applyProtection="1">
      <alignment horizontal="right" vertical="center"/>
    </xf>
    <xf numFmtId="176" fontId="19" fillId="0" borderId="88" xfId="3" applyNumberFormat="1" applyFont="1" applyFill="1" applyBorder="1" applyAlignment="1" applyProtection="1">
      <alignment horizontal="right" vertical="center"/>
    </xf>
    <xf numFmtId="0" fontId="19" fillId="5" borderId="12" xfId="3" applyFont="1" applyFill="1" applyBorder="1" applyProtection="1">
      <alignment vertical="center"/>
    </xf>
    <xf numFmtId="0" fontId="15" fillId="3" borderId="116" xfId="0" applyFont="1" applyFill="1" applyBorder="1" applyAlignment="1" applyProtection="1">
      <alignment horizontal="center" vertical="center" wrapText="1"/>
    </xf>
    <xf numFmtId="177" fontId="15" fillId="3" borderId="55" xfId="3" applyNumberFormat="1" applyFont="1" applyFill="1" applyBorder="1" applyAlignment="1" applyProtection="1">
      <alignment horizontal="center" vertical="center" wrapText="1"/>
    </xf>
    <xf numFmtId="38" fontId="13" fillId="0" borderId="63" xfId="1" applyFont="1" applyFill="1" applyBorder="1" applyAlignment="1" applyProtection="1">
      <alignment horizontal="right" vertical="center" wrapText="1"/>
    </xf>
    <xf numFmtId="38" fontId="13" fillId="0" borderId="73" xfId="1" applyFont="1" applyFill="1" applyBorder="1" applyAlignment="1" applyProtection="1">
      <alignment horizontal="right" vertical="center" wrapText="1"/>
    </xf>
    <xf numFmtId="38" fontId="13" fillId="0" borderId="165" xfId="0" applyNumberFormat="1" applyFont="1" applyFill="1" applyBorder="1" applyAlignment="1" applyProtection="1">
      <alignment horizontal="right" vertical="center" wrapText="1"/>
    </xf>
    <xf numFmtId="0" fontId="19" fillId="0" borderId="3" xfId="3" applyFont="1" applyBorder="1" applyAlignment="1" applyProtection="1">
      <alignment vertical="center"/>
    </xf>
    <xf numFmtId="0" fontId="13" fillId="6" borderId="45" xfId="0" applyFont="1" applyFill="1" applyBorder="1" applyAlignment="1" applyProtection="1">
      <alignment horizontal="left" vertical="center" shrinkToFit="1"/>
      <protection locked="0"/>
    </xf>
    <xf numFmtId="0" fontId="13" fillId="6" borderId="58" xfId="0" applyFont="1" applyFill="1" applyBorder="1" applyAlignment="1" applyProtection="1">
      <alignment horizontal="left" vertical="center" shrinkToFit="1"/>
      <protection locked="0"/>
    </xf>
    <xf numFmtId="0" fontId="19" fillId="4" borderId="2" xfId="3" applyFont="1" applyFill="1" applyBorder="1" applyAlignment="1" applyProtection="1">
      <alignment horizontal="right" vertical="center"/>
    </xf>
    <xf numFmtId="0" fontId="19" fillId="3" borderId="116" xfId="0" applyFont="1" applyFill="1" applyBorder="1" applyAlignment="1" applyProtection="1">
      <alignment horizontal="center" vertical="center" wrapText="1"/>
    </xf>
    <xf numFmtId="0" fontId="19" fillId="0" borderId="189" xfId="0" applyNumberFormat="1" applyFont="1" applyFill="1" applyBorder="1" applyAlignment="1" applyProtection="1">
      <alignment horizontal="left" vertical="center" wrapText="1"/>
    </xf>
    <xf numFmtId="0" fontId="15" fillId="0" borderId="7" xfId="0" applyFont="1" applyBorder="1" applyProtection="1">
      <alignment vertical="center"/>
    </xf>
    <xf numFmtId="0" fontId="19" fillId="6" borderId="185" xfId="3" applyFont="1" applyFill="1" applyBorder="1" applyAlignment="1" applyProtection="1">
      <alignment horizontal="left" vertical="center" wrapText="1"/>
      <protection locked="0"/>
    </xf>
    <xf numFmtId="0" fontId="19" fillId="6" borderId="148" xfId="3" applyFont="1" applyFill="1" applyBorder="1" applyAlignment="1" applyProtection="1">
      <alignment horizontal="left" vertical="center" wrapText="1"/>
      <protection locked="0"/>
    </xf>
    <xf numFmtId="0" fontId="19" fillId="0" borderId="190" xfId="0" applyNumberFormat="1" applyFont="1" applyFill="1" applyBorder="1" applyAlignment="1" applyProtection="1">
      <alignment vertical="center" wrapText="1"/>
    </xf>
    <xf numFmtId="0" fontId="19" fillId="0" borderId="121" xfId="3" applyFont="1" applyBorder="1" applyProtection="1">
      <alignment vertical="center"/>
    </xf>
    <xf numFmtId="0" fontId="19" fillId="5" borderId="86" xfId="3" applyFont="1" applyFill="1" applyBorder="1" applyProtection="1">
      <alignment vertical="center"/>
    </xf>
    <xf numFmtId="0" fontId="13" fillId="6" borderId="185" xfId="0" applyFont="1" applyFill="1" applyBorder="1" applyAlignment="1" applyProtection="1">
      <alignment horizontal="left" vertical="center" shrinkToFit="1"/>
      <protection locked="0"/>
    </xf>
    <xf numFmtId="0" fontId="13" fillId="6" borderId="186" xfId="0" applyFont="1" applyFill="1" applyBorder="1" applyAlignment="1" applyProtection="1">
      <alignment horizontal="left" vertical="center" shrinkToFit="1"/>
      <protection locked="0"/>
    </xf>
    <xf numFmtId="0" fontId="15" fillId="0" borderId="94" xfId="3" applyFont="1" applyFill="1" applyBorder="1" applyAlignment="1" applyProtection="1">
      <alignment horizontal="right"/>
    </xf>
    <xf numFmtId="0" fontId="19" fillId="5" borderId="2" xfId="3" applyFont="1" applyFill="1" applyBorder="1" applyAlignment="1" applyProtection="1">
      <alignment horizontal="right" vertical="center"/>
    </xf>
    <xf numFmtId="0" fontId="35" fillId="5" borderId="12" xfId="3" applyFont="1" applyFill="1" applyBorder="1" applyProtection="1">
      <alignment vertical="center"/>
    </xf>
    <xf numFmtId="0" fontId="35" fillId="0" borderId="7" xfId="3" applyFont="1" applyBorder="1" applyProtection="1">
      <alignment vertical="center"/>
    </xf>
    <xf numFmtId="0" fontId="13" fillId="6" borderId="124" xfId="0" applyFont="1" applyFill="1" applyBorder="1" applyAlignment="1" applyProtection="1">
      <alignment horizontal="center" vertical="center" wrapText="1" shrinkToFit="1"/>
      <protection locked="0"/>
    </xf>
    <xf numFmtId="0" fontId="13" fillId="6" borderId="124" xfId="0" applyFont="1" applyFill="1" applyBorder="1" applyAlignment="1" applyProtection="1">
      <alignment horizontal="right" vertical="center" wrapText="1"/>
      <protection locked="0"/>
    </xf>
    <xf numFmtId="38" fontId="13" fillId="6" borderId="124" xfId="1" applyFont="1" applyFill="1" applyBorder="1" applyAlignment="1" applyProtection="1">
      <alignment horizontal="right" vertical="center" wrapText="1"/>
      <protection locked="0"/>
    </xf>
    <xf numFmtId="38" fontId="13" fillId="6" borderId="124" xfId="1" applyFont="1" applyFill="1" applyBorder="1" applyAlignment="1" applyProtection="1">
      <alignment horizontal="center" vertical="center" wrapText="1"/>
      <protection locked="0"/>
    </xf>
    <xf numFmtId="0" fontId="13" fillId="6" borderId="124" xfId="3" applyFont="1" applyFill="1" applyBorder="1" applyAlignment="1" applyProtection="1">
      <alignment horizontal="center" vertical="center" wrapText="1" shrinkToFit="1"/>
      <protection locked="0"/>
    </xf>
    <xf numFmtId="0" fontId="13" fillId="6" borderId="124" xfId="0" applyFont="1" applyFill="1" applyBorder="1" applyAlignment="1" applyProtection="1">
      <alignment horizontal="center" vertical="center" wrapText="1"/>
      <protection locked="0"/>
    </xf>
    <xf numFmtId="0" fontId="13" fillId="6" borderId="133" xfId="0" applyFont="1" applyFill="1" applyBorder="1" applyAlignment="1" applyProtection="1">
      <alignment horizontal="center" vertical="center" wrapText="1" shrinkToFit="1"/>
      <protection locked="0"/>
    </xf>
    <xf numFmtId="0" fontId="13" fillId="6" borderId="133" xfId="0" applyFont="1" applyFill="1" applyBorder="1" applyAlignment="1" applyProtection="1">
      <alignment horizontal="right" vertical="center" wrapText="1"/>
      <protection locked="0"/>
    </xf>
    <xf numFmtId="38" fontId="13" fillId="6" borderId="133" xfId="1" applyFont="1" applyFill="1" applyBorder="1" applyAlignment="1" applyProtection="1">
      <alignment horizontal="right" vertical="center" wrapText="1"/>
      <protection locked="0"/>
    </xf>
    <xf numFmtId="38" fontId="13" fillId="6" borderId="133" xfId="1" applyFont="1" applyFill="1" applyBorder="1" applyAlignment="1" applyProtection="1">
      <alignment horizontal="center" vertical="center" wrapText="1"/>
      <protection locked="0"/>
    </xf>
    <xf numFmtId="0" fontId="43" fillId="6" borderId="44" xfId="3" applyNumberFormat="1" applyFont="1" applyFill="1" applyBorder="1" applyAlignment="1" applyProtection="1">
      <alignment vertical="center" wrapText="1"/>
      <protection locked="0"/>
    </xf>
    <xf numFmtId="0" fontId="19" fillId="0" borderId="189" xfId="0" applyNumberFormat="1" applyFont="1" applyFill="1" applyBorder="1" applyAlignment="1" applyProtection="1">
      <alignment vertical="center" wrapText="1"/>
    </xf>
    <xf numFmtId="0" fontId="19" fillId="0" borderId="191" xfId="0" applyNumberFormat="1" applyFont="1" applyFill="1" applyBorder="1" applyAlignment="1" applyProtection="1">
      <alignment vertical="center" wrapText="1"/>
    </xf>
    <xf numFmtId="49" fontId="53" fillId="6" borderId="117" xfId="3" applyNumberFormat="1" applyFont="1" applyFill="1" applyBorder="1" applyAlignment="1" applyProtection="1">
      <alignment horizontal="center" vertical="center"/>
      <protection locked="0"/>
    </xf>
    <xf numFmtId="0" fontId="24" fillId="3" borderId="45" xfId="0" applyFont="1" applyFill="1" applyBorder="1" applyAlignment="1" applyProtection="1">
      <alignment horizontal="center" vertical="center"/>
    </xf>
    <xf numFmtId="0" fontId="19" fillId="0" borderId="0" xfId="3" applyFont="1" applyBorder="1" applyAlignment="1" applyProtection="1">
      <alignment horizontal="left" vertical="center" wrapText="1"/>
    </xf>
    <xf numFmtId="0" fontId="19" fillId="3" borderId="54" xfId="0" applyFont="1" applyFill="1" applyBorder="1" applyAlignment="1" applyProtection="1">
      <alignment horizontal="center" vertical="center" wrapText="1"/>
    </xf>
    <xf numFmtId="0" fontId="19" fillId="0" borderId="11" xfId="3" applyFont="1" applyFill="1" applyBorder="1" applyAlignment="1" applyProtection="1">
      <alignment horizontal="center" vertical="center"/>
    </xf>
    <xf numFmtId="0" fontId="44" fillId="0" borderId="0" xfId="0" applyFont="1" applyAlignment="1" applyProtection="1">
      <alignment vertical="center"/>
    </xf>
    <xf numFmtId="184" fontId="44" fillId="0" borderId="0" xfId="0" applyNumberFormat="1" applyFont="1" applyAlignment="1" applyProtection="1">
      <alignment vertical="center"/>
    </xf>
    <xf numFmtId="0" fontId="44" fillId="0" borderId="0" xfId="0" applyFont="1" applyAlignment="1" applyProtection="1">
      <alignment horizontal="center" vertical="center"/>
    </xf>
    <xf numFmtId="0" fontId="39" fillId="0" borderId="0" xfId="10" quotePrefix="1" applyFont="1" applyBorder="1" applyAlignment="1" applyProtection="1">
      <alignment vertical="center"/>
    </xf>
    <xf numFmtId="0" fontId="59" fillId="0" borderId="0" xfId="10" quotePrefix="1" applyFont="1" applyBorder="1" applyAlignment="1" applyProtection="1">
      <alignment vertical="center"/>
    </xf>
    <xf numFmtId="0" fontId="59" fillId="0" borderId="0" xfId="0" applyFont="1" applyAlignment="1" applyProtection="1">
      <alignment vertical="center"/>
    </xf>
    <xf numFmtId="0" fontId="45" fillId="0" borderId="0" xfId="0" applyFont="1" applyAlignment="1" applyProtection="1">
      <alignment vertical="center"/>
    </xf>
    <xf numFmtId="0" fontId="44" fillId="0" borderId="0" xfId="0" applyFont="1" applyFill="1" applyBorder="1" applyAlignment="1" applyProtection="1">
      <alignment vertical="center"/>
    </xf>
    <xf numFmtId="0" fontId="44" fillId="0" borderId="0" xfId="0" applyFont="1" applyBorder="1" applyAlignment="1" applyProtection="1">
      <alignment vertical="center"/>
    </xf>
    <xf numFmtId="0" fontId="59" fillId="0" borderId="0" xfId="0" applyFont="1" applyFill="1" applyBorder="1" applyAlignment="1" applyProtection="1">
      <alignment vertical="center"/>
    </xf>
    <xf numFmtId="183" fontId="60" fillId="0" borderId="0" xfId="0" applyNumberFormat="1" applyFont="1" applyFill="1" applyBorder="1" applyAlignment="1" applyProtection="1">
      <alignment vertical="center"/>
    </xf>
    <xf numFmtId="202" fontId="44" fillId="0" borderId="0" xfId="0" applyNumberFormat="1" applyFont="1" applyAlignment="1" applyProtection="1">
      <alignment vertical="center"/>
    </xf>
    <xf numFmtId="199" fontId="44" fillId="0" borderId="0" xfId="1" applyNumberFormat="1" applyFont="1" applyAlignment="1" applyProtection="1">
      <alignment vertical="center"/>
    </xf>
    <xf numFmtId="199" fontId="44" fillId="0" borderId="0" xfId="0" applyNumberFormat="1" applyFont="1" applyAlignment="1" applyProtection="1">
      <alignment vertical="center"/>
    </xf>
    <xf numFmtId="38" fontId="44" fillId="0" borderId="0" xfId="1" applyFont="1" applyAlignment="1" applyProtection="1">
      <alignment vertical="center"/>
    </xf>
    <xf numFmtId="14" fontId="44" fillId="0" borderId="0" xfId="0" applyNumberFormat="1" applyFont="1" applyAlignment="1" applyProtection="1">
      <alignment vertical="center"/>
    </xf>
    <xf numFmtId="0" fontId="24" fillId="0" borderId="0" xfId="10" applyFont="1" applyAlignment="1" applyProtection="1">
      <alignment vertical="center"/>
    </xf>
    <xf numFmtId="0" fontId="25" fillId="0" borderId="0" xfId="10" applyFont="1" applyProtection="1">
      <alignment vertical="center"/>
    </xf>
    <xf numFmtId="182" fontId="24" fillId="0" borderId="5" xfId="6" applyFont="1" applyFill="1" applyBorder="1" applyAlignment="1" applyProtection="1">
      <alignment vertical="center"/>
    </xf>
    <xf numFmtId="0" fontId="24" fillId="6" borderId="27" xfId="10" applyFont="1" applyFill="1" applyBorder="1" applyAlignment="1" applyProtection="1">
      <alignment horizontal="center" vertical="center" wrapText="1"/>
      <protection locked="0"/>
    </xf>
    <xf numFmtId="0" fontId="44" fillId="6" borderId="63" xfId="10" applyFont="1" applyFill="1" applyBorder="1" applyAlignment="1" applyProtection="1">
      <alignment horizontal="center" vertical="center" wrapText="1"/>
      <protection locked="0"/>
    </xf>
    <xf numFmtId="0" fontId="24" fillId="2" borderId="28" xfId="10" applyFont="1" applyFill="1" applyBorder="1" applyAlignment="1" applyProtection="1">
      <alignment vertical="center" wrapText="1"/>
    </xf>
    <xf numFmtId="0" fontId="24" fillId="0" borderId="6" xfId="10" applyFont="1" applyBorder="1" applyAlignment="1" applyProtection="1">
      <alignment horizontal="center" vertical="center" wrapText="1"/>
    </xf>
    <xf numFmtId="0" fontId="25" fillId="4" borderId="47" xfId="10" applyFont="1" applyFill="1" applyBorder="1" applyAlignment="1" applyProtection="1">
      <alignment vertical="center" wrapText="1"/>
    </xf>
    <xf numFmtId="0" fontId="25" fillId="4" borderId="60" xfId="10" applyFont="1" applyFill="1" applyBorder="1" applyAlignment="1" applyProtection="1">
      <alignment vertical="center" wrapText="1"/>
    </xf>
    <xf numFmtId="0" fontId="25" fillId="4" borderId="21" xfId="10" applyFont="1" applyFill="1" applyBorder="1" applyAlignment="1" applyProtection="1">
      <alignment vertical="center" wrapText="1"/>
    </xf>
    <xf numFmtId="49" fontId="53" fillId="6" borderId="54" xfId="3" applyNumberFormat="1" applyFont="1" applyFill="1" applyBorder="1" applyAlignment="1" applyProtection="1">
      <alignment horizontal="center" vertical="center"/>
      <protection locked="0"/>
    </xf>
    <xf numFmtId="0" fontId="25" fillId="0" borderId="0" xfId="10" applyFont="1" applyAlignment="1" applyProtection="1">
      <alignment vertical="center"/>
    </xf>
    <xf numFmtId="0" fontId="24" fillId="0" borderId="0" xfId="10" applyFont="1" applyBorder="1" applyAlignment="1" applyProtection="1">
      <alignment vertical="top"/>
    </xf>
    <xf numFmtId="182" fontId="24" fillId="0" borderId="5" xfId="6" applyFont="1" applyFill="1" applyBorder="1" applyAlignment="1" applyProtection="1">
      <alignment vertical="center" wrapText="1"/>
    </xf>
    <xf numFmtId="0" fontId="24" fillId="0" borderId="0" xfId="0" applyFont="1" applyProtection="1">
      <alignment vertical="center"/>
    </xf>
    <xf numFmtId="0" fontId="64" fillId="0" borderId="0" xfId="0" applyFont="1" applyAlignment="1" applyProtection="1">
      <alignment horizontal="right" vertical="center"/>
    </xf>
    <xf numFmtId="0" fontId="39" fillId="0" borderId="0" xfId="0" applyFont="1" applyProtection="1">
      <alignment vertical="center"/>
    </xf>
    <xf numFmtId="0" fontId="25" fillId="0" borderId="0" xfId="0" applyFont="1" applyProtection="1">
      <alignment vertical="center"/>
    </xf>
    <xf numFmtId="0" fontId="19" fillId="6" borderId="45" xfId="0" applyFont="1" applyFill="1" applyBorder="1" applyAlignment="1" applyProtection="1">
      <alignment horizontal="center" vertical="center" shrinkToFit="1"/>
      <protection locked="0"/>
    </xf>
    <xf numFmtId="0" fontId="19" fillId="6" borderId="45" xfId="0" applyFont="1" applyFill="1" applyBorder="1" applyAlignment="1" applyProtection="1">
      <alignment horizontal="center" vertical="center"/>
      <protection locked="0"/>
    </xf>
    <xf numFmtId="177" fontId="24" fillId="6" borderId="45" xfId="0" applyNumberFormat="1" applyFont="1" applyFill="1" applyBorder="1" applyAlignment="1" applyProtection="1">
      <alignment horizontal="right" vertical="center" shrinkToFit="1"/>
      <protection locked="0"/>
    </xf>
    <xf numFmtId="177" fontId="24" fillId="6" borderId="115" xfId="0" applyNumberFormat="1" applyFont="1" applyFill="1" applyBorder="1" applyAlignment="1" applyProtection="1">
      <alignment horizontal="right" vertical="center" shrinkToFit="1"/>
      <protection locked="0"/>
    </xf>
    <xf numFmtId="0" fontId="19" fillId="0" borderId="0" xfId="0" applyFont="1" applyAlignment="1" applyProtection="1">
      <alignment vertical="center"/>
    </xf>
    <xf numFmtId="0" fontId="24" fillId="0" borderId="0" xfId="0" applyFont="1" applyAlignment="1" applyProtection="1">
      <alignment vertical="center" wrapText="1"/>
    </xf>
    <xf numFmtId="186" fontId="24" fillId="6" borderId="45" xfId="0" applyNumberFormat="1" applyFont="1" applyFill="1" applyBorder="1" applyAlignment="1" applyProtection="1">
      <alignment horizontal="right" vertical="center" shrinkToFit="1"/>
      <protection locked="0"/>
    </xf>
    <xf numFmtId="49" fontId="53" fillId="6" borderId="111" xfId="3" applyNumberFormat="1" applyFont="1" applyFill="1" applyBorder="1" applyAlignment="1" applyProtection="1">
      <alignment horizontal="center" vertical="center"/>
      <protection locked="0"/>
    </xf>
    <xf numFmtId="182" fontId="24" fillId="0" borderId="0" xfId="6" applyFont="1" applyAlignment="1" applyProtection="1">
      <alignment vertical="center"/>
    </xf>
    <xf numFmtId="182" fontId="39" fillId="0" borderId="0" xfId="6" applyFont="1" applyBorder="1" applyAlignment="1" applyProtection="1">
      <alignment vertical="center"/>
    </xf>
    <xf numFmtId="182" fontId="25" fillId="0" borderId="0" xfId="6" applyFont="1" applyBorder="1" applyAlignment="1" applyProtection="1">
      <alignment vertical="center"/>
    </xf>
    <xf numFmtId="182" fontId="25" fillId="3" borderId="90" xfId="6" applyFont="1" applyFill="1" applyBorder="1" applyAlignment="1" applyProtection="1">
      <alignment vertical="center" wrapText="1"/>
    </xf>
    <xf numFmtId="182" fontId="25" fillId="0" borderId="0" xfId="6" applyFont="1" applyBorder="1" applyAlignment="1" applyProtection="1">
      <alignment horizontal="left" vertical="center" wrapText="1"/>
    </xf>
    <xf numFmtId="0" fontId="24" fillId="6" borderId="11" xfId="10" applyFont="1" applyFill="1" applyBorder="1" applyAlignment="1" applyProtection="1">
      <alignment horizontal="center" vertical="center" wrapText="1"/>
      <protection locked="0"/>
    </xf>
    <xf numFmtId="182" fontId="25" fillId="0" borderId="0" xfId="6" applyFont="1" applyAlignment="1" applyProtection="1">
      <alignment horizontal="left" vertical="center" wrapText="1"/>
    </xf>
    <xf numFmtId="0" fontId="38" fillId="3" borderId="13" xfId="6" applyNumberFormat="1" applyFont="1" applyFill="1" applyBorder="1" applyAlignment="1" applyProtection="1">
      <alignment horizontal="center" vertical="center"/>
    </xf>
    <xf numFmtId="182" fontId="23" fillId="6" borderId="80" xfId="6" applyFont="1" applyFill="1" applyBorder="1" applyAlignment="1" applyProtection="1">
      <alignment horizontal="center" vertical="center" shrinkToFit="1"/>
      <protection locked="0"/>
    </xf>
    <xf numFmtId="0" fontId="38" fillId="3" borderId="78" xfId="6" applyNumberFormat="1" applyFont="1" applyFill="1" applyBorder="1" applyAlignment="1" applyProtection="1">
      <alignment horizontal="center" vertical="center"/>
    </xf>
    <xf numFmtId="182" fontId="23" fillId="6" borderId="78" xfId="6" applyFont="1" applyFill="1" applyBorder="1" applyAlignment="1" applyProtection="1">
      <alignment horizontal="center" vertical="center" shrinkToFit="1"/>
      <protection locked="0"/>
    </xf>
    <xf numFmtId="182" fontId="24" fillId="6" borderId="45" xfId="6" applyFont="1" applyFill="1" applyBorder="1" applyAlignment="1" applyProtection="1">
      <alignment vertical="center"/>
      <protection locked="0"/>
    </xf>
    <xf numFmtId="182" fontId="24" fillId="6" borderId="44" xfId="6" applyFont="1" applyFill="1" applyBorder="1" applyAlignment="1" applyProtection="1">
      <alignment horizontal="center" vertical="center"/>
      <protection locked="0"/>
    </xf>
    <xf numFmtId="182" fontId="24" fillId="0" borderId="0" xfId="6" applyFont="1" applyBorder="1" applyAlignment="1" applyProtection="1">
      <alignment vertical="center"/>
    </xf>
    <xf numFmtId="182" fontId="24" fillId="6" borderId="45" xfId="6" applyFont="1" applyFill="1" applyBorder="1" applyAlignment="1" applyProtection="1">
      <alignment horizontal="center" vertical="center" wrapText="1"/>
      <protection locked="0"/>
    </xf>
    <xf numFmtId="182" fontId="24" fillId="0" borderId="0" xfId="6" applyFont="1" applyBorder="1" applyAlignment="1" applyProtection="1">
      <alignment horizontal="center" vertical="center"/>
    </xf>
    <xf numFmtId="0" fontId="38" fillId="3" borderId="29" xfId="6" applyNumberFormat="1" applyFont="1" applyFill="1" applyBorder="1" applyAlignment="1" applyProtection="1">
      <alignment horizontal="center" vertical="center"/>
    </xf>
    <xf numFmtId="0" fontId="39" fillId="0" borderId="0" xfId="10" applyFont="1" applyFill="1" applyBorder="1" applyAlignment="1" applyProtection="1">
      <alignment vertical="top"/>
    </xf>
    <xf numFmtId="0" fontId="25" fillId="0" borderId="0" xfId="10" applyFont="1" applyBorder="1" applyAlignment="1" applyProtection="1">
      <alignment vertical="top"/>
    </xf>
    <xf numFmtId="0" fontId="24" fillId="0" borderId="0" xfId="0" applyFont="1" applyFill="1" applyProtection="1">
      <alignment vertical="center"/>
    </xf>
    <xf numFmtId="0" fontId="25" fillId="0" borderId="2" xfId="10" applyFont="1" applyBorder="1" applyAlignment="1" applyProtection="1">
      <alignment vertical="center"/>
    </xf>
    <xf numFmtId="0" fontId="39" fillId="0" borderId="5" xfId="0" applyFont="1" applyFill="1" applyBorder="1" applyAlignment="1" applyProtection="1">
      <alignment vertical="center"/>
    </xf>
    <xf numFmtId="0" fontId="25" fillId="0" borderId="5" xfId="0" applyFont="1" applyFill="1" applyBorder="1" applyAlignment="1" applyProtection="1">
      <alignment vertical="center"/>
    </xf>
    <xf numFmtId="0" fontId="24" fillId="0" borderId="0" xfId="0" applyFont="1" applyFill="1" applyAlignment="1" applyProtection="1">
      <alignment vertical="center"/>
    </xf>
    <xf numFmtId="0" fontId="24" fillId="0" borderId="0" xfId="0" applyFont="1" applyAlignment="1" applyProtection="1">
      <alignment vertical="center"/>
    </xf>
    <xf numFmtId="188" fontId="38" fillId="3" borderId="56" xfId="0" applyNumberFormat="1" applyFont="1" applyFill="1" applyBorder="1" applyAlignment="1" applyProtection="1">
      <alignment horizontal="center" vertical="center" shrinkToFit="1"/>
    </xf>
    <xf numFmtId="188" fontId="38" fillId="3" borderId="48" xfId="3" applyNumberFormat="1" applyFont="1" applyFill="1" applyBorder="1" applyAlignment="1" applyProtection="1">
      <alignment horizontal="center" vertical="center" shrinkToFit="1"/>
    </xf>
    <xf numFmtId="188" fontId="38" fillId="3" borderId="56" xfId="3" applyNumberFormat="1" applyFont="1" applyFill="1" applyBorder="1" applyAlignment="1" applyProtection="1">
      <alignment horizontal="center" vertical="center" shrinkToFit="1"/>
    </xf>
    <xf numFmtId="188" fontId="38" fillId="3" borderId="57" xfId="3" applyNumberFormat="1" applyFont="1" applyFill="1" applyBorder="1" applyAlignment="1" applyProtection="1">
      <alignment horizontal="center" vertical="center" shrinkToFit="1"/>
    </xf>
    <xf numFmtId="0" fontId="39" fillId="0" borderId="0" xfId="10" applyFont="1" applyBorder="1" applyAlignment="1" applyProtection="1">
      <alignment vertical="center"/>
    </xf>
    <xf numFmtId="0" fontId="19" fillId="0" borderId="94" xfId="3" applyFont="1" applyFill="1" applyBorder="1" applyAlignment="1" applyProtection="1">
      <alignment horizontal="right" vertical="center"/>
    </xf>
    <xf numFmtId="182" fontId="24" fillId="0" borderId="10" xfId="6" applyFont="1" applyFill="1" applyBorder="1" applyAlignment="1" applyProtection="1">
      <alignment horizontal="right" vertical="center"/>
    </xf>
    <xf numFmtId="0" fontId="19" fillId="0" borderId="94" xfId="3" applyFont="1" applyBorder="1" applyAlignment="1" applyProtection="1">
      <alignment vertical="center" wrapText="1"/>
    </xf>
    <xf numFmtId="0" fontId="19" fillId="0" borderId="118" xfId="3" applyFont="1" applyBorder="1" applyAlignment="1" applyProtection="1">
      <alignment vertical="center" wrapText="1"/>
    </xf>
    <xf numFmtId="190" fontId="38" fillId="3" borderId="131" xfId="0" applyNumberFormat="1" applyFont="1" applyFill="1" applyBorder="1" applyAlignment="1" applyProtection="1">
      <alignment horizontal="center" vertical="center" shrinkToFit="1"/>
    </xf>
    <xf numFmtId="38" fontId="13" fillId="6" borderId="124" xfId="1" applyNumberFormat="1" applyFont="1" applyFill="1" applyBorder="1" applyAlignment="1" applyProtection="1">
      <alignment horizontal="right" vertical="center"/>
      <protection locked="0"/>
    </xf>
    <xf numFmtId="38" fontId="13" fillId="6" borderId="124" xfId="1" applyNumberFormat="1" applyFont="1" applyFill="1" applyBorder="1" applyAlignment="1" applyProtection="1">
      <alignment horizontal="center" vertical="center"/>
      <protection locked="0"/>
    </xf>
    <xf numFmtId="190" fontId="38" fillId="3" borderId="132" xfId="0" applyNumberFormat="1" applyFont="1" applyFill="1" applyBorder="1" applyAlignment="1" applyProtection="1">
      <alignment horizontal="center" vertical="center" shrinkToFit="1"/>
    </xf>
    <xf numFmtId="0" fontId="19" fillId="2" borderId="0" xfId="3" applyFont="1" applyFill="1" applyBorder="1" applyProtection="1">
      <alignment vertical="center"/>
    </xf>
    <xf numFmtId="0" fontId="13" fillId="6" borderId="11" xfId="3" applyFont="1" applyFill="1" applyBorder="1" applyAlignment="1" applyProtection="1">
      <alignment vertical="center"/>
      <protection locked="0"/>
    </xf>
    <xf numFmtId="0" fontId="19" fillId="0" borderId="11" xfId="3" applyFont="1" applyFill="1" applyBorder="1" applyAlignment="1" applyProtection="1">
      <alignment vertical="center"/>
    </xf>
    <xf numFmtId="0" fontId="21" fillId="0" borderId="0" xfId="10" applyFont="1" applyBorder="1" applyAlignment="1" applyProtection="1">
      <alignment vertical="top" wrapText="1"/>
    </xf>
    <xf numFmtId="0" fontId="21" fillId="4" borderId="86" xfId="3" applyFont="1" applyFill="1" applyBorder="1" applyAlignment="1" applyProtection="1">
      <alignment vertical="center"/>
    </xf>
    <xf numFmtId="0" fontId="19" fillId="0" borderId="86" xfId="3" applyFont="1" applyFill="1" applyBorder="1" applyAlignment="1" applyProtection="1">
      <alignment horizontal="right" vertical="center"/>
    </xf>
    <xf numFmtId="0" fontId="23" fillId="3" borderId="112" xfId="0" applyFont="1" applyFill="1" applyBorder="1" applyAlignment="1" applyProtection="1">
      <alignment horizontal="center" vertical="center" wrapText="1"/>
    </xf>
    <xf numFmtId="0" fontId="19" fillId="0" borderId="0" xfId="0" applyFont="1" applyFill="1" applyProtection="1">
      <alignment vertical="center"/>
    </xf>
    <xf numFmtId="177" fontId="19" fillId="3" borderId="7" xfId="3" applyNumberFormat="1" applyFont="1" applyFill="1" applyBorder="1" applyAlignment="1" applyProtection="1">
      <alignment horizontal="center" vertical="center" wrapText="1"/>
    </xf>
    <xf numFmtId="177" fontId="38" fillId="3" borderId="50" xfId="3" applyNumberFormat="1" applyFont="1" applyFill="1" applyBorder="1" applyAlignment="1" applyProtection="1">
      <alignment vertical="distributed" textRotation="255" justifyLastLine="1"/>
    </xf>
    <xf numFmtId="177" fontId="23" fillId="3" borderId="5" xfId="3" applyNumberFormat="1" applyFont="1" applyFill="1" applyBorder="1" applyAlignment="1" applyProtection="1">
      <alignment vertical="distributed" textRotation="255" justifyLastLine="1"/>
    </xf>
    <xf numFmtId="177" fontId="38" fillId="3" borderId="123" xfId="3" applyNumberFormat="1" applyFont="1" applyFill="1" applyBorder="1" applyAlignment="1" applyProtection="1">
      <alignment vertical="distributed" textRotation="255" justifyLastLine="1"/>
    </xf>
    <xf numFmtId="0" fontId="24" fillId="0" borderId="0" xfId="3" applyFont="1" applyProtection="1">
      <alignment vertical="center"/>
    </xf>
    <xf numFmtId="0" fontId="25" fillId="0" borderId="0" xfId="10" applyFont="1" applyBorder="1" applyAlignment="1" applyProtection="1">
      <alignment vertical="top" wrapText="1"/>
    </xf>
    <xf numFmtId="0" fontId="25" fillId="4" borderId="12" xfId="3" applyFont="1" applyFill="1" applyBorder="1" applyAlignment="1" applyProtection="1">
      <alignment vertical="center"/>
    </xf>
    <xf numFmtId="0" fontId="46" fillId="0" borderId="0" xfId="3" applyFont="1" applyFill="1" applyBorder="1" applyAlignment="1" applyProtection="1">
      <alignment vertical="center"/>
    </xf>
    <xf numFmtId="0" fontId="21" fillId="0" borderId="0" xfId="3" applyFont="1" applyFill="1" applyBorder="1" applyAlignment="1" applyProtection="1">
      <alignment vertical="center"/>
    </xf>
    <xf numFmtId="0" fontId="25" fillId="0" borderId="10" xfId="3" applyFont="1" applyBorder="1" applyAlignment="1" applyProtection="1">
      <alignment vertical="center"/>
    </xf>
    <xf numFmtId="0" fontId="19" fillId="0" borderId="5" xfId="3" applyFont="1" applyFill="1" applyBorder="1" applyAlignment="1" applyProtection="1">
      <alignment horizontal="right" vertical="center"/>
    </xf>
    <xf numFmtId="0" fontId="24" fillId="0" borderId="6" xfId="3" applyFont="1" applyBorder="1" applyAlignment="1" applyProtection="1">
      <alignment vertical="center"/>
    </xf>
    <xf numFmtId="0" fontId="38" fillId="3" borderId="69" xfId="3" applyNumberFormat="1" applyFont="1" applyFill="1" applyBorder="1" applyAlignment="1" applyProtection="1">
      <alignment horizontal="center" vertical="center" wrapText="1"/>
    </xf>
    <xf numFmtId="0" fontId="43" fillId="6" borderId="45" xfId="0" applyFont="1" applyFill="1" applyBorder="1" applyAlignment="1" applyProtection="1">
      <alignment horizontal="left" vertical="center" wrapText="1"/>
      <protection locked="0"/>
    </xf>
    <xf numFmtId="0" fontId="25" fillId="4" borderId="1" xfId="3" applyFont="1" applyFill="1" applyBorder="1" applyProtection="1">
      <alignment vertical="center"/>
    </xf>
    <xf numFmtId="0" fontId="24" fillId="4" borderId="12" xfId="3" applyFont="1" applyFill="1" applyBorder="1" applyProtection="1">
      <alignment vertical="center"/>
    </xf>
    <xf numFmtId="0" fontId="21" fillId="0" borderId="0" xfId="10" applyFont="1" applyFill="1" applyBorder="1" applyAlignment="1" applyProtection="1">
      <alignment vertical="top"/>
    </xf>
    <xf numFmtId="0" fontId="25" fillId="5" borderId="1" xfId="3" applyFont="1" applyFill="1" applyBorder="1" applyAlignment="1" applyProtection="1">
      <alignment vertical="center"/>
    </xf>
    <xf numFmtId="0" fontId="21" fillId="5" borderId="2" xfId="3" applyFont="1" applyFill="1" applyBorder="1" applyAlignment="1" applyProtection="1">
      <alignment vertical="center"/>
    </xf>
    <xf numFmtId="0" fontId="24" fillId="5" borderId="112" xfId="0" applyFont="1" applyFill="1" applyBorder="1" applyAlignment="1" applyProtection="1">
      <alignment vertical="center"/>
    </xf>
    <xf numFmtId="0" fontId="19" fillId="0" borderId="88" xfId="3" applyFont="1" applyBorder="1" applyAlignment="1" applyProtection="1">
      <alignment horizontal="left" vertical="center"/>
    </xf>
    <xf numFmtId="0" fontId="21" fillId="0" borderId="11" xfId="3" applyFont="1" applyBorder="1" applyAlignment="1" applyProtection="1">
      <alignment horizontal="left" vertical="center"/>
    </xf>
    <xf numFmtId="0" fontId="21" fillId="0" borderId="11" xfId="3" applyFont="1" applyBorder="1" applyAlignment="1" applyProtection="1">
      <alignment horizontal="right" vertical="center"/>
    </xf>
    <xf numFmtId="0" fontId="19" fillId="0" borderId="11" xfId="3" applyFont="1" applyFill="1" applyBorder="1" applyAlignment="1" applyProtection="1">
      <alignment horizontal="right" vertical="center"/>
    </xf>
    <xf numFmtId="0" fontId="24" fillId="0" borderId="86" xfId="0" applyFont="1" applyBorder="1" applyAlignment="1" applyProtection="1">
      <alignment vertical="center"/>
    </xf>
    <xf numFmtId="0" fontId="38" fillId="3" borderId="116" xfId="0" applyFont="1" applyFill="1" applyBorder="1" applyAlignment="1" applyProtection="1">
      <alignment horizontal="center" vertical="center" wrapText="1"/>
    </xf>
    <xf numFmtId="0" fontId="19" fillId="3" borderId="112" xfId="0" applyFont="1" applyFill="1" applyBorder="1" applyAlignment="1" applyProtection="1">
      <alignment horizontal="center" vertical="center" wrapText="1"/>
    </xf>
    <xf numFmtId="0" fontId="19" fillId="0" borderId="7" xfId="0" applyFont="1" applyBorder="1" applyProtection="1">
      <alignment vertical="center"/>
    </xf>
    <xf numFmtId="0" fontId="19" fillId="2" borderId="0" xfId="3" applyFont="1" applyFill="1" applyBorder="1" applyAlignment="1" applyProtection="1">
      <alignment vertical="center"/>
    </xf>
    <xf numFmtId="0" fontId="19" fillId="5" borderId="5" xfId="3" applyFont="1" applyFill="1" applyBorder="1" applyAlignment="1" applyProtection="1">
      <alignment horizontal="center" vertical="center" shrinkToFit="1"/>
    </xf>
    <xf numFmtId="0" fontId="19" fillId="5" borderId="5" xfId="3" applyNumberFormat="1" applyFont="1" applyFill="1" applyBorder="1" applyAlignment="1" applyProtection="1">
      <alignment horizontal="center" vertical="center"/>
    </xf>
    <xf numFmtId="0" fontId="19" fillId="5" borderId="6" xfId="3" applyNumberFormat="1" applyFont="1" applyFill="1" applyBorder="1" applyAlignment="1" applyProtection="1">
      <alignment horizontal="center" vertical="center"/>
    </xf>
    <xf numFmtId="0" fontId="24" fillId="0" borderId="0" xfId="3" applyFont="1" applyFill="1" applyProtection="1">
      <alignment vertical="center"/>
    </xf>
    <xf numFmtId="0" fontId="39" fillId="0" borderId="0" xfId="3" applyFont="1" applyFill="1" applyAlignment="1" applyProtection="1">
      <alignment vertical="center"/>
    </xf>
    <xf numFmtId="0" fontId="25" fillId="0" borderId="0" xfId="3" applyFont="1" applyFill="1" applyAlignment="1" applyProtection="1">
      <alignment vertical="center"/>
    </xf>
    <xf numFmtId="0" fontId="24" fillId="0" borderId="0" xfId="3" applyFont="1" applyFill="1" applyBorder="1" applyProtection="1">
      <alignment vertical="center"/>
    </xf>
    <xf numFmtId="0" fontId="25" fillId="0" borderId="0" xfId="3" applyFont="1" applyFill="1" applyProtection="1">
      <alignment vertical="center"/>
    </xf>
    <xf numFmtId="0" fontId="24" fillId="0" borderId="0" xfId="3" applyFont="1" applyFill="1" applyAlignment="1" applyProtection="1">
      <alignment horizontal="right" vertical="center"/>
    </xf>
    <xf numFmtId="0" fontId="24" fillId="0" borderId="0" xfId="3" applyFont="1" applyFill="1" applyBorder="1" applyAlignment="1" applyProtection="1">
      <alignment vertical="center"/>
    </xf>
    <xf numFmtId="0" fontId="25" fillId="0" borderId="0" xfId="3" applyFont="1" applyFill="1" applyBorder="1" applyAlignment="1" applyProtection="1">
      <alignment vertical="center"/>
    </xf>
    <xf numFmtId="0" fontId="24" fillId="0" borderId="0" xfId="3" applyFont="1" applyFill="1" applyBorder="1" applyAlignment="1" applyProtection="1">
      <alignment horizontal="center" vertical="center"/>
    </xf>
    <xf numFmtId="0" fontId="24" fillId="0" borderId="0" xfId="3" applyFont="1" applyFill="1" applyBorder="1" applyAlignment="1" applyProtection="1">
      <alignment vertical="center" shrinkToFit="1"/>
    </xf>
    <xf numFmtId="0" fontId="24" fillId="0" borderId="0" xfId="3" applyFont="1" applyFill="1" applyBorder="1" applyAlignment="1" applyProtection="1">
      <alignment vertical="top" wrapText="1"/>
    </xf>
    <xf numFmtId="0" fontId="25" fillId="0" borderId="0" xfId="3" applyFont="1" applyFill="1" applyBorder="1" applyAlignment="1" applyProtection="1">
      <alignment vertical="top" wrapText="1"/>
    </xf>
    <xf numFmtId="0" fontId="25" fillId="0" borderId="0" xfId="3" applyFont="1" applyFill="1" applyBorder="1" applyAlignment="1" applyProtection="1">
      <alignment horizontal="left" vertical="center" wrapText="1"/>
    </xf>
    <xf numFmtId="38" fontId="25" fillId="0" borderId="0" xfId="1" applyFont="1" applyFill="1" applyBorder="1" applyAlignment="1" applyProtection="1">
      <alignment horizontal="right" vertical="center" wrapText="1"/>
    </xf>
    <xf numFmtId="0" fontId="25" fillId="0" borderId="0" xfId="3" applyFont="1" applyFill="1" applyAlignment="1" applyProtection="1">
      <alignment horizontal="left" vertical="center"/>
    </xf>
    <xf numFmtId="0" fontId="24" fillId="0" borderId="0" xfId="3" applyFont="1" applyFill="1" applyAlignment="1" applyProtection="1">
      <alignment horizontal="center" vertical="center"/>
    </xf>
    <xf numFmtId="0" fontId="24" fillId="0" borderId="0" xfId="3" applyFont="1" applyFill="1" applyAlignment="1" applyProtection="1">
      <alignment vertical="center"/>
    </xf>
    <xf numFmtId="0" fontId="25" fillId="0" borderId="0" xfId="3" applyFont="1" applyFill="1" applyAlignment="1" applyProtection="1">
      <alignment vertical="center" wrapText="1"/>
    </xf>
    <xf numFmtId="0" fontId="25" fillId="0" borderId="9" xfId="3" applyFont="1" applyFill="1" applyBorder="1" applyAlignment="1" applyProtection="1">
      <alignment vertical="top" wrapText="1"/>
    </xf>
    <xf numFmtId="0" fontId="24" fillId="0" borderId="0" xfId="3" applyFont="1" applyFill="1" applyBorder="1" applyAlignment="1" applyProtection="1">
      <alignment vertical="center" wrapText="1"/>
    </xf>
    <xf numFmtId="0" fontId="24" fillId="0" borderId="11" xfId="10" applyFont="1" applyFill="1" applyBorder="1" applyAlignment="1" applyProtection="1">
      <alignment horizontal="center" vertical="center" wrapText="1"/>
    </xf>
    <xf numFmtId="0" fontId="43" fillId="6" borderId="63" xfId="3" applyNumberFormat="1" applyFont="1" applyFill="1" applyBorder="1" applyAlignment="1" applyProtection="1">
      <alignment vertical="center" wrapText="1"/>
      <protection locked="0"/>
    </xf>
    <xf numFmtId="49" fontId="53" fillId="6" borderId="112" xfId="3" applyNumberFormat="1" applyFont="1" applyFill="1" applyBorder="1" applyAlignment="1" applyProtection="1">
      <alignment horizontal="center" vertical="center"/>
      <protection locked="0"/>
    </xf>
    <xf numFmtId="38" fontId="13" fillId="6" borderId="44" xfId="1" applyFont="1" applyFill="1" applyBorder="1" applyAlignment="1" applyProtection="1">
      <alignment horizontal="center" vertical="center" shrinkToFit="1"/>
      <protection locked="0"/>
    </xf>
    <xf numFmtId="38" fontId="13" fillId="6" borderId="59" xfId="1" applyFont="1" applyFill="1" applyBorder="1" applyAlignment="1" applyProtection="1">
      <alignment horizontal="center" vertical="center" shrinkToFit="1"/>
      <protection locked="0"/>
    </xf>
    <xf numFmtId="0" fontId="13" fillId="6" borderId="121" xfId="3" applyFont="1" applyFill="1" applyBorder="1" applyAlignment="1" applyProtection="1">
      <alignment vertical="center" shrinkToFit="1"/>
      <protection locked="0"/>
    </xf>
    <xf numFmtId="0" fontId="13" fillId="6" borderId="44" xfId="3" applyFont="1" applyFill="1" applyBorder="1" applyAlignment="1" applyProtection="1">
      <alignment vertical="center" shrinkToFit="1"/>
      <protection locked="0"/>
    </xf>
    <xf numFmtId="0" fontId="13" fillId="6" borderId="59" xfId="3" applyFont="1" applyFill="1" applyBorder="1" applyAlignment="1" applyProtection="1">
      <alignment vertical="center" shrinkToFit="1"/>
      <protection locked="0"/>
    </xf>
    <xf numFmtId="0" fontId="19" fillId="4" borderId="5" xfId="3" applyFont="1" applyFill="1" applyBorder="1" applyAlignment="1" applyProtection="1">
      <alignment horizontal="center" vertical="center" shrinkToFit="1"/>
    </xf>
    <xf numFmtId="0" fontId="19" fillId="4" borderId="5" xfId="3" applyNumberFormat="1" applyFont="1" applyFill="1" applyBorder="1" applyAlignment="1" applyProtection="1">
      <alignment horizontal="center" vertical="center"/>
    </xf>
    <xf numFmtId="0" fontId="19" fillId="4" borderId="6" xfId="3" applyNumberFormat="1" applyFont="1" applyFill="1" applyBorder="1" applyAlignment="1" applyProtection="1">
      <alignment horizontal="center" vertical="center"/>
    </xf>
    <xf numFmtId="0" fontId="19" fillId="6" borderId="25" xfId="3" applyFont="1" applyFill="1" applyBorder="1" applyAlignment="1" applyProtection="1">
      <alignment vertical="center" shrinkToFit="1"/>
      <protection locked="0"/>
    </xf>
    <xf numFmtId="0" fontId="19" fillId="6" borderId="117" xfId="3" applyFont="1" applyFill="1" applyBorder="1" applyAlignment="1" applyProtection="1">
      <alignment vertical="center" shrinkToFit="1"/>
      <protection locked="0"/>
    </xf>
    <xf numFmtId="0" fontId="19" fillId="6" borderId="59" xfId="3" applyFont="1" applyFill="1" applyBorder="1" applyAlignment="1" applyProtection="1">
      <alignment vertical="center" shrinkToFit="1"/>
      <protection locked="0"/>
    </xf>
    <xf numFmtId="38" fontId="13" fillId="6" borderId="188" xfId="1" applyFont="1" applyFill="1" applyBorder="1" applyAlignment="1" applyProtection="1">
      <alignment horizontal="center" vertical="center" shrinkToFit="1"/>
      <protection locked="0"/>
    </xf>
    <xf numFmtId="0" fontId="19" fillId="6" borderId="7" xfId="3" applyFont="1" applyFill="1" applyBorder="1" applyAlignment="1" applyProtection="1">
      <alignment vertical="center" shrinkToFit="1"/>
      <protection locked="0"/>
    </xf>
    <xf numFmtId="177" fontId="19" fillId="6" borderId="44" xfId="1" applyNumberFormat="1" applyFont="1" applyFill="1" applyBorder="1" applyAlignment="1" applyProtection="1">
      <alignment horizontal="center" vertical="center" shrinkToFit="1"/>
      <protection locked="0"/>
    </xf>
    <xf numFmtId="177" fontId="19" fillId="6" borderId="59" xfId="1" applyNumberFormat="1" applyFont="1" applyFill="1" applyBorder="1" applyAlignment="1" applyProtection="1">
      <alignment horizontal="center" vertical="center" shrinkToFit="1"/>
      <protection locked="0"/>
    </xf>
    <xf numFmtId="0" fontId="23" fillId="3" borderId="112" xfId="0" applyFont="1" applyFill="1" applyBorder="1" applyAlignment="1" applyProtection="1">
      <alignment horizontal="center" vertical="center" wrapText="1"/>
      <protection locked="0"/>
    </xf>
    <xf numFmtId="0" fontId="19" fillId="6" borderId="44" xfId="3" applyFont="1" applyFill="1" applyBorder="1" applyAlignment="1" applyProtection="1">
      <alignment vertical="center" shrinkToFit="1"/>
      <protection locked="0"/>
    </xf>
    <xf numFmtId="177" fontId="13" fillId="6" borderId="13" xfId="3" applyNumberFormat="1" applyFont="1" applyFill="1" applyBorder="1" applyAlignment="1" applyProtection="1">
      <alignment horizontal="center" vertical="center" wrapText="1"/>
      <protection locked="0"/>
    </xf>
    <xf numFmtId="177" fontId="13" fillId="6" borderId="7" xfId="3" applyNumberFormat="1" applyFont="1" applyFill="1" applyBorder="1" applyAlignment="1" applyProtection="1">
      <alignment horizontal="center" vertical="center" wrapText="1"/>
      <protection locked="0"/>
    </xf>
    <xf numFmtId="177" fontId="38" fillId="3" borderId="8" xfId="3" applyNumberFormat="1" applyFont="1" applyFill="1" applyBorder="1" applyAlignment="1" applyProtection="1">
      <alignment vertical="distributed" textRotation="255" justifyLastLine="1"/>
    </xf>
    <xf numFmtId="0" fontId="19" fillId="4" borderId="0" xfId="3" applyFont="1" applyFill="1" applyBorder="1" applyAlignment="1" applyProtection="1">
      <alignment horizontal="center" vertical="center" shrinkToFit="1"/>
    </xf>
    <xf numFmtId="0" fontId="19" fillId="0" borderId="9" xfId="3" applyFont="1" applyBorder="1" applyAlignment="1" applyProtection="1">
      <alignment vertical="center"/>
    </xf>
    <xf numFmtId="0" fontId="43" fillId="6" borderId="73" xfId="3" applyNumberFormat="1" applyFont="1" applyFill="1" applyBorder="1" applyAlignment="1" applyProtection="1">
      <alignment vertical="center" wrapText="1"/>
      <protection locked="0"/>
    </xf>
    <xf numFmtId="38" fontId="19" fillId="0" borderId="125" xfId="1" applyFont="1" applyFill="1" applyBorder="1" applyAlignment="1" applyProtection="1">
      <alignment vertical="center" wrapText="1"/>
    </xf>
    <xf numFmtId="38" fontId="19" fillId="0" borderId="144" xfId="0" applyNumberFormat="1" applyFont="1" applyFill="1" applyBorder="1" applyAlignment="1" applyProtection="1">
      <alignment vertical="center" wrapText="1"/>
    </xf>
    <xf numFmtId="0" fontId="19" fillId="5" borderId="0" xfId="3" applyFont="1" applyFill="1" applyBorder="1" applyAlignment="1" applyProtection="1">
      <alignment horizontal="center" vertical="center" shrinkToFit="1"/>
    </xf>
    <xf numFmtId="0" fontId="43" fillId="6" borderId="59" xfId="3" applyNumberFormat="1" applyFont="1" applyFill="1" applyBorder="1" applyAlignment="1" applyProtection="1">
      <alignment vertical="center" wrapText="1"/>
      <protection locked="0"/>
    </xf>
    <xf numFmtId="0" fontId="38" fillId="0" borderId="9" xfId="3" applyFont="1" applyBorder="1" applyAlignment="1" applyProtection="1">
      <alignment vertical="center"/>
    </xf>
    <xf numFmtId="184" fontId="44" fillId="0" borderId="0" xfId="0" applyNumberFormat="1" applyFont="1" applyAlignment="1" applyProtection="1">
      <alignment horizontal="left" vertical="center"/>
    </xf>
    <xf numFmtId="0" fontId="44" fillId="0" borderId="0" xfId="0" applyFont="1" applyAlignment="1" applyProtection="1">
      <alignment horizontal="left" vertical="center"/>
    </xf>
    <xf numFmtId="0" fontId="44" fillId="0" borderId="0" xfId="0" applyFont="1" applyAlignment="1" applyProtection="1">
      <alignment horizontal="right" vertical="center"/>
    </xf>
    <xf numFmtId="184" fontId="44" fillId="0" borderId="0" xfId="0" applyNumberFormat="1" applyFont="1" applyAlignment="1" applyProtection="1">
      <alignment horizontal="left" vertical="center"/>
    </xf>
    <xf numFmtId="0" fontId="44" fillId="3" borderId="45" xfId="0" applyFont="1" applyFill="1" applyBorder="1" applyAlignment="1" applyProtection="1">
      <alignment horizontal="center" vertical="center"/>
    </xf>
    <xf numFmtId="181" fontId="44" fillId="6" borderId="63" xfId="0" applyNumberFormat="1" applyFont="1" applyFill="1" applyBorder="1" applyAlignment="1" applyProtection="1">
      <alignment horizontal="center" vertical="center" wrapText="1"/>
      <protection locked="0"/>
    </xf>
    <xf numFmtId="181" fontId="44" fillId="6" borderId="27" xfId="0" applyNumberFormat="1" applyFont="1" applyFill="1" applyBorder="1" applyAlignment="1" applyProtection="1">
      <alignment horizontal="center" vertical="center"/>
      <protection locked="0"/>
    </xf>
    <xf numFmtId="181" fontId="44" fillId="6" borderId="64" xfId="0" applyNumberFormat="1" applyFont="1" applyFill="1" applyBorder="1" applyAlignment="1" applyProtection="1">
      <alignment horizontal="center" vertical="center"/>
      <protection locked="0"/>
    </xf>
    <xf numFmtId="0" fontId="59" fillId="6" borderId="49" xfId="0" applyFont="1" applyFill="1" applyBorder="1" applyAlignment="1" applyProtection="1">
      <alignment horizontal="center" vertical="center"/>
      <protection locked="0"/>
    </xf>
    <xf numFmtId="0" fontId="59" fillId="6" borderId="30" xfId="0" applyFont="1" applyFill="1" applyBorder="1" applyAlignment="1" applyProtection="1">
      <alignment horizontal="center" vertical="center"/>
      <protection locked="0"/>
    </xf>
    <xf numFmtId="0" fontId="59" fillId="6" borderId="41" xfId="0" applyFont="1" applyFill="1" applyBorder="1" applyAlignment="1" applyProtection="1">
      <alignment horizontal="center" vertical="center"/>
      <protection locked="0"/>
    </xf>
    <xf numFmtId="0" fontId="59" fillId="6" borderId="51" xfId="0" applyFont="1" applyFill="1" applyBorder="1" applyAlignment="1" applyProtection="1">
      <alignment horizontal="center" vertical="center"/>
      <protection locked="0"/>
    </xf>
    <xf numFmtId="0" fontId="59" fillId="6" borderId="31" xfId="0" applyFont="1" applyFill="1" applyBorder="1" applyAlignment="1" applyProtection="1">
      <alignment horizontal="center" vertical="center"/>
      <protection locked="0"/>
    </xf>
    <xf numFmtId="0" fontId="59" fillId="6" borderId="46" xfId="0" applyFont="1" applyFill="1" applyBorder="1" applyAlignment="1" applyProtection="1">
      <alignment horizontal="center" vertical="center"/>
      <protection locked="0"/>
    </xf>
    <xf numFmtId="0" fontId="44" fillId="0" borderId="0" xfId="0" applyFont="1" applyAlignment="1" applyProtection="1">
      <alignment horizontal="center" vertical="center"/>
    </xf>
    <xf numFmtId="0" fontId="58" fillId="9" borderId="0" xfId="0" applyFont="1" applyFill="1" applyAlignment="1" applyProtection="1">
      <alignment horizontal="center" vertical="center"/>
    </xf>
    <xf numFmtId="0" fontId="44" fillId="0" borderId="0" xfId="0" applyFont="1" applyBorder="1" applyAlignment="1" applyProtection="1">
      <alignment horizontal="center" vertical="center"/>
    </xf>
    <xf numFmtId="0" fontId="44" fillId="3" borderId="45" xfId="0" applyFont="1" applyFill="1" applyBorder="1" applyAlignment="1" applyProtection="1">
      <alignment horizontal="center" vertical="center" wrapText="1"/>
    </xf>
    <xf numFmtId="184" fontId="60" fillId="0" borderId="0" xfId="0" applyNumberFormat="1" applyFont="1" applyBorder="1" applyAlignment="1" applyProtection="1">
      <alignment horizontal="left" vertical="center"/>
    </xf>
    <xf numFmtId="200" fontId="44" fillId="6" borderId="63" xfId="0" applyNumberFormat="1" applyFont="1" applyFill="1" applyBorder="1" applyAlignment="1" applyProtection="1">
      <alignment horizontal="center" vertical="center"/>
      <protection locked="0"/>
    </xf>
    <xf numFmtId="200" fontId="44" fillId="6" borderId="27" xfId="0" applyNumberFormat="1" applyFont="1" applyFill="1" applyBorder="1" applyAlignment="1" applyProtection="1">
      <alignment horizontal="center" vertical="center"/>
      <protection locked="0"/>
    </xf>
    <xf numFmtId="200" fontId="44" fillId="6" borderId="64" xfId="0" applyNumberFormat="1" applyFont="1" applyFill="1" applyBorder="1" applyAlignment="1" applyProtection="1">
      <alignment horizontal="center" vertical="center"/>
      <protection locked="0"/>
    </xf>
    <xf numFmtId="181" fontId="44" fillId="6" borderId="63" xfId="0" applyNumberFormat="1" applyFont="1" applyFill="1" applyBorder="1" applyAlignment="1" applyProtection="1">
      <alignment horizontal="center" vertical="center"/>
      <protection locked="0"/>
    </xf>
    <xf numFmtId="201" fontId="25" fillId="0" borderId="18" xfId="0" applyNumberFormat="1" applyFont="1" applyFill="1" applyBorder="1" applyAlignment="1" applyProtection="1">
      <alignment horizontal="left" vertical="center" shrinkToFit="1"/>
    </xf>
    <xf numFmtId="201" fontId="25" fillId="0" borderId="0" xfId="0" applyNumberFormat="1" applyFont="1" applyFill="1" applyBorder="1" applyAlignment="1" applyProtection="1">
      <alignment horizontal="left" vertical="center" shrinkToFit="1"/>
    </xf>
    <xf numFmtId="0" fontId="62" fillId="3" borderId="0" xfId="10" applyFont="1" applyFill="1" applyAlignment="1" applyProtection="1">
      <alignment horizontal="center" vertical="center"/>
    </xf>
    <xf numFmtId="0" fontId="24" fillId="3" borderId="82" xfId="10" applyFont="1" applyFill="1" applyBorder="1" applyAlignment="1" applyProtection="1">
      <alignment horizontal="center" vertical="center" wrapText="1"/>
    </xf>
    <xf numFmtId="0" fontId="24" fillId="3" borderId="83" xfId="10" applyFont="1" applyFill="1" applyBorder="1" applyAlignment="1" applyProtection="1">
      <alignment horizontal="center" vertical="center" wrapText="1"/>
    </xf>
    <xf numFmtId="0" fontId="24" fillId="3" borderId="84" xfId="10" applyFont="1" applyFill="1" applyBorder="1" applyAlignment="1" applyProtection="1">
      <alignment horizontal="center" vertical="center" wrapText="1"/>
    </xf>
    <xf numFmtId="0" fontId="44" fillId="6" borderId="68" xfId="10" applyFont="1" applyFill="1" applyBorder="1" applyAlignment="1" applyProtection="1">
      <alignment horizontal="center" vertical="center" wrapText="1"/>
      <protection locked="0"/>
    </xf>
    <xf numFmtId="0" fontId="44" fillId="6" borderId="22" xfId="10" applyFont="1" applyFill="1" applyBorder="1" applyAlignment="1" applyProtection="1">
      <alignment horizontal="center" vertical="center" wrapText="1"/>
      <protection locked="0"/>
    </xf>
    <xf numFmtId="0" fontId="24" fillId="3" borderId="73" xfId="10" applyFont="1" applyFill="1" applyBorder="1" applyAlignment="1" applyProtection="1">
      <alignment horizontal="center" vertical="center" wrapText="1"/>
    </xf>
    <xf numFmtId="0" fontId="24" fillId="3" borderId="22" xfId="10" applyFont="1" applyFill="1" applyBorder="1" applyAlignment="1" applyProtection="1">
      <alignment horizontal="center" vertical="center" wrapText="1"/>
    </xf>
    <xf numFmtId="0" fontId="24" fillId="3" borderId="81" xfId="10" applyFont="1" applyFill="1" applyBorder="1" applyAlignment="1" applyProtection="1">
      <alignment horizontal="center" vertical="center" wrapText="1"/>
    </xf>
    <xf numFmtId="177" fontId="44" fillId="6" borderId="68" xfId="10" applyNumberFormat="1" applyFont="1" applyFill="1" applyBorder="1" applyAlignment="1" applyProtection="1">
      <alignment horizontal="right" vertical="center"/>
      <protection locked="0"/>
    </xf>
    <xf numFmtId="177" fontId="44" fillId="6" borderId="22" xfId="10" applyNumberFormat="1" applyFont="1" applyFill="1" applyBorder="1" applyAlignment="1" applyProtection="1">
      <alignment horizontal="right" vertical="center"/>
      <protection locked="0"/>
    </xf>
    <xf numFmtId="0" fontId="13" fillId="6" borderId="37" xfId="10" applyFont="1" applyFill="1" applyBorder="1" applyAlignment="1" applyProtection="1">
      <alignment horizontal="left" vertical="top" wrapText="1"/>
      <protection locked="0"/>
    </xf>
    <xf numFmtId="0" fontId="13" fillId="6" borderId="35" xfId="10" applyFont="1" applyFill="1" applyBorder="1" applyAlignment="1" applyProtection="1">
      <alignment horizontal="left" vertical="top" wrapText="1"/>
      <protection locked="0"/>
    </xf>
    <xf numFmtId="0" fontId="13" fillId="6" borderId="38" xfId="10" applyFont="1" applyFill="1" applyBorder="1" applyAlignment="1" applyProtection="1">
      <alignment horizontal="left" vertical="top" wrapText="1"/>
      <protection locked="0"/>
    </xf>
    <xf numFmtId="0" fontId="13" fillId="6" borderId="32" xfId="10" applyFont="1" applyFill="1" applyBorder="1" applyAlignment="1" applyProtection="1">
      <alignment horizontal="left" vertical="top" wrapText="1"/>
      <protection locked="0"/>
    </xf>
    <xf numFmtId="0" fontId="13" fillId="6" borderId="0" xfId="10" applyFont="1" applyFill="1" applyBorder="1" applyAlignment="1" applyProtection="1">
      <alignment horizontal="left" vertical="top" wrapText="1"/>
      <protection locked="0"/>
    </xf>
    <xf numFmtId="0" fontId="13" fillId="6" borderId="10" xfId="10" applyFont="1" applyFill="1" applyBorder="1" applyAlignment="1" applyProtection="1">
      <alignment horizontal="left" vertical="top" wrapText="1"/>
      <protection locked="0"/>
    </xf>
    <xf numFmtId="0" fontId="19" fillId="3" borderId="9" xfId="10" applyFont="1" applyFill="1" applyBorder="1" applyAlignment="1" applyProtection="1">
      <alignment horizontal="right" vertical="center" shrinkToFit="1"/>
    </xf>
    <xf numFmtId="0" fontId="19" fillId="3" borderId="0" xfId="10" applyFont="1" applyFill="1" applyBorder="1" applyAlignment="1" applyProtection="1">
      <alignment horizontal="right" vertical="center" shrinkToFit="1"/>
    </xf>
    <xf numFmtId="0" fontId="19" fillId="3" borderId="33" xfId="10" applyFont="1" applyFill="1" applyBorder="1" applyAlignment="1" applyProtection="1">
      <alignment horizontal="right" vertical="center" shrinkToFit="1"/>
    </xf>
    <xf numFmtId="0" fontId="24" fillId="3" borderId="26" xfId="10" applyFont="1" applyFill="1" applyBorder="1" applyAlignment="1" applyProtection="1">
      <alignment horizontal="center" vertical="center" wrapText="1"/>
    </xf>
    <xf numFmtId="0" fontId="24" fillId="3" borderId="27" xfId="10" applyFont="1" applyFill="1" applyBorder="1" applyAlignment="1" applyProtection="1">
      <alignment horizontal="center" vertical="center" wrapText="1"/>
    </xf>
    <xf numFmtId="0" fontId="24" fillId="3" borderId="71" xfId="10" applyFont="1" applyFill="1" applyBorder="1" applyAlignment="1" applyProtection="1">
      <alignment horizontal="center" vertical="center" wrapText="1"/>
    </xf>
    <xf numFmtId="0" fontId="43" fillId="6" borderId="72" xfId="10" applyFont="1" applyFill="1" applyBorder="1" applyAlignment="1" applyProtection="1">
      <alignment horizontal="center" vertical="center" wrapText="1"/>
      <protection locked="0"/>
    </xf>
    <xf numFmtId="0" fontId="43" fillId="6" borderId="27" xfId="10" applyFont="1" applyFill="1" applyBorder="1" applyAlignment="1" applyProtection="1">
      <alignment horizontal="center" vertical="center" wrapText="1"/>
      <protection locked="0"/>
    </xf>
    <xf numFmtId="0" fontId="24" fillId="3" borderId="39" xfId="10" applyFont="1" applyFill="1" applyBorder="1" applyAlignment="1" applyProtection="1">
      <alignment horizontal="center" vertical="center" wrapText="1"/>
    </xf>
    <xf numFmtId="0" fontId="24" fillId="3" borderId="35" xfId="10" applyFont="1" applyFill="1" applyBorder="1" applyAlignment="1" applyProtection="1">
      <alignment horizontal="center" vertical="center" wrapText="1"/>
    </xf>
    <xf numFmtId="0" fontId="24" fillId="3" borderId="36" xfId="10" applyFont="1" applyFill="1" applyBorder="1" applyAlignment="1" applyProtection="1">
      <alignment horizontal="center" vertical="center" wrapText="1"/>
    </xf>
    <xf numFmtId="0" fontId="24" fillId="3" borderId="9" xfId="10" applyFont="1" applyFill="1" applyBorder="1" applyAlignment="1" applyProtection="1">
      <alignment horizontal="center" vertical="center" wrapText="1"/>
    </xf>
    <xf numFmtId="0" fontId="24" fillId="3" borderId="0" xfId="10" applyFont="1" applyFill="1" applyBorder="1" applyAlignment="1" applyProtection="1">
      <alignment horizontal="center" vertical="center" wrapText="1"/>
    </xf>
    <xf numFmtId="0" fontId="24" fillId="3" borderId="33" xfId="10" applyFont="1" applyFill="1" applyBorder="1" applyAlignment="1" applyProtection="1">
      <alignment horizontal="center" vertical="center" wrapText="1"/>
    </xf>
    <xf numFmtId="184" fontId="24" fillId="2" borderId="27" xfId="10" applyNumberFormat="1" applyFont="1" applyFill="1" applyBorder="1" applyAlignment="1" applyProtection="1">
      <alignment horizontal="center" vertical="center" wrapText="1"/>
    </xf>
    <xf numFmtId="0" fontId="24" fillId="2" borderId="27" xfId="10" applyFont="1" applyFill="1" applyBorder="1" applyAlignment="1" applyProtection="1">
      <alignment vertical="center" wrapText="1"/>
    </xf>
    <xf numFmtId="0" fontId="25" fillId="3" borderId="1" xfId="10" applyFont="1" applyFill="1" applyBorder="1" applyAlignment="1" applyProtection="1">
      <alignment horizontal="left" vertical="center" wrapText="1"/>
    </xf>
    <xf numFmtId="0" fontId="25" fillId="3" borderId="2" xfId="10" applyFont="1" applyFill="1" applyBorder="1" applyAlignment="1" applyProtection="1">
      <alignment horizontal="left" vertical="center" wrapText="1"/>
    </xf>
    <xf numFmtId="0" fontId="25" fillId="3" borderId="3" xfId="10" applyFont="1" applyFill="1" applyBorder="1" applyAlignment="1" applyProtection="1">
      <alignment horizontal="left" vertical="center" wrapText="1"/>
    </xf>
    <xf numFmtId="0" fontId="25" fillId="3" borderId="53" xfId="10" applyFont="1" applyFill="1" applyBorder="1" applyAlignment="1" applyProtection="1">
      <alignment horizontal="left" vertical="center" wrapText="1"/>
    </xf>
    <xf numFmtId="0" fontId="25" fillId="3" borderId="31" xfId="10" applyFont="1" applyFill="1" applyBorder="1" applyAlignment="1" applyProtection="1">
      <alignment horizontal="left" vertical="center" wrapText="1"/>
    </xf>
    <xf numFmtId="0" fontId="25" fillId="3" borderId="40" xfId="10" applyFont="1" applyFill="1" applyBorder="1" applyAlignment="1" applyProtection="1">
      <alignment horizontal="left" vertical="center" wrapText="1"/>
    </xf>
    <xf numFmtId="0" fontId="44" fillId="6" borderId="32" xfId="10" applyFont="1" applyFill="1" applyBorder="1" applyAlignment="1" applyProtection="1">
      <alignment horizontal="left" vertical="center" wrapText="1"/>
      <protection locked="0"/>
    </xf>
    <xf numFmtId="0" fontId="44" fillId="6" borderId="0" xfId="10" applyFont="1" applyFill="1" applyBorder="1" applyAlignment="1" applyProtection="1">
      <alignment horizontal="left" vertical="center" wrapText="1"/>
      <protection locked="0"/>
    </xf>
    <xf numFmtId="0" fontId="44" fillId="6" borderId="10" xfId="10" applyFont="1" applyFill="1" applyBorder="1" applyAlignment="1" applyProtection="1">
      <alignment horizontal="left" vertical="center" wrapText="1"/>
      <protection locked="0"/>
    </xf>
    <xf numFmtId="0" fontId="25" fillId="3" borderId="116" xfId="10" applyFont="1" applyFill="1" applyBorder="1" applyAlignment="1" applyProtection="1">
      <alignment horizontal="center" vertical="center" wrapText="1"/>
    </xf>
    <xf numFmtId="0" fontId="25" fillId="3" borderId="16" xfId="10" applyFont="1" applyFill="1" applyBorder="1" applyAlignment="1" applyProtection="1">
      <alignment horizontal="center" vertical="center" wrapText="1"/>
    </xf>
    <xf numFmtId="0" fontId="24" fillId="4" borderId="24" xfId="10" applyFont="1" applyFill="1" applyBorder="1" applyAlignment="1" applyProtection="1">
      <alignment horizontal="center" vertical="center" wrapText="1"/>
    </xf>
    <xf numFmtId="0" fontId="24" fillId="4" borderId="30" xfId="10" applyFont="1" applyFill="1" applyBorder="1" applyAlignment="1" applyProtection="1">
      <alignment horizontal="center" vertical="center" wrapText="1"/>
    </xf>
    <xf numFmtId="0" fontId="24" fillId="4" borderId="25" xfId="10" applyFont="1" applyFill="1" applyBorder="1" applyAlignment="1" applyProtection="1">
      <alignment horizontal="center" vertical="center" wrapText="1"/>
    </xf>
    <xf numFmtId="0" fontId="24" fillId="4" borderId="9" xfId="10" applyFont="1" applyFill="1" applyBorder="1" applyAlignment="1" applyProtection="1">
      <alignment horizontal="center" vertical="center" wrapText="1"/>
    </xf>
    <xf numFmtId="0" fontId="24" fillId="4" borderId="0" xfId="10" applyFont="1" applyFill="1" applyBorder="1" applyAlignment="1" applyProtection="1">
      <alignment horizontal="center" vertical="center" wrapText="1"/>
    </xf>
    <xf numFmtId="0" fontId="24" fillId="4" borderId="10" xfId="10" applyFont="1" applyFill="1" applyBorder="1" applyAlignment="1" applyProtection="1">
      <alignment horizontal="center" vertical="center" wrapText="1"/>
    </xf>
    <xf numFmtId="0" fontId="13" fillId="6" borderId="24" xfId="10" applyFont="1" applyFill="1" applyBorder="1" applyAlignment="1" applyProtection="1">
      <alignment horizontal="left" vertical="top" wrapText="1"/>
      <protection locked="0"/>
    </xf>
    <xf numFmtId="0" fontId="13" fillId="6" borderId="30" xfId="10" applyFont="1" applyFill="1" applyBorder="1" applyAlignment="1" applyProtection="1">
      <alignment horizontal="left" vertical="top" wrapText="1"/>
      <protection locked="0"/>
    </xf>
    <xf numFmtId="0" fontId="13" fillId="6" borderId="25" xfId="10" applyFont="1" applyFill="1" applyBorder="1" applyAlignment="1" applyProtection="1">
      <alignment horizontal="left" vertical="top" wrapText="1"/>
      <protection locked="0"/>
    </xf>
    <xf numFmtId="0" fontId="13" fillId="6" borderId="9" xfId="10" applyFont="1" applyFill="1" applyBorder="1" applyAlignment="1" applyProtection="1">
      <alignment horizontal="left" vertical="top" wrapText="1"/>
      <protection locked="0"/>
    </xf>
    <xf numFmtId="0" fontId="13" fillId="6" borderId="53" xfId="10" applyFont="1" applyFill="1" applyBorder="1" applyAlignment="1" applyProtection="1">
      <alignment horizontal="left" vertical="top" wrapText="1"/>
      <protection locked="0"/>
    </xf>
    <xf numFmtId="0" fontId="13" fillId="6" borderId="31" xfId="10" applyFont="1" applyFill="1" applyBorder="1" applyAlignment="1" applyProtection="1">
      <alignment horizontal="left" vertical="top" wrapText="1"/>
      <protection locked="0"/>
    </xf>
    <xf numFmtId="0" fontId="13" fillId="6" borderId="40" xfId="10" applyFont="1" applyFill="1" applyBorder="1" applyAlignment="1" applyProtection="1">
      <alignment horizontal="left" vertical="top" wrapText="1"/>
      <protection locked="0"/>
    </xf>
    <xf numFmtId="0" fontId="19" fillId="4" borderId="53" xfId="10" applyFont="1" applyFill="1" applyBorder="1" applyAlignment="1" applyProtection="1">
      <alignment horizontal="right" vertical="center" shrinkToFit="1"/>
    </xf>
    <xf numFmtId="0" fontId="19" fillId="4" borderId="31" xfId="10" applyFont="1" applyFill="1" applyBorder="1" applyAlignment="1" applyProtection="1">
      <alignment horizontal="right" vertical="center" shrinkToFit="1"/>
    </xf>
    <xf numFmtId="0" fontId="19" fillId="4" borderId="40" xfId="10" applyFont="1" applyFill="1" applyBorder="1" applyAlignment="1" applyProtection="1">
      <alignment horizontal="right" vertical="center" shrinkToFit="1"/>
    </xf>
    <xf numFmtId="0" fontId="13" fillId="6" borderId="4" xfId="10" applyFont="1" applyFill="1" applyBorder="1" applyAlignment="1" applyProtection="1">
      <alignment horizontal="left" vertical="top" wrapText="1"/>
      <protection locked="0"/>
    </xf>
    <xf numFmtId="0" fontId="13" fillId="6" borderId="5" xfId="10" applyFont="1" applyFill="1" applyBorder="1" applyAlignment="1" applyProtection="1">
      <alignment horizontal="left" vertical="top" wrapText="1"/>
      <protection locked="0"/>
    </xf>
    <xf numFmtId="0" fontId="13" fillId="6" borderId="6" xfId="10" applyFont="1" applyFill="1" applyBorder="1" applyAlignment="1" applyProtection="1">
      <alignment horizontal="left" vertical="top" wrapText="1"/>
      <protection locked="0"/>
    </xf>
    <xf numFmtId="0" fontId="19" fillId="4" borderId="4" xfId="10" applyFont="1" applyFill="1" applyBorder="1" applyAlignment="1" applyProtection="1">
      <alignment horizontal="right" vertical="center" shrinkToFit="1"/>
    </xf>
    <xf numFmtId="0" fontId="19" fillId="4" borderId="5" xfId="10" applyFont="1" applyFill="1" applyBorder="1" applyAlignment="1" applyProtection="1">
      <alignment horizontal="right" vertical="center" shrinkToFit="1"/>
    </xf>
    <xf numFmtId="0" fontId="19" fillId="4" borderId="6" xfId="10" applyFont="1" applyFill="1" applyBorder="1" applyAlignment="1" applyProtection="1">
      <alignment horizontal="right" vertical="center" shrinkToFit="1"/>
    </xf>
    <xf numFmtId="0" fontId="19" fillId="4" borderId="9" xfId="10" applyFont="1" applyFill="1" applyBorder="1" applyAlignment="1" applyProtection="1">
      <alignment horizontal="right" vertical="center" shrinkToFit="1"/>
    </xf>
    <xf numFmtId="0" fontId="19" fillId="4" borderId="0" xfId="10" applyFont="1" applyFill="1" applyBorder="1" applyAlignment="1" applyProtection="1">
      <alignment horizontal="right" vertical="center" shrinkToFit="1"/>
    </xf>
    <xf numFmtId="0" fontId="19" fillId="4" borderId="10" xfId="10" applyFont="1" applyFill="1" applyBorder="1" applyAlignment="1" applyProtection="1">
      <alignment horizontal="right" vertical="center" shrinkToFit="1"/>
    </xf>
    <xf numFmtId="0" fontId="25" fillId="3" borderId="73" xfId="10" applyFont="1" applyFill="1" applyBorder="1" applyAlignment="1" applyProtection="1">
      <alignment horizontal="center" vertical="center" wrapText="1"/>
    </xf>
    <xf numFmtId="0" fontId="25" fillId="3" borderId="22" xfId="10" applyFont="1" applyFill="1" applyBorder="1" applyAlignment="1" applyProtection="1">
      <alignment horizontal="center" vertical="center" wrapText="1"/>
    </xf>
    <xf numFmtId="0" fontId="44" fillId="0" borderId="116" xfId="10" applyFont="1" applyBorder="1" applyAlignment="1" applyProtection="1">
      <alignment horizontal="center" vertical="center" wrapText="1"/>
    </xf>
    <xf numFmtId="0" fontId="44" fillId="0" borderId="16" xfId="10" applyFont="1" applyBorder="1" applyAlignment="1" applyProtection="1">
      <alignment horizontal="center" vertical="center" wrapText="1"/>
    </xf>
    <xf numFmtId="0" fontId="44" fillId="0" borderId="17" xfId="10" applyFont="1" applyBorder="1" applyAlignment="1" applyProtection="1">
      <alignment horizontal="center" vertical="center" wrapText="1"/>
    </xf>
    <xf numFmtId="0" fontId="44" fillId="0" borderId="73" xfId="10" applyFont="1" applyBorder="1" applyAlignment="1" applyProtection="1">
      <alignment horizontal="center" vertical="center" wrapText="1"/>
    </xf>
    <xf numFmtId="0" fontId="44" fillId="0" borderId="22" xfId="10" applyFont="1" applyBorder="1" applyAlignment="1" applyProtection="1">
      <alignment horizontal="center" vertical="center" wrapText="1"/>
    </xf>
    <xf numFmtId="0" fontId="44" fillId="0" borderId="107" xfId="10" applyFont="1" applyBorder="1" applyAlignment="1" applyProtection="1">
      <alignment horizontal="center" vertical="center" wrapText="1"/>
    </xf>
    <xf numFmtId="0" fontId="25" fillId="3" borderId="1" xfId="10" applyFont="1" applyFill="1" applyBorder="1" applyAlignment="1" applyProtection="1">
      <alignment horizontal="left" vertical="top" wrapText="1"/>
    </xf>
    <xf numFmtId="0" fontId="25" fillId="3" borderId="2" xfId="10" applyFont="1" applyFill="1" applyBorder="1" applyAlignment="1" applyProtection="1">
      <alignment horizontal="left" vertical="top" wrapText="1"/>
    </xf>
    <xf numFmtId="0" fontId="25" fillId="3" borderId="52" xfId="10" applyFont="1" applyFill="1" applyBorder="1" applyAlignment="1" applyProtection="1">
      <alignment horizontal="left" vertical="top" wrapText="1"/>
    </xf>
    <xf numFmtId="0" fontId="25" fillId="3" borderId="4" xfId="10" applyFont="1" applyFill="1" applyBorder="1" applyAlignment="1" applyProtection="1">
      <alignment horizontal="left" vertical="top" wrapText="1"/>
    </xf>
    <xf numFmtId="0" fontId="25" fillId="3" borderId="5" xfId="10" applyFont="1" applyFill="1" applyBorder="1" applyAlignment="1" applyProtection="1">
      <alignment horizontal="left" vertical="top" wrapText="1"/>
    </xf>
    <xf numFmtId="0" fontId="25" fillId="3" borderId="43" xfId="10" applyFont="1" applyFill="1" applyBorder="1" applyAlignment="1" applyProtection="1">
      <alignment horizontal="left" vertical="top" wrapText="1"/>
    </xf>
    <xf numFmtId="0" fontId="25" fillId="4" borderId="1" xfId="10" applyFont="1" applyFill="1" applyBorder="1" applyAlignment="1" applyProtection="1">
      <alignment horizontal="left" vertical="center" wrapText="1"/>
    </xf>
    <xf numFmtId="0" fontId="25" fillId="4" borderId="2" xfId="10" applyFont="1" applyFill="1" applyBorder="1" applyAlignment="1" applyProtection="1">
      <alignment horizontal="left" vertical="center" wrapText="1"/>
    </xf>
    <xf numFmtId="0" fontId="25" fillId="4" borderId="3" xfId="10" applyFont="1" applyFill="1" applyBorder="1" applyAlignment="1" applyProtection="1">
      <alignment horizontal="left" vertical="center" wrapText="1"/>
    </xf>
    <xf numFmtId="0" fontId="25" fillId="4" borderId="53" xfId="10" applyFont="1" applyFill="1" applyBorder="1" applyAlignment="1" applyProtection="1">
      <alignment horizontal="left" vertical="center" wrapText="1"/>
    </xf>
    <xf numFmtId="0" fontId="25" fillId="4" borderId="31" xfId="10" applyFont="1" applyFill="1" applyBorder="1" applyAlignment="1" applyProtection="1">
      <alignment horizontal="left" vertical="center" wrapText="1"/>
    </xf>
    <xf numFmtId="0" fontId="25" fillId="4" borderId="40" xfId="10" applyFont="1" applyFill="1" applyBorder="1" applyAlignment="1" applyProtection="1">
      <alignment horizontal="left" vertical="center" wrapText="1"/>
    </xf>
    <xf numFmtId="0" fontId="24" fillId="4" borderId="4" xfId="10" applyFont="1" applyFill="1" applyBorder="1" applyAlignment="1" applyProtection="1">
      <alignment horizontal="center" vertical="center"/>
    </xf>
    <xf numFmtId="0" fontId="44" fillId="6" borderId="18" xfId="10" applyNumberFormat="1" applyFont="1" applyFill="1" applyBorder="1" applyAlignment="1" applyProtection="1">
      <alignment horizontal="center" vertical="center"/>
      <protection locked="0"/>
    </xf>
    <xf numFmtId="0" fontId="44" fillId="6" borderId="42" xfId="10" applyNumberFormat="1" applyFont="1" applyFill="1" applyBorder="1" applyAlignment="1" applyProtection="1">
      <alignment horizontal="center" vertical="center"/>
      <protection locked="0"/>
    </xf>
    <xf numFmtId="0" fontId="44" fillId="6" borderId="50" xfId="10" applyNumberFormat="1" applyFont="1" applyFill="1" applyBorder="1" applyAlignment="1" applyProtection="1">
      <alignment horizontal="center" vertical="center"/>
      <protection locked="0"/>
    </xf>
    <xf numFmtId="0" fontId="44" fillId="6" borderId="43" xfId="10" applyNumberFormat="1" applyFont="1" applyFill="1" applyBorder="1" applyAlignment="1" applyProtection="1">
      <alignment horizontal="center" vertical="center"/>
      <protection locked="0"/>
    </xf>
    <xf numFmtId="0" fontId="24" fillId="4" borderId="18" xfId="10" applyFont="1" applyFill="1" applyBorder="1" applyAlignment="1" applyProtection="1">
      <alignment horizontal="center" vertical="center" wrapText="1"/>
    </xf>
    <xf numFmtId="0" fontId="24" fillId="4" borderId="42" xfId="10" applyFont="1" applyFill="1" applyBorder="1" applyAlignment="1" applyProtection="1">
      <alignment horizontal="center" vertical="center" wrapText="1"/>
    </xf>
    <xf numFmtId="0" fontId="24" fillId="4" borderId="50" xfId="10" applyFont="1" applyFill="1" applyBorder="1" applyAlignment="1" applyProtection="1">
      <alignment horizontal="center" vertical="center" wrapText="1"/>
    </xf>
    <xf numFmtId="0" fontId="24" fillId="4" borderId="5" xfId="10" applyFont="1" applyFill="1" applyBorder="1" applyAlignment="1" applyProtection="1">
      <alignment horizontal="center" vertical="center" wrapText="1"/>
    </xf>
    <xf numFmtId="0" fontId="24" fillId="4" borderId="43" xfId="10" applyFont="1" applyFill="1" applyBorder="1" applyAlignment="1" applyProtection="1">
      <alignment horizontal="center" vertical="center" wrapText="1"/>
    </xf>
    <xf numFmtId="0" fontId="24" fillId="4" borderId="56" xfId="10" applyFont="1" applyFill="1" applyBorder="1" applyAlignment="1" applyProtection="1">
      <alignment horizontal="center" vertical="center" textRotation="255" shrinkToFit="1"/>
    </xf>
    <xf numFmtId="0" fontId="44" fillId="6" borderId="45" xfId="10" applyFont="1" applyFill="1" applyBorder="1" applyAlignment="1" applyProtection="1">
      <alignment horizontal="left" vertical="top" wrapText="1"/>
      <protection locked="0"/>
    </xf>
    <xf numFmtId="0" fontId="24" fillId="4" borderId="57" xfId="10" applyFont="1" applyFill="1" applyBorder="1" applyAlignment="1" applyProtection="1">
      <alignment horizontal="center" vertical="center" textRotation="255" shrinkToFit="1"/>
    </xf>
    <xf numFmtId="0" fontId="13" fillId="6" borderId="45" xfId="10" applyFont="1" applyFill="1" applyBorder="1" applyAlignment="1" applyProtection="1">
      <alignment horizontal="left" vertical="top" wrapText="1"/>
      <protection locked="0"/>
    </xf>
    <xf numFmtId="0" fontId="13" fillId="6" borderId="58" xfId="10" applyFont="1" applyFill="1" applyBorder="1" applyAlignment="1" applyProtection="1">
      <alignment horizontal="left" vertical="top" wrapText="1"/>
      <protection locked="0"/>
    </xf>
    <xf numFmtId="0" fontId="44" fillId="6" borderId="44" xfId="10" applyFont="1" applyFill="1" applyBorder="1" applyAlignment="1" applyProtection="1">
      <alignment horizontal="left" vertical="top" wrapText="1"/>
      <protection locked="0"/>
    </xf>
    <xf numFmtId="0" fontId="13" fillId="6" borderId="44" xfId="10" applyFont="1" applyFill="1" applyBorder="1" applyAlignment="1" applyProtection="1">
      <alignment horizontal="left" vertical="top" wrapText="1"/>
      <protection locked="0"/>
    </xf>
    <xf numFmtId="0" fontId="13" fillId="6" borderId="59" xfId="10" applyFont="1" applyFill="1" applyBorder="1" applyAlignment="1" applyProtection="1">
      <alignment horizontal="left" vertical="top" wrapText="1"/>
      <protection locked="0"/>
    </xf>
    <xf numFmtId="0" fontId="13" fillId="6" borderId="49" xfId="10" applyFont="1" applyFill="1" applyBorder="1" applyAlignment="1" applyProtection="1">
      <alignment horizontal="left" vertical="center" wrapText="1"/>
      <protection locked="0"/>
    </xf>
    <xf numFmtId="0" fontId="44" fillId="6" borderId="30" xfId="10" applyFont="1" applyFill="1" applyBorder="1" applyAlignment="1" applyProtection="1">
      <alignment horizontal="left" vertical="center" wrapText="1"/>
      <protection locked="0"/>
    </xf>
    <xf numFmtId="0" fontId="44" fillId="6" borderId="25" xfId="10" applyFont="1" applyFill="1" applyBorder="1" applyAlignment="1" applyProtection="1">
      <alignment horizontal="left" vertical="center" wrapText="1"/>
      <protection locked="0"/>
    </xf>
    <xf numFmtId="0" fontId="44" fillId="6" borderId="50" xfId="10" applyFont="1" applyFill="1" applyBorder="1" applyAlignment="1" applyProtection="1">
      <alignment horizontal="left" vertical="center" wrapText="1"/>
      <protection locked="0"/>
    </xf>
    <xf numFmtId="0" fontId="44" fillId="6" borderId="5" xfId="10" applyFont="1" applyFill="1" applyBorder="1" applyAlignment="1" applyProtection="1">
      <alignment horizontal="left" vertical="center" wrapText="1"/>
      <protection locked="0"/>
    </xf>
    <xf numFmtId="0" fontId="44" fillId="6" borderId="6" xfId="10" applyFont="1" applyFill="1" applyBorder="1" applyAlignment="1" applyProtection="1">
      <alignment horizontal="left" vertical="center" wrapText="1"/>
      <protection locked="0"/>
    </xf>
    <xf numFmtId="182" fontId="27" fillId="0" borderId="5" xfId="6" applyFont="1" applyFill="1" applyBorder="1" applyAlignment="1" applyProtection="1">
      <alignment horizontal="right" vertical="center"/>
    </xf>
    <xf numFmtId="0" fontId="24" fillId="4" borderId="45" xfId="10" applyFont="1" applyFill="1" applyBorder="1" applyAlignment="1" applyProtection="1">
      <alignment horizontal="center" vertical="center"/>
    </xf>
    <xf numFmtId="0" fontId="24" fillId="0" borderId="9" xfId="10" applyFont="1" applyFill="1" applyBorder="1" applyAlignment="1" applyProtection="1">
      <alignment horizontal="left" vertical="center"/>
    </xf>
    <xf numFmtId="0" fontId="24" fillId="0" borderId="0" xfId="10" applyFont="1" applyFill="1" applyBorder="1" applyAlignment="1" applyProtection="1">
      <alignment horizontal="left" vertical="center"/>
    </xf>
    <xf numFmtId="0" fontId="24" fillId="0" borderId="10" xfId="10" applyFont="1" applyFill="1" applyBorder="1" applyAlignment="1" applyProtection="1">
      <alignment horizontal="left" vertical="center"/>
    </xf>
    <xf numFmtId="0" fontId="24" fillId="4" borderId="45" xfId="10" applyFont="1" applyFill="1" applyBorder="1" applyAlignment="1" applyProtection="1">
      <alignment horizontal="center" vertical="center" wrapText="1" shrinkToFit="1"/>
    </xf>
    <xf numFmtId="0" fontId="24" fillId="4" borderId="44" xfId="10" applyFont="1" applyFill="1" applyBorder="1" applyAlignment="1" applyProtection="1">
      <alignment horizontal="center" vertical="center" wrapText="1" shrinkToFit="1"/>
    </xf>
    <xf numFmtId="0" fontId="19" fillId="5" borderId="23" xfId="10" applyFont="1" applyFill="1" applyBorder="1" applyAlignment="1" applyProtection="1">
      <alignment horizontal="right" vertical="center" shrinkToFit="1"/>
    </xf>
    <xf numFmtId="0" fontId="19" fillId="5" borderId="122" xfId="10" applyFont="1" applyFill="1" applyBorder="1" applyAlignment="1" applyProtection="1">
      <alignment horizontal="right" vertical="center" shrinkToFit="1"/>
    </xf>
    <xf numFmtId="0" fontId="19" fillId="5" borderId="123" xfId="10" applyFont="1" applyFill="1" applyBorder="1" applyAlignment="1" applyProtection="1">
      <alignment horizontal="right" vertical="center" shrinkToFit="1"/>
    </xf>
    <xf numFmtId="0" fontId="25" fillId="5" borderId="1" xfId="10" applyFont="1" applyFill="1" applyBorder="1" applyAlignment="1" applyProtection="1">
      <alignment horizontal="left" vertical="center" wrapText="1"/>
    </xf>
    <xf numFmtId="0" fontId="25" fillId="5" borderId="2" xfId="10" applyFont="1" applyFill="1" applyBorder="1" applyAlignment="1" applyProtection="1">
      <alignment horizontal="left" vertical="center" wrapText="1"/>
    </xf>
    <xf numFmtId="0" fontId="25" fillId="5" borderId="3" xfId="10" applyFont="1" applyFill="1" applyBorder="1" applyAlignment="1" applyProtection="1">
      <alignment horizontal="left" vertical="center" wrapText="1"/>
    </xf>
    <xf numFmtId="0" fontId="25" fillId="5" borderId="53" xfId="10" applyFont="1" applyFill="1" applyBorder="1" applyAlignment="1" applyProtection="1">
      <alignment horizontal="left" vertical="center" wrapText="1"/>
    </xf>
    <xf numFmtId="0" fontId="25" fillId="5" borderId="31" xfId="10" applyFont="1" applyFill="1" applyBorder="1" applyAlignment="1" applyProtection="1">
      <alignment horizontal="left" vertical="center" wrapText="1"/>
    </xf>
    <xf numFmtId="0" fontId="25" fillId="5" borderId="40" xfId="10" applyFont="1" applyFill="1" applyBorder="1" applyAlignment="1" applyProtection="1">
      <alignment horizontal="left" vertical="center" wrapText="1"/>
    </xf>
    <xf numFmtId="0" fontId="24" fillId="5" borderId="47" xfId="10" applyFont="1" applyFill="1" applyBorder="1" applyAlignment="1" applyProtection="1">
      <alignment horizontal="center" vertical="center" wrapText="1"/>
    </xf>
    <xf numFmtId="0" fontId="24" fillId="5" borderId="115" xfId="10" applyFont="1" applyFill="1" applyBorder="1" applyAlignment="1" applyProtection="1">
      <alignment horizontal="center" vertical="center" wrapText="1"/>
    </xf>
    <xf numFmtId="0" fontId="24" fillId="5" borderId="117" xfId="10" applyFont="1" applyFill="1" applyBorder="1" applyAlignment="1" applyProtection="1">
      <alignment horizontal="center" vertical="center" wrapText="1"/>
    </xf>
    <xf numFmtId="0" fontId="24" fillId="5" borderId="48" xfId="10" applyFont="1" applyFill="1" applyBorder="1" applyAlignment="1" applyProtection="1">
      <alignment horizontal="center" vertical="center" wrapText="1"/>
    </xf>
    <xf numFmtId="0" fontId="24" fillId="5" borderId="120" xfId="10" applyFont="1" applyFill="1" applyBorder="1" applyAlignment="1" applyProtection="1">
      <alignment horizontal="center" vertical="center" wrapText="1"/>
    </xf>
    <xf numFmtId="0" fontId="24" fillId="5" borderId="121" xfId="10" applyFont="1" applyFill="1" applyBorder="1" applyAlignment="1" applyProtection="1">
      <alignment horizontal="center" vertical="center" wrapText="1"/>
    </xf>
    <xf numFmtId="0" fontId="13" fillId="6" borderId="47" xfId="10" applyFont="1" applyFill="1" applyBorder="1" applyAlignment="1" applyProtection="1">
      <alignment horizontal="left" vertical="top" wrapText="1"/>
      <protection locked="0"/>
    </xf>
    <xf numFmtId="0" fontId="13" fillId="6" borderId="115" xfId="10" applyFont="1" applyFill="1" applyBorder="1" applyAlignment="1" applyProtection="1">
      <alignment horizontal="left" vertical="top" wrapText="1"/>
      <protection locked="0"/>
    </xf>
    <xf numFmtId="0" fontId="13" fillId="6" borderId="117" xfId="10" applyFont="1" applyFill="1" applyBorder="1" applyAlignment="1" applyProtection="1">
      <alignment horizontal="left" vertical="top" wrapText="1"/>
      <protection locked="0"/>
    </xf>
    <xf numFmtId="0" fontId="13" fillId="6" borderId="48" xfId="10" applyFont="1" applyFill="1" applyBorder="1" applyAlignment="1" applyProtection="1">
      <alignment horizontal="left" vertical="top" wrapText="1"/>
      <protection locked="0"/>
    </xf>
    <xf numFmtId="0" fontId="13" fillId="6" borderId="120" xfId="10" applyFont="1" applyFill="1" applyBorder="1" applyAlignment="1" applyProtection="1">
      <alignment horizontal="left" vertical="top" wrapText="1"/>
      <protection locked="0"/>
    </xf>
    <xf numFmtId="0" fontId="13" fillId="6" borderId="121" xfId="10" applyFont="1" applyFill="1" applyBorder="1" applyAlignment="1" applyProtection="1">
      <alignment horizontal="left" vertical="top" wrapText="1"/>
      <protection locked="0"/>
    </xf>
    <xf numFmtId="0" fontId="19" fillId="5" borderId="48" xfId="10" applyFont="1" applyFill="1" applyBorder="1" applyAlignment="1" applyProtection="1">
      <alignment horizontal="right" vertical="center" shrinkToFit="1"/>
    </xf>
    <xf numFmtId="0" fontId="19" fillId="5" borderId="120" xfId="10" applyFont="1" applyFill="1" applyBorder="1" applyAlignment="1" applyProtection="1">
      <alignment horizontal="right" vertical="center" shrinkToFit="1"/>
    </xf>
    <xf numFmtId="0" fontId="19" fillId="5" borderId="121" xfId="10" applyFont="1" applyFill="1" applyBorder="1" applyAlignment="1" applyProtection="1">
      <alignment horizontal="right" vertical="center" shrinkToFit="1"/>
    </xf>
    <xf numFmtId="0" fontId="13" fillId="6" borderId="60" xfId="10" applyFont="1" applyFill="1" applyBorder="1" applyAlignment="1" applyProtection="1">
      <alignment horizontal="left" vertical="top" wrapText="1"/>
      <protection locked="0"/>
    </xf>
    <xf numFmtId="0" fontId="13" fillId="6" borderId="69" xfId="10" applyFont="1" applyFill="1" applyBorder="1" applyAlignment="1" applyProtection="1">
      <alignment horizontal="left" vertical="top" wrapText="1"/>
      <protection locked="0"/>
    </xf>
    <xf numFmtId="0" fontId="13" fillId="6" borderId="70" xfId="10" applyFont="1" applyFill="1" applyBorder="1" applyAlignment="1" applyProtection="1">
      <alignment horizontal="left" vertical="top" wrapText="1"/>
      <protection locked="0"/>
    </xf>
    <xf numFmtId="0" fontId="19" fillId="5" borderId="60" xfId="10" applyFont="1" applyFill="1" applyBorder="1" applyAlignment="1" applyProtection="1">
      <alignment horizontal="right" vertical="center" shrinkToFit="1"/>
    </xf>
    <xf numFmtId="0" fontId="19" fillId="5" borderId="69" xfId="10" applyFont="1" applyFill="1" applyBorder="1" applyAlignment="1" applyProtection="1">
      <alignment horizontal="right" vertical="center" shrinkToFit="1"/>
    </xf>
    <xf numFmtId="0" fontId="19" fillId="5" borderId="70" xfId="10" applyFont="1" applyFill="1" applyBorder="1" applyAlignment="1" applyProtection="1">
      <alignment horizontal="right" vertical="center" shrinkToFit="1"/>
    </xf>
    <xf numFmtId="0" fontId="13" fillId="6" borderId="23" xfId="10" applyFont="1" applyFill="1" applyBorder="1" applyAlignment="1" applyProtection="1">
      <alignment horizontal="left" vertical="top" wrapText="1"/>
      <protection locked="0"/>
    </xf>
    <xf numFmtId="0" fontId="13" fillId="6" borderId="122" xfId="10" applyFont="1" applyFill="1" applyBorder="1" applyAlignment="1" applyProtection="1">
      <alignment horizontal="left" vertical="top" wrapText="1"/>
      <protection locked="0"/>
    </xf>
    <xf numFmtId="0" fontId="13" fillId="6" borderId="123" xfId="10" applyFont="1" applyFill="1" applyBorder="1" applyAlignment="1" applyProtection="1">
      <alignment horizontal="left" vertical="top" wrapText="1"/>
      <protection locked="0"/>
    </xf>
    <xf numFmtId="0" fontId="19" fillId="4" borderId="45" xfId="10" applyFont="1" applyFill="1" applyBorder="1" applyAlignment="1" applyProtection="1">
      <alignment horizontal="center" vertical="top" wrapText="1"/>
    </xf>
    <xf numFmtId="0" fontId="19" fillId="4" borderId="54" xfId="10" applyFont="1" applyFill="1" applyBorder="1" applyAlignment="1" applyProtection="1">
      <alignment horizontal="center" vertical="top" wrapText="1"/>
    </xf>
    <xf numFmtId="0" fontId="19" fillId="4" borderId="45" xfId="10" applyFont="1" applyFill="1" applyBorder="1" applyAlignment="1" applyProtection="1">
      <alignment horizontal="center" vertical="center" textRotation="255" wrapText="1"/>
    </xf>
    <xf numFmtId="0" fontId="19" fillId="4" borderId="58" xfId="10" applyFont="1" applyFill="1" applyBorder="1" applyAlignment="1" applyProtection="1">
      <alignment horizontal="center" vertical="center" textRotation="255" wrapText="1"/>
    </xf>
    <xf numFmtId="0" fontId="24" fillId="4" borderId="1" xfId="10" applyFont="1" applyFill="1" applyBorder="1" applyAlignment="1" applyProtection="1">
      <alignment horizontal="center" vertical="center" textRotation="255" shrinkToFit="1"/>
    </xf>
    <xf numFmtId="0" fontId="24" fillId="4" borderId="9" xfId="10" applyFont="1" applyFill="1" applyBorder="1" applyAlignment="1" applyProtection="1">
      <alignment horizontal="center" vertical="center" textRotation="255" shrinkToFit="1"/>
    </xf>
    <xf numFmtId="0" fontId="24" fillId="4" borderId="4" xfId="10" applyFont="1" applyFill="1" applyBorder="1" applyAlignment="1" applyProtection="1">
      <alignment horizontal="center" vertical="center" textRotation="255" shrinkToFit="1"/>
    </xf>
    <xf numFmtId="0" fontId="13" fillId="6" borderId="1" xfId="10" applyFont="1" applyFill="1" applyBorder="1" applyAlignment="1" applyProtection="1">
      <alignment horizontal="left" vertical="top" wrapText="1"/>
      <protection locked="0"/>
    </xf>
    <xf numFmtId="0" fontId="13" fillId="6" borderId="2" xfId="10" applyFont="1" applyFill="1" applyBorder="1" applyAlignment="1" applyProtection="1">
      <alignment horizontal="left" vertical="top" wrapText="1"/>
      <protection locked="0"/>
    </xf>
    <xf numFmtId="0" fontId="13" fillId="6" borderId="52" xfId="10" applyFont="1" applyFill="1" applyBorder="1" applyAlignment="1" applyProtection="1">
      <alignment horizontal="left" vertical="top" wrapText="1"/>
      <protection locked="0"/>
    </xf>
    <xf numFmtId="0" fontId="13" fillId="6" borderId="42" xfId="10" applyFont="1" applyFill="1" applyBorder="1" applyAlignment="1" applyProtection="1">
      <alignment horizontal="left" vertical="top" wrapText="1"/>
      <protection locked="0"/>
    </xf>
    <xf numFmtId="0" fontId="13" fillId="6" borderId="43" xfId="10" applyFont="1" applyFill="1" applyBorder="1" applyAlignment="1" applyProtection="1">
      <alignment horizontal="left" vertical="top" wrapText="1"/>
      <protection locked="0"/>
    </xf>
    <xf numFmtId="0" fontId="13" fillId="6" borderId="61" xfId="10" applyFont="1" applyFill="1" applyBorder="1" applyAlignment="1" applyProtection="1">
      <alignment horizontal="left" vertical="top" wrapText="1"/>
      <protection locked="0"/>
    </xf>
    <xf numFmtId="0" fontId="13" fillId="6" borderId="18" xfId="10" applyFont="1" applyFill="1" applyBorder="1" applyAlignment="1" applyProtection="1">
      <alignment horizontal="left" vertical="top" wrapText="1"/>
      <protection locked="0"/>
    </xf>
    <xf numFmtId="0" fontId="13" fillId="6" borderId="50" xfId="10" applyFont="1" applyFill="1" applyBorder="1" applyAlignment="1" applyProtection="1">
      <alignment horizontal="left" vertical="top" wrapText="1"/>
      <protection locked="0"/>
    </xf>
    <xf numFmtId="0" fontId="24" fillId="0" borderId="24" xfId="10" applyFont="1" applyFill="1" applyBorder="1" applyAlignment="1" applyProtection="1">
      <alignment horizontal="left" vertical="center" wrapText="1"/>
    </xf>
    <xf numFmtId="0" fontId="24" fillId="0" borderId="30" xfId="10" applyFont="1" applyFill="1" applyBorder="1" applyAlignment="1" applyProtection="1">
      <alignment horizontal="left" vertical="center" wrapText="1"/>
    </xf>
    <xf numFmtId="0" fontId="24" fillId="0" borderId="25" xfId="10" applyFont="1" applyFill="1" applyBorder="1" applyAlignment="1" applyProtection="1">
      <alignment horizontal="left" vertical="center" wrapText="1"/>
    </xf>
    <xf numFmtId="0" fontId="24" fillId="0" borderId="9" xfId="10" applyFont="1" applyFill="1" applyBorder="1" applyAlignment="1" applyProtection="1">
      <alignment horizontal="left" vertical="center" wrapText="1"/>
    </xf>
    <xf numFmtId="0" fontId="24" fillId="0" borderId="0" xfId="10" applyFont="1" applyFill="1" applyBorder="1" applyAlignment="1" applyProtection="1">
      <alignment horizontal="left" vertical="center" wrapText="1"/>
    </xf>
    <xf numFmtId="0" fontId="24" fillId="0" borderId="10" xfId="10" applyFont="1" applyFill="1" applyBorder="1" applyAlignment="1" applyProtection="1">
      <alignment horizontal="left" vertical="center" wrapText="1"/>
    </xf>
    <xf numFmtId="0" fontId="24" fillId="4" borderId="65" xfId="10" applyFont="1" applyFill="1" applyBorder="1" applyAlignment="1" applyProtection="1">
      <alignment horizontal="center" vertical="center" wrapText="1"/>
    </xf>
    <xf numFmtId="0" fontId="24" fillId="4" borderId="54" xfId="0" applyFont="1" applyFill="1" applyBorder="1" applyAlignment="1" applyProtection="1">
      <alignment horizontal="center" vertical="center" wrapText="1"/>
    </xf>
    <xf numFmtId="0" fontId="24" fillId="4" borderId="56" xfId="0" applyFont="1" applyFill="1" applyBorder="1" applyAlignment="1" applyProtection="1">
      <alignment horizontal="center" vertical="center" wrapText="1"/>
    </xf>
    <xf numFmtId="0" fontId="24" fillId="4" borderId="45" xfId="0" applyFont="1" applyFill="1" applyBorder="1" applyAlignment="1" applyProtection="1">
      <alignment horizontal="center" vertical="center" wrapText="1"/>
    </xf>
    <xf numFmtId="0" fontId="26" fillId="4" borderId="54" xfId="10" applyFont="1" applyFill="1" applyBorder="1" applyAlignment="1" applyProtection="1">
      <alignment horizontal="center" vertical="center" wrapText="1"/>
    </xf>
    <xf numFmtId="0" fontId="24" fillId="4" borderId="54" xfId="10" applyFont="1" applyFill="1" applyBorder="1" applyAlignment="1" applyProtection="1">
      <alignment horizontal="center" vertical="center" wrapText="1"/>
    </xf>
    <xf numFmtId="0" fontId="24" fillId="4" borderId="45" xfId="0" applyFont="1" applyFill="1" applyBorder="1" applyAlignment="1" applyProtection="1">
      <alignment vertical="center" wrapText="1"/>
    </xf>
    <xf numFmtId="0" fontId="24" fillId="4" borderId="61" xfId="10" applyFont="1" applyFill="1" applyBorder="1" applyAlignment="1" applyProtection="1">
      <alignment horizontal="center" vertical="center" wrapText="1"/>
    </xf>
    <xf numFmtId="0" fontId="24" fillId="4" borderId="2" xfId="10" applyFont="1" applyFill="1" applyBorder="1" applyAlignment="1" applyProtection="1">
      <alignment horizontal="center" vertical="center" wrapText="1"/>
    </xf>
    <xf numFmtId="0" fontId="24" fillId="4" borderId="3" xfId="10" applyFont="1" applyFill="1" applyBorder="1" applyAlignment="1" applyProtection="1">
      <alignment horizontal="center" vertical="center" wrapText="1"/>
    </xf>
    <xf numFmtId="0" fontId="24" fillId="4" borderId="24" xfId="10" applyFont="1" applyFill="1" applyBorder="1" applyAlignment="1" applyProtection="1">
      <alignment horizontal="left" vertical="top" wrapText="1"/>
    </xf>
    <xf numFmtId="0" fontId="24" fillId="4" borderId="30" xfId="10" applyFont="1" applyFill="1" applyBorder="1" applyAlignment="1" applyProtection="1">
      <alignment horizontal="left" vertical="top" wrapText="1"/>
    </xf>
    <xf numFmtId="0" fontId="24" fillId="4" borderId="41" xfId="10" applyFont="1" applyFill="1" applyBorder="1" applyAlignment="1" applyProtection="1">
      <alignment horizontal="left" vertical="top" wrapText="1"/>
    </xf>
    <xf numFmtId="0" fontId="24" fillId="4" borderId="9" xfId="10" applyFont="1" applyFill="1" applyBorder="1" applyAlignment="1" applyProtection="1">
      <alignment horizontal="left" vertical="top" wrapText="1"/>
    </xf>
    <xf numFmtId="0" fontId="24" fillId="4" borderId="0" xfId="10" applyFont="1" applyFill="1" applyBorder="1" applyAlignment="1" applyProtection="1">
      <alignment horizontal="left" vertical="top" wrapText="1"/>
    </xf>
    <xf numFmtId="0" fontId="24" fillId="4" borderId="42" xfId="10" applyFont="1" applyFill="1" applyBorder="1" applyAlignment="1" applyProtection="1">
      <alignment horizontal="left" vertical="top" wrapText="1"/>
    </xf>
    <xf numFmtId="0" fontId="39" fillId="4" borderId="1" xfId="10" applyFont="1" applyFill="1" applyBorder="1" applyAlignment="1" applyProtection="1">
      <alignment horizontal="left" vertical="center" wrapText="1"/>
    </xf>
    <xf numFmtId="0" fontId="39" fillId="4" borderId="2" xfId="10" applyFont="1" applyFill="1" applyBorder="1" applyAlignment="1" applyProtection="1">
      <alignment horizontal="left" vertical="center" wrapText="1"/>
    </xf>
    <xf numFmtId="0" fontId="39" fillId="4" borderId="3" xfId="10" applyFont="1" applyFill="1" applyBorder="1" applyAlignment="1" applyProtection="1">
      <alignment horizontal="left" vertical="center" wrapText="1"/>
    </xf>
    <xf numFmtId="0" fontId="13" fillId="6" borderId="26" xfId="10" applyFont="1" applyFill="1" applyBorder="1" applyAlignment="1" applyProtection="1">
      <alignment horizontal="center" vertical="center" wrapText="1"/>
      <protection locked="0"/>
    </xf>
    <xf numFmtId="0" fontId="13" fillId="6" borderId="27" xfId="10" applyFont="1" applyFill="1" applyBorder="1" applyAlignment="1" applyProtection="1">
      <alignment horizontal="center" vertical="center" wrapText="1"/>
      <protection locked="0"/>
    </xf>
    <xf numFmtId="0" fontId="13" fillId="6" borderId="28" xfId="10" applyFont="1" applyFill="1" applyBorder="1" applyAlignment="1" applyProtection="1">
      <alignment horizontal="center" vertical="center" wrapText="1"/>
      <protection locked="0"/>
    </xf>
    <xf numFmtId="0" fontId="13" fillId="6" borderId="108" xfId="10" applyFont="1" applyFill="1" applyBorder="1" applyAlignment="1" applyProtection="1">
      <alignment horizontal="center" vertical="center" wrapText="1"/>
      <protection locked="0"/>
    </xf>
    <xf numFmtId="0" fontId="13" fillId="6" borderId="22" xfId="10" applyFont="1" applyFill="1" applyBorder="1" applyAlignment="1" applyProtection="1">
      <alignment horizontal="center" vertical="center" wrapText="1"/>
      <protection locked="0"/>
    </xf>
    <xf numFmtId="0" fontId="13" fillId="6" borderId="107" xfId="10" applyFont="1" applyFill="1" applyBorder="1" applyAlignment="1" applyProtection="1">
      <alignment horizontal="center" vertical="center" wrapText="1"/>
      <protection locked="0"/>
    </xf>
    <xf numFmtId="0" fontId="13" fillId="0" borderId="26" xfId="10" applyFont="1" applyFill="1" applyBorder="1" applyAlignment="1" applyProtection="1">
      <alignment horizontal="center" vertical="center" wrapText="1"/>
    </xf>
    <xf numFmtId="0" fontId="13" fillId="0" borderId="27" xfId="10" applyFont="1" applyFill="1" applyBorder="1" applyAlignment="1" applyProtection="1">
      <alignment horizontal="center" vertical="center" wrapText="1"/>
    </xf>
    <xf numFmtId="0" fontId="13" fillId="0" borderId="64" xfId="10" applyFont="1" applyFill="1" applyBorder="1" applyAlignment="1" applyProtection="1">
      <alignment horizontal="center" vertical="center" wrapText="1"/>
    </xf>
    <xf numFmtId="0" fontId="13" fillId="0" borderId="108"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13" xfId="10" applyFont="1" applyFill="1" applyBorder="1" applyAlignment="1" applyProtection="1">
      <alignment horizontal="center" vertical="center" wrapText="1"/>
    </xf>
    <xf numFmtId="0" fontId="13" fillId="6" borderId="30" xfId="10" applyFont="1" applyFill="1" applyBorder="1" applyAlignment="1" applyProtection="1">
      <alignment horizontal="center" vertical="center" wrapText="1"/>
      <protection locked="0"/>
    </xf>
    <xf numFmtId="0" fontId="13" fillId="6" borderId="5" xfId="10" applyFont="1" applyFill="1" applyBorder="1" applyAlignment="1" applyProtection="1">
      <alignment horizontal="center" vertical="center" wrapText="1"/>
      <protection locked="0"/>
    </xf>
    <xf numFmtId="49" fontId="53" fillId="6" borderId="117" xfId="3" applyNumberFormat="1" applyFont="1" applyFill="1" applyBorder="1" applyAlignment="1" applyProtection="1">
      <alignment horizontal="center" vertical="center"/>
      <protection locked="0"/>
    </xf>
    <xf numFmtId="49" fontId="53" fillId="6" borderId="123" xfId="3" applyNumberFormat="1" applyFont="1" applyFill="1" applyBorder="1" applyAlignment="1" applyProtection="1">
      <alignment horizontal="center" vertical="center"/>
      <protection locked="0"/>
    </xf>
    <xf numFmtId="0" fontId="13" fillId="6" borderId="26" xfId="10" applyFont="1" applyFill="1" applyBorder="1" applyAlignment="1" applyProtection="1">
      <alignment horizontal="left" vertical="center" wrapText="1"/>
      <protection locked="0"/>
    </xf>
    <xf numFmtId="0" fontId="13" fillId="6" borderId="27" xfId="10" applyFont="1" applyFill="1" applyBorder="1" applyAlignment="1" applyProtection="1">
      <alignment horizontal="left" vertical="center" wrapText="1"/>
      <protection locked="0"/>
    </xf>
    <xf numFmtId="0" fontId="13" fillId="6" borderId="28" xfId="10" applyFont="1" applyFill="1" applyBorder="1" applyAlignment="1" applyProtection="1">
      <alignment horizontal="left" vertical="center" wrapText="1"/>
      <protection locked="0"/>
    </xf>
    <xf numFmtId="0" fontId="13" fillId="6" borderId="108" xfId="10" applyFont="1" applyFill="1" applyBorder="1" applyAlignment="1" applyProtection="1">
      <alignment horizontal="left" vertical="center" wrapText="1"/>
      <protection locked="0"/>
    </xf>
    <xf numFmtId="0" fontId="13" fillId="6" borderId="22" xfId="10" applyFont="1" applyFill="1" applyBorder="1" applyAlignment="1" applyProtection="1">
      <alignment horizontal="left" vertical="center" wrapText="1"/>
      <protection locked="0"/>
    </xf>
    <xf numFmtId="0" fontId="13" fillId="6" borderId="107" xfId="10" applyFont="1" applyFill="1" applyBorder="1" applyAlignment="1" applyProtection="1">
      <alignment horizontal="left" vertical="center" wrapText="1"/>
      <protection locked="0"/>
    </xf>
    <xf numFmtId="0" fontId="13" fillId="0" borderId="63" xfId="10" applyFont="1" applyFill="1" applyBorder="1" applyAlignment="1" applyProtection="1">
      <alignment horizontal="center" vertical="center" wrapText="1"/>
    </xf>
    <xf numFmtId="0" fontId="13" fillId="6" borderId="1" xfId="10" applyFont="1" applyFill="1" applyBorder="1" applyAlignment="1" applyProtection="1">
      <alignment horizontal="left" vertical="center" wrapText="1"/>
      <protection locked="0"/>
    </xf>
    <xf numFmtId="0" fontId="13" fillId="6" borderId="2" xfId="10" applyFont="1" applyFill="1" applyBorder="1" applyAlignment="1" applyProtection="1">
      <alignment horizontal="left" vertical="center" wrapText="1"/>
      <protection locked="0"/>
    </xf>
    <xf numFmtId="0" fontId="13" fillId="6" borderId="3" xfId="10" applyFont="1" applyFill="1" applyBorder="1" applyAlignment="1" applyProtection="1">
      <alignment horizontal="left" vertical="center" wrapText="1"/>
      <protection locked="0"/>
    </xf>
    <xf numFmtId="0" fontId="13" fillId="6" borderId="53" xfId="10" applyFont="1" applyFill="1" applyBorder="1" applyAlignment="1" applyProtection="1">
      <alignment horizontal="left" vertical="center" wrapText="1"/>
      <protection locked="0"/>
    </xf>
    <xf numFmtId="0" fontId="13" fillId="6" borderId="31" xfId="10" applyFont="1" applyFill="1" applyBorder="1" applyAlignment="1" applyProtection="1">
      <alignment horizontal="left" vertical="center" wrapText="1"/>
      <protection locked="0"/>
    </xf>
    <xf numFmtId="0" fontId="13" fillId="6" borderId="40" xfId="10" applyFont="1" applyFill="1" applyBorder="1" applyAlignment="1" applyProtection="1">
      <alignment horizontal="left" vertical="center" wrapText="1"/>
      <protection locked="0"/>
    </xf>
    <xf numFmtId="0" fontId="13" fillId="5" borderId="15" xfId="10" applyFont="1" applyFill="1" applyBorder="1" applyAlignment="1" applyProtection="1">
      <alignment horizontal="center" vertical="top" wrapText="1"/>
    </xf>
    <xf numFmtId="0" fontId="13" fillId="5" borderId="16" xfId="10" applyFont="1" applyFill="1" applyBorder="1" applyAlignment="1" applyProtection="1">
      <alignment horizontal="center" vertical="top" wrapText="1"/>
    </xf>
    <xf numFmtId="0" fontId="13" fillId="5" borderId="17" xfId="10" applyFont="1" applyFill="1" applyBorder="1" applyAlignment="1" applyProtection="1">
      <alignment horizontal="center" vertical="top" wrapText="1"/>
    </xf>
    <xf numFmtId="0" fontId="25" fillId="5" borderId="7" xfId="10" applyFont="1" applyFill="1" applyBorder="1" applyAlignment="1" applyProtection="1">
      <alignment horizontal="center" vertical="center"/>
    </xf>
    <xf numFmtId="0" fontId="19" fillId="5" borderId="26" xfId="10" applyFont="1" applyFill="1" applyBorder="1" applyAlignment="1" applyProtection="1">
      <alignment horizontal="center" vertical="center" wrapText="1"/>
    </xf>
    <xf numFmtId="0" fontId="19" fillId="5" borderId="27" xfId="10" applyFont="1" applyFill="1" applyBorder="1" applyAlignment="1" applyProtection="1">
      <alignment horizontal="center" vertical="center" wrapText="1"/>
    </xf>
    <xf numFmtId="0" fontId="19" fillId="5" borderId="28" xfId="10" applyFont="1" applyFill="1" applyBorder="1" applyAlignment="1" applyProtection="1">
      <alignment horizontal="center" vertical="center" wrapText="1"/>
    </xf>
    <xf numFmtId="0" fontId="19" fillId="5" borderId="108" xfId="10" applyFont="1" applyFill="1" applyBorder="1" applyAlignment="1" applyProtection="1">
      <alignment horizontal="center" vertical="center" wrapText="1"/>
    </xf>
    <xf numFmtId="0" fontId="19" fillId="5" borderId="22" xfId="10" applyFont="1" applyFill="1" applyBorder="1" applyAlignment="1" applyProtection="1">
      <alignment horizontal="center" vertical="center" wrapText="1"/>
    </xf>
    <xf numFmtId="0" fontId="19" fillId="5" borderId="107" xfId="10" applyFont="1" applyFill="1" applyBorder="1" applyAlignment="1" applyProtection="1">
      <alignment horizontal="center" vertical="center" wrapText="1"/>
    </xf>
    <xf numFmtId="0" fontId="24" fillId="5" borderId="1" xfId="10" applyFont="1" applyFill="1" applyBorder="1" applyAlignment="1" applyProtection="1">
      <alignment horizontal="center" vertical="center" wrapText="1"/>
    </xf>
    <xf numFmtId="0" fontId="24" fillId="5" borderId="2" xfId="10" applyFont="1" applyFill="1" applyBorder="1" applyAlignment="1" applyProtection="1">
      <alignment horizontal="center" vertical="center" wrapText="1"/>
    </xf>
    <xf numFmtId="0" fontId="24" fillId="5" borderId="3" xfId="10" applyFont="1" applyFill="1" applyBorder="1" applyAlignment="1" applyProtection="1">
      <alignment horizontal="center" vertical="center" wrapText="1"/>
    </xf>
    <xf numFmtId="0" fontId="24" fillId="5" borderId="53" xfId="10" applyFont="1" applyFill="1" applyBorder="1" applyAlignment="1" applyProtection="1">
      <alignment horizontal="center" vertical="center" wrapText="1"/>
    </xf>
    <xf numFmtId="0" fontId="24" fillId="5" borderId="31" xfId="10" applyFont="1" applyFill="1" applyBorder="1" applyAlignment="1" applyProtection="1">
      <alignment horizontal="center" vertical="center" wrapText="1"/>
    </xf>
    <xf numFmtId="0" fontId="24" fillId="5" borderId="40" xfId="10" applyFont="1" applyFill="1" applyBorder="1" applyAlignment="1" applyProtection="1">
      <alignment horizontal="center" vertical="center" wrapText="1"/>
    </xf>
    <xf numFmtId="0" fontId="24" fillId="5" borderId="24" xfId="10" applyFont="1" applyFill="1" applyBorder="1" applyAlignment="1" applyProtection="1">
      <alignment horizontal="center" vertical="center" wrapText="1"/>
    </xf>
    <xf numFmtId="0" fontId="24" fillId="5" borderId="30" xfId="10" applyFont="1" applyFill="1" applyBorder="1" applyAlignment="1" applyProtection="1">
      <alignment horizontal="center" vertical="center" wrapText="1"/>
    </xf>
    <xf numFmtId="0" fontId="24" fillId="5" borderId="25" xfId="10" applyFont="1" applyFill="1" applyBorder="1" applyAlignment="1" applyProtection="1">
      <alignment horizontal="center" vertical="center" wrapText="1"/>
    </xf>
    <xf numFmtId="0" fontId="24" fillId="5" borderId="9" xfId="10" applyFont="1" applyFill="1" applyBorder="1" applyAlignment="1" applyProtection="1">
      <alignment horizontal="center" vertical="center" wrapText="1"/>
    </xf>
    <xf numFmtId="0" fontId="24" fillId="5" borderId="0" xfId="10" applyFont="1" applyFill="1" applyBorder="1" applyAlignment="1" applyProtection="1">
      <alignment horizontal="center" vertical="center" wrapText="1"/>
    </xf>
    <xf numFmtId="0" fontId="24" fillId="5" borderId="10" xfId="10" applyFont="1" applyFill="1" applyBorder="1" applyAlignment="1" applyProtection="1">
      <alignment horizontal="center" vertical="center" wrapText="1"/>
    </xf>
    <xf numFmtId="0" fontId="24" fillId="5" borderId="26" xfId="10" applyFont="1" applyFill="1" applyBorder="1" applyAlignment="1" applyProtection="1">
      <alignment horizontal="center" vertical="center" wrapText="1"/>
    </xf>
    <xf numFmtId="0" fontId="24" fillId="5" borderId="27" xfId="10" applyFont="1" applyFill="1" applyBorder="1" applyAlignment="1" applyProtection="1">
      <alignment horizontal="center" vertical="center" wrapText="1"/>
    </xf>
    <xf numFmtId="0" fontId="24" fillId="5" borderId="28" xfId="10" applyFont="1" applyFill="1" applyBorder="1" applyAlignment="1" applyProtection="1">
      <alignment horizontal="center" vertical="center" wrapText="1"/>
    </xf>
    <xf numFmtId="0" fontId="39" fillId="5" borderId="7" xfId="10" applyFont="1" applyFill="1" applyBorder="1" applyAlignment="1" applyProtection="1">
      <alignment horizontal="left" vertical="center" wrapText="1"/>
    </xf>
    <xf numFmtId="0" fontId="39" fillId="5" borderId="1" xfId="10" applyFont="1" applyFill="1" applyBorder="1" applyAlignment="1" applyProtection="1">
      <alignment horizontal="left" vertical="center" wrapText="1"/>
    </xf>
    <xf numFmtId="0" fontId="39" fillId="5" borderId="2" xfId="10" applyFont="1" applyFill="1" applyBorder="1" applyAlignment="1" applyProtection="1">
      <alignment horizontal="left" vertical="center" wrapText="1"/>
    </xf>
    <xf numFmtId="0" fontId="39" fillId="5" borderId="3" xfId="10" applyFont="1" applyFill="1" applyBorder="1" applyAlignment="1" applyProtection="1">
      <alignment horizontal="left" vertical="center" wrapText="1"/>
    </xf>
    <xf numFmtId="0" fontId="25" fillId="5" borderId="7" xfId="10" applyFont="1" applyFill="1" applyBorder="1" applyAlignment="1" applyProtection="1">
      <alignment horizontal="center" vertical="center" wrapText="1"/>
    </xf>
    <xf numFmtId="0" fontId="24" fillId="3" borderId="63" xfId="0" applyFont="1" applyFill="1" applyBorder="1" applyAlignment="1" applyProtection="1">
      <alignment horizontal="center" vertical="center"/>
    </xf>
    <xf numFmtId="0" fontId="24" fillId="3" borderId="27" xfId="0" applyFont="1" applyFill="1" applyBorder="1" applyAlignment="1" applyProtection="1">
      <alignment horizontal="center" vertical="center"/>
    </xf>
    <xf numFmtId="0" fontId="24" fillId="3" borderId="64" xfId="0" applyFont="1" applyFill="1" applyBorder="1" applyAlignment="1" applyProtection="1">
      <alignment horizontal="center" vertical="center"/>
    </xf>
    <xf numFmtId="187" fontId="24" fillId="6" borderId="45" xfId="1" applyNumberFormat="1" applyFont="1" applyFill="1" applyBorder="1" applyAlignment="1" applyProtection="1">
      <alignment horizontal="right" vertical="center" shrinkToFit="1"/>
      <protection locked="0"/>
    </xf>
    <xf numFmtId="0" fontId="24" fillId="6" borderId="45" xfId="0" applyNumberFormat="1" applyFont="1" applyFill="1" applyBorder="1" applyAlignment="1" applyProtection="1">
      <alignment horizontal="center" vertical="center" shrinkToFit="1"/>
      <protection locked="0"/>
    </xf>
    <xf numFmtId="0" fontId="19" fillId="6" borderId="45" xfId="0" applyFont="1" applyFill="1" applyBorder="1" applyAlignment="1" applyProtection="1">
      <alignment horizontal="left" vertical="top" wrapText="1"/>
      <protection locked="0"/>
    </xf>
    <xf numFmtId="0" fontId="24" fillId="3" borderId="45" xfId="0" applyFont="1" applyFill="1" applyBorder="1" applyAlignment="1" applyProtection="1">
      <alignment horizontal="center" vertical="center"/>
    </xf>
    <xf numFmtId="0" fontId="51" fillId="6" borderId="31" xfId="0" applyFont="1" applyFill="1" applyBorder="1" applyAlignment="1" applyProtection="1">
      <alignment horizontal="center" vertical="center" shrinkToFit="1"/>
      <protection locked="0"/>
    </xf>
    <xf numFmtId="58" fontId="51" fillId="2" borderId="0" xfId="0" applyNumberFormat="1" applyFont="1" applyFill="1" applyAlignment="1" applyProtection="1">
      <alignment horizontal="right" vertical="center"/>
    </xf>
    <xf numFmtId="0" fontId="19" fillId="0" borderId="63" xfId="0" applyFont="1" applyFill="1" applyBorder="1" applyAlignment="1" applyProtection="1">
      <alignment horizontal="center" vertical="center"/>
    </xf>
    <xf numFmtId="0" fontId="19" fillId="0" borderId="64" xfId="0" applyFont="1" applyFill="1" applyBorder="1" applyAlignment="1" applyProtection="1">
      <alignment horizontal="center" vertical="center"/>
    </xf>
    <xf numFmtId="0" fontId="19" fillId="0" borderId="0" xfId="0" applyFont="1" applyAlignment="1" applyProtection="1">
      <alignment horizontal="left" vertical="center" wrapText="1"/>
    </xf>
    <xf numFmtId="0" fontId="19" fillId="6" borderId="63" xfId="0" applyFont="1" applyFill="1" applyBorder="1" applyAlignment="1" applyProtection="1">
      <alignment horizontal="center" vertical="center" shrinkToFit="1"/>
      <protection locked="0"/>
    </xf>
    <xf numFmtId="0" fontId="19" fillId="6" borderId="64" xfId="0" applyFont="1" applyFill="1" applyBorder="1" applyAlignment="1" applyProtection="1">
      <alignment horizontal="center" vertical="center" shrinkToFit="1"/>
      <protection locked="0"/>
    </xf>
    <xf numFmtId="0" fontId="24" fillId="3" borderId="56" xfId="10" applyFont="1" applyFill="1" applyBorder="1" applyAlignment="1" applyProtection="1">
      <alignment horizontal="center" vertical="center" wrapText="1"/>
    </xf>
    <xf numFmtId="0" fontId="24" fillId="3" borderId="45" xfId="10" applyFont="1" applyFill="1" applyBorder="1" applyAlignment="1" applyProtection="1">
      <alignment horizontal="center" vertical="center" wrapText="1"/>
    </xf>
    <xf numFmtId="0" fontId="24" fillId="3" borderId="57" xfId="10" applyFont="1" applyFill="1" applyBorder="1" applyAlignment="1" applyProtection="1">
      <alignment horizontal="center" vertical="center" wrapText="1"/>
    </xf>
    <xf numFmtId="0" fontId="24" fillId="3" borderId="58" xfId="10" applyFont="1" applyFill="1" applyBorder="1" applyAlignment="1" applyProtection="1">
      <alignment horizontal="center" vertical="center" wrapText="1"/>
    </xf>
    <xf numFmtId="0" fontId="44" fillId="6" borderId="58" xfId="10" applyFont="1" applyFill="1" applyBorder="1" applyAlignment="1" applyProtection="1">
      <alignment horizontal="left" vertical="top" wrapText="1"/>
      <protection locked="0"/>
    </xf>
    <xf numFmtId="0" fontId="44" fillId="6" borderId="59" xfId="10" applyFont="1" applyFill="1" applyBorder="1" applyAlignment="1" applyProtection="1">
      <alignment horizontal="left" vertical="top" wrapText="1"/>
      <protection locked="0"/>
    </xf>
    <xf numFmtId="0" fontId="44" fillId="6" borderId="9" xfId="10" applyFont="1" applyFill="1" applyBorder="1" applyAlignment="1" applyProtection="1">
      <alignment horizontal="left" vertical="center" wrapText="1"/>
      <protection locked="0"/>
    </xf>
    <xf numFmtId="0" fontId="44" fillId="6" borderId="4" xfId="10" applyFont="1" applyFill="1" applyBorder="1" applyAlignment="1" applyProtection="1">
      <alignment horizontal="left" vertical="center" wrapText="1"/>
      <protection locked="0"/>
    </xf>
    <xf numFmtId="0" fontId="16" fillId="3" borderId="15" xfId="10" applyFont="1" applyFill="1" applyBorder="1" applyAlignment="1" applyProtection="1">
      <alignment horizontal="left" vertical="center" wrapText="1"/>
    </xf>
    <xf numFmtId="0" fontId="16" fillId="3" borderId="16" xfId="10" applyFont="1" applyFill="1" applyBorder="1" applyAlignment="1" applyProtection="1">
      <alignment horizontal="left" vertical="center" wrapText="1"/>
    </xf>
    <xf numFmtId="0" fontId="16" fillId="3" borderId="17" xfId="10" applyFont="1" applyFill="1" applyBorder="1" applyAlignment="1" applyProtection="1">
      <alignment horizontal="left" vertical="center" wrapText="1"/>
    </xf>
    <xf numFmtId="0" fontId="24" fillId="3" borderId="60" xfId="10" applyFont="1" applyFill="1" applyBorder="1" applyAlignment="1" applyProtection="1">
      <alignment horizontal="center" vertical="center" wrapText="1"/>
    </xf>
    <xf numFmtId="0" fontId="24" fillId="3" borderId="69" xfId="10" applyFont="1" applyFill="1" applyBorder="1" applyAlignment="1" applyProtection="1">
      <alignment horizontal="center" vertical="center" wrapText="1"/>
    </xf>
    <xf numFmtId="0" fontId="44" fillId="6" borderId="69" xfId="10" applyFont="1" applyFill="1" applyBorder="1" applyAlignment="1" applyProtection="1">
      <alignment horizontal="center" vertical="center" wrapText="1"/>
      <protection locked="0"/>
    </xf>
    <xf numFmtId="0" fontId="44" fillId="6" borderId="45" xfId="10" applyFont="1" applyFill="1" applyBorder="1" applyAlignment="1" applyProtection="1">
      <alignment horizontal="center" vertical="center" wrapText="1"/>
      <protection locked="0"/>
    </xf>
    <xf numFmtId="0" fontId="44" fillId="6" borderId="70" xfId="10" applyFont="1" applyFill="1" applyBorder="1" applyAlignment="1" applyProtection="1">
      <alignment horizontal="center" vertical="center" wrapText="1"/>
      <protection locked="0"/>
    </xf>
    <xf numFmtId="0" fontId="44" fillId="6" borderId="44" xfId="10" applyFont="1" applyFill="1" applyBorder="1" applyAlignment="1" applyProtection="1">
      <alignment horizontal="center" vertical="center" wrapText="1"/>
      <protection locked="0"/>
    </xf>
    <xf numFmtId="0" fontId="25" fillId="3" borderId="15" xfId="10" applyFont="1" applyFill="1" applyBorder="1" applyAlignment="1" applyProtection="1">
      <alignment horizontal="left" vertical="center" wrapText="1"/>
    </xf>
    <xf numFmtId="0" fontId="25" fillId="3" borderId="16" xfId="10" applyFont="1" applyFill="1" applyBorder="1" applyAlignment="1" applyProtection="1">
      <alignment horizontal="left" vertical="center" wrapText="1"/>
    </xf>
    <xf numFmtId="0" fontId="25" fillId="3" borderId="17" xfId="10" applyFont="1" applyFill="1" applyBorder="1" applyAlignment="1" applyProtection="1">
      <alignment horizontal="left" vertical="center" wrapText="1"/>
    </xf>
    <xf numFmtId="0" fontId="44" fillId="6" borderId="49" xfId="10" applyFont="1" applyFill="1" applyBorder="1" applyAlignment="1" applyProtection="1">
      <alignment horizontal="left" vertical="center" shrinkToFit="1"/>
      <protection locked="0"/>
    </xf>
    <xf numFmtId="0" fontId="44" fillId="6" borderId="30" xfId="10" applyFont="1" applyFill="1" applyBorder="1" applyAlignment="1" applyProtection="1">
      <alignment horizontal="left" vertical="center" shrinkToFit="1"/>
      <protection locked="0"/>
    </xf>
    <xf numFmtId="0" fontId="44" fillId="6" borderId="50" xfId="10" applyFont="1" applyFill="1" applyBorder="1" applyAlignment="1" applyProtection="1">
      <alignment horizontal="left" vertical="center" shrinkToFit="1"/>
      <protection locked="0"/>
    </xf>
    <xf numFmtId="0" fontId="44" fillId="6" borderId="5" xfId="10" applyFont="1" applyFill="1" applyBorder="1" applyAlignment="1" applyProtection="1">
      <alignment horizontal="left" vertical="center" shrinkToFit="1"/>
      <protection locked="0"/>
    </xf>
    <xf numFmtId="0" fontId="24" fillId="3" borderId="49" xfId="10" applyFont="1" applyFill="1" applyBorder="1" applyAlignment="1" applyProtection="1">
      <alignment horizontal="center" vertical="center" wrapText="1"/>
    </xf>
    <xf numFmtId="0" fontId="24" fillId="3" borderId="30" xfId="10" applyFont="1" applyFill="1" applyBorder="1" applyAlignment="1" applyProtection="1">
      <alignment horizontal="center" vertical="center" wrapText="1"/>
    </xf>
    <xf numFmtId="0" fontId="24" fillId="3" borderId="41" xfId="10" applyFont="1" applyFill="1" applyBorder="1" applyAlignment="1" applyProtection="1">
      <alignment horizontal="center" vertical="center" wrapText="1"/>
    </xf>
    <xf numFmtId="0" fontId="24" fillId="3" borderId="50" xfId="10" applyFont="1" applyFill="1" applyBorder="1" applyAlignment="1" applyProtection="1">
      <alignment horizontal="center" vertical="center" wrapText="1"/>
    </xf>
    <xf numFmtId="0" fontId="24" fillId="3" borderId="5" xfId="10" applyFont="1" applyFill="1" applyBorder="1" applyAlignment="1" applyProtection="1">
      <alignment horizontal="center" vertical="center" wrapText="1"/>
    </xf>
    <xf numFmtId="0" fontId="24" fillId="3" borderId="43" xfId="10" applyFont="1" applyFill="1" applyBorder="1" applyAlignment="1" applyProtection="1">
      <alignment horizontal="center" vertical="center" wrapText="1"/>
    </xf>
    <xf numFmtId="0" fontId="44" fillId="6" borderId="25" xfId="10" applyFont="1" applyFill="1" applyBorder="1" applyAlignment="1" applyProtection="1">
      <alignment horizontal="left" vertical="center" shrinkToFit="1"/>
      <protection locked="0"/>
    </xf>
    <xf numFmtId="0" fontId="44" fillId="6" borderId="6" xfId="10" applyFont="1" applyFill="1" applyBorder="1" applyAlignment="1" applyProtection="1">
      <alignment horizontal="left" vertical="center" shrinkToFit="1"/>
      <protection locked="0"/>
    </xf>
    <xf numFmtId="0" fontId="19" fillId="6" borderId="108" xfId="6" applyNumberFormat="1" applyFont="1" applyFill="1" applyBorder="1" applyAlignment="1" applyProtection="1">
      <alignment horizontal="left" vertical="center" wrapText="1"/>
      <protection locked="0"/>
    </xf>
    <xf numFmtId="0" fontId="19" fillId="6" borderId="107" xfId="6" applyNumberFormat="1" applyFont="1" applyFill="1" applyBorder="1" applyAlignment="1" applyProtection="1">
      <alignment horizontal="left" vertical="center" wrapText="1"/>
      <protection locked="0"/>
    </xf>
    <xf numFmtId="0" fontId="19" fillId="6" borderId="26" xfId="6" applyNumberFormat="1" applyFont="1" applyFill="1" applyBorder="1" applyAlignment="1" applyProtection="1">
      <alignment horizontal="left" vertical="center" wrapText="1"/>
      <protection locked="0"/>
    </xf>
    <xf numFmtId="0" fontId="19" fillId="6" borderId="28" xfId="6" applyNumberFormat="1" applyFont="1" applyFill="1" applyBorder="1" applyAlignment="1" applyProtection="1">
      <alignment horizontal="left" vertical="center" wrapText="1"/>
      <protection locked="0"/>
    </xf>
    <xf numFmtId="182" fontId="24" fillId="0" borderId="94" xfId="6" applyFont="1" applyFill="1" applyBorder="1" applyAlignment="1" applyProtection="1">
      <alignment horizontal="right" vertical="center"/>
    </xf>
    <xf numFmtId="184" fontId="25" fillId="0" borderId="119" xfId="6" applyNumberFormat="1" applyFont="1" applyFill="1" applyBorder="1" applyAlignment="1" applyProtection="1">
      <alignment horizontal="center" vertical="center" wrapText="1"/>
    </xf>
    <xf numFmtId="184" fontId="25" fillId="0" borderId="101" xfId="6" applyNumberFormat="1" applyFont="1" applyFill="1" applyBorder="1" applyAlignment="1" applyProtection="1">
      <alignment horizontal="center" vertical="center" wrapText="1"/>
    </xf>
    <xf numFmtId="184" fontId="25" fillId="0" borderId="102" xfId="6" applyNumberFormat="1" applyFont="1" applyFill="1" applyBorder="1" applyAlignment="1" applyProtection="1">
      <alignment horizontal="center" vertical="center" wrapText="1"/>
    </xf>
    <xf numFmtId="182" fontId="25" fillId="3" borderId="89" xfId="6" applyFont="1" applyFill="1" applyBorder="1" applyAlignment="1" applyProtection="1">
      <alignment horizontal="left" vertical="center" wrapText="1"/>
    </xf>
    <xf numFmtId="182" fontId="25" fillId="3" borderId="90" xfId="6" applyFont="1" applyFill="1" applyBorder="1" applyAlignment="1" applyProtection="1">
      <alignment horizontal="left" vertical="center" wrapText="1"/>
    </xf>
    <xf numFmtId="182" fontId="38" fillId="3" borderId="13" xfId="6" applyFont="1" applyFill="1" applyBorder="1" applyAlignment="1" applyProtection="1">
      <alignment horizontal="center" vertical="center"/>
    </xf>
    <xf numFmtId="182" fontId="38" fillId="3" borderId="21" xfId="6" applyFont="1" applyFill="1" applyBorder="1" applyAlignment="1" applyProtection="1">
      <alignment horizontal="center" vertical="center"/>
    </xf>
    <xf numFmtId="182" fontId="38" fillId="3" borderId="8" xfId="6" applyFont="1" applyFill="1" applyBorder="1" applyAlignment="1" applyProtection="1">
      <alignment horizontal="center" vertical="center"/>
    </xf>
    <xf numFmtId="182" fontId="38" fillId="6" borderId="108" xfId="6" applyFont="1" applyFill="1" applyBorder="1" applyAlignment="1" applyProtection="1">
      <alignment horizontal="right" vertical="center" wrapText="1"/>
      <protection locked="0"/>
    </xf>
    <xf numFmtId="182" fontId="38" fillId="6" borderId="107" xfId="6" applyFont="1" applyFill="1" applyBorder="1" applyAlignment="1" applyProtection="1">
      <alignment horizontal="right" vertical="center" wrapText="1"/>
      <protection locked="0"/>
    </xf>
    <xf numFmtId="182" fontId="25" fillId="3" borderId="88" xfId="6" applyFont="1" applyFill="1" applyBorder="1" applyAlignment="1" applyProtection="1">
      <alignment horizontal="left" vertical="center" wrapText="1"/>
    </xf>
    <xf numFmtId="182" fontId="25" fillId="3" borderId="11" xfId="6" applyFont="1" applyFill="1" applyBorder="1" applyAlignment="1" applyProtection="1">
      <alignment horizontal="left" vertical="center" wrapText="1"/>
    </xf>
    <xf numFmtId="182" fontId="25" fillId="3" borderId="19" xfId="6" applyFont="1" applyFill="1" applyBorder="1" applyAlignment="1" applyProtection="1">
      <alignment horizontal="left" vertical="center" wrapText="1"/>
    </xf>
    <xf numFmtId="182" fontId="24" fillId="0" borderId="0" xfId="6" applyFont="1" applyBorder="1" applyAlignment="1" applyProtection="1">
      <alignment horizontal="center" vertical="center"/>
    </xf>
    <xf numFmtId="182" fontId="38" fillId="6" borderId="26" xfId="6" applyFont="1" applyFill="1" applyBorder="1" applyAlignment="1" applyProtection="1">
      <alignment horizontal="right" vertical="center" wrapText="1"/>
      <protection locked="0"/>
    </xf>
    <xf numFmtId="182" fontId="38" fillId="6" borderId="28" xfId="6" applyFont="1" applyFill="1" applyBorder="1" applyAlignment="1" applyProtection="1">
      <alignment horizontal="right" vertical="center" wrapText="1"/>
      <protection locked="0"/>
    </xf>
    <xf numFmtId="182" fontId="38" fillId="6" borderId="1" xfId="6" applyFont="1" applyFill="1" applyBorder="1" applyAlignment="1" applyProtection="1">
      <alignment horizontal="right" vertical="center" wrapText="1"/>
      <protection locked="0"/>
    </xf>
    <xf numFmtId="182" fontId="38" fillId="6" borderId="3" xfId="6" applyFont="1" applyFill="1" applyBorder="1" applyAlignment="1" applyProtection="1">
      <alignment horizontal="right" vertical="center" wrapText="1"/>
      <protection locked="0"/>
    </xf>
    <xf numFmtId="0" fontId="19" fillId="6" borderId="15" xfId="6" applyNumberFormat="1" applyFont="1" applyFill="1" applyBorder="1" applyAlignment="1" applyProtection="1">
      <alignment horizontal="left" vertical="center" wrapText="1"/>
      <protection locked="0"/>
    </xf>
    <xf numFmtId="0" fontId="19" fillId="6" borderId="17" xfId="6" applyNumberFormat="1" applyFont="1" applyFill="1" applyBorder="1" applyAlignment="1" applyProtection="1">
      <alignment horizontal="left" vertical="center" wrapText="1"/>
      <protection locked="0"/>
    </xf>
    <xf numFmtId="0" fontId="24" fillId="0" borderId="106" xfId="10" applyFont="1" applyFill="1" applyBorder="1" applyAlignment="1" applyProtection="1">
      <alignment horizontal="center" vertical="center" wrapText="1"/>
    </xf>
    <xf numFmtId="0" fontId="24" fillId="0" borderId="11" xfId="10" applyFont="1" applyFill="1" applyBorder="1" applyAlignment="1" applyProtection="1">
      <alignment horizontal="center" vertical="center" wrapText="1"/>
    </xf>
    <xf numFmtId="0" fontId="24" fillId="0" borderId="11" xfId="10" applyFont="1" applyFill="1" applyBorder="1" applyAlignment="1" applyProtection="1">
      <alignment horizontal="left" vertical="center" wrapText="1"/>
    </xf>
    <xf numFmtId="0" fontId="24" fillId="0" borderId="12" xfId="10" applyFont="1" applyFill="1" applyBorder="1" applyAlignment="1" applyProtection="1">
      <alignment horizontal="left" vertical="center" wrapText="1"/>
    </xf>
    <xf numFmtId="182" fontId="19" fillId="0" borderId="92" xfId="6" applyFont="1" applyBorder="1" applyAlignment="1" applyProtection="1">
      <alignment horizontal="left" vertical="center" wrapText="1"/>
    </xf>
    <xf numFmtId="182" fontId="19" fillId="0" borderId="0" xfId="6" applyFont="1" applyBorder="1" applyAlignment="1" applyProtection="1">
      <alignment horizontal="left" vertical="center" wrapText="1"/>
    </xf>
    <xf numFmtId="182" fontId="19" fillId="0" borderId="93" xfId="6" applyFont="1" applyBorder="1" applyAlignment="1" applyProtection="1">
      <alignment horizontal="left" vertical="center" wrapText="1"/>
    </xf>
    <xf numFmtId="182" fontId="19" fillId="0" borderId="104" xfId="6" applyFont="1" applyBorder="1" applyAlignment="1" applyProtection="1">
      <alignment horizontal="left" vertical="center" wrapText="1"/>
    </xf>
    <xf numFmtId="182" fontId="19" fillId="0" borderId="5" xfId="6" applyFont="1" applyBorder="1" applyAlignment="1" applyProtection="1">
      <alignment horizontal="left" vertical="center" wrapText="1"/>
    </xf>
    <xf numFmtId="182" fontId="19" fillId="0" borderId="105" xfId="6" applyFont="1" applyBorder="1" applyAlignment="1" applyProtection="1">
      <alignment horizontal="left" vertical="center" wrapText="1"/>
    </xf>
    <xf numFmtId="182" fontId="24" fillId="3" borderId="1" xfId="6" applyFont="1" applyFill="1" applyBorder="1" applyAlignment="1" applyProtection="1">
      <alignment horizontal="center" vertical="center" wrapText="1"/>
    </xf>
    <xf numFmtId="182" fontId="24" fillId="3" borderId="3" xfId="6" applyFont="1" applyFill="1" applyBorder="1" applyAlignment="1" applyProtection="1">
      <alignment horizontal="center" vertical="center" wrapText="1"/>
    </xf>
    <xf numFmtId="182" fontId="24" fillId="3" borderId="9" xfId="6" applyFont="1" applyFill="1" applyBorder="1" applyAlignment="1" applyProtection="1">
      <alignment horizontal="center" vertical="center" wrapText="1"/>
    </xf>
    <xf numFmtId="182" fontId="24" fillId="3" borderId="10" xfId="6" applyFont="1" applyFill="1" applyBorder="1" applyAlignment="1" applyProtection="1">
      <alignment horizontal="center" vertical="center" wrapText="1"/>
    </xf>
    <xf numFmtId="182" fontId="24" fillId="3" borderId="4" xfId="6" applyFont="1" applyFill="1" applyBorder="1" applyAlignment="1" applyProtection="1">
      <alignment horizontal="center" vertical="center" wrapText="1"/>
    </xf>
    <xf numFmtId="182" fontId="24" fillId="3" borderId="6" xfId="6" applyFont="1" applyFill="1" applyBorder="1" applyAlignment="1" applyProtection="1">
      <alignment horizontal="center" vertical="center" wrapText="1"/>
    </xf>
    <xf numFmtId="182" fontId="24" fillId="3" borderId="13" xfId="6" applyFont="1" applyFill="1" applyBorder="1" applyAlignment="1" applyProtection="1">
      <alignment horizontal="center" vertical="center" wrapText="1"/>
    </xf>
    <xf numFmtId="182" fontId="24" fillId="3" borderId="21" xfId="6" applyFont="1" applyFill="1" applyBorder="1" applyAlignment="1" applyProtection="1">
      <alignment horizontal="center" vertical="center" wrapText="1"/>
    </xf>
    <xf numFmtId="182" fontId="24" fillId="3" borderId="8" xfId="6" applyFont="1" applyFill="1" applyBorder="1" applyAlignment="1" applyProtection="1">
      <alignment horizontal="center" vertical="center" wrapText="1"/>
    </xf>
    <xf numFmtId="182" fontId="24" fillId="0" borderId="5" xfId="6" applyFont="1" applyFill="1" applyBorder="1" applyAlignment="1" applyProtection="1">
      <alignment horizontal="right" vertical="center"/>
    </xf>
    <xf numFmtId="0" fontId="24" fillId="3" borderId="24" xfId="10" applyFont="1" applyFill="1" applyBorder="1" applyAlignment="1" applyProtection="1">
      <alignment horizontal="center" vertical="center" wrapText="1"/>
    </xf>
    <xf numFmtId="0" fontId="24" fillId="3" borderId="67" xfId="10" applyFont="1" applyFill="1" applyBorder="1" applyAlignment="1" applyProtection="1">
      <alignment horizontal="center" vertical="center" wrapText="1"/>
    </xf>
    <xf numFmtId="0" fontId="13" fillId="6" borderId="62" xfId="10" applyFont="1" applyFill="1" applyBorder="1" applyAlignment="1" applyProtection="1">
      <alignment horizontal="left" vertical="top" wrapText="1"/>
      <protection locked="0"/>
    </xf>
    <xf numFmtId="0" fontId="24" fillId="3" borderId="4" xfId="10" applyFont="1" applyFill="1" applyBorder="1" applyAlignment="1" applyProtection="1">
      <alignment horizontal="right" vertical="center" shrinkToFit="1"/>
    </xf>
    <xf numFmtId="0" fontId="24" fillId="3" borderId="5" xfId="10" applyFont="1" applyFill="1" applyBorder="1" applyAlignment="1" applyProtection="1">
      <alignment horizontal="right" vertical="center" shrinkToFit="1"/>
    </xf>
    <xf numFmtId="0" fontId="24" fillId="3" borderId="34" xfId="10" applyFont="1" applyFill="1" applyBorder="1" applyAlignment="1" applyProtection="1">
      <alignment horizontal="right" vertical="center" shrinkToFit="1"/>
    </xf>
    <xf numFmtId="0" fontId="24" fillId="3" borderId="15" xfId="10" applyFont="1" applyFill="1" applyBorder="1" applyAlignment="1" applyProtection="1">
      <alignment horizontal="center" vertical="center" wrapText="1"/>
    </xf>
    <xf numFmtId="0" fontId="24" fillId="3" borderId="16" xfId="10" applyFont="1" applyFill="1" applyBorder="1" applyAlignment="1" applyProtection="1">
      <alignment horizontal="center" vertical="center" wrapText="1"/>
    </xf>
    <xf numFmtId="0" fontId="24" fillId="3" borderId="20" xfId="10" applyFont="1" applyFill="1" applyBorder="1" applyAlignment="1" applyProtection="1">
      <alignment horizontal="center" vertical="center" wrapText="1"/>
    </xf>
    <xf numFmtId="0" fontId="24" fillId="3" borderId="64" xfId="10" applyFont="1" applyFill="1" applyBorder="1" applyAlignment="1" applyProtection="1">
      <alignment horizontal="center" vertical="center" wrapText="1"/>
    </xf>
    <xf numFmtId="0" fontId="13" fillId="6" borderId="3" xfId="10" applyFont="1" applyFill="1" applyBorder="1" applyAlignment="1" applyProtection="1">
      <alignment horizontal="left" vertical="top" wrapText="1"/>
      <protection locked="0"/>
    </xf>
    <xf numFmtId="0" fontId="13" fillId="6" borderId="51" xfId="10" applyFont="1" applyFill="1" applyBorder="1" applyAlignment="1" applyProtection="1">
      <alignment horizontal="left" vertical="top" wrapText="1"/>
      <protection locked="0"/>
    </xf>
    <xf numFmtId="0" fontId="24" fillId="3" borderId="53" xfId="10" applyFont="1" applyFill="1" applyBorder="1" applyAlignment="1" applyProtection="1">
      <alignment horizontal="right" vertical="center" shrinkToFit="1"/>
    </xf>
    <xf numFmtId="0" fontId="24" fillId="3" borderId="31" xfId="10" applyFont="1" applyFill="1" applyBorder="1" applyAlignment="1" applyProtection="1">
      <alignment horizontal="right" vertical="center" shrinkToFit="1"/>
    </xf>
    <xf numFmtId="0" fontId="24" fillId="3" borderId="46" xfId="10" applyFont="1" applyFill="1" applyBorder="1" applyAlignment="1" applyProtection="1">
      <alignment horizontal="right" vertical="center" shrinkToFit="1"/>
    </xf>
    <xf numFmtId="0" fontId="38" fillId="3" borderId="24" xfId="0" applyFont="1" applyFill="1" applyBorder="1" applyAlignment="1" applyProtection="1">
      <alignment horizontal="center" vertical="center" wrapText="1"/>
    </xf>
    <xf numFmtId="0" fontId="38" fillId="3" borderId="41" xfId="0" applyFont="1" applyFill="1" applyBorder="1" applyAlignment="1" applyProtection="1">
      <alignment horizontal="center" vertical="center" wrapText="1"/>
    </xf>
    <xf numFmtId="0" fontId="38" fillId="3" borderId="9" xfId="0" applyFont="1" applyFill="1" applyBorder="1" applyAlignment="1" applyProtection="1">
      <alignment horizontal="center" vertical="center" wrapText="1"/>
    </xf>
    <xf numFmtId="0" fontId="38" fillId="3" borderId="42" xfId="0" applyFont="1" applyFill="1" applyBorder="1" applyAlignment="1" applyProtection="1">
      <alignment horizontal="center" vertical="center" wrapText="1"/>
    </xf>
    <xf numFmtId="0" fontId="38" fillId="3" borderId="4" xfId="0" applyFont="1" applyFill="1" applyBorder="1" applyAlignment="1" applyProtection="1">
      <alignment horizontal="center" vertical="center" wrapText="1"/>
    </xf>
    <xf numFmtId="0" fontId="38" fillId="3" borderId="43" xfId="0" applyFont="1" applyFill="1" applyBorder="1" applyAlignment="1" applyProtection="1">
      <alignment horizontal="center" vertical="center" wrapText="1"/>
    </xf>
    <xf numFmtId="0" fontId="19" fillId="3" borderId="24"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43" xfId="0" applyFont="1" applyFill="1" applyBorder="1" applyAlignment="1" applyProtection="1">
      <alignment horizontal="center" vertical="center" wrapText="1"/>
    </xf>
    <xf numFmtId="0" fontId="24" fillId="3" borderId="30" xfId="0" applyFont="1" applyFill="1" applyBorder="1" applyAlignment="1" applyProtection="1">
      <alignment horizontal="center" vertical="center"/>
    </xf>
    <xf numFmtId="0" fontId="24" fillId="3" borderId="41" xfId="0" applyFont="1" applyFill="1" applyBorder="1" applyAlignment="1" applyProtection="1">
      <alignment horizontal="center" vertical="center"/>
    </xf>
    <xf numFmtId="0" fontId="24" fillId="3" borderId="5" xfId="0" applyFont="1" applyFill="1" applyBorder="1" applyAlignment="1" applyProtection="1">
      <alignment horizontal="center" vertical="center"/>
    </xf>
    <xf numFmtId="0" fontId="24" fillId="3" borderId="43" xfId="0" applyFont="1" applyFill="1" applyBorder="1" applyAlignment="1" applyProtection="1">
      <alignment horizontal="center" vertical="center"/>
    </xf>
    <xf numFmtId="0" fontId="24" fillId="3" borderId="30" xfId="0" applyFont="1" applyFill="1" applyBorder="1" applyAlignment="1" applyProtection="1">
      <alignment horizontal="center" vertical="center" wrapText="1"/>
    </xf>
    <xf numFmtId="0" fontId="24" fillId="3" borderId="41" xfId="0" applyFont="1" applyFill="1" applyBorder="1" applyAlignment="1" applyProtection="1">
      <alignment horizontal="center" vertical="center" wrapText="1"/>
    </xf>
    <xf numFmtId="0" fontId="24" fillId="3" borderId="0" xfId="0" applyFont="1" applyFill="1" applyBorder="1" applyAlignment="1" applyProtection="1">
      <alignment horizontal="center" vertical="center" wrapText="1"/>
    </xf>
    <xf numFmtId="0" fontId="24" fillId="3" borderId="42" xfId="0" applyFont="1" applyFill="1" applyBorder="1" applyAlignment="1" applyProtection="1">
      <alignment horizontal="center" vertical="center" wrapText="1"/>
    </xf>
    <xf numFmtId="0" fontId="24" fillId="3" borderId="5" xfId="0" applyFont="1" applyFill="1" applyBorder="1" applyAlignment="1" applyProtection="1">
      <alignment horizontal="center" vertical="center" wrapText="1"/>
    </xf>
    <xf numFmtId="0" fontId="24" fillId="3" borderId="43" xfId="0" applyFont="1" applyFill="1" applyBorder="1" applyAlignment="1" applyProtection="1">
      <alignment horizontal="center" vertical="center" wrapText="1"/>
    </xf>
    <xf numFmtId="0" fontId="24" fillId="3" borderId="27" xfId="0" applyFont="1" applyFill="1" applyBorder="1" applyAlignment="1" applyProtection="1">
      <alignment horizontal="center" vertical="center" wrapText="1"/>
    </xf>
    <xf numFmtId="0" fontId="24" fillId="3" borderId="64" xfId="0" applyFont="1" applyFill="1" applyBorder="1" applyAlignment="1" applyProtection="1">
      <alignment horizontal="center" vertical="center" wrapText="1"/>
    </xf>
    <xf numFmtId="0" fontId="25" fillId="3" borderId="15" xfId="0" applyFont="1" applyFill="1" applyBorder="1" applyAlignment="1" applyProtection="1">
      <alignment horizontal="left" vertical="center"/>
    </xf>
    <xf numFmtId="0" fontId="25" fillId="3" borderId="16" xfId="0" applyFont="1" applyFill="1" applyBorder="1" applyAlignment="1" applyProtection="1">
      <alignment horizontal="left" vertical="center"/>
    </xf>
    <xf numFmtId="0" fontId="25" fillId="3" borderId="20" xfId="0" applyFont="1" applyFill="1" applyBorder="1" applyAlignment="1" applyProtection="1">
      <alignment horizontal="left" vertical="center"/>
    </xf>
    <xf numFmtId="0" fontId="25" fillId="3" borderId="1" xfId="0" applyFont="1" applyFill="1" applyBorder="1" applyAlignment="1" applyProtection="1">
      <alignment horizontal="left" vertical="center" wrapText="1"/>
    </xf>
    <xf numFmtId="0" fontId="25" fillId="3" borderId="2" xfId="0" applyFont="1" applyFill="1" applyBorder="1" applyAlignment="1" applyProtection="1">
      <alignment horizontal="left" vertical="center" wrapText="1"/>
    </xf>
    <xf numFmtId="0" fontId="25" fillId="3" borderId="52" xfId="0" applyFont="1" applyFill="1" applyBorder="1" applyAlignment="1" applyProtection="1">
      <alignment horizontal="left" vertical="center" wrapText="1"/>
    </xf>
    <xf numFmtId="0" fontId="25" fillId="3" borderId="53" xfId="0" applyFont="1" applyFill="1" applyBorder="1" applyAlignment="1" applyProtection="1">
      <alignment horizontal="left" vertical="center" wrapText="1"/>
    </xf>
    <xf numFmtId="0" fontId="25" fillId="3" borderId="31" xfId="0" applyFont="1" applyFill="1" applyBorder="1" applyAlignment="1" applyProtection="1">
      <alignment horizontal="left" vertical="center" wrapText="1"/>
    </xf>
    <xf numFmtId="0" fontId="25" fillId="3" borderId="46" xfId="0" applyFont="1" applyFill="1" applyBorder="1" applyAlignment="1" applyProtection="1">
      <alignment horizontal="left" vertical="center" wrapText="1"/>
    </xf>
    <xf numFmtId="0" fontId="44" fillId="6" borderId="9" xfId="0" applyFont="1" applyFill="1" applyBorder="1" applyAlignment="1" applyProtection="1">
      <alignment horizontal="left" vertical="top" wrapText="1"/>
      <protection locked="0"/>
    </xf>
    <xf numFmtId="0" fontId="44" fillId="6" borderId="0" xfId="0" applyFont="1" applyFill="1" applyBorder="1" applyAlignment="1" applyProtection="1">
      <alignment horizontal="left" vertical="top" wrapText="1"/>
      <protection locked="0"/>
    </xf>
    <xf numFmtId="0" fontId="44" fillId="6" borderId="10" xfId="0" applyFont="1" applyFill="1" applyBorder="1" applyAlignment="1" applyProtection="1">
      <alignment horizontal="left" vertical="top" wrapText="1"/>
      <protection locked="0"/>
    </xf>
    <xf numFmtId="0" fontId="44" fillId="6" borderId="4" xfId="0" applyFont="1" applyFill="1" applyBorder="1" applyAlignment="1" applyProtection="1">
      <alignment horizontal="left" vertical="top" wrapText="1"/>
      <protection locked="0"/>
    </xf>
    <xf numFmtId="0" fontId="44" fillId="6" borderId="5" xfId="0" applyFont="1" applyFill="1" applyBorder="1" applyAlignment="1" applyProtection="1">
      <alignment horizontal="left" vertical="top" wrapText="1"/>
      <protection locked="0"/>
    </xf>
    <xf numFmtId="0" fontId="44" fillId="6" borderId="6" xfId="0" applyFont="1" applyFill="1" applyBorder="1" applyAlignment="1" applyProtection="1">
      <alignment horizontal="left" vertical="top" wrapText="1"/>
      <protection locked="0"/>
    </xf>
    <xf numFmtId="0" fontId="25" fillId="3" borderId="15" xfId="0" applyFont="1" applyFill="1" applyBorder="1" applyAlignment="1" applyProtection="1">
      <alignment horizontal="left" vertical="center" wrapText="1"/>
    </xf>
    <xf numFmtId="0" fontId="25" fillId="3" borderId="16" xfId="0" applyFont="1" applyFill="1" applyBorder="1" applyAlignment="1" applyProtection="1">
      <alignment horizontal="left" vertical="center" wrapText="1"/>
    </xf>
    <xf numFmtId="0" fontId="25" fillId="3" borderId="20" xfId="0" applyFont="1" applyFill="1" applyBorder="1" applyAlignment="1" applyProtection="1">
      <alignment horizontal="left" vertical="center" wrapText="1"/>
    </xf>
    <xf numFmtId="0" fontId="44" fillId="6" borderId="30" xfId="0" applyFont="1" applyFill="1" applyBorder="1" applyAlignment="1" applyProtection="1">
      <alignment horizontal="left" vertical="top" wrapText="1"/>
      <protection locked="0"/>
    </xf>
    <xf numFmtId="0" fontId="44" fillId="6" borderId="25" xfId="0" applyFont="1" applyFill="1" applyBorder="1" applyAlignment="1" applyProtection="1">
      <alignment horizontal="left" vertical="top" wrapText="1"/>
      <protection locked="0"/>
    </xf>
    <xf numFmtId="0" fontId="44" fillId="6" borderId="27" xfId="0" applyFont="1" applyFill="1" applyBorder="1" applyAlignment="1" applyProtection="1">
      <alignment horizontal="center" vertical="center" wrapText="1"/>
      <protection locked="0"/>
    </xf>
    <xf numFmtId="0" fontId="44" fillId="6" borderId="28" xfId="0" applyFont="1" applyFill="1" applyBorder="1" applyAlignment="1" applyProtection="1">
      <alignment horizontal="center" vertical="center" wrapText="1"/>
      <protection locked="0"/>
    </xf>
    <xf numFmtId="0" fontId="25" fillId="3" borderId="88" xfId="0" applyFont="1" applyFill="1" applyBorder="1" applyAlignment="1" applyProtection="1">
      <alignment horizontal="left" vertical="center" wrapText="1"/>
    </xf>
    <xf numFmtId="0" fontId="25" fillId="3" borderId="11" xfId="0" applyFont="1" applyFill="1" applyBorder="1" applyAlignment="1" applyProtection="1">
      <alignment horizontal="left" vertical="center" wrapText="1"/>
    </xf>
    <xf numFmtId="0" fontId="25" fillId="3" borderId="19" xfId="0" applyFont="1" applyFill="1" applyBorder="1" applyAlignment="1" applyProtection="1">
      <alignment horizontal="left" vertical="center" wrapText="1"/>
    </xf>
    <xf numFmtId="0" fontId="44" fillId="6" borderId="16" xfId="0" applyFont="1" applyFill="1" applyBorder="1" applyAlignment="1" applyProtection="1">
      <alignment horizontal="center" vertical="center"/>
      <protection locked="0"/>
    </xf>
    <xf numFmtId="0" fontId="44" fillId="6" borderId="17" xfId="0" applyFont="1" applyFill="1" applyBorder="1" applyAlignment="1" applyProtection="1">
      <alignment horizontal="center" vertical="center"/>
      <protection locked="0"/>
    </xf>
    <xf numFmtId="0" fontId="44" fillId="6" borderId="11" xfId="0" applyFont="1" applyFill="1" applyBorder="1" applyAlignment="1" applyProtection="1">
      <alignment horizontal="center" vertical="center"/>
      <protection locked="0"/>
    </xf>
    <xf numFmtId="0" fontId="44" fillId="6" borderId="12" xfId="0" applyFont="1" applyFill="1" applyBorder="1" applyAlignment="1" applyProtection="1">
      <alignment horizontal="center" vertical="center"/>
      <protection locked="0"/>
    </xf>
    <xf numFmtId="0" fontId="44" fillId="6" borderId="5" xfId="0" applyFont="1" applyFill="1" applyBorder="1" applyAlignment="1" applyProtection="1">
      <alignment horizontal="center" vertical="center" shrinkToFit="1"/>
      <protection locked="0"/>
    </xf>
    <xf numFmtId="0" fontId="44" fillId="6" borderId="6" xfId="0" applyFont="1" applyFill="1" applyBorder="1" applyAlignment="1" applyProtection="1">
      <alignment horizontal="center" vertical="center" shrinkToFit="1"/>
      <protection locked="0"/>
    </xf>
    <xf numFmtId="0" fontId="44" fillId="6" borderId="63" xfId="0" applyFont="1" applyFill="1" applyBorder="1" applyAlignment="1" applyProtection="1">
      <alignment horizontal="center" vertical="center"/>
      <protection locked="0"/>
    </xf>
    <xf numFmtId="0" fontId="44" fillId="6" borderId="27" xfId="0" applyFont="1" applyFill="1" applyBorder="1" applyAlignment="1" applyProtection="1">
      <alignment horizontal="center" vertical="center"/>
      <protection locked="0"/>
    </xf>
    <xf numFmtId="0" fontId="44" fillId="6" borderId="28" xfId="0" applyFont="1" applyFill="1" applyBorder="1" applyAlignment="1" applyProtection="1">
      <alignment horizontal="center" vertical="center"/>
      <protection locked="0"/>
    </xf>
    <xf numFmtId="0" fontId="44" fillId="6" borderId="2" xfId="0" applyFont="1" applyFill="1" applyBorder="1" applyAlignment="1" applyProtection="1">
      <alignment horizontal="center" vertical="center" wrapText="1"/>
      <protection locked="0"/>
    </xf>
    <xf numFmtId="0" fontId="44" fillId="6" borderId="3" xfId="0" applyFont="1" applyFill="1" applyBorder="1" applyAlignment="1" applyProtection="1">
      <alignment horizontal="center" vertical="center" wrapText="1"/>
      <protection locked="0"/>
    </xf>
    <xf numFmtId="0" fontId="44" fillId="6" borderId="31" xfId="0" applyFont="1" applyFill="1" applyBorder="1" applyAlignment="1" applyProtection="1">
      <alignment horizontal="center" vertical="center" wrapText="1"/>
      <protection locked="0"/>
    </xf>
    <xf numFmtId="0" fontId="44" fillId="6" borderId="40" xfId="0" applyFont="1" applyFill="1" applyBorder="1" applyAlignment="1" applyProtection="1">
      <alignment horizontal="center" vertical="center" wrapText="1"/>
      <protection locked="0"/>
    </xf>
    <xf numFmtId="182" fontId="27" fillId="0" borderId="0" xfId="6" applyFont="1" applyFill="1" applyBorder="1" applyAlignment="1" applyProtection="1">
      <alignment horizontal="right" vertical="center"/>
    </xf>
    <xf numFmtId="0" fontId="19" fillId="0" borderId="96" xfId="3" applyFont="1" applyBorder="1" applyAlignment="1" applyProtection="1">
      <alignment horizontal="left" vertical="center" wrapText="1"/>
    </xf>
    <xf numFmtId="0" fontId="19" fillId="0" borderId="94" xfId="3" applyFont="1" applyBorder="1" applyAlignment="1" applyProtection="1">
      <alignment horizontal="left" vertical="center" wrapText="1"/>
    </xf>
    <xf numFmtId="0" fontId="19" fillId="0" borderId="89" xfId="3" applyFont="1" applyBorder="1" applyAlignment="1" applyProtection="1">
      <alignment horizontal="left" vertical="center" wrapText="1"/>
    </xf>
    <xf numFmtId="0" fontId="19" fillId="0" borderId="90" xfId="3" applyFont="1" applyBorder="1" applyAlignment="1" applyProtection="1">
      <alignment horizontal="left" vertical="center" wrapText="1"/>
    </xf>
    <xf numFmtId="0" fontId="19" fillId="0" borderId="92" xfId="3" applyFont="1" applyBorder="1" applyAlignment="1" applyProtection="1">
      <alignment horizontal="left" vertical="center" wrapText="1"/>
    </xf>
    <xf numFmtId="0" fontId="19" fillId="0" borderId="0" xfId="3" applyFont="1" applyBorder="1" applyAlignment="1" applyProtection="1">
      <alignment horizontal="left" vertical="center" wrapText="1"/>
    </xf>
    <xf numFmtId="0" fontId="19" fillId="0" borderId="89" xfId="3" applyFont="1" applyBorder="1" applyAlignment="1" applyProtection="1">
      <alignment horizontal="left" vertical="center"/>
    </xf>
    <xf numFmtId="0" fontId="19" fillId="0" borderId="90" xfId="3" applyFont="1" applyBorder="1" applyAlignment="1" applyProtection="1">
      <alignment horizontal="left" vertical="center"/>
    </xf>
    <xf numFmtId="0" fontId="19" fillId="0" borderId="114" xfId="3" applyFont="1" applyBorder="1" applyAlignment="1" applyProtection="1">
      <alignment horizontal="left" vertical="center"/>
    </xf>
    <xf numFmtId="38" fontId="13" fillId="6" borderId="98" xfId="1" applyFont="1" applyFill="1" applyBorder="1" applyAlignment="1" applyProtection="1">
      <alignment horizontal="center" vertical="center" shrinkToFit="1"/>
      <protection locked="0"/>
    </xf>
    <xf numFmtId="38" fontId="13" fillId="6" borderId="155" xfId="1" applyFont="1" applyFill="1" applyBorder="1" applyAlignment="1" applyProtection="1">
      <alignment horizontal="center" vertical="center" shrinkToFit="1"/>
      <protection locked="0"/>
    </xf>
    <xf numFmtId="178" fontId="19" fillId="3" borderId="162" xfId="3" applyNumberFormat="1" applyFont="1" applyFill="1" applyBorder="1" applyAlignment="1" applyProtection="1">
      <alignment horizontal="center" vertical="center"/>
    </xf>
    <xf numFmtId="178" fontId="19" fillId="3" borderId="161" xfId="3" applyNumberFormat="1" applyFont="1" applyFill="1" applyBorder="1" applyAlignment="1" applyProtection="1">
      <alignment horizontal="center" vertical="center"/>
    </xf>
    <xf numFmtId="0" fontId="19" fillId="3" borderId="193" xfId="3" applyFont="1" applyFill="1" applyBorder="1" applyAlignment="1" applyProtection="1">
      <alignment horizontal="center" vertical="center" wrapText="1"/>
    </xf>
    <xf numFmtId="0" fontId="19" fillId="3" borderId="194" xfId="3" applyFont="1" applyFill="1" applyBorder="1" applyAlignment="1" applyProtection="1">
      <alignment horizontal="center" vertical="center" wrapText="1"/>
    </xf>
    <xf numFmtId="0" fontId="19" fillId="3" borderId="195" xfId="3" applyFont="1" applyFill="1" applyBorder="1" applyAlignment="1" applyProtection="1">
      <alignment horizontal="center" vertical="center" wrapText="1"/>
    </xf>
    <xf numFmtId="0" fontId="19" fillId="3" borderId="98" xfId="3" applyFont="1" applyFill="1" applyBorder="1" applyAlignment="1" applyProtection="1">
      <alignment horizontal="center" vertical="center"/>
    </xf>
    <xf numFmtId="0" fontId="19" fillId="3" borderId="155" xfId="3" applyFont="1" applyFill="1" applyBorder="1" applyAlignment="1" applyProtection="1">
      <alignment horizontal="center" vertical="center"/>
    </xf>
    <xf numFmtId="0" fontId="19" fillId="3" borderId="92" xfId="3" applyFont="1" applyFill="1" applyBorder="1" applyAlignment="1" applyProtection="1">
      <alignment horizontal="center" vertical="center"/>
    </xf>
    <xf numFmtId="0" fontId="19" fillId="3" borderId="0" xfId="3" applyFont="1" applyFill="1" applyBorder="1" applyAlignment="1" applyProtection="1">
      <alignment horizontal="center" vertical="center"/>
    </xf>
    <xf numFmtId="0" fontId="19" fillId="3" borderId="93" xfId="3" applyFont="1" applyFill="1" applyBorder="1" applyAlignment="1" applyProtection="1">
      <alignment horizontal="center" vertical="center"/>
    </xf>
    <xf numFmtId="0" fontId="19" fillId="3" borderId="96" xfId="3" applyFont="1" applyFill="1" applyBorder="1" applyAlignment="1" applyProtection="1">
      <alignment horizontal="center" vertical="center"/>
    </xf>
    <xf numFmtId="0" fontId="19" fillId="3" borderId="94" xfId="3" applyFont="1" applyFill="1" applyBorder="1" applyAlignment="1" applyProtection="1">
      <alignment horizontal="center" vertical="center"/>
    </xf>
    <xf numFmtId="0" fontId="19" fillId="3" borderId="95" xfId="3" applyFont="1" applyFill="1" applyBorder="1" applyAlignment="1" applyProtection="1">
      <alignment horizontal="center" vertical="center"/>
    </xf>
    <xf numFmtId="0" fontId="13" fillId="6" borderId="137" xfId="3" applyFont="1" applyFill="1" applyBorder="1" applyAlignment="1" applyProtection="1">
      <alignment horizontal="center" vertical="center"/>
      <protection locked="0"/>
    </xf>
    <xf numFmtId="0" fontId="13" fillId="6" borderId="94" xfId="3" applyFont="1" applyFill="1" applyBorder="1" applyAlignment="1" applyProtection="1">
      <alignment horizontal="center" vertical="center"/>
      <protection locked="0"/>
    </xf>
    <xf numFmtId="0" fontId="13" fillId="6" borderId="95" xfId="3" applyFont="1" applyFill="1" applyBorder="1" applyAlignment="1" applyProtection="1">
      <alignment horizontal="center" vertical="center"/>
      <protection locked="0"/>
    </xf>
    <xf numFmtId="178" fontId="19" fillId="3" borderId="137" xfId="3" applyNumberFormat="1" applyFont="1" applyFill="1" applyBorder="1" applyAlignment="1" applyProtection="1">
      <alignment horizontal="center" vertical="center"/>
    </xf>
    <xf numFmtId="178" fontId="19" fillId="3" borderId="126" xfId="3" applyNumberFormat="1" applyFont="1" applyFill="1" applyBorder="1" applyAlignment="1" applyProtection="1">
      <alignment horizontal="center" vertical="center"/>
    </xf>
    <xf numFmtId="0" fontId="13" fillId="6" borderId="148" xfId="3" applyFont="1" applyFill="1" applyBorder="1" applyAlignment="1" applyProtection="1">
      <alignment horizontal="center" vertical="center"/>
      <protection locked="0"/>
    </xf>
    <xf numFmtId="0" fontId="13" fillId="6" borderId="0" xfId="3" applyFont="1" applyFill="1" applyBorder="1" applyAlignment="1" applyProtection="1">
      <alignment horizontal="center" vertical="center"/>
      <protection locked="0"/>
    </xf>
    <xf numFmtId="0" fontId="19" fillId="3" borderId="97" xfId="3" applyFont="1" applyFill="1" applyBorder="1" applyAlignment="1" applyProtection="1">
      <alignment horizontal="center" vertical="center"/>
    </xf>
    <xf numFmtId="0" fontId="13" fillId="0" borderId="160" xfId="3" applyFont="1" applyFill="1" applyBorder="1" applyAlignment="1" applyProtection="1">
      <alignment horizontal="center" vertical="center"/>
    </xf>
    <xf numFmtId="0" fontId="13" fillId="0" borderId="98" xfId="3" applyFont="1" applyFill="1" applyBorder="1" applyAlignment="1" applyProtection="1">
      <alignment horizontal="center" vertical="center"/>
    </xf>
    <xf numFmtId="0" fontId="13" fillId="6" borderId="196" xfId="3" applyFont="1" applyFill="1" applyBorder="1" applyAlignment="1" applyProtection="1">
      <alignment horizontal="center" vertical="center"/>
      <protection locked="0"/>
    </xf>
    <xf numFmtId="0" fontId="13" fillId="6" borderId="197" xfId="3" applyFont="1" applyFill="1" applyBorder="1" applyAlignment="1" applyProtection="1">
      <alignment horizontal="center" vertical="center"/>
      <protection locked="0"/>
    </xf>
    <xf numFmtId="0" fontId="13" fillId="6" borderId="198" xfId="3" applyFont="1" applyFill="1" applyBorder="1" applyAlignment="1" applyProtection="1">
      <alignment horizontal="center" vertical="center"/>
      <protection locked="0"/>
    </xf>
    <xf numFmtId="0" fontId="13" fillId="6" borderId="127" xfId="3" applyFont="1" applyFill="1" applyBorder="1" applyAlignment="1" applyProtection="1">
      <alignment horizontal="center" vertical="center"/>
      <protection locked="0"/>
    </xf>
    <xf numFmtId="0" fontId="13" fillId="6" borderId="128" xfId="3" applyFont="1" applyFill="1" applyBorder="1" applyAlignment="1" applyProtection="1">
      <alignment horizontal="center" vertical="center"/>
      <protection locked="0"/>
    </xf>
    <xf numFmtId="0" fontId="19" fillId="3" borderId="134" xfId="3" applyFont="1" applyFill="1" applyBorder="1" applyAlignment="1" applyProtection="1">
      <alignment horizontal="center" vertical="center" wrapText="1"/>
    </xf>
    <xf numFmtId="0" fontId="19" fillId="3" borderId="135" xfId="3" applyFont="1" applyFill="1" applyBorder="1" applyAlignment="1" applyProtection="1">
      <alignment horizontal="center" vertical="center"/>
    </xf>
    <xf numFmtId="0" fontId="19" fillId="3" borderId="136" xfId="3" applyFont="1" applyFill="1" applyBorder="1" applyAlignment="1" applyProtection="1">
      <alignment horizontal="center" vertical="center"/>
    </xf>
    <xf numFmtId="0" fontId="19" fillId="3" borderId="125" xfId="3" applyFont="1" applyFill="1" applyBorder="1" applyAlignment="1" applyProtection="1">
      <alignment horizontal="center" vertical="center"/>
    </xf>
    <xf numFmtId="0" fontId="13" fillId="6" borderId="135" xfId="3" applyFont="1" applyFill="1" applyBorder="1" applyAlignment="1" applyProtection="1">
      <alignment horizontal="left" vertical="center"/>
      <protection locked="0"/>
    </xf>
    <xf numFmtId="0" fontId="13" fillId="6" borderId="149" xfId="3" applyFont="1" applyFill="1" applyBorder="1" applyAlignment="1" applyProtection="1">
      <alignment horizontal="left" vertical="center"/>
      <protection locked="0"/>
    </xf>
    <xf numFmtId="0" fontId="13" fillId="6" borderId="125" xfId="3" applyFont="1" applyFill="1" applyBorder="1" applyAlignment="1" applyProtection="1">
      <alignment horizontal="left" vertical="center"/>
      <protection locked="0"/>
    </xf>
    <xf numFmtId="0" fontId="13" fillId="6" borderId="150" xfId="3" applyFont="1" applyFill="1" applyBorder="1" applyAlignment="1" applyProtection="1">
      <alignment horizontal="left" vertical="center"/>
      <protection locked="0"/>
    </xf>
    <xf numFmtId="178" fontId="19" fillId="3" borderId="156" xfId="3" applyNumberFormat="1" applyFont="1" applyFill="1" applyBorder="1" applyAlignment="1" applyProtection="1">
      <alignment horizontal="center" vertical="center"/>
    </xf>
    <xf numFmtId="178" fontId="19" fillId="3" borderId="147" xfId="3" applyNumberFormat="1" applyFont="1" applyFill="1" applyBorder="1" applyAlignment="1" applyProtection="1">
      <alignment horizontal="center" vertical="center"/>
    </xf>
    <xf numFmtId="0" fontId="19" fillId="3" borderId="144" xfId="3" applyFont="1" applyFill="1" applyBorder="1" applyAlignment="1" applyProtection="1">
      <alignment horizontal="center" vertical="center" wrapText="1"/>
    </xf>
    <xf numFmtId="0" fontId="19" fillId="3" borderId="145" xfId="3" applyFont="1" applyFill="1" applyBorder="1" applyAlignment="1" applyProtection="1">
      <alignment horizontal="center" vertical="center"/>
    </xf>
    <xf numFmtId="0" fontId="13" fillId="6" borderId="98" xfId="3" applyFont="1" applyFill="1" applyBorder="1" applyAlignment="1" applyProtection="1">
      <alignment horizontal="center" vertical="center"/>
      <protection locked="0"/>
    </xf>
    <xf numFmtId="0" fontId="13" fillId="0" borderId="98" xfId="3" applyFont="1" applyFill="1" applyBorder="1" applyAlignment="1" applyProtection="1">
      <alignment horizontal="left" vertical="center"/>
    </xf>
    <xf numFmtId="0" fontId="13" fillId="0" borderId="151" xfId="3" applyFont="1" applyFill="1" applyBorder="1" applyAlignment="1" applyProtection="1">
      <alignment horizontal="left" vertical="center"/>
    </xf>
    <xf numFmtId="179" fontId="19" fillId="0" borderId="160" xfId="3" applyNumberFormat="1" applyFont="1" applyFill="1" applyBorder="1" applyAlignment="1" applyProtection="1">
      <alignment horizontal="center" vertical="center"/>
    </xf>
    <xf numFmtId="179" fontId="19" fillId="0" borderId="98" xfId="3" applyNumberFormat="1" applyFont="1" applyFill="1" applyBorder="1" applyAlignment="1" applyProtection="1">
      <alignment horizontal="center" vertical="center"/>
    </xf>
    <xf numFmtId="179" fontId="19" fillId="0" borderId="151" xfId="3" applyNumberFormat="1" applyFont="1" applyFill="1" applyBorder="1" applyAlignment="1" applyProtection="1">
      <alignment horizontal="center" vertical="center"/>
    </xf>
    <xf numFmtId="0" fontId="13" fillId="6" borderId="145" xfId="3" applyFont="1" applyFill="1" applyBorder="1" applyAlignment="1" applyProtection="1">
      <alignment horizontal="left" vertical="center" shrinkToFit="1"/>
      <protection locked="0"/>
    </xf>
    <xf numFmtId="0" fontId="13" fillId="6" borderId="146" xfId="3" applyFont="1" applyFill="1" applyBorder="1" applyAlignment="1" applyProtection="1">
      <alignment horizontal="left" vertical="center" shrinkToFit="1"/>
      <protection locked="0"/>
    </xf>
    <xf numFmtId="0" fontId="13" fillId="6" borderId="143" xfId="3" applyFont="1" applyFill="1" applyBorder="1" applyAlignment="1" applyProtection="1">
      <alignment horizontal="center" vertical="center"/>
      <protection locked="0"/>
    </xf>
    <xf numFmtId="0" fontId="13" fillId="6" borderId="156" xfId="3" applyFont="1" applyFill="1" applyBorder="1" applyAlignment="1" applyProtection="1">
      <alignment horizontal="center" vertical="center"/>
      <protection locked="0"/>
    </xf>
    <xf numFmtId="0" fontId="13" fillId="6" borderId="157" xfId="3" applyFont="1" applyFill="1" applyBorder="1" applyAlignment="1" applyProtection="1">
      <alignment horizontal="center" vertical="center"/>
      <protection locked="0"/>
    </xf>
    <xf numFmtId="0" fontId="19" fillId="3" borderId="97" xfId="3" applyFont="1" applyFill="1" applyBorder="1" applyAlignment="1" applyProtection="1">
      <alignment horizontal="center" vertical="center" wrapText="1"/>
    </xf>
    <xf numFmtId="0" fontId="19" fillId="3" borderId="98" xfId="3" applyFont="1" applyFill="1" applyBorder="1" applyAlignment="1" applyProtection="1">
      <alignment horizontal="center" vertical="center" wrapText="1"/>
    </xf>
    <xf numFmtId="0" fontId="19" fillId="3" borderId="155" xfId="3" applyFont="1" applyFill="1" applyBorder="1" applyAlignment="1" applyProtection="1">
      <alignment horizontal="center" vertical="center" wrapText="1"/>
    </xf>
    <xf numFmtId="0" fontId="43" fillId="6" borderId="160" xfId="3" applyFont="1" applyFill="1" applyBorder="1" applyAlignment="1" applyProtection="1">
      <alignment horizontal="left" vertical="center" wrapText="1"/>
      <protection locked="0"/>
    </xf>
    <xf numFmtId="0" fontId="43" fillId="6" borderId="98" xfId="3" applyFont="1" applyFill="1" applyBorder="1" applyAlignment="1" applyProtection="1">
      <alignment horizontal="left" vertical="center" wrapText="1"/>
      <protection locked="0"/>
    </xf>
    <xf numFmtId="0" fontId="43" fillId="6" borderId="151" xfId="3" applyFont="1" applyFill="1" applyBorder="1" applyAlignment="1" applyProtection="1">
      <alignment horizontal="left" vertical="center" wrapText="1"/>
      <protection locked="0"/>
    </xf>
    <xf numFmtId="0" fontId="19" fillId="3" borderId="89" xfId="3" applyFont="1" applyFill="1" applyBorder="1" applyAlignment="1" applyProtection="1">
      <alignment horizontal="center" vertical="center" wrapText="1"/>
    </xf>
    <xf numFmtId="0" fontId="19" fillId="3" borderId="90" xfId="3" applyFont="1" applyFill="1" applyBorder="1" applyAlignment="1" applyProtection="1">
      <alignment horizontal="center" vertical="center" wrapText="1"/>
    </xf>
    <xf numFmtId="0" fontId="19" fillId="3" borderId="92" xfId="3" applyFont="1" applyFill="1" applyBorder="1" applyAlignment="1" applyProtection="1">
      <alignment horizontal="center" vertical="center" wrapText="1"/>
    </xf>
    <xf numFmtId="0" fontId="19" fillId="3" borderId="0" xfId="3" applyFont="1" applyFill="1" applyBorder="1" applyAlignment="1" applyProtection="1">
      <alignment horizontal="center" vertical="center" wrapText="1"/>
    </xf>
    <xf numFmtId="38" fontId="19" fillId="6" borderId="159" xfId="1" applyFont="1" applyFill="1" applyBorder="1" applyAlignment="1" applyProtection="1">
      <alignment horizontal="center" vertical="center" shrinkToFit="1"/>
      <protection locked="0"/>
    </xf>
    <xf numFmtId="38" fontId="19" fillId="6" borderId="90" xfId="1" applyFont="1" applyFill="1" applyBorder="1" applyAlignment="1" applyProtection="1">
      <alignment horizontal="center" vertical="center" shrinkToFit="1"/>
      <protection locked="0"/>
    </xf>
    <xf numFmtId="38" fontId="19" fillId="6" borderId="158" xfId="1" applyFont="1" applyFill="1" applyBorder="1" applyAlignment="1" applyProtection="1">
      <alignment horizontal="center" vertical="center" shrinkToFit="1"/>
      <protection locked="0"/>
    </xf>
    <xf numFmtId="38" fontId="19" fillId="6" borderId="148" xfId="1" applyFont="1" applyFill="1" applyBorder="1" applyAlignment="1" applyProtection="1">
      <alignment horizontal="center" vertical="center" shrinkToFit="1"/>
      <protection locked="0"/>
    </xf>
    <xf numFmtId="38" fontId="19" fillId="6" borderId="0" xfId="1" applyFont="1" applyFill="1" applyBorder="1" applyAlignment="1" applyProtection="1">
      <alignment horizontal="center" vertical="center" shrinkToFit="1"/>
      <protection locked="0"/>
    </xf>
    <xf numFmtId="38" fontId="19" fillId="6" borderId="192" xfId="1" applyFont="1" applyFill="1" applyBorder="1" applyAlignment="1" applyProtection="1">
      <alignment horizontal="center" vertical="center" shrinkToFit="1"/>
      <protection locked="0"/>
    </xf>
    <xf numFmtId="0" fontId="38" fillId="0" borderId="159" xfId="3" applyNumberFormat="1" applyFont="1" applyFill="1" applyBorder="1" applyAlignment="1" applyProtection="1">
      <alignment horizontal="center" vertical="center"/>
    </xf>
    <xf numFmtId="0" fontId="38" fillId="0" borderId="90" xfId="3" applyNumberFormat="1" applyFont="1" applyFill="1" applyBorder="1" applyAlignment="1" applyProtection="1">
      <alignment horizontal="center" vertical="center"/>
    </xf>
    <xf numFmtId="0" fontId="38" fillId="0" borderId="91" xfId="3" applyNumberFormat="1" applyFont="1" applyFill="1" applyBorder="1" applyAlignment="1" applyProtection="1">
      <alignment horizontal="center" vertical="center"/>
    </xf>
    <xf numFmtId="0" fontId="38" fillId="0" borderId="148" xfId="3" applyNumberFormat="1" applyFont="1" applyFill="1" applyBorder="1" applyAlignment="1" applyProtection="1">
      <alignment horizontal="center" vertical="center"/>
    </xf>
    <xf numFmtId="0" fontId="38" fillId="0" borderId="0" xfId="3" applyNumberFormat="1" applyFont="1" applyFill="1" applyBorder="1" applyAlignment="1" applyProtection="1">
      <alignment horizontal="center" vertical="center"/>
    </xf>
    <xf numFmtId="0" fontId="38" fillId="0" borderId="93" xfId="3" applyNumberFormat="1" applyFont="1" applyFill="1" applyBorder="1" applyAlignment="1" applyProtection="1">
      <alignment horizontal="center" vertical="center"/>
    </xf>
    <xf numFmtId="0" fontId="23" fillId="3" borderId="89" xfId="3" applyFont="1" applyFill="1" applyBorder="1" applyAlignment="1" applyProtection="1">
      <alignment horizontal="center" vertical="center" wrapText="1"/>
    </xf>
    <xf numFmtId="0" fontId="23" fillId="3" borderId="90" xfId="3" applyFont="1" applyFill="1" applyBorder="1" applyAlignment="1" applyProtection="1">
      <alignment horizontal="center" vertical="center" wrapText="1"/>
    </xf>
    <xf numFmtId="0" fontId="23" fillId="3" borderId="92" xfId="3" applyFont="1" applyFill="1" applyBorder="1" applyAlignment="1" applyProtection="1">
      <alignment horizontal="center" vertical="center" wrapText="1"/>
    </xf>
    <xf numFmtId="0" fontId="23" fillId="3" borderId="0" xfId="3" applyFont="1" applyFill="1" applyBorder="1" applyAlignment="1" applyProtection="1">
      <alignment horizontal="center" vertical="center" wrapText="1"/>
    </xf>
    <xf numFmtId="0" fontId="19" fillId="6" borderId="159" xfId="3" applyFont="1" applyFill="1" applyBorder="1" applyAlignment="1" applyProtection="1">
      <alignment horizontal="left" vertical="center" wrapText="1"/>
      <protection locked="0"/>
    </xf>
    <xf numFmtId="0" fontId="19" fillId="6" borderId="90" xfId="3" applyFont="1" applyFill="1" applyBorder="1" applyAlignment="1" applyProtection="1">
      <alignment horizontal="left" vertical="center" wrapText="1"/>
      <protection locked="0"/>
    </xf>
    <xf numFmtId="0" fontId="19" fillId="6" borderId="114" xfId="3" applyFont="1" applyFill="1" applyBorder="1" applyAlignment="1" applyProtection="1">
      <alignment horizontal="left" vertical="center" wrapText="1"/>
      <protection locked="0"/>
    </xf>
    <xf numFmtId="0" fontId="19" fillId="6" borderId="148" xfId="3" applyFont="1" applyFill="1" applyBorder="1" applyAlignment="1" applyProtection="1">
      <alignment horizontal="left" vertical="center" wrapText="1"/>
      <protection locked="0"/>
    </xf>
    <xf numFmtId="0" fontId="19" fillId="6" borderId="0" xfId="3" applyFont="1" applyFill="1" applyBorder="1" applyAlignment="1" applyProtection="1">
      <alignment horizontal="left" vertical="center" wrapText="1"/>
      <protection locked="0"/>
    </xf>
    <xf numFmtId="0" fontId="19" fillId="6" borderId="10" xfId="3" applyFont="1" applyFill="1" applyBorder="1" applyAlignment="1" applyProtection="1">
      <alignment horizontal="left" vertical="center" wrapText="1"/>
      <protection locked="0"/>
    </xf>
    <xf numFmtId="0" fontId="47" fillId="3" borderId="177" xfId="3" applyFont="1" applyFill="1" applyBorder="1" applyAlignment="1" applyProtection="1">
      <alignment horizontal="center" vertical="center" shrinkToFit="1"/>
    </xf>
    <xf numFmtId="0" fontId="47" fillId="3" borderId="178" xfId="3" applyFont="1" applyFill="1" applyBorder="1" applyAlignment="1" applyProtection="1">
      <alignment horizontal="center" vertical="center" shrinkToFit="1"/>
    </xf>
    <xf numFmtId="0" fontId="47" fillId="3" borderId="199" xfId="3" applyFont="1" applyFill="1" applyBorder="1" applyAlignment="1" applyProtection="1">
      <alignment horizontal="center" vertical="center" shrinkToFit="1"/>
    </xf>
    <xf numFmtId="0" fontId="43" fillId="6" borderId="200" xfId="3" applyNumberFormat="1" applyFont="1" applyFill="1" applyBorder="1" applyAlignment="1" applyProtection="1">
      <alignment horizontal="center" vertical="center"/>
      <protection locked="0"/>
    </xf>
    <xf numFmtId="0" fontId="43" fillId="6" borderId="178" xfId="3" applyNumberFormat="1" applyFont="1" applyFill="1" applyBorder="1" applyAlignment="1" applyProtection="1">
      <alignment horizontal="center" vertical="center"/>
      <protection locked="0"/>
    </xf>
    <xf numFmtId="0" fontId="43" fillId="6" borderId="179" xfId="3" applyNumberFormat="1" applyFont="1" applyFill="1" applyBorder="1" applyAlignment="1" applyProtection="1">
      <alignment horizontal="center" vertical="center"/>
      <protection locked="0"/>
    </xf>
    <xf numFmtId="0" fontId="19" fillId="3" borderId="88" xfId="3" applyFont="1" applyFill="1" applyBorder="1" applyAlignment="1" applyProtection="1">
      <alignment horizontal="center" vertical="center" wrapText="1"/>
    </xf>
    <xf numFmtId="0" fontId="19" fillId="3" borderId="11" xfId="3" applyFont="1" applyFill="1" applyBorder="1" applyAlignment="1" applyProtection="1">
      <alignment horizontal="center" vertical="center"/>
    </xf>
    <xf numFmtId="0" fontId="19" fillId="3" borderId="19" xfId="3" applyFont="1" applyFill="1" applyBorder="1" applyAlignment="1" applyProtection="1">
      <alignment horizontal="center" vertical="center"/>
    </xf>
    <xf numFmtId="0" fontId="13" fillId="6" borderId="11" xfId="3" applyFont="1" applyFill="1" applyBorder="1" applyAlignment="1" applyProtection="1">
      <alignment horizontal="left" vertical="center" wrapText="1"/>
      <protection locked="0"/>
    </xf>
    <xf numFmtId="0" fontId="13" fillId="6" borderId="12" xfId="3" applyFont="1" applyFill="1" applyBorder="1" applyAlignment="1" applyProtection="1">
      <alignment horizontal="left" vertical="center" wrapText="1"/>
      <protection locked="0"/>
    </xf>
    <xf numFmtId="0" fontId="19" fillId="4" borderId="0" xfId="3" applyFont="1" applyFill="1" applyBorder="1" applyAlignment="1" applyProtection="1">
      <alignment horizontal="center" vertical="center" wrapText="1" shrinkToFit="1"/>
    </xf>
    <xf numFmtId="0" fontId="19" fillId="4" borderId="5" xfId="3" applyFont="1" applyFill="1" applyBorder="1" applyAlignment="1" applyProtection="1">
      <alignment horizontal="center" vertical="center" wrapText="1" shrinkToFit="1"/>
    </xf>
    <xf numFmtId="0" fontId="19" fillId="4" borderId="5" xfId="3" applyFont="1" applyFill="1" applyBorder="1" applyAlignment="1" applyProtection="1">
      <alignment horizontal="center" vertical="center"/>
    </xf>
    <xf numFmtId="0" fontId="19" fillId="4" borderId="6" xfId="3" applyFont="1" applyFill="1" applyBorder="1" applyAlignment="1" applyProtection="1">
      <alignment horizontal="center" vertical="center"/>
    </xf>
    <xf numFmtId="180" fontId="19" fillId="0" borderId="2" xfId="3" applyNumberFormat="1" applyFont="1" applyFill="1" applyBorder="1" applyAlignment="1" applyProtection="1">
      <alignment horizontal="right" vertical="center"/>
    </xf>
    <xf numFmtId="180" fontId="19" fillId="0" borderId="3" xfId="3" applyNumberFormat="1" applyFont="1" applyFill="1" applyBorder="1" applyAlignment="1" applyProtection="1">
      <alignment horizontal="right" vertical="center"/>
    </xf>
    <xf numFmtId="38" fontId="38" fillId="0" borderId="2" xfId="1" applyFont="1" applyFill="1" applyBorder="1" applyAlignment="1" applyProtection="1">
      <alignment horizontal="left" vertical="center" wrapText="1"/>
    </xf>
    <xf numFmtId="38" fontId="38" fillId="0" borderId="3" xfId="1" applyFont="1" applyFill="1" applyBorder="1" applyAlignment="1" applyProtection="1">
      <alignment horizontal="left" vertical="center" wrapText="1"/>
    </xf>
    <xf numFmtId="0" fontId="19" fillId="3" borderId="88" xfId="3" applyFont="1" applyFill="1" applyBorder="1" applyAlignment="1" applyProtection="1">
      <alignment horizontal="center" vertical="center"/>
    </xf>
    <xf numFmtId="0" fontId="19" fillId="0" borderId="106" xfId="3" applyFont="1" applyFill="1" applyBorder="1" applyAlignment="1" applyProtection="1">
      <alignment horizontal="center" vertical="center"/>
    </xf>
    <xf numFmtId="0" fontId="19" fillId="0" borderId="11" xfId="3" applyFont="1" applyFill="1" applyBorder="1" applyAlignment="1" applyProtection="1">
      <alignment horizontal="center" vertical="center"/>
    </xf>
    <xf numFmtId="0" fontId="38" fillId="3" borderId="1" xfId="3" applyFont="1" applyFill="1" applyBorder="1" applyAlignment="1" applyProtection="1">
      <alignment horizontal="center" vertical="center" wrapText="1"/>
    </xf>
    <xf numFmtId="0" fontId="38" fillId="3" borderId="2" xfId="3" applyFont="1" applyFill="1" applyBorder="1" applyAlignment="1" applyProtection="1">
      <alignment horizontal="center" vertical="center"/>
    </xf>
    <xf numFmtId="0" fontId="38" fillId="3" borderId="52" xfId="3" applyFont="1" applyFill="1" applyBorder="1" applyAlignment="1" applyProtection="1">
      <alignment horizontal="center" vertical="center"/>
    </xf>
    <xf numFmtId="0" fontId="38" fillId="3" borderId="4" xfId="3" applyFont="1" applyFill="1" applyBorder="1" applyAlignment="1" applyProtection="1">
      <alignment horizontal="center" vertical="center"/>
    </xf>
    <xf numFmtId="0" fontId="38" fillId="3" borderId="5" xfId="3" applyFont="1" applyFill="1" applyBorder="1" applyAlignment="1" applyProtection="1">
      <alignment horizontal="center" vertical="center"/>
    </xf>
    <xf numFmtId="0" fontId="38" fillId="3" borderId="43" xfId="3" applyFont="1" applyFill="1" applyBorder="1" applyAlignment="1" applyProtection="1">
      <alignment horizontal="center" vertical="center"/>
    </xf>
    <xf numFmtId="0" fontId="13" fillId="6" borderId="2" xfId="3" applyFont="1" applyFill="1" applyBorder="1" applyAlignment="1" applyProtection="1">
      <alignment horizontal="left" vertical="center"/>
      <protection locked="0"/>
    </xf>
    <xf numFmtId="0" fontId="13" fillId="6" borderId="3" xfId="3" applyFont="1" applyFill="1" applyBorder="1" applyAlignment="1" applyProtection="1">
      <alignment horizontal="left" vertical="center"/>
      <protection locked="0"/>
    </xf>
    <xf numFmtId="0" fontId="13" fillId="6" borderId="5" xfId="3" applyFont="1" applyFill="1" applyBorder="1" applyAlignment="1" applyProtection="1">
      <alignment horizontal="left" vertical="center"/>
      <protection locked="0"/>
    </xf>
    <xf numFmtId="0" fontId="13" fillId="6" borderId="6" xfId="3" applyFont="1" applyFill="1" applyBorder="1" applyAlignment="1" applyProtection="1">
      <alignment horizontal="left" vertical="center"/>
      <protection locked="0"/>
    </xf>
    <xf numFmtId="38" fontId="13" fillId="6" borderId="11" xfId="1" applyFont="1" applyFill="1" applyBorder="1" applyAlignment="1" applyProtection="1">
      <alignment horizontal="center" vertical="center"/>
      <protection locked="0"/>
    </xf>
    <xf numFmtId="180" fontId="19" fillId="0" borderId="11" xfId="3" applyNumberFormat="1" applyFont="1" applyFill="1" applyBorder="1" applyAlignment="1" applyProtection="1">
      <alignment horizontal="left" vertical="center"/>
    </xf>
    <xf numFmtId="180" fontId="19" fillId="0" borderId="12" xfId="3" applyNumberFormat="1" applyFont="1" applyFill="1" applyBorder="1" applyAlignment="1" applyProtection="1">
      <alignment horizontal="left" vertical="center"/>
    </xf>
    <xf numFmtId="178" fontId="19" fillId="3" borderId="4" xfId="3" applyNumberFormat="1" applyFont="1" applyFill="1" applyBorder="1" applyAlignment="1" applyProtection="1">
      <alignment horizontal="center" vertical="center"/>
    </xf>
    <xf numFmtId="178" fontId="19" fillId="3" borderId="5" xfId="3" applyNumberFormat="1" applyFont="1" applyFill="1" applyBorder="1" applyAlignment="1" applyProtection="1">
      <alignment horizontal="center" vertical="center"/>
    </xf>
    <xf numFmtId="178" fontId="19" fillId="3" borderId="43" xfId="3" applyNumberFormat="1" applyFont="1" applyFill="1" applyBorder="1" applyAlignment="1" applyProtection="1">
      <alignment horizontal="center" vertical="center"/>
    </xf>
    <xf numFmtId="178" fontId="13" fillId="6" borderId="11" xfId="3" applyNumberFormat="1" applyFont="1" applyFill="1" applyBorder="1" applyAlignment="1" applyProtection="1">
      <alignment horizontal="center" vertical="center" shrinkToFit="1"/>
      <protection locked="0"/>
    </xf>
    <xf numFmtId="178" fontId="13" fillId="6" borderId="12" xfId="3" applyNumberFormat="1" applyFont="1" applyFill="1" applyBorder="1" applyAlignment="1" applyProtection="1">
      <alignment horizontal="center" vertical="center" shrinkToFit="1"/>
      <protection locked="0"/>
    </xf>
    <xf numFmtId="0" fontId="19" fillId="3" borderId="88" xfId="0" applyFont="1" applyFill="1" applyBorder="1" applyAlignment="1" applyProtection="1">
      <alignment horizontal="center" vertical="center"/>
    </xf>
    <xf numFmtId="0" fontId="19" fillId="3" borderId="19" xfId="0" applyFont="1" applyFill="1" applyBorder="1" applyAlignment="1" applyProtection="1">
      <alignment horizontal="center" vertical="center"/>
    </xf>
    <xf numFmtId="49" fontId="13" fillId="6" borderId="11" xfId="3" applyNumberFormat="1" applyFont="1" applyFill="1" applyBorder="1" applyAlignment="1" applyProtection="1">
      <alignment horizontal="center" vertical="center" shrinkToFit="1"/>
      <protection locked="0"/>
    </xf>
    <xf numFmtId="49" fontId="13" fillId="6" borderId="12" xfId="3" applyNumberFormat="1" applyFont="1" applyFill="1" applyBorder="1" applyAlignment="1" applyProtection="1">
      <alignment horizontal="center" vertical="center" shrinkToFit="1"/>
      <protection locked="0"/>
    </xf>
    <xf numFmtId="0" fontId="13" fillId="6" borderId="11" xfId="3" applyFont="1" applyFill="1" applyBorder="1" applyAlignment="1" applyProtection="1">
      <alignment horizontal="left" vertical="center" wrapText="1" shrinkToFit="1"/>
      <protection locked="0"/>
    </xf>
    <xf numFmtId="0" fontId="13" fillId="6" borderId="12" xfId="3" applyFont="1" applyFill="1" applyBorder="1" applyAlignment="1" applyProtection="1">
      <alignment horizontal="left" vertical="center" wrapText="1" shrinkToFit="1"/>
      <protection locked="0"/>
    </xf>
    <xf numFmtId="0" fontId="19" fillId="3" borderId="177" xfId="3" applyFont="1" applyFill="1" applyBorder="1" applyAlignment="1" applyProtection="1">
      <alignment horizontal="center" vertical="center"/>
    </xf>
    <xf numFmtId="0" fontId="19" fillId="3" borderId="178" xfId="3" applyFont="1" applyFill="1" applyBorder="1" applyAlignment="1" applyProtection="1">
      <alignment horizontal="center" vertical="center"/>
    </xf>
    <xf numFmtId="0" fontId="19" fillId="3" borderId="201" xfId="3" applyFont="1" applyFill="1" applyBorder="1" applyAlignment="1" applyProtection="1">
      <alignment horizontal="center" vertical="center"/>
    </xf>
    <xf numFmtId="0" fontId="13" fillId="6" borderId="178" xfId="3" applyFont="1" applyFill="1" applyBorder="1" applyAlignment="1" applyProtection="1">
      <alignment horizontal="center" vertical="center"/>
      <protection locked="0"/>
    </xf>
    <xf numFmtId="0" fontId="13" fillId="6" borderId="179" xfId="3" applyFont="1" applyFill="1" applyBorder="1" applyAlignment="1" applyProtection="1">
      <alignment horizontal="center" vertical="center"/>
      <protection locked="0"/>
    </xf>
    <xf numFmtId="178" fontId="38" fillId="3" borderId="11" xfId="3" applyNumberFormat="1" applyFont="1" applyFill="1" applyBorder="1" applyAlignment="1" applyProtection="1">
      <alignment horizontal="center" vertical="center" wrapText="1"/>
    </xf>
    <xf numFmtId="178" fontId="38" fillId="3" borderId="19" xfId="3" applyNumberFormat="1" applyFont="1" applyFill="1" applyBorder="1" applyAlignment="1" applyProtection="1">
      <alignment horizontal="center" vertical="center" wrapText="1"/>
    </xf>
    <xf numFmtId="178" fontId="38" fillId="3" borderId="88" xfId="3" applyNumberFormat="1" applyFont="1" applyFill="1" applyBorder="1" applyAlignment="1" applyProtection="1">
      <alignment horizontal="center" vertical="center"/>
    </xf>
    <xf numFmtId="178" fontId="38" fillId="3" borderId="11" xfId="3" applyNumberFormat="1" applyFont="1" applyFill="1" applyBorder="1" applyAlignment="1" applyProtection="1">
      <alignment horizontal="center" vertical="center"/>
    </xf>
    <xf numFmtId="178" fontId="38" fillId="3" borderId="19" xfId="3" applyNumberFormat="1" applyFont="1" applyFill="1" applyBorder="1" applyAlignment="1" applyProtection="1">
      <alignment horizontal="center" vertical="center"/>
    </xf>
    <xf numFmtId="0" fontId="13" fillId="6" borderId="11" xfId="3" applyFont="1" applyFill="1" applyBorder="1" applyAlignment="1" applyProtection="1">
      <alignment horizontal="center" vertical="center"/>
      <protection locked="0"/>
    </xf>
    <xf numFmtId="0" fontId="13" fillId="6" borderId="12" xfId="3" applyFont="1" applyFill="1" applyBorder="1" applyAlignment="1" applyProtection="1">
      <alignment horizontal="center" vertical="center"/>
      <protection locked="0"/>
    </xf>
    <xf numFmtId="38" fontId="19" fillId="6" borderId="61" xfId="1" applyFont="1" applyFill="1" applyBorder="1" applyAlignment="1" applyProtection="1">
      <alignment horizontal="center" vertical="center" wrapText="1"/>
      <protection locked="0"/>
    </xf>
    <xf numFmtId="38" fontId="19" fillId="6" borderId="2" xfId="1" applyFont="1" applyFill="1" applyBorder="1" applyAlignment="1" applyProtection="1">
      <alignment horizontal="center" vertical="center" wrapText="1"/>
      <protection locked="0"/>
    </xf>
    <xf numFmtId="0" fontId="19" fillId="3" borderId="11" xfId="3" applyFont="1" applyFill="1" applyBorder="1" applyAlignment="1" applyProtection="1">
      <alignment horizontal="center" vertical="center" wrapText="1"/>
    </xf>
    <xf numFmtId="0" fontId="19" fillId="3" borderId="2" xfId="3" applyFont="1" applyFill="1" applyBorder="1" applyAlignment="1" applyProtection="1">
      <alignment horizontal="center" vertical="center" wrapText="1"/>
    </xf>
    <xf numFmtId="0" fontId="19" fillId="3" borderId="88" xfId="3" applyFont="1" applyFill="1" applyBorder="1" applyAlignment="1" applyProtection="1">
      <alignment horizontal="center" vertical="center" wrapText="1" shrinkToFit="1"/>
    </xf>
    <xf numFmtId="0" fontId="19" fillId="3" borderId="11" xfId="3" applyFont="1" applyFill="1" applyBorder="1" applyAlignment="1" applyProtection="1">
      <alignment horizontal="center" vertical="center" wrapText="1" shrinkToFit="1"/>
    </xf>
    <xf numFmtId="0" fontId="19" fillId="3" borderId="19" xfId="3" applyFont="1" applyFill="1" applyBorder="1" applyAlignment="1" applyProtection="1">
      <alignment horizontal="center" vertical="center" wrapText="1" shrinkToFit="1"/>
    </xf>
    <xf numFmtId="0" fontId="13" fillId="6" borderId="2" xfId="3" applyFont="1" applyFill="1" applyBorder="1" applyAlignment="1" applyProtection="1">
      <alignment horizontal="left" vertical="center" wrapText="1"/>
      <protection locked="0"/>
    </xf>
    <xf numFmtId="0" fontId="19" fillId="3" borderId="1" xfId="3" applyFont="1" applyFill="1" applyBorder="1" applyAlignment="1" applyProtection="1">
      <alignment horizontal="center" vertical="center" wrapText="1"/>
    </xf>
    <xf numFmtId="0" fontId="38" fillId="6" borderId="61" xfId="3" applyFont="1" applyFill="1" applyBorder="1" applyAlignment="1" applyProtection="1">
      <alignment horizontal="left" vertical="center" wrapText="1"/>
      <protection locked="0"/>
    </xf>
    <xf numFmtId="0" fontId="38" fillId="6" borderId="2" xfId="3" applyFont="1" applyFill="1" applyBorder="1" applyAlignment="1" applyProtection="1">
      <alignment horizontal="left" vertical="center" wrapText="1"/>
      <protection locked="0"/>
    </xf>
    <xf numFmtId="0" fontId="38" fillId="6" borderId="3" xfId="3" applyFont="1" applyFill="1" applyBorder="1" applyAlignment="1" applyProtection="1">
      <alignment horizontal="left" vertical="center" wrapText="1"/>
      <protection locked="0"/>
    </xf>
    <xf numFmtId="0" fontId="38" fillId="3" borderId="177" xfId="3" applyFont="1" applyFill="1" applyBorder="1" applyAlignment="1" applyProtection="1">
      <alignment horizontal="center" vertical="center" shrinkToFit="1"/>
    </xf>
    <xf numFmtId="0" fontId="38" fillId="3" borderId="178" xfId="3" applyFont="1" applyFill="1" applyBorder="1" applyAlignment="1" applyProtection="1">
      <alignment horizontal="center" vertical="center" shrinkToFit="1"/>
    </xf>
    <xf numFmtId="0" fontId="38" fillId="3" borderId="201" xfId="3" applyFont="1" applyFill="1" applyBorder="1" applyAlignment="1" applyProtection="1">
      <alignment horizontal="center" vertical="center" shrinkToFit="1"/>
    </xf>
    <xf numFmtId="0" fontId="43" fillId="6" borderId="202" xfId="3" applyFont="1" applyFill="1" applyBorder="1" applyAlignment="1" applyProtection="1">
      <alignment horizontal="center" vertical="center" wrapText="1"/>
      <protection locked="0"/>
    </xf>
    <xf numFmtId="0" fontId="43" fillId="6" borderId="178" xfId="3" applyFont="1" applyFill="1" applyBorder="1" applyAlignment="1" applyProtection="1">
      <alignment horizontal="center" vertical="center" wrapText="1"/>
      <protection locked="0"/>
    </xf>
    <xf numFmtId="0" fontId="43" fillId="6" borderId="179" xfId="3" applyFont="1" applyFill="1" applyBorder="1" applyAlignment="1" applyProtection="1">
      <alignment horizontal="center" vertical="center" wrapText="1"/>
      <protection locked="0"/>
    </xf>
    <xf numFmtId="0" fontId="19" fillId="3" borderId="13"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177" fontId="19" fillId="3" borderId="85" xfId="3" applyNumberFormat="1" applyFont="1" applyFill="1" applyBorder="1" applyAlignment="1" applyProtection="1">
      <alignment horizontal="center" vertical="center" wrapText="1"/>
    </xf>
    <xf numFmtId="177" fontId="19" fillId="3" borderId="106" xfId="3" applyNumberFormat="1" applyFont="1" applyFill="1" applyBorder="1" applyAlignment="1" applyProtection="1">
      <alignment horizontal="center" vertical="center" wrapText="1"/>
    </xf>
    <xf numFmtId="177" fontId="19" fillId="3" borderId="19" xfId="3" applyNumberFormat="1" applyFont="1" applyFill="1" applyBorder="1" applyAlignment="1" applyProtection="1">
      <alignment horizontal="center" vertical="center" wrapText="1"/>
    </xf>
    <xf numFmtId="177" fontId="19" fillId="3" borderId="86" xfId="3" applyNumberFormat="1" applyFont="1" applyFill="1" applyBorder="1" applyAlignment="1" applyProtection="1">
      <alignment horizontal="center" vertical="center" wrapText="1"/>
    </xf>
    <xf numFmtId="177" fontId="19" fillId="3" borderId="13" xfId="3" applyNumberFormat="1" applyFont="1" applyFill="1" applyBorder="1" applyAlignment="1" applyProtection="1">
      <alignment horizontal="center" vertical="center" wrapText="1"/>
    </xf>
    <xf numFmtId="177" fontId="19" fillId="3" borderId="8" xfId="3" applyNumberFormat="1" applyFont="1" applyFill="1" applyBorder="1" applyAlignment="1" applyProtection="1">
      <alignment horizontal="center" vertical="center" wrapText="1"/>
    </xf>
    <xf numFmtId="0" fontId="19" fillId="3" borderId="13" xfId="3" applyNumberFormat="1" applyFont="1" applyFill="1" applyBorder="1" applyAlignment="1" applyProtection="1">
      <alignment horizontal="center" vertical="distributed" wrapText="1"/>
    </xf>
    <xf numFmtId="0" fontId="19" fillId="3" borderId="8" xfId="3" applyNumberFormat="1" applyFont="1" applyFill="1" applyBorder="1" applyAlignment="1" applyProtection="1">
      <alignment horizontal="center" vertical="distributed" wrapText="1"/>
    </xf>
    <xf numFmtId="0" fontId="39" fillId="4" borderId="5" xfId="0" applyNumberFormat="1" applyFont="1" applyFill="1" applyBorder="1" applyAlignment="1" applyProtection="1">
      <alignment horizontal="left" vertical="center" wrapText="1"/>
    </xf>
    <xf numFmtId="0" fontId="39" fillId="4" borderId="6" xfId="0" applyNumberFormat="1" applyFont="1" applyFill="1" applyBorder="1" applyAlignment="1" applyProtection="1">
      <alignment horizontal="left" vertical="center" wrapText="1"/>
    </xf>
    <xf numFmtId="0" fontId="19" fillId="3" borderId="54" xfId="0" applyFont="1" applyFill="1" applyBorder="1" applyAlignment="1" applyProtection="1">
      <alignment horizontal="center" vertical="center" wrapText="1"/>
    </xf>
    <xf numFmtId="0" fontId="19" fillId="4" borderId="11" xfId="3" applyFont="1" applyFill="1" applyBorder="1" applyAlignment="1" applyProtection="1">
      <alignment horizontal="right" vertical="center"/>
    </xf>
    <xf numFmtId="0" fontId="19" fillId="4" borderId="12" xfId="3" applyFont="1" applyFill="1" applyBorder="1" applyAlignment="1" applyProtection="1">
      <alignment horizontal="right" vertical="center"/>
    </xf>
    <xf numFmtId="0" fontId="13" fillId="6" borderId="58" xfId="3" applyNumberFormat="1" applyFont="1" applyFill="1" applyBorder="1" applyAlignment="1" applyProtection="1">
      <alignment horizontal="center" vertical="center" wrapText="1"/>
      <protection locked="0"/>
    </xf>
    <xf numFmtId="0" fontId="13" fillId="6" borderId="45" xfId="3" applyNumberFormat="1" applyFont="1" applyFill="1" applyBorder="1" applyAlignment="1" applyProtection="1">
      <alignment horizontal="center" vertical="center" wrapText="1"/>
      <protection locked="0"/>
    </xf>
    <xf numFmtId="0" fontId="19" fillId="3" borderId="180" xfId="3" applyFont="1" applyFill="1" applyBorder="1" applyAlignment="1" applyProtection="1">
      <alignment horizontal="center" vertical="center"/>
    </xf>
    <xf numFmtId="0" fontId="13" fillId="6" borderId="181" xfId="3" applyFont="1" applyFill="1" applyBorder="1" applyAlignment="1" applyProtection="1">
      <alignment horizontal="center" vertical="center"/>
      <protection locked="0"/>
    </xf>
    <xf numFmtId="0" fontId="13" fillId="6" borderId="106" xfId="3" applyFont="1" applyFill="1" applyBorder="1" applyAlignment="1" applyProtection="1">
      <alignment horizontal="left" vertical="center" wrapText="1"/>
      <protection locked="0"/>
    </xf>
    <xf numFmtId="0" fontId="13" fillId="6" borderId="61" xfId="3" applyFont="1" applyFill="1" applyBorder="1" applyAlignment="1" applyProtection="1">
      <alignment horizontal="left" vertical="center" wrapText="1"/>
      <protection locked="0"/>
    </xf>
    <xf numFmtId="0" fontId="13" fillId="6" borderId="3" xfId="3" applyFont="1" applyFill="1" applyBorder="1" applyAlignment="1" applyProtection="1">
      <alignment horizontal="left" vertical="center" wrapText="1"/>
      <protection locked="0"/>
    </xf>
    <xf numFmtId="0" fontId="19" fillId="3" borderId="2" xfId="3" applyFont="1" applyFill="1" applyBorder="1" applyAlignment="1" applyProtection="1">
      <alignment horizontal="center" vertical="center"/>
    </xf>
    <xf numFmtId="0" fontId="19" fillId="0" borderId="12" xfId="3" applyFont="1" applyFill="1" applyBorder="1" applyAlignment="1" applyProtection="1">
      <alignment horizontal="center" vertical="center"/>
    </xf>
    <xf numFmtId="38" fontId="13" fillId="6" borderId="106" xfId="1" applyFont="1" applyFill="1" applyBorder="1" applyAlignment="1" applyProtection="1">
      <alignment horizontal="right" vertical="center"/>
      <protection locked="0"/>
    </xf>
    <xf numFmtId="38" fontId="13" fillId="6" borderId="11" xfId="1" applyFont="1" applyFill="1" applyBorder="1" applyAlignment="1" applyProtection="1">
      <alignment horizontal="right" vertical="center"/>
      <protection locked="0"/>
    </xf>
    <xf numFmtId="0" fontId="19" fillId="0" borderId="88" xfId="3" applyFont="1" applyFill="1" applyBorder="1" applyAlignment="1" applyProtection="1">
      <alignment horizontal="center" vertical="center"/>
    </xf>
    <xf numFmtId="178" fontId="19" fillId="0" borderId="98" xfId="3" applyNumberFormat="1" applyFont="1" applyFill="1" applyBorder="1" applyAlignment="1" applyProtection="1">
      <alignment horizontal="center" vertical="center" wrapText="1"/>
    </xf>
    <xf numFmtId="178" fontId="19" fillId="0" borderId="99" xfId="3" applyNumberFormat="1" applyFont="1" applyFill="1" applyBorder="1" applyAlignment="1" applyProtection="1">
      <alignment horizontal="center" vertical="center" wrapText="1"/>
    </xf>
    <xf numFmtId="0" fontId="19" fillId="0" borderId="11" xfId="3" applyFont="1" applyFill="1" applyBorder="1" applyAlignment="1" applyProtection="1">
      <alignment horizontal="left" vertical="center" wrapText="1"/>
    </xf>
    <xf numFmtId="0" fontId="19" fillId="0" borderId="12" xfId="3" applyFont="1" applyFill="1" applyBorder="1" applyAlignment="1" applyProtection="1">
      <alignment horizontal="left" vertical="center" wrapText="1"/>
    </xf>
    <xf numFmtId="0" fontId="22" fillId="3" borderId="177" xfId="3" applyFont="1" applyFill="1" applyBorder="1" applyAlignment="1" applyProtection="1">
      <alignment horizontal="center" vertical="center" shrinkToFit="1"/>
    </xf>
    <xf numFmtId="0" fontId="22" fillId="3" borderId="178" xfId="3" applyFont="1" applyFill="1" applyBorder="1" applyAlignment="1" applyProtection="1">
      <alignment horizontal="center" vertical="center" shrinkToFit="1"/>
    </xf>
    <xf numFmtId="0" fontId="22" fillId="3" borderId="180" xfId="3" applyFont="1" applyFill="1" applyBorder="1" applyAlignment="1" applyProtection="1">
      <alignment horizontal="center" vertical="center" shrinkToFit="1"/>
    </xf>
    <xf numFmtId="0" fontId="19" fillId="6" borderId="181" xfId="3" applyFont="1" applyFill="1" applyBorder="1" applyAlignment="1" applyProtection="1">
      <alignment horizontal="center" vertical="center" wrapText="1"/>
      <protection locked="0"/>
    </xf>
    <xf numFmtId="0" fontId="19" fillId="6" borderId="178" xfId="3" applyFont="1" applyFill="1" applyBorder="1" applyAlignment="1" applyProtection="1">
      <alignment horizontal="center" vertical="center" wrapText="1"/>
      <protection locked="0"/>
    </xf>
    <xf numFmtId="0" fontId="19" fillId="6" borderId="179" xfId="3" applyFont="1" applyFill="1" applyBorder="1" applyAlignment="1" applyProtection="1">
      <alignment horizontal="center" vertical="center" wrapText="1"/>
      <protection locked="0"/>
    </xf>
    <xf numFmtId="38" fontId="13" fillId="6" borderId="163" xfId="1" applyFont="1" applyFill="1" applyBorder="1" applyAlignment="1" applyProtection="1">
      <alignment horizontal="left" vertical="center" wrapText="1"/>
      <protection locked="0"/>
    </xf>
    <xf numFmtId="38" fontId="13" fillId="6" borderId="11" xfId="1" applyFont="1" applyFill="1" applyBorder="1" applyAlignment="1" applyProtection="1">
      <alignment horizontal="left" vertical="center" wrapText="1"/>
      <protection locked="0"/>
    </xf>
    <xf numFmtId="38" fontId="13" fillId="6" borderId="12" xfId="1" applyFont="1" applyFill="1" applyBorder="1" applyAlignment="1" applyProtection="1">
      <alignment horizontal="left" vertical="center" wrapText="1"/>
      <protection locked="0"/>
    </xf>
    <xf numFmtId="38" fontId="13" fillId="6" borderId="119" xfId="1" applyFont="1" applyFill="1" applyBorder="1" applyAlignment="1" applyProtection="1">
      <alignment horizontal="center" vertical="center" wrapText="1"/>
      <protection locked="0"/>
    </xf>
    <xf numFmtId="38" fontId="13" fillId="6" borderId="101" xfId="1" applyFont="1" applyFill="1" applyBorder="1" applyAlignment="1" applyProtection="1">
      <alignment horizontal="center" vertical="center" wrapText="1"/>
      <protection locked="0"/>
    </xf>
    <xf numFmtId="38" fontId="13" fillId="6" borderId="103" xfId="1" applyFont="1" applyFill="1" applyBorder="1" applyAlignment="1" applyProtection="1">
      <alignment horizontal="center" vertical="center" wrapText="1"/>
      <protection locked="0"/>
    </xf>
    <xf numFmtId="0" fontId="19" fillId="3" borderId="9" xfId="3" applyFont="1" applyFill="1" applyBorder="1" applyAlignment="1" applyProtection="1">
      <alignment horizontal="center" vertical="center" wrapText="1"/>
    </xf>
    <xf numFmtId="0" fontId="19" fillId="3" borderId="4" xfId="3" applyFont="1" applyFill="1" applyBorder="1" applyAlignment="1" applyProtection="1">
      <alignment horizontal="center" vertical="center"/>
    </xf>
    <xf numFmtId="0" fontId="19" fillId="3" borderId="5" xfId="3" applyFont="1" applyFill="1" applyBorder="1" applyAlignment="1" applyProtection="1">
      <alignment horizontal="center" vertical="center"/>
    </xf>
    <xf numFmtId="0" fontId="19" fillId="3" borderId="100" xfId="3" applyFont="1" applyFill="1" applyBorder="1" applyAlignment="1" applyProtection="1">
      <alignment horizontal="center" vertical="center" wrapText="1"/>
    </xf>
    <xf numFmtId="0" fontId="19" fillId="3" borderId="101" xfId="3" applyFont="1" applyFill="1" applyBorder="1" applyAlignment="1" applyProtection="1">
      <alignment horizontal="center" vertical="center" wrapText="1"/>
    </xf>
    <xf numFmtId="0" fontId="19" fillId="3" borderId="1" xfId="3" applyFont="1" applyFill="1" applyBorder="1" applyAlignment="1" applyProtection="1">
      <alignment horizontal="center" vertical="center"/>
    </xf>
    <xf numFmtId="0" fontId="19" fillId="3" borderId="9" xfId="3" applyFont="1" applyFill="1" applyBorder="1" applyAlignment="1" applyProtection="1">
      <alignment horizontal="center" vertical="center"/>
    </xf>
    <xf numFmtId="0" fontId="13" fillId="6" borderId="106" xfId="3" applyFont="1" applyFill="1" applyBorder="1" applyAlignment="1" applyProtection="1">
      <alignment horizontal="center" vertical="center"/>
      <protection locked="0"/>
    </xf>
    <xf numFmtId="49" fontId="13" fillId="6" borderId="106" xfId="3" applyNumberFormat="1" applyFont="1" applyFill="1" applyBorder="1" applyAlignment="1" applyProtection="1">
      <alignment horizontal="center" vertical="center"/>
      <protection locked="0"/>
    </xf>
    <xf numFmtId="49" fontId="13" fillId="6" borderId="11" xfId="3" applyNumberFormat="1" applyFont="1" applyFill="1" applyBorder="1" applyAlignment="1" applyProtection="1">
      <alignment horizontal="center" vertical="center"/>
      <protection locked="0"/>
    </xf>
    <xf numFmtId="49" fontId="13" fillId="6" borderId="12" xfId="3" applyNumberFormat="1" applyFont="1" applyFill="1" applyBorder="1" applyAlignment="1" applyProtection="1">
      <alignment horizontal="center" vertical="center"/>
      <protection locked="0"/>
    </xf>
    <xf numFmtId="38" fontId="19" fillId="3" borderId="61" xfId="1" applyFont="1" applyFill="1" applyBorder="1" applyAlignment="1" applyProtection="1">
      <alignment horizontal="center" vertical="center" wrapText="1"/>
    </xf>
    <xf numFmtId="38" fontId="19" fillId="3" borderId="2" xfId="1" applyFont="1" applyFill="1" applyBorder="1" applyAlignment="1" applyProtection="1">
      <alignment horizontal="center" vertical="center" wrapText="1"/>
    </xf>
    <xf numFmtId="38" fontId="19" fillId="3" borderId="106" xfId="1" applyFont="1" applyFill="1" applyBorder="1" applyAlignment="1" applyProtection="1">
      <alignment horizontal="center" vertical="center" wrapText="1"/>
    </xf>
    <xf numFmtId="38" fontId="19" fillId="3" borderId="11" xfId="1" applyFont="1" applyFill="1" applyBorder="1" applyAlignment="1" applyProtection="1">
      <alignment horizontal="center" vertical="center" wrapText="1"/>
    </xf>
    <xf numFmtId="38" fontId="13" fillId="6" borderId="106" xfId="1" applyFont="1" applyFill="1" applyBorder="1" applyAlignment="1" applyProtection="1">
      <alignment horizontal="right" vertical="center" wrapText="1"/>
      <protection locked="0"/>
    </xf>
    <xf numFmtId="38" fontId="13" fillId="6" borderId="11" xfId="1" applyFont="1" applyFill="1" applyBorder="1" applyAlignment="1" applyProtection="1">
      <alignment horizontal="right" vertical="center" wrapText="1"/>
      <protection locked="0"/>
    </xf>
    <xf numFmtId="38" fontId="13" fillId="6" borderId="61" xfId="1" applyFont="1" applyFill="1" applyBorder="1" applyAlignment="1" applyProtection="1">
      <alignment horizontal="right" vertical="center" wrapText="1"/>
      <protection locked="0"/>
    </xf>
    <xf numFmtId="38" fontId="13" fillId="6" borderId="2" xfId="1" applyFont="1" applyFill="1" applyBorder="1" applyAlignment="1" applyProtection="1">
      <alignment horizontal="right" vertical="center" wrapText="1"/>
      <protection locked="0"/>
    </xf>
    <xf numFmtId="38" fontId="19" fillId="3" borderId="163" xfId="1" applyFont="1" applyFill="1" applyBorder="1" applyAlignment="1" applyProtection="1">
      <alignment horizontal="center" vertical="center" wrapText="1"/>
    </xf>
    <xf numFmtId="38" fontId="19" fillId="3" borderId="164" xfId="1" applyFont="1" applyFill="1" applyBorder="1" applyAlignment="1" applyProtection="1">
      <alignment horizontal="center" vertical="center" wrapText="1"/>
    </xf>
    <xf numFmtId="0" fontId="13" fillId="6" borderId="106" xfId="3" applyFont="1" applyFill="1" applyBorder="1" applyAlignment="1" applyProtection="1">
      <alignment horizontal="left" vertical="center"/>
      <protection locked="0"/>
    </xf>
    <xf numFmtId="0" fontId="13" fillId="6" borderId="11" xfId="3" applyFont="1" applyFill="1" applyBorder="1" applyAlignment="1" applyProtection="1">
      <alignment horizontal="left" vertical="center"/>
      <protection locked="0"/>
    </xf>
    <xf numFmtId="0" fontId="13" fillId="6" borderId="12" xfId="3" applyFont="1" applyFill="1" applyBorder="1" applyAlignment="1" applyProtection="1">
      <alignment horizontal="left" vertical="center"/>
      <protection locked="0"/>
    </xf>
    <xf numFmtId="0" fontId="19" fillId="0" borderId="2" xfId="3" applyFont="1" applyFill="1" applyBorder="1" applyAlignment="1" applyProtection="1">
      <alignment horizontal="left" vertical="center" wrapText="1"/>
    </xf>
    <xf numFmtId="0" fontId="19" fillId="0" borderId="3" xfId="3" applyFont="1" applyFill="1" applyBorder="1" applyAlignment="1" applyProtection="1">
      <alignment horizontal="left" vertical="center" wrapText="1"/>
    </xf>
    <xf numFmtId="0" fontId="13" fillId="6" borderId="135" xfId="3" applyFont="1" applyFill="1" applyBorder="1" applyAlignment="1" applyProtection="1">
      <alignment horizontal="left" vertical="center" wrapText="1"/>
      <protection locked="0"/>
    </xf>
    <xf numFmtId="0" fontId="13" fillId="6" borderId="149" xfId="3" applyFont="1" applyFill="1" applyBorder="1" applyAlignment="1" applyProtection="1">
      <alignment horizontal="left" vertical="center" wrapText="1"/>
      <protection locked="0"/>
    </xf>
    <xf numFmtId="0" fontId="13" fillId="6" borderId="125" xfId="3" applyFont="1" applyFill="1" applyBorder="1" applyAlignment="1" applyProtection="1">
      <alignment horizontal="left" vertical="center" wrapText="1"/>
      <protection locked="0"/>
    </xf>
    <xf numFmtId="0" fontId="13" fillId="6" borderId="150" xfId="3" applyFont="1" applyFill="1" applyBorder="1" applyAlignment="1" applyProtection="1">
      <alignment horizontal="left" vertical="center" wrapText="1"/>
      <protection locked="0"/>
    </xf>
    <xf numFmtId="0" fontId="38" fillId="0" borderId="159" xfId="3" applyNumberFormat="1" applyFont="1" applyFill="1" applyBorder="1" applyAlignment="1" applyProtection="1">
      <alignment horizontal="center" vertical="center" wrapText="1"/>
    </xf>
    <xf numFmtId="0" fontId="38" fillId="3" borderId="89" xfId="3" applyFont="1" applyFill="1" applyBorder="1" applyAlignment="1" applyProtection="1">
      <alignment horizontal="center" vertical="center" wrapText="1"/>
    </xf>
    <xf numFmtId="0" fontId="38" fillId="3" borderId="90" xfId="3" applyFont="1" applyFill="1" applyBorder="1" applyAlignment="1" applyProtection="1">
      <alignment horizontal="center" vertical="center" wrapText="1"/>
    </xf>
    <xf numFmtId="0" fontId="38" fillId="3" borderId="92" xfId="3" applyFont="1" applyFill="1" applyBorder="1" applyAlignment="1" applyProtection="1">
      <alignment horizontal="center" vertical="center" wrapText="1"/>
    </xf>
    <xf numFmtId="0" fontId="38" fillId="3" borderId="0" xfId="3" applyFont="1" applyFill="1" applyBorder="1" applyAlignment="1" applyProtection="1">
      <alignment horizontal="center" vertical="center" wrapText="1"/>
    </xf>
    <xf numFmtId="0" fontId="21" fillId="5" borderId="4" xfId="3" applyFont="1" applyFill="1" applyBorder="1" applyAlignment="1" applyProtection="1">
      <alignment horizontal="right" vertical="center"/>
    </xf>
    <xf numFmtId="0" fontId="21" fillId="5" borderId="5" xfId="3" applyFont="1" applyFill="1" applyBorder="1" applyAlignment="1" applyProtection="1">
      <alignment horizontal="right" vertical="center"/>
    </xf>
    <xf numFmtId="0" fontId="21" fillId="5" borderId="6" xfId="3" applyFont="1" applyFill="1" applyBorder="1" applyAlignment="1" applyProtection="1">
      <alignment horizontal="right" vertical="center"/>
    </xf>
    <xf numFmtId="0" fontId="13" fillId="6" borderId="11" xfId="3" applyFont="1" applyFill="1" applyBorder="1" applyAlignment="1" applyProtection="1">
      <alignment horizontal="center" vertical="center" shrinkToFit="1"/>
      <protection locked="0"/>
    </xf>
    <xf numFmtId="0" fontId="13" fillId="6" borderId="12" xfId="3" applyFont="1" applyFill="1" applyBorder="1" applyAlignment="1" applyProtection="1">
      <alignment horizontal="center" vertical="center" shrinkToFit="1"/>
      <protection locked="0"/>
    </xf>
    <xf numFmtId="178" fontId="38" fillId="3" borderId="11" xfId="3" applyNumberFormat="1" applyFont="1" applyFill="1" applyBorder="1" applyAlignment="1" applyProtection="1">
      <alignment horizontal="center" vertical="center" shrinkToFit="1"/>
    </xf>
    <xf numFmtId="178" fontId="38" fillId="3" borderId="19" xfId="3" applyNumberFormat="1" applyFont="1" applyFill="1" applyBorder="1" applyAlignment="1" applyProtection="1">
      <alignment horizontal="center" vertical="center" shrinkToFit="1"/>
    </xf>
    <xf numFmtId="178" fontId="19" fillId="3" borderId="88" xfId="3" applyNumberFormat="1" applyFont="1" applyFill="1" applyBorder="1" applyAlignment="1" applyProtection="1">
      <alignment horizontal="center" vertical="center"/>
    </xf>
    <xf numFmtId="178" fontId="19" fillId="3" borderId="11" xfId="3" applyNumberFormat="1" applyFont="1" applyFill="1" applyBorder="1" applyAlignment="1" applyProtection="1">
      <alignment horizontal="center" vertical="center"/>
    </xf>
    <xf numFmtId="178" fontId="19" fillId="3" borderId="19" xfId="3" applyNumberFormat="1" applyFont="1" applyFill="1" applyBorder="1" applyAlignment="1" applyProtection="1">
      <alignment horizontal="center" vertical="center"/>
    </xf>
    <xf numFmtId="178" fontId="13" fillId="6" borderId="11" xfId="3" applyNumberFormat="1" applyFont="1" applyFill="1" applyBorder="1" applyAlignment="1" applyProtection="1">
      <alignment horizontal="left" vertical="center"/>
      <protection locked="0"/>
    </xf>
    <xf numFmtId="178" fontId="13" fillId="6" borderId="12" xfId="3" applyNumberFormat="1" applyFont="1" applyFill="1" applyBorder="1" applyAlignment="1" applyProtection="1">
      <alignment horizontal="left" vertical="center"/>
      <protection locked="0"/>
    </xf>
    <xf numFmtId="0" fontId="13" fillId="6" borderId="5" xfId="3" applyFont="1" applyFill="1" applyBorder="1" applyAlignment="1" applyProtection="1">
      <alignment horizontal="left" vertical="center" wrapText="1"/>
      <protection locked="0"/>
    </xf>
    <xf numFmtId="0" fontId="13" fillId="6" borderId="6" xfId="3" applyFont="1" applyFill="1" applyBorder="1" applyAlignment="1" applyProtection="1">
      <alignment horizontal="left" vertical="center" wrapText="1"/>
      <protection locked="0"/>
    </xf>
    <xf numFmtId="0" fontId="19" fillId="5" borderId="0" xfId="3" applyFont="1" applyFill="1" applyBorder="1" applyAlignment="1" applyProtection="1">
      <alignment horizontal="center" vertical="center" wrapText="1" shrinkToFit="1"/>
    </xf>
    <xf numFmtId="0" fontId="19" fillId="5" borderId="5" xfId="3" applyFont="1" applyFill="1" applyBorder="1" applyAlignment="1" applyProtection="1">
      <alignment horizontal="center" vertical="center" wrapText="1" shrinkToFit="1"/>
    </xf>
    <xf numFmtId="0" fontId="19" fillId="5" borderId="5" xfId="3" applyFont="1" applyFill="1" applyBorder="1" applyAlignment="1" applyProtection="1">
      <alignment horizontal="center" vertical="center"/>
    </xf>
    <xf numFmtId="0" fontId="19" fillId="5" borderId="6" xfId="3" applyFont="1" applyFill="1" applyBorder="1" applyAlignment="1" applyProtection="1">
      <alignment horizontal="center" vertical="center"/>
    </xf>
    <xf numFmtId="0" fontId="47" fillId="3" borderId="201" xfId="3" applyFont="1" applyFill="1" applyBorder="1" applyAlignment="1" applyProtection="1">
      <alignment horizontal="center" vertical="center" shrinkToFit="1"/>
    </xf>
    <xf numFmtId="38" fontId="44" fillId="6" borderId="26" xfId="1" applyFont="1" applyFill="1" applyBorder="1" applyAlignment="1" applyProtection="1">
      <alignment horizontal="right" vertical="center"/>
      <protection locked="0"/>
    </xf>
    <xf numFmtId="38" fontId="44" fillId="6" borderId="27" xfId="1" applyFont="1" applyFill="1" applyBorder="1" applyAlignment="1" applyProtection="1">
      <alignment horizontal="right" vertical="center"/>
      <protection locked="0"/>
    </xf>
    <xf numFmtId="0" fontId="23" fillId="3" borderId="13" xfId="3" applyFont="1" applyFill="1" applyBorder="1" applyAlignment="1" applyProtection="1">
      <alignment horizontal="center" vertical="center" wrapText="1"/>
    </xf>
    <xf numFmtId="0" fontId="38" fillId="3" borderId="4" xfId="3" applyFont="1" applyFill="1" applyBorder="1" applyAlignment="1" applyProtection="1">
      <alignment horizontal="center" vertical="center" wrapText="1"/>
    </xf>
    <xf numFmtId="0" fontId="38" fillId="3" borderId="5" xfId="3" applyFont="1" applyFill="1" applyBorder="1" applyAlignment="1" applyProtection="1">
      <alignment horizontal="center" vertical="center" wrapText="1"/>
    </xf>
    <xf numFmtId="0" fontId="38" fillId="3" borderId="6" xfId="3" applyFont="1" applyFill="1" applyBorder="1" applyAlignment="1" applyProtection="1">
      <alignment horizontal="center" vertical="center" wrapText="1"/>
    </xf>
    <xf numFmtId="38" fontId="44" fillId="0" borderId="15" xfId="1" applyFont="1" applyFill="1" applyBorder="1" applyAlignment="1" applyProtection="1">
      <alignment horizontal="right" vertical="center"/>
    </xf>
    <xf numFmtId="38" fontId="44" fillId="0" borderId="16" xfId="1" applyFont="1" applyFill="1" applyBorder="1" applyAlignment="1" applyProtection="1">
      <alignment horizontal="right" vertical="center"/>
    </xf>
    <xf numFmtId="38" fontId="44" fillId="0" borderId="26" xfId="1" applyFont="1" applyFill="1" applyBorder="1" applyAlignment="1" applyProtection="1">
      <alignment horizontal="right" vertical="center"/>
    </xf>
    <xf numFmtId="38" fontId="44" fillId="0" borderId="27" xfId="1" applyFont="1" applyFill="1" applyBorder="1" applyAlignment="1" applyProtection="1">
      <alignment horizontal="right" vertical="center"/>
    </xf>
    <xf numFmtId="38" fontId="44" fillId="0" borderId="28" xfId="1" applyFont="1" applyFill="1" applyBorder="1" applyAlignment="1" applyProtection="1">
      <alignment horizontal="right" vertical="center"/>
    </xf>
    <xf numFmtId="38" fontId="44" fillId="0" borderId="87" xfId="1" applyFont="1" applyFill="1" applyBorder="1" applyAlignment="1" applyProtection="1">
      <alignment horizontal="right" vertical="center"/>
    </xf>
    <xf numFmtId="38" fontId="44" fillId="0" borderId="109" xfId="1" applyFont="1" applyFill="1" applyBorder="1" applyAlignment="1" applyProtection="1">
      <alignment horizontal="right" vertical="center"/>
    </xf>
    <xf numFmtId="182" fontId="24" fillId="0" borderId="0" xfId="6" applyFont="1" applyFill="1" applyBorder="1" applyAlignment="1" applyProtection="1">
      <alignment horizontal="right" vertical="center"/>
    </xf>
    <xf numFmtId="38" fontId="45" fillId="0" borderId="76" xfId="1" applyFont="1" applyFill="1" applyBorder="1" applyAlignment="1" applyProtection="1">
      <alignment horizontal="right" vertical="center" wrapText="1"/>
    </xf>
    <xf numFmtId="38" fontId="45" fillId="0" borderId="75" xfId="1" applyFont="1" applyFill="1" applyBorder="1" applyAlignment="1" applyProtection="1">
      <alignment horizontal="right" vertical="center" wrapText="1"/>
    </xf>
    <xf numFmtId="38" fontId="45" fillId="0" borderId="77" xfId="1" applyFont="1" applyFill="1" applyBorder="1" applyAlignment="1" applyProtection="1">
      <alignment horizontal="right" vertical="center" wrapText="1"/>
    </xf>
    <xf numFmtId="38" fontId="45" fillId="0" borderId="176" xfId="1" applyFont="1" applyFill="1" applyBorder="1" applyAlignment="1" applyProtection="1">
      <alignment horizontal="right" vertical="center" wrapText="1"/>
    </xf>
    <xf numFmtId="38" fontId="45" fillId="0" borderId="173" xfId="1" applyFont="1" applyFill="1" applyBorder="1" applyAlignment="1" applyProtection="1">
      <alignment horizontal="right" vertical="center" wrapText="1"/>
    </xf>
    <xf numFmtId="38" fontId="45" fillId="0" borderId="174" xfId="1" applyFont="1" applyFill="1" applyBorder="1" applyAlignment="1" applyProtection="1">
      <alignment horizontal="right" vertical="center" wrapText="1"/>
    </xf>
    <xf numFmtId="0" fontId="24" fillId="5" borderId="30" xfId="3" applyFont="1" applyFill="1" applyBorder="1" applyAlignment="1" applyProtection="1">
      <alignment horizontal="left" vertical="center" shrinkToFit="1"/>
    </xf>
    <xf numFmtId="38" fontId="44" fillId="0" borderId="79" xfId="1" applyFont="1" applyFill="1" applyBorder="1" applyAlignment="1" applyProtection="1">
      <alignment horizontal="right" vertical="center"/>
    </xf>
    <xf numFmtId="0" fontId="25" fillId="3" borderId="177" xfId="3" applyFont="1" applyFill="1" applyBorder="1" applyAlignment="1" applyProtection="1">
      <alignment horizontal="left" vertical="center"/>
    </xf>
    <xf numFmtId="0" fontId="25" fillId="3" borderId="178" xfId="3" applyFont="1" applyFill="1" applyBorder="1" applyAlignment="1" applyProtection="1">
      <alignment horizontal="left" vertical="center"/>
    </xf>
    <xf numFmtId="0" fontId="25" fillId="3" borderId="180" xfId="3" applyFont="1" applyFill="1" applyBorder="1" applyAlignment="1" applyProtection="1">
      <alignment horizontal="left" vertical="center"/>
    </xf>
    <xf numFmtId="0" fontId="24" fillId="3" borderId="63" xfId="3" applyFont="1" applyFill="1" applyBorder="1" applyAlignment="1" applyProtection="1">
      <alignment horizontal="center" vertical="center"/>
    </xf>
    <xf numFmtId="0" fontId="24" fillId="3" borderId="27" xfId="3" applyFont="1" applyFill="1" applyBorder="1" applyAlignment="1" applyProtection="1">
      <alignment horizontal="center" vertical="center"/>
    </xf>
    <xf numFmtId="0" fontId="24" fillId="3" borderId="28" xfId="3" applyFont="1" applyFill="1" applyBorder="1" applyAlignment="1" applyProtection="1">
      <alignment horizontal="center" vertical="center"/>
    </xf>
    <xf numFmtId="0" fontId="24" fillId="3" borderId="51" xfId="3" applyFont="1" applyFill="1" applyBorder="1" applyAlignment="1" applyProtection="1">
      <alignment horizontal="center" vertical="center"/>
    </xf>
    <xf numFmtId="0" fontId="24" fillId="3" borderId="31" xfId="3" applyFont="1" applyFill="1" applyBorder="1" applyAlignment="1" applyProtection="1">
      <alignment horizontal="center" vertical="center"/>
    </xf>
    <xf numFmtId="0" fontId="24" fillId="3" borderId="40" xfId="3" applyFont="1" applyFill="1" applyBorder="1" applyAlignment="1" applyProtection="1">
      <alignment horizontal="center" vertical="center"/>
    </xf>
    <xf numFmtId="0" fontId="24" fillId="3" borderId="88" xfId="3" applyFont="1" applyFill="1" applyBorder="1" applyAlignment="1" applyProtection="1">
      <alignment horizontal="center" vertical="center"/>
    </xf>
    <xf numFmtId="0" fontId="24" fillId="3" borderId="11" xfId="3" applyFont="1" applyFill="1" applyBorder="1" applyAlignment="1" applyProtection="1">
      <alignment horizontal="center" vertical="center"/>
    </xf>
    <xf numFmtId="0" fontId="24" fillId="3" borderId="12" xfId="3" applyFont="1" applyFill="1" applyBorder="1" applyAlignment="1" applyProtection="1">
      <alignment horizontal="center" vertical="center"/>
    </xf>
    <xf numFmtId="38" fontId="44" fillId="6" borderId="53" xfId="1" applyFont="1" applyFill="1" applyBorder="1" applyAlignment="1" applyProtection="1">
      <alignment horizontal="right" vertical="center"/>
      <protection locked="0"/>
    </xf>
    <xf numFmtId="38" fontId="44" fillId="6" borderId="31" xfId="1" applyFont="1" applyFill="1" applyBorder="1" applyAlignment="1" applyProtection="1">
      <alignment horizontal="right" vertical="center"/>
      <protection locked="0"/>
    </xf>
    <xf numFmtId="38" fontId="44" fillId="6" borderId="24" xfId="1" applyFont="1" applyFill="1" applyBorder="1" applyAlignment="1" applyProtection="1">
      <alignment horizontal="right" vertical="center"/>
      <protection locked="0"/>
    </xf>
    <xf numFmtId="38" fontId="44" fillId="6" borderId="30" xfId="1" applyFont="1" applyFill="1" applyBorder="1" applyAlignment="1" applyProtection="1">
      <alignment horizontal="right" vertical="center"/>
      <protection locked="0"/>
    </xf>
    <xf numFmtId="38" fontId="45" fillId="0" borderId="181" xfId="1" applyFont="1" applyFill="1" applyBorder="1" applyAlignment="1" applyProtection="1">
      <alignment horizontal="right" vertical="center"/>
    </xf>
    <xf numFmtId="38" fontId="45" fillId="0" borderId="178" xfId="1" applyFont="1" applyFill="1" applyBorder="1" applyAlignment="1" applyProtection="1">
      <alignment horizontal="right" vertical="center"/>
    </xf>
    <xf numFmtId="38" fontId="45" fillId="0" borderId="13" xfId="1" applyFont="1" applyFill="1" applyBorder="1" applyAlignment="1" applyProtection="1">
      <alignment horizontal="right" vertical="center" wrapText="1"/>
    </xf>
    <xf numFmtId="38" fontId="45" fillId="0" borderId="1" xfId="1" applyFont="1" applyFill="1" applyBorder="1" applyAlignment="1" applyProtection="1">
      <alignment horizontal="right" vertical="center" wrapText="1"/>
    </xf>
    <xf numFmtId="38" fontId="44" fillId="0" borderId="78" xfId="1" applyFont="1" applyFill="1" applyBorder="1" applyAlignment="1" applyProtection="1">
      <alignment horizontal="right" vertical="center"/>
    </xf>
    <xf numFmtId="38" fontId="44" fillId="3" borderId="21" xfId="1" applyFont="1" applyFill="1" applyBorder="1" applyAlignment="1" applyProtection="1">
      <alignment horizontal="right" vertical="center"/>
    </xf>
    <xf numFmtId="38" fontId="45" fillId="0" borderId="7" xfId="1" applyFont="1" applyFill="1" applyBorder="1" applyAlignment="1" applyProtection="1">
      <alignment horizontal="right" vertical="center" wrapText="1"/>
    </xf>
    <xf numFmtId="38" fontId="44" fillId="6" borderId="30" xfId="1" applyFont="1" applyFill="1" applyBorder="1" applyAlignment="1" applyProtection="1">
      <alignment horizontal="center" vertical="center"/>
      <protection locked="0"/>
    </xf>
    <xf numFmtId="38" fontId="44" fillId="6" borderId="25" xfId="1" applyFont="1" applyFill="1" applyBorder="1" applyAlignment="1" applyProtection="1">
      <alignment horizontal="center" vertical="center"/>
      <protection locked="0"/>
    </xf>
    <xf numFmtId="38" fontId="44" fillId="3" borderId="1" xfId="1" applyFont="1" applyFill="1" applyBorder="1" applyAlignment="1" applyProtection="1">
      <alignment horizontal="right" vertical="center"/>
    </xf>
    <xf numFmtId="38" fontId="44" fillId="3" borderId="2" xfId="1" applyFont="1" applyFill="1" applyBorder="1" applyAlignment="1" applyProtection="1">
      <alignment horizontal="right" vertical="center"/>
    </xf>
    <xf numFmtId="38" fontId="44" fillId="3" borderId="3" xfId="1" applyFont="1" applyFill="1" applyBorder="1" applyAlignment="1" applyProtection="1">
      <alignment horizontal="right" vertical="center"/>
    </xf>
    <xf numFmtId="0" fontId="32" fillId="0" borderId="0" xfId="3" applyFont="1" applyFill="1" applyAlignment="1" applyProtection="1">
      <alignment horizontal="left" vertical="center" wrapText="1"/>
    </xf>
    <xf numFmtId="0" fontId="35" fillId="0" borderId="0" xfId="3" applyFont="1" applyFill="1" applyAlignment="1" applyProtection="1">
      <alignment horizontal="left" vertical="center" wrapText="1"/>
    </xf>
    <xf numFmtId="0" fontId="18" fillId="0" borderId="0" xfId="3" applyFont="1" applyFill="1" applyBorder="1" applyAlignment="1" applyProtection="1">
      <alignment horizontal="left" vertical="center" wrapText="1" shrinkToFit="1"/>
    </xf>
    <xf numFmtId="0" fontId="24" fillId="5" borderId="27" xfId="3" applyFont="1" applyFill="1" applyBorder="1" applyAlignment="1" applyProtection="1">
      <alignment horizontal="left" vertical="center" shrinkToFit="1"/>
    </xf>
    <xf numFmtId="0" fontId="25" fillId="3" borderId="74" xfId="3" applyFont="1" applyFill="1" applyBorder="1" applyAlignment="1" applyProtection="1">
      <alignment horizontal="left" vertical="center" wrapText="1"/>
    </xf>
    <xf numFmtId="0" fontId="25" fillId="3" borderId="75" xfId="3" applyFont="1" applyFill="1" applyBorder="1" applyAlignment="1" applyProtection="1">
      <alignment horizontal="left" vertical="center" wrapText="1"/>
    </xf>
    <xf numFmtId="0" fontId="24" fillId="5" borderId="27" xfId="3" applyFont="1" applyFill="1" applyBorder="1" applyAlignment="1" applyProtection="1">
      <alignment horizontal="left" vertical="center"/>
    </xf>
    <xf numFmtId="0" fontId="25" fillId="5" borderId="1" xfId="3" applyFont="1" applyFill="1" applyBorder="1" applyAlignment="1" applyProtection="1">
      <alignment horizontal="left" vertical="center"/>
    </xf>
    <xf numFmtId="0" fontId="25" fillId="5" borderId="2" xfId="3" applyFont="1" applyFill="1" applyBorder="1" applyAlignment="1" applyProtection="1">
      <alignment horizontal="left" vertical="center"/>
    </xf>
    <xf numFmtId="0" fontId="25" fillId="5" borderId="3" xfId="3" applyFont="1" applyFill="1" applyBorder="1" applyAlignment="1" applyProtection="1">
      <alignment horizontal="left" vertical="center"/>
    </xf>
    <xf numFmtId="0" fontId="24" fillId="0" borderId="0" xfId="3" applyFont="1" applyFill="1" applyAlignment="1" applyProtection="1">
      <alignment horizontal="center" vertical="top"/>
    </xf>
    <xf numFmtId="0" fontId="24" fillId="3" borderId="53" xfId="3" applyFont="1" applyFill="1" applyBorder="1" applyAlignment="1" applyProtection="1">
      <alignment horizontal="center" vertical="center" textRotation="255"/>
    </xf>
    <xf numFmtId="0" fontId="24" fillId="3" borderId="46" xfId="3" applyFont="1" applyFill="1" applyBorder="1" applyAlignment="1" applyProtection="1">
      <alignment horizontal="center" vertical="center" textRotation="255"/>
    </xf>
    <xf numFmtId="0" fontId="24" fillId="3" borderId="26" xfId="3" applyFont="1" applyFill="1" applyBorder="1" applyAlignment="1" applyProtection="1">
      <alignment horizontal="center" vertical="center" textRotation="255"/>
    </xf>
    <xf numFmtId="0" fontId="24" fillId="3" borderId="64" xfId="3" applyFont="1" applyFill="1" applyBorder="1" applyAlignment="1" applyProtection="1">
      <alignment horizontal="center" vertical="center" textRotation="255"/>
    </xf>
    <xf numFmtId="0" fontId="24" fillId="3" borderId="24" xfId="3" applyFont="1" applyFill="1" applyBorder="1" applyAlignment="1" applyProtection="1">
      <alignment horizontal="center" vertical="center" textRotation="255"/>
    </xf>
    <xf numFmtId="0" fontId="24" fillId="3" borderId="41" xfId="3" applyFont="1" applyFill="1" applyBorder="1" applyAlignment="1" applyProtection="1">
      <alignment horizontal="center" vertical="center" textRotation="255"/>
    </xf>
    <xf numFmtId="0" fontId="24" fillId="5" borderId="9" xfId="3" applyFont="1" applyFill="1" applyBorder="1" applyAlignment="1" applyProtection="1">
      <alignment horizontal="center" vertical="center" textRotation="255"/>
    </xf>
    <xf numFmtId="0" fontId="24" fillId="5" borderId="42" xfId="3" applyFont="1" applyFill="1" applyBorder="1" applyAlignment="1" applyProtection="1">
      <alignment horizontal="center" vertical="center" textRotation="255"/>
    </xf>
    <xf numFmtId="0" fontId="24" fillId="5" borderId="4" xfId="3" applyFont="1" applyFill="1" applyBorder="1" applyAlignment="1" applyProtection="1">
      <alignment horizontal="center" vertical="center" textRotation="255"/>
    </xf>
    <xf numFmtId="0" fontId="24" fillId="5" borderId="43" xfId="3" applyFont="1" applyFill="1" applyBorder="1" applyAlignment="1" applyProtection="1">
      <alignment horizontal="center" vertical="center" textRotation="255"/>
    </xf>
    <xf numFmtId="38" fontId="44" fillId="0" borderId="53" xfId="1" applyFont="1" applyFill="1" applyBorder="1" applyAlignment="1" applyProtection="1">
      <alignment horizontal="right" vertical="center"/>
    </xf>
    <xf numFmtId="38" fontId="44" fillId="0" borderId="31" xfId="1" applyFont="1" applyFill="1" applyBorder="1" applyAlignment="1" applyProtection="1">
      <alignment horizontal="right" vertical="center"/>
    </xf>
    <xf numFmtId="38" fontId="44" fillId="0" borderId="40" xfId="1" applyFont="1" applyFill="1" applyBorder="1" applyAlignment="1" applyProtection="1">
      <alignment horizontal="right" vertical="center"/>
    </xf>
    <xf numFmtId="0" fontId="24" fillId="3" borderId="49" xfId="3" applyFont="1" applyFill="1" applyBorder="1" applyAlignment="1" applyProtection="1">
      <alignment horizontal="center" vertical="center"/>
    </xf>
    <xf numFmtId="0" fontId="24" fillId="3" borderId="30" xfId="3" applyFont="1" applyFill="1" applyBorder="1" applyAlignment="1" applyProtection="1">
      <alignment horizontal="center" vertical="center"/>
    </xf>
    <xf numFmtId="0" fontId="24" fillId="3" borderId="25" xfId="3" applyFont="1" applyFill="1" applyBorder="1" applyAlignment="1" applyProtection="1">
      <alignment horizontal="center" vertical="center"/>
    </xf>
    <xf numFmtId="0" fontId="24" fillId="3" borderId="18" xfId="3" applyFont="1" applyFill="1" applyBorder="1" applyAlignment="1" applyProtection="1">
      <alignment horizontal="center" vertical="center"/>
    </xf>
    <xf numFmtId="0" fontId="24" fillId="3" borderId="0" xfId="3" applyFont="1" applyFill="1" applyBorder="1" applyAlignment="1" applyProtection="1">
      <alignment horizontal="center" vertical="center"/>
    </xf>
    <xf numFmtId="0" fontId="24" fillId="3" borderId="10" xfId="3" applyFont="1" applyFill="1" applyBorder="1" applyAlignment="1" applyProtection="1">
      <alignment horizontal="center" vertical="center"/>
    </xf>
    <xf numFmtId="38" fontId="44" fillId="0" borderId="171" xfId="1" applyFont="1" applyFill="1" applyBorder="1" applyAlignment="1" applyProtection="1">
      <alignment horizontal="center" vertical="center"/>
    </xf>
    <xf numFmtId="38" fontId="44" fillId="0" borderId="172" xfId="1" applyFont="1" applyFill="1" applyBorder="1" applyAlignment="1" applyProtection="1">
      <alignment horizontal="center" vertical="center"/>
    </xf>
    <xf numFmtId="38" fontId="44" fillId="0" borderId="175" xfId="1" applyFont="1" applyFill="1" applyBorder="1" applyAlignment="1" applyProtection="1">
      <alignment horizontal="center" vertical="center"/>
    </xf>
    <xf numFmtId="38" fontId="44" fillId="6" borderId="27" xfId="1" applyFont="1" applyFill="1" applyBorder="1" applyAlignment="1" applyProtection="1">
      <alignment horizontal="center" vertical="center"/>
      <protection locked="0"/>
    </xf>
    <xf numFmtId="38" fontId="44" fillId="6" borderId="28" xfId="1" applyFont="1" applyFill="1" applyBorder="1" applyAlignment="1" applyProtection="1">
      <alignment horizontal="center" vertical="center"/>
      <protection locked="0"/>
    </xf>
    <xf numFmtId="0" fontId="24" fillId="3" borderId="88" xfId="3" applyFont="1" applyFill="1" applyBorder="1" applyAlignment="1" applyProtection="1">
      <alignment horizontal="center" vertical="center" wrapText="1"/>
    </xf>
    <xf numFmtId="0" fontId="24" fillId="3" borderId="11" xfId="3" applyFont="1" applyFill="1" applyBorder="1" applyAlignment="1" applyProtection="1">
      <alignment horizontal="center" vertical="center" wrapText="1"/>
    </xf>
    <xf numFmtId="0" fontId="24" fillId="3" borderId="12" xfId="3" applyFont="1" applyFill="1" applyBorder="1" applyAlignment="1" applyProtection="1">
      <alignment horizontal="center" vertical="center" wrapText="1"/>
    </xf>
    <xf numFmtId="0" fontId="24" fillId="3" borderId="7" xfId="3" applyFont="1" applyFill="1" applyBorder="1" applyAlignment="1" applyProtection="1">
      <alignment horizontal="center" vertical="center" wrapText="1"/>
    </xf>
    <xf numFmtId="0" fontId="24" fillId="3" borderId="1" xfId="3" applyFont="1" applyFill="1" applyBorder="1" applyAlignment="1" applyProtection="1">
      <alignment horizontal="center" vertical="center" shrinkToFit="1"/>
    </xf>
    <xf numFmtId="0" fontId="24" fillId="3" borderId="2" xfId="3" applyFont="1" applyFill="1" applyBorder="1" applyAlignment="1" applyProtection="1">
      <alignment horizontal="center" vertical="center" shrinkToFit="1"/>
    </xf>
    <xf numFmtId="0" fontId="24" fillId="3" borderId="3" xfId="3" applyFont="1" applyFill="1" applyBorder="1" applyAlignment="1" applyProtection="1">
      <alignment horizontal="center" vertical="center" shrinkToFit="1"/>
    </xf>
    <xf numFmtId="0" fontId="38" fillId="3" borderId="13" xfId="3" applyFont="1" applyFill="1" applyBorder="1" applyAlignment="1" applyProtection="1">
      <alignment horizontal="center" vertical="center" wrapText="1"/>
    </xf>
    <xf numFmtId="0" fontId="38" fillId="3" borderId="6" xfId="3" applyFont="1" applyFill="1" applyBorder="1" applyAlignment="1" applyProtection="1">
      <alignment horizontal="center" vertical="center"/>
    </xf>
    <xf numFmtId="0" fontId="24" fillId="4" borderId="27" xfId="3" applyFont="1" applyFill="1" applyBorder="1" applyAlignment="1" applyProtection="1">
      <alignment horizontal="left" vertical="center" shrinkToFit="1"/>
    </xf>
    <xf numFmtId="0" fontId="24" fillId="4" borderId="9" xfId="3" applyFont="1" applyFill="1" applyBorder="1" applyAlignment="1" applyProtection="1">
      <alignment horizontal="center" vertical="center" textRotation="255"/>
    </xf>
    <xf numFmtId="0" fontId="24" fillId="4" borderId="42" xfId="3" applyFont="1" applyFill="1" applyBorder="1" applyAlignment="1" applyProtection="1">
      <alignment horizontal="center" vertical="center" textRotation="255"/>
    </xf>
    <xf numFmtId="0" fontId="24" fillId="4" borderId="4" xfId="3" applyFont="1" applyFill="1" applyBorder="1" applyAlignment="1" applyProtection="1">
      <alignment horizontal="center" vertical="center" textRotation="255"/>
    </xf>
    <xf numFmtId="0" fontId="24" fillId="4" borderId="43" xfId="3" applyFont="1" applyFill="1" applyBorder="1" applyAlignment="1" applyProtection="1">
      <alignment horizontal="center" vertical="center" textRotation="255"/>
    </xf>
    <xf numFmtId="0" fontId="19" fillId="4" borderId="30" xfId="3" applyFont="1" applyFill="1" applyBorder="1" applyAlignment="1" applyProtection="1">
      <alignment horizontal="left" vertical="center" shrinkToFit="1"/>
    </xf>
    <xf numFmtId="0" fontId="24" fillId="4" borderId="27" xfId="3" applyFont="1" applyFill="1" applyBorder="1" applyAlignment="1" applyProtection="1">
      <alignment horizontal="left" vertical="center"/>
    </xf>
    <xf numFmtId="0" fontId="38" fillId="3" borderId="2" xfId="3" applyFont="1" applyFill="1" applyBorder="1" applyAlignment="1" applyProtection="1">
      <alignment horizontal="center" vertical="center" wrapText="1"/>
    </xf>
    <xf numFmtId="0" fontId="38" fillId="3" borderId="3" xfId="3" applyFont="1" applyFill="1" applyBorder="1" applyAlignment="1" applyProtection="1">
      <alignment horizontal="center" vertical="center" wrapText="1"/>
    </xf>
    <xf numFmtId="0" fontId="25" fillId="4" borderId="1" xfId="3" applyFont="1" applyFill="1" applyBorder="1" applyAlignment="1" applyProtection="1">
      <alignment horizontal="left" vertical="center" wrapText="1"/>
    </xf>
    <xf numFmtId="0" fontId="25" fillId="4" borderId="2" xfId="3" applyFont="1" applyFill="1" applyBorder="1" applyAlignment="1" applyProtection="1">
      <alignment horizontal="left" vertical="center" wrapText="1"/>
    </xf>
    <xf numFmtId="0" fontId="25" fillId="4" borderId="11" xfId="3" applyFont="1" applyFill="1" applyBorder="1" applyAlignment="1" applyProtection="1">
      <alignment horizontal="left" vertical="center" wrapText="1"/>
    </xf>
    <xf numFmtId="0" fontId="25" fillId="4" borderId="12" xfId="3" applyFont="1" applyFill="1" applyBorder="1" applyAlignment="1" applyProtection="1">
      <alignment horizontal="left" vertical="center" wrapText="1"/>
    </xf>
    <xf numFmtId="0" fontId="24" fillId="4" borderId="28" xfId="3" applyFont="1" applyFill="1" applyBorder="1" applyAlignment="1" applyProtection="1">
      <alignment horizontal="left" vertical="center" shrinkToFit="1"/>
    </xf>
    <xf numFmtId="0" fontId="24" fillId="4" borderId="78" xfId="3" applyFont="1" applyFill="1" applyBorder="1" applyAlignment="1" applyProtection="1">
      <alignment horizontal="left" vertical="center" shrinkToFit="1"/>
    </xf>
    <xf numFmtId="38" fontId="44" fillId="3" borderId="9" xfId="1" applyFont="1" applyFill="1" applyBorder="1" applyAlignment="1" applyProtection="1">
      <alignment horizontal="right" vertical="center"/>
    </xf>
    <xf numFmtId="38" fontId="44" fillId="3" borderId="0" xfId="1" applyFont="1" applyFill="1" applyBorder="1" applyAlignment="1" applyProtection="1">
      <alignment horizontal="right" vertical="center"/>
    </xf>
    <xf numFmtId="38" fontId="44" fillId="3" borderId="10" xfId="1" applyFont="1" applyFill="1" applyBorder="1" applyAlignment="1" applyProtection="1">
      <alignment horizontal="right" vertical="center"/>
    </xf>
    <xf numFmtId="0" fontId="24" fillId="4" borderId="31" xfId="3" applyFont="1" applyFill="1" applyBorder="1" applyAlignment="1" applyProtection="1">
      <alignment horizontal="left" vertical="center"/>
    </xf>
    <xf numFmtId="38" fontId="44" fillId="0" borderId="17" xfId="1" applyFont="1" applyFill="1" applyBorder="1" applyAlignment="1" applyProtection="1">
      <alignment horizontal="right" vertical="center"/>
    </xf>
    <xf numFmtId="0" fontId="21" fillId="0" borderId="184" xfId="3" applyFont="1" applyFill="1" applyBorder="1" applyAlignment="1" applyProtection="1">
      <alignment horizontal="center" vertical="center" wrapText="1"/>
    </xf>
    <xf numFmtId="38" fontId="44" fillId="6" borderId="26" xfId="1" applyFont="1" applyFill="1" applyBorder="1" applyAlignment="1" applyProtection="1">
      <alignment horizontal="center" vertical="center"/>
      <protection locked="0"/>
    </xf>
    <xf numFmtId="38" fontId="45" fillId="6" borderId="177" xfId="1" applyFont="1" applyFill="1" applyBorder="1" applyAlignment="1" applyProtection="1">
      <alignment horizontal="right" vertical="center"/>
      <protection locked="0"/>
    </xf>
    <xf numFmtId="38" fontId="45" fillId="6" borderId="178" xfId="1" applyFont="1" applyFill="1" applyBorder="1" applyAlignment="1" applyProtection="1">
      <alignment horizontal="right" vertical="center"/>
      <protection locked="0"/>
    </xf>
    <xf numFmtId="38" fontId="45" fillId="6" borderId="179" xfId="1" applyFont="1" applyFill="1" applyBorder="1" applyAlignment="1" applyProtection="1">
      <alignment horizontal="right" vertical="center"/>
      <protection locked="0"/>
    </xf>
    <xf numFmtId="38" fontId="45" fillId="3" borderId="88" xfId="1" applyFont="1" applyFill="1" applyBorder="1" applyAlignment="1" applyProtection="1">
      <alignment horizontal="center" vertical="center"/>
    </xf>
    <xf numFmtId="38" fontId="45" fillId="3" borderId="182" xfId="1" applyFont="1" applyFill="1" applyBorder="1" applyAlignment="1" applyProtection="1">
      <alignment horizontal="center" vertical="center"/>
    </xf>
    <xf numFmtId="0" fontId="45" fillId="3" borderId="181" xfId="3" applyFont="1" applyFill="1" applyBorder="1" applyAlignment="1" applyProtection="1">
      <alignment horizontal="left" vertical="center" shrinkToFit="1"/>
    </xf>
    <xf numFmtId="0" fontId="45" fillId="3" borderId="178" xfId="3" applyFont="1" applyFill="1" applyBorder="1" applyAlignment="1" applyProtection="1">
      <alignment horizontal="left" vertical="center" shrinkToFit="1"/>
    </xf>
    <xf numFmtId="0" fontId="45" fillId="3" borderId="179" xfId="3" applyFont="1" applyFill="1" applyBorder="1" applyAlignment="1" applyProtection="1">
      <alignment horizontal="left" vertical="center" shrinkToFit="1"/>
    </xf>
    <xf numFmtId="38" fontId="45" fillId="0" borderId="88" xfId="1" applyFont="1" applyFill="1" applyBorder="1" applyAlignment="1" applyProtection="1">
      <alignment horizontal="right" vertical="center" wrapText="1"/>
    </xf>
    <xf numFmtId="0" fontId="25" fillId="5" borderId="1" xfId="3" applyFont="1" applyFill="1" applyBorder="1" applyAlignment="1" applyProtection="1">
      <alignment horizontal="left" vertical="center" wrapText="1"/>
    </xf>
    <xf numFmtId="0" fontId="25" fillId="5" borderId="2" xfId="3" applyFont="1" applyFill="1" applyBorder="1" applyAlignment="1" applyProtection="1">
      <alignment horizontal="left" vertical="center" wrapText="1"/>
    </xf>
    <xf numFmtId="0" fontId="25" fillId="5" borderId="11" xfId="3" applyFont="1" applyFill="1" applyBorder="1" applyAlignment="1" applyProtection="1">
      <alignment horizontal="left" vertical="center" wrapText="1"/>
    </xf>
    <xf numFmtId="0" fontId="25" fillId="5" borderId="5" xfId="3" applyFont="1" applyFill="1" applyBorder="1" applyAlignment="1" applyProtection="1">
      <alignment horizontal="left" vertical="center" wrapText="1"/>
    </xf>
    <xf numFmtId="0" fontId="25" fillId="5" borderId="6" xfId="3" applyFont="1" applyFill="1" applyBorder="1" applyAlignment="1" applyProtection="1">
      <alignment horizontal="left" vertical="center" wrapText="1"/>
    </xf>
    <xf numFmtId="0" fontId="25" fillId="4" borderId="88" xfId="3" applyFont="1" applyFill="1" applyBorder="1" applyAlignment="1" applyProtection="1">
      <alignment horizontal="left" vertical="center"/>
    </xf>
    <xf numFmtId="0" fontId="25" fillId="4" borderId="11" xfId="3" applyFont="1" applyFill="1" applyBorder="1" applyAlignment="1" applyProtection="1">
      <alignment horizontal="left" vertical="center"/>
    </xf>
    <xf numFmtId="0" fontId="25" fillId="4" borderId="12" xfId="3" applyFont="1" applyFill="1" applyBorder="1" applyAlignment="1" applyProtection="1">
      <alignment horizontal="left" vertical="center"/>
    </xf>
    <xf numFmtId="0" fontId="24" fillId="5" borderId="31" xfId="3" applyFont="1" applyFill="1" applyBorder="1" applyAlignment="1" applyProtection="1">
      <alignment horizontal="left" vertical="center"/>
    </xf>
    <xf numFmtId="38" fontId="45" fillId="3" borderId="21" xfId="1" applyFont="1" applyFill="1" applyBorder="1" applyAlignment="1" applyProtection="1">
      <alignment horizontal="right" vertical="center"/>
    </xf>
    <xf numFmtId="38" fontId="45" fillId="3" borderId="183" xfId="1" applyFont="1" applyFill="1" applyBorder="1" applyAlignment="1" applyProtection="1">
      <alignment horizontal="right" vertical="center"/>
    </xf>
    <xf numFmtId="38" fontId="44" fillId="6" borderId="26" xfId="1" applyFont="1" applyFill="1" applyBorder="1" applyAlignment="1" applyProtection="1">
      <alignment horizontal="center" vertical="center" shrinkToFit="1"/>
      <protection locked="0"/>
    </xf>
    <xf numFmtId="38" fontId="44" fillId="6" borderId="27" xfId="1" applyFont="1" applyFill="1" applyBorder="1" applyAlignment="1" applyProtection="1">
      <alignment horizontal="center" vertical="center" shrinkToFit="1"/>
      <protection locked="0"/>
    </xf>
    <xf numFmtId="38" fontId="44" fillId="6" borderId="28" xfId="1" applyFont="1" applyFill="1" applyBorder="1" applyAlignment="1" applyProtection="1">
      <alignment horizontal="center" vertical="center" shrinkToFit="1"/>
      <protection locked="0"/>
    </xf>
    <xf numFmtId="0" fontId="25" fillId="0" borderId="0" xfId="3" applyFont="1" applyFill="1" applyBorder="1" applyAlignment="1" applyProtection="1">
      <alignment horizontal="left" vertical="top" wrapText="1"/>
    </xf>
    <xf numFmtId="176" fontId="46" fillId="0" borderId="0" xfId="3" applyNumberFormat="1" applyFont="1" applyFill="1" applyBorder="1" applyAlignment="1" applyProtection="1">
      <alignment horizontal="left" vertical="top" wrapText="1"/>
    </xf>
    <xf numFmtId="38" fontId="57" fillId="8" borderId="0" xfId="0" applyNumberFormat="1" applyFont="1" applyFill="1" applyAlignment="1">
      <alignment horizontal="right" vertical="center"/>
    </xf>
    <xf numFmtId="0" fontId="57" fillId="8" borderId="0" xfId="0" applyFont="1" applyFill="1" applyAlignment="1">
      <alignment horizontal="right" vertical="center"/>
    </xf>
    <xf numFmtId="0" fontId="12" fillId="7" borderId="0" xfId="0" applyFont="1" applyFill="1" applyAlignment="1" applyProtection="1">
      <alignment horizontal="center" vertical="center"/>
    </xf>
    <xf numFmtId="0" fontId="54" fillId="8" borderId="0" xfId="0" applyNumberFormat="1" applyFont="1" applyFill="1" applyBorder="1" applyAlignment="1" applyProtection="1">
      <alignment horizontal="left" vertical="center"/>
    </xf>
    <xf numFmtId="58" fontId="54" fillId="8" borderId="0" xfId="0" applyNumberFormat="1" applyFont="1" applyFill="1" applyBorder="1" applyAlignment="1" applyProtection="1">
      <alignment horizontal="left" vertical="center"/>
    </xf>
    <xf numFmtId="58" fontId="17" fillId="0" borderId="0" xfId="0" applyNumberFormat="1" applyFont="1" applyAlignment="1" applyProtection="1">
      <alignment horizontal="center" vertical="center"/>
    </xf>
    <xf numFmtId="58" fontId="55" fillId="0" borderId="0" xfId="0" applyNumberFormat="1" applyFont="1" applyBorder="1" applyAlignment="1" applyProtection="1">
      <alignment horizontal="center" vertical="center"/>
    </xf>
    <xf numFmtId="38" fontId="17" fillId="0" borderId="0" xfId="1" applyFont="1" applyFill="1" applyBorder="1" applyAlignment="1" applyProtection="1">
      <alignment horizontal="right" vertical="center" wrapText="1"/>
    </xf>
    <xf numFmtId="0" fontId="17" fillId="0" borderId="0" xfId="0" applyFont="1" applyBorder="1" applyAlignment="1" applyProtection="1">
      <alignment horizontal="center" vertical="center" wrapText="1"/>
    </xf>
    <xf numFmtId="58" fontId="57" fillId="8" borderId="0" xfId="0" applyNumberFormat="1" applyFont="1" applyFill="1" applyBorder="1" applyAlignment="1" applyProtection="1">
      <alignment horizontal="left" vertical="center"/>
    </xf>
  </cellXfs>
  <cellStyles count="12">
    <cellStyle name="パーセント" xfId="2" builtinId="5"/>
    <cellStyle name="桁区切り" xfId="1" builtinId="6"/>
    <cellStyle name="桁区切り 2" xfId="4" xr:uid="{00000000-0005-0000-0000-000002000000}"/>
    <cellStyle name="標準" xfId="0" builtinId="0"/>
    <cellStyle name="標準 2" xfId="3" xr:uid="{00000000-0005-0000-0000-000004000000}"/>
    <cellStyle name="標準 2 2" xfId="9" xr:uid="{00000000-0005-0000-0000-000005000000}"/>
    <cellStyle name="標準 2 2 2" xfId="10" xr:uid="{00000000-0005-0000-0000-000006000000}"/>
    <cellStyle name="標準 3" xfId="5" xr:uid="{00000000-0005-0000-0000-000007000000}"/>
    <cellStyle name="標準 3 2" xfId="11" xr:uid="{00000000-0005-0000-0000-000008000000}"/>
    <cellStyle name="標準 4" xfId="6" xr:uid="{00000000-0005-0000-0000-000009000000}"/>
    <cellStyle name="標準 5" xfId="7" xr:uid="{00000000-0005-0000-0000-00000A000000}"/>
    <cellStyle name="標準 6" xfId="8" xr:uid="{00000000-0005-0000-0000-00000B000000}"/>
  </cellStyles>
  <dxfs count="295">
    <dxf>
      <fill>
        <patternFill>
          <bgColor rgb="FFFFFF00"/>
        </patternFill>
      </fill>
    </dxf>
    <dxf>
      <font>
        <color theme="0" tint="-0.24994659260841701"/>
      </font>
      <fill>
        <patternFill>
          <bgColor theme="0" tint="-0.24994659260841701"/>
        </patternFill>
      </fill>
    </dxf>
    <dxf>
      <font>
        <color theme="0" tint="-0.24994659260841701"/>
      </font>
      <fill>
        <patternFill>
          <fgColor theme="0" tint="-0.24994659260841701"/>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fgColor theme="0" tint="-0.24994659260841701"/>
          <bgColor theme="0" tint="-0.24994659260841701"/>
        </patternFill>
      </fill>
    </dxf>
    <dxf>
      <font>
        <color theme="0" tint="-0.24994659260841701"/>
      </font>
      <fill>
        <patternFill>
          <fgColor theme="0" tint="-0.24994659260841701"/>
          <bgColor theme="0" tint="-0.24994659260841701"/>
        </patternFill>
      </fill>
    </dxf>
    <dxf>
      <fill>
        <patternFill>
          <bgColor theme="0" tint="-0.24994659260841701"/>
        </patternFill>
      </fill>
    </dxf>
    <dxf>
      <fill>
        <patternFill>
          <bgColor theme="0" tint="-0.24994659260841701"/>
        </patternFill>
      </fill>
    </dxf>
    <dxf>
      <font>
        <color theme="0" tint="-0.24994659260841701"/>
      </font>
      <fill>
        <patternFill>
          <fgColor theme="0" tint="-0.24994659260841701"/>
          <bgColor theme="0" tint="-0.24994659260841701"/>
        </patternFill>
      </fill>
    </dxf>
    <dxf>
      <fill>
        <patternFill>
          <bgColor theme="0" tint="-0.24994659260841701"/>
        </patternFill>
      </fill>
    </dxf>
    <dxf>
      <font>
        <color theme="0" tint="-0.24994659260841701"/>
      </font>
      <fill>
        <patternFill>
          <fgColor theme="0" tint="-0.24994659260841701"/>
          <bgColor theme="0" tint="-0.24994659260841701"/>
        </patternFill>
      </fill>
    </dxf>
    <dxf>
      <fill>
        <patternFill>
          <bgColor theme="0" tint="-0.24994659260841701"/>
        </patternFill>
      </fill>
    </dxf>
    <dxf>
      <font>
        <color theme="0" tint="-0.24994659260841701"/>
      </font>
      <fill>
        <patternFill>
          <fgColor theme="0" tint="-0.24994659260841701"/>
          <bgColor theme="0" tint="-0.24994659260841701"/>
        </patternFill>
      </fill>
    </dxf>
    <dxf>
      <fill>
        <patternFill>
          <bgColor rgb="FFFF0000"/>
        </patternFill>
      </fill>
    </dxf>
    <dxf>
      <font>
        <color theme="0" tint="-0.24994659260841701"/>
      </font>
      <fill>
        <patternFill>
          <bgColor theme="0" tint="-0.24994659260841701"/>
        </patternFill>
      </fill>
    </dxf>
    <dxf>
      <fill>
        <patternFill>
          <bgColor theme="0" tint="-0.24994659260841701"/>
        </patternFill>
      </fill>
    </dxf>
    <dxf>
      <font>
        <color theme="0" tint="-0.24994659260841701"/>
      </font>
      <fill>
        <patternFill>
          <fgColor theme="0" tint="-0.24994659260841701"/>
          <bgColor theme="0" tint="-0.24994659260841701"/>
        </patternFill>
      </fill>
    </dxf>
    <dxf>
      <font>
        <color theme="0" tint="-0.24994659260841701"/>
      </font>
      <fill>
        <patternFill>
          <fgColor theme="0" tint="-0.24994659260841701"/>
          <bgColor theme="0" tint="-0.24994659260841701"/>
        </patternFill>
      </fill>
    </dxf>
    <dxf>
      <font>
        <color theme="0" tint="-0.24994659260841701"/>
      </font>
      <fill>
        <patternFill>
          <fgColor theme="0" tint="-0.24994659260841701"/>
          <bgColor theme="0" tint="-0.24994659260841701"/>
        </patternFill>
      </fill>
    </dxf>
    <dxf>
      <font>
        <color theme="0" tint="-0.24994659260841701"/>
      </font>
      <fill>
        <patternFill>
          <fgColor theme="0" tint="-0.24994659260841701"/>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ont>
        <color theme="0" tint="-0.24994659260841701"/>
      </font>
      <fill>
        <patternFill>
          <fgColor theme="0" tint="-0.24994659260841701"/>
          <bgColor theme="0" tint="-0.24994659260841701"/>
        </patternFill>
      </fill>
    </dxf>
    <dxf>
      <font>
        <color theme="0" tint="-0.24994659260841701"/>
      </font>
      <fill>
        <patternFill patternType="solid">
          <fgColor theme="0" tint="-0.24994659260841701"/>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ont>
        <color theme="0" tint="-0.24994659260841701"/>
      </font>
      <fill>
        <patternFill patternType="solid">
          <fgColor theme="0" tint="-0.24994659260841701"/>
          <bgColor theme="0" tint="-0.24994659260841701"/>
        </patternFill>
      </fill>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fgColor theme="0" tint="-0.24994659260841701"/>
          <bgColor theme="0" tint="-0.24994659260841701"/>
        </patternFill>
      </fill>
    </dxf>
    <dxf>
      <font>
        <color theme="0" tint="-0.24994659260841701"/>
      </font>
      <fill>
        <patternFill>
          <bgColor theme="0" tint="-0.24994659260841701"/>
        </patternFill>
      </fill>
    </dxf>
    <dxf>
      <font>
        <color theme="2" tint="-0.499984740745262"/>
      </font>
      <fill>
        <patternFill>
          <bgColor theme="2" tint="-0.499984740745262"/>
        </patternFill>
      </fill>
      <border>
        <left/>
        <right/>
        <top/>
        <bottom/>
      </border>
    </dxf>
    <dxf>
      <font>
        <color theme="2" tint="-0.499984740745262"/>
      </font>
      <fill>
        <patternFill>
          <bgColor theme="2" tint="-0.499984740745262"/>
        </patternFill>
      </fill>
      <border>
        <left/>
        <right/>
        <top/>
        <bottom/>
      </border>
    </dxf>
    <dxf>
      <fill>
        <patternFill>
          <bgColor theme="1" tint="0.499984740745262"/>
        </patternFill>
      </fill>
    </dxf>
    <dxf>
      <fill>
        <patternFill>
          <bgColor theme="1" tint="0.49998474074526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patternType="lightGray">
          <bgColor theme="0" tint="-0.14996795556505021"/>
        </patternFill>
      </fill>
    </dxf>
    <dxf>
      <font>
        <b val="0"/>
        <i val="0"/>
        <strike val="0"/>
        <condense val="0"/>
        <extend val="0"/>
        <outline val="0"/>
        <shadow val="0"/>
        <u val="none"/>
        <vertAlign val="baseline"/>
        <sz val="10"/>
        <color theme="1"/>
        <name val="游ゴシック"/>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general" vertical="center" textRotation="0" wrapText="0" indent="0" justifyLastLine="0" shrinkToFit="1" readingOrder="0"/>
      <border diagonalUp="0" diagonalDown="0">
        <left style="hair">
          <color indexed="64"/>
        </left>
        <right style="thin">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strike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0" indent="0" justifyLastLine="0" shrinkToFit="1" readingOrder="0"/>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hair">
          <color theme="1"/>
        </left>
        <right style="thin">
          <color auto="1"/>
        </right>
        <top style="thin">
          <color theme="1"/>
        </top>
        <bottom style="thin">
          <color auto="1"/>
        </bottom>
      </border>
      <protection locked="1" hidden="0"/>
    </dxf>
    <dxf>
      <font>
        <strike val="0"/>
        <outline val="0"/>
        <shadow val="0"/>
        <u val="none"/>
        <vertAlign val="baseline"/>
        <color auto="1"/>
      </font>
      <numFmt numFmtId="6" formatCode="#,##0;[Red]\-#,##0"/>
      <fill>
        <patternFill patternType="none">
          <fgColor indexed="64"/>
          <bgColor auto="1"/>
        </patternFill>
      </fill>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style="thin">
          <color indexed="64"/>
        </bottom>
      </border>
      <protection locked="1" hidden="0"/>
    </dxf>
    <dxf>
      <font>
        <strike val="0"/>
        <outline val="0"/>
        <shadow val="0"/>
        <u val="none"/>
        <vertAlign val="baseline"/>
        <color auto="1"/>
      </font>
      <numFmt numFmtId="6" formatCode="#,##0;[Red]\-#,##0"/>
      <fill>
        <patternFill patternType="none">
          <fgColor indexed="64"/>
          <bgColor auto="1"/>
        </patternFill>
      </fill>
      <border outline="0">
        <left style="hair">
          <color theme="1"/>
        </left>
      </border>
      <protection locked="1" hidden="0"/>
    </dxf>
    <dxf>
      <font>
        <b/>
        <i val="0"/>
        <strike val="0"/>
        <condense val="0"/>
        <extend val="0"/>
        <outline val="0"/>
        <shadow val="0"/>
        <u val="none"/>
        <vertAlign val="baseline"/>
        <sz val="12"/>
        <color auto="1"/>
        <name val="游ゴシック"/>
        <scheme val="none"/>
      </font>
      <numFmt numFmtId="6" formatCode="#,##0;[Red]\-#,##0"/>
      <fill>
        <patternFill patternType="solid">
          <fgColor indexed="64"/>
          <bgColor theme="6" tint="0.79998168889431442"/>
        </patternFill>
      </fill>
      <alignment horizontal="right" vertical="center" textRotation="0" wrapText="0" indent="0" justifyLastLine="0" shrinkToFit="0" readingOrder="0"/>
      <border diagonalUp="0" diagonalDown="0" outline="0">
        <left/>
        <right style="hair">
          <color theme="1"/>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border outline="0">
        <left style="hair">
          <color theme="1"/>
        </lef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center" vertical="center" textRotation="0" wrapText="0"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9"/>
        <color auto="1"/>
        <name val="游明朝"/>
        <scheme val="none"/>
      </font>
      <fill>
        <patternFill patternType="solid">
          <fgColor indexed="64"/>
          <bgColor rgb="FFFFFFE7"/>
        </patternFill>
      </fill>
      <alignment horizontal="left" vertical="center" textRotation="0" wrapText="1" indent="0" justifyLastLine="0" shrinkToFit="0" readingOrder="0"/>
      <border outline="0">
        <right style="hair">
          <color theme="1"/>
        </right>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6" tint="0.79998168889431442"/>
        </patternFill>
      </fill>
      <alignment horizontal="left" vertical="center" textRotation="0" wrapText="0"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ゴシック"/>
        <scheme val="none"/>
      </font>
      <numFmt numFmtId="195" formatCode="&quot;委キ&quot;\-General"/>
      <fill>
        <patternFill patternType="solid">
          <fgColor indexed="64"/>
          <bgColor theme="0" tint="-4.9989318521683403E-2"/>
        </patternFill>
      </fill>
      <alignment horizontal="center" vertical="center" textRotation="0" wrapText="0" indent="0" justifyLastLine="0" shrinkToFit="1" readingOrder="0"/>
      <border outline="0">
        <right style="hair">
          <color theme="1"/>
        </right>
      </border>
      <protection locked="1" hidden="0"/>
    </dxf>
    <dxf>
      <font>
        <strike val="0"/>
        <outline val="0"/>
        <shadow val="0"/>
        <u val="none"/>
        <vertAlign val="baseline"/>
        <sz val="10"/>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name val="游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general" vertical="center" textRotation="0" wrapText="0" indent="0" justifyLastLine="0" shrinkToFit="1" readingOrder="0"/>
      <border diagonalUp="0" diagonalDown="0">
        <left style="hair">
          <color indexed="64"/>
        </left>
        <right style="thin">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1" diagonalDown="0" outline="0">
        <left style="thin">
          <color indexed="64"/>
        </left>
        <right/>
        <top/>
        <bottom style="thin">
          <color theme="1"/>
        </bottom>
        <diagonal style="thin">
          <color indexed="64"/>
        </diagonal>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left"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hair">
          <color theme="1"/>
        </left>
        <right style="thin">
          <color indexed="64"/>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auto="1"/>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thin">
          <color theme="1"/>
        </left>
        <right style="hair">
          <color theme="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auto="1"/>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6" tint="0.79998168889431442"/>
        </patternFill>
      </fill>
      <alignment horizontal="right" vertical="center" textRotation="0" wrapText="1" indent="0" justifyLastLine="0" shrinkToFit="0" readingOrder="0"/>
      <border diagonalUp="0" diagonalDown="0" outline="0">
        <left style="thin">
          <color theme="0" tint="-0.14996795556505021"/>
        </left>
        <right style="thin">
          <color theme="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right"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center"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right"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center"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center" vertical="center" textRotation="0" wrapText="1" indent="0" justifyLastLine="0" shrinkToFit="1"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theme="1"/>
        </left>
        <right style="hair">
          <color theme="1"/>
        </right>
        <top style="hair">
          <color theme="1"/>
        </top>
        <bottom style="hair">
          <color theme="1"/>
        </bottom>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6" tint="0.79998168889431442"/>
        </patternFill>
      </fill>
      <alignment horizontal="left" vertical="center" textRotation="0" wrapText="0" indent="0" justifyLastLine="0" shrinkToFit="0" readingOrder="0"/>
      <border diagonalUp="0" diagonalDown="0" outline="0">
        <left/>
        <right style="thin">
          <color theme="0" tint="-0.14996795556505021"/>
        </right>
        <top style="thin">
          <color theme="1"/>
        </top>
        <bottom style="thin">
          <color theme="1"/>
        </bottom>
      </border>
      <protection locked="1" hidden="0"/>
    </dxf>
    <dxf>
      <font>
        <b val="0"/>
        <i val="0"/>
        <strike val="0"/>
        <condense val="0"/>
        <extend val="0"/>
        <outline val="0"/>
        <shadow val="0"/>
        <u val="none"/>
        <vertAlign val="baseline"/>
        <sz val="9"/>
        <color auto="1"/>
        <name val="游ゴシック"/>
        <scheme val="none"/>
      </font>
      <numFmt numFmtId="197" formatCode="&quot;機キ&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style="thin">
          <color theme="1"/>
        </left>
        <right style="hair">
          <color theme="1"/>
        </right>
        <top style="hair">
          <color theme="1"/>
        </top>
        <bottom style="hair">
          <color theme="1"/>
        </bottom>
      </border>
      <protection locked="1" hidden="0"/>
    </dxf>
    <dxf>
      <font>
        <strike val="0"/>
        <outline val="0"/>
        <shadow val="0"/>
        <u val="none"/>
        <vertAlign val="baseline"/>
        <sz val="10"/>
        <color auto="1"/>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color auto="1"/>
        <name val="游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general" vertical="center" textRotation="0" wrapText="0" indent="0" justifyLastLine="0" shrinkToFit="1" readingOrder="0"/>
      <border diagonalUp="0" diagonalDown="0">
        <left style="hair">
          <color indexed="64"/>
        </left>
        <right style="thin">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hair">
          <color indexed="64"/>
        </left>
        <right/>
        <top style="thin">
          <color indexed="64"/>
        </top>
        <bottom style="thin">
          <color auto="1"/>
        </bottom>
      </border>
      <protection locked="1" hidden="0"/>
    </dxf>
    <dxf>
      <font>
        <strike val="0"/>
        <outline val="0"/>
        <shadow val="0"/>
        <u val="none"/>
        <vertAlign val="baseline"/>
        <sz val="10"/>
        <color auto="1"/>
        <name val="游明朝"/>
        <scheme val="none"/>
      </font>
      <numFmt numFmtId="6" formatCode="#,##0;[Red]\-#,##0"/>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right style="hair">
          <color indexed="64"/>
        </right>
        <top style="thin">
          <color indexed="64"/>
        </top>
        <bottom style="thin">
          <color indexed="64"/>
        </bottom>
      </border>
      <protection locked="1" hidden="0"/>
    </dxf>
    <dxf>
      <font>
        <strike val="0"/>
        <outline val="0"/>
        <shadow val="0"/>
        <u val="none"/>
        <vertAlign val="baseline"/>
        <sz val="10"/>
        <color auto="1"/>
        <name val="游明朝"/>
        <scheme val="none"/>
      </font>
      <numFmt numFmtId="6" formatCode="#,##0;[Red]\-#,##0"/>
      <protection locked="1"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6" tint="0.7999816888943144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righ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6"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6"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198" formatCode="&quot;原キ&quot;\-General"/>
      <fill>
        <patternFill patternType="none">
          <fgColor indexed="64"/>
          <bgColor auto="1"/>
        </patternFill>
      </fill>
      <alignment horizontal="center" vertical="center" textRotation="0" wrapText="0" indent="0" justifyLastLine="0" shrinkToFit="1" readingOrder="0"/>
      <protection locked="1" hidden="0"/>
    </dxf>
    <dxf>
      <font>
        <strike val="0"/>
        <outline val="0"/>
        <shadow val="0"/>
        <u val="none"/>
        <vertAlign val="baseline"/>
        <sz val="10"/>
        <color auto="1"/>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color auto="1"/>
        <name val="游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0" indent="0" justifyLastLine="0" shrinkToFit="1"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auto="1"/>
        </patternFill>
      </fill>
      <alignment horizontal="right" vertical="center" textRotation="0" wrapText="1" indent="0" justifyLastLine="0" shrinkToFit="0" readingOrder="0"/>
      <border outline="0">
        <right style="hair">
          <color indexed="64"/>
        </right>
      </border>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auto="1"/>
        </patternFill>
      </fill>
      <alignment horizontal="right" vertical="center" textRotation="0" wrapText="1" indent="0" justifyLastLine="0" shrinkToFit="0" readingOrder="0"/>
      <border outline="0">
        <right style="hair">
          <color indexed="64"/>
        </right>
      </border>
      <protection locked="1" hidden="0"/>
    </dxf>
    <dxf>
      <font>
        <b val="0"/>
        <i val="0"/>
        <strike val="0"/>
        <condense val="0"/>
        <extend val="0"/>
        <outline val="0"/>
        <shadow val="0"/>
        <u val="none"/>
        <vertAlign val="baseline"/>
        <sz val="10"/>
        <color auto="1"/>
        <name val="游明朝"/>
        <scheme val="none"/>
      </font>
      <numFmt numFmtId="6" formatCode="#,##0;[Red]\-#,##0"/>
      <fill>
        <patternFill patternType="solid">
          <fgColor indexed="64"/>
          <bgColor rgb="FFFFFFE7"/>
        </patternFill>
      </fill>
      <alignment horizontal="general"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明朝"/>
        <scheme val="none"/>
      </font>
      <numFmt numFmtId="6" formatCode="#,##0;[Red]\-#,##0"/>
      <fill>
        <patternFill patternType="solid">
          <fgColor indexed="64"/>
          <bgColor rgb="FFFFFFE7"/>
        </patternFill>
      </fill>
      <alignment horizontal="general"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明朝"/>
        <scheme val="none"/>
      </font>
      <numFmt numFmtId="6" formatCode="#,##0;[Red]\-#,##0"/>
      <fill>
        <patternFill patternType="solid">
          <fgColor indexed="64"/>
          <bgColor rgb="FFFFFFE7"/>
        </patternFill>
      </fill>
      <alignment horizontal="left"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right style="hair">
          <color indexed="64"/>
        </right>
      </border>
      <protection locked="0"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left style="hair">
          <color auto="1"/>
        </left>
        <right style="hair">
          <color indexed="64"/>
        </right>
      </border>
      <protection locked="0" hidden="0"/>
    </dxf>
    <dxf>
      <font>
        <strike val="0"/>
        <outline val="0"/>
        <shadow val="0"/>
        <u val="none"/>
        <vertAlign val="baseline"/>
        <sz val="9"/>
        <color auto="1"/>
        <name val="游ゴシック"/>
        <scheme val="none"/>
      </font>
      <numFmt numFmtId="193" formatCode="&quot;賃カ&quot;\-General"/>
      <fill>
        <patternFill patternType="solid">
          <fgColor indexed="64"/>
          <bgColor theme="0" tint="-4.9989318521683403E-2"/>
        </patternFill>
      </fill>
      <alignment horizontal="center" vertical="center" textRotation="0" wrapText="0" indent="0" justifyLastLine="0" shrinkToFit="1" readingOrder="0"/>
      <border outline="0">
        <right style="hair">
          <color indexed="64"/>
        </right>
      </border>
      <protection locked="1" hidden="0"/>
    </dxf>
    <dxf>
      <border>
        <top style="hair">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游ゴシック"/>
        <scheme val="none"/>
      </font>
      <fill>
        <patternFill patternType="none">
          <fgColor indexed="64"/>
          <bgColor auto="1"/>
        </patternFill>
      </fill>
      <protection locked="1" hidden="0"/>
    </dxf>
    <dxf>
      <border>
        <bottom style="hair">
          <color indexed="64"/>
        </bottom>
      </border>
    </dxf>
    <dxf>
      <font>
        <b val="0"/>
        <i val="0"/>
        <strike val="0"/>
        <condense val="0"/>
        <extend val="0"/>
        <outline val="0"/>
        <shadow val="0"/>
        <u val="none"/>
        <vertAlign val="baseline"/>
        <sz val="10"/>
        <color auto="1"/>
        <name val="游ゴシック"/>
        <scheme val="none"/>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bottom/>
      </border>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right" vertical="center" textRotation="0" wrapText="1"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strike val="0"/>
        <outline val="0"/>
        <shadow val="0"/>
        <u val="none"/>
        <vertAlign val="baseline"/>
        <sz val="10"/>
        <color auto="1"/>
        <name val="游ゴシック"/>
        <scheme val="none"/>
      </font>
      <numFmt numFmtId="177" formatCode="#,##0_ "/>
      <fill>
        <patternFill patternType="solid">
          <fgColor indexed="64"/>
          <bgColor rgb="FFFFFFE7"/>
        </patternFill>
      </fill>
      <alignment horizontal="center" vertical="center" textRotation="0" wrapText="0" indent="0" justifyLastLine="0" shrinkToFit="1" readingOrder="0"/>
      <border diagonalUp="0" diagonalDown="0">
        <left style="hair">
          <color indexed="64"/>
        </left>
        <right style="thin">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right" vertical="center" textRotation="0" wrapText="1" indent="0" justifyLastLine="0" shrinkToFit="0" readingOrder="0"/>
      <border diagonalUp="0" diagonalDown="0" outline="0">
        <left style="hair">
          <color indexed="64"/>
        </left>
        <right style="thin">
          <color indexed="64"/>
        </right>
        <top/>
        <bottom style="thin">
          <color indexed="64"/>
        </bottom>
      </border>
      <protection locked="1" hidden="0"/>
    </dxf>
    <dxf>
      <font>
        <strike val="0"/>
        <outline val="0"/>
        <shadow val="0"/>
        <u val="none"/>
        <vertAlign val="baseline"/>
        <sz val="10"/>
        <color auto="1"/>
        <name val="游明朝"/>
        <scheme val="none"/>
      </font>
      <numFmt numFmtId="6" formatCode="#,##0;[Red]\-#,##0"/>
      <border diagonalUp="0" diagonalDown="0" outline="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hair">
          <color indexed="64"/>
        </right>
        <top/>
        <bottom style="thin">
          <color indexed="64"/>
        </bottom>
      </border>
      <protection locked="1" hidden="0"/>
    </dxf>
    <dxf>
      <font>
        <strike val="0"/>
        <outline val="0"/>
        <shadow val="0"/>
        <u val="none"/>
        <vertAlign val="baseline"/>
        <sz val="10"/>
        <color auto="1"/>
        <name val="游明朝"/>
        <scheme val="none"/>
      </font>
      <numFmt numFmtId="6" formatCode="#,##0;[Red]\-#,##0"/>
      <border diagonalUp="0" diagonalDown="0" outline="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8" tint="0.79998168889431442"/>
        </patternFill>
      </fill>
      <alignment horizontal="right"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numFmt numFmtId="6" formatCode="#,##0;[Red]\-#,##0"/>
      <border diagonalUp="0" diagonalDown="0" outline="0">
        <left style="hair">
          <color indexed="64"/>
        </left>
        <right style="hair">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border diagonalUp="0" diagonalDown="0">
        <left style="hair">
          <color indexed="64"/>
        </left>
        <right style="hair">
          <color indexed="64"/>
        </right>
        <top style="hair">
          <color indexed="64"/>
        </top>
        <bottom style="hair">
          <color indexed="64"/>
        </bottom>
      </border>
      <protection locked="1"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font>
      <numFmt numFmtId="192" formatCode="&quot;人カ&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style="thin">
          <color indexed="64"/>
        </left>
        <right style="hair">
          <color indexed="64"/>
        </right>
        <top style="hair">
          <color indexed="64"/>
        </top>
        <bottom style="hair">
          <color indexed="64"/>
        </bottom>
      </border>
      <protection locked="1" hidden="0"/>
    </dxf>
    <dxf>
      <font>
        <strike val="0"/>
        <outline val="0"/>
        <shadow val="0"/>
        <u val="none"/>
        <vertAlign val="baseline"/>
        <sz val="10"/>
        <name val="游ゴシック"/>
        <scheme val="none"/>
      </font>
      <numFmt numFmtId="177" formatCode="#,##0_ "/>
      <fill>
        <patternFill patternType="solid">
          <fgColor indexed="64"/>
          <bgColor theme="0" tint="-0.14999847407452621"/>
        </patternFill>
      </fill>
      <protection locked="1" hidden="0"/>
    </dxf>
    <dxf>
      <font>
        <strike val="0"/>
        <outline val="0"/>
        <shadow val="0"/>
        <u val="none"/>
        <vertAlign val="baseline"/>
        <sz val="10"/>
        <color auto="1"/>
        <name val="游ゴシック"/>
        <scheme val="none"/>
      </font>
      <numFmt numFmtId="177" formatCode="#,##0_ "/>
      <protection locked="1" hidden="0"/>
    </dxf>
    <dxf>
      <font>
        <b val="0"/>
        <i val="0"/>
        <strike val="0"/>
        <condense val="0"/>
        <extend val="0"/>
        <outline val="0"/>
        <shadow val="0"/>
        <u val="none"/>
        <vertAlign val="baseline"/>
        <sz val="10"/>
        <color theme="1"/>
        <name val="游ゴシック"/>
        <scheme val="none"/>
      </font>
      <numFmt numFmtId="177" formatCode="#,##0_ "/>
      <fill>
        <patternFill patternType="solid">
          <fgColor indexed="64"/>
          <bgColor theme="0" tint="-0.14999847407452621"/>
        </patternFill>
      </fill>
      <alignment horizontal="center" vertical="center" textRotation="0" wrapText="1" indent="0" justifyLastLine="0" shrinkToFit="0" readingOrder="0"/>
      <border diagonalUp="0" diagonalDown="0">
        <left style="hair">
          <color indexed="64"/>
        </left>
        <right style="hair">
          <color indexed="64"/>
        </right>
        <top/>
        <bottom/>
        <vertical style="hair">
          <color indexed="64"/>
        </vertical>
        <horizontal style="hair">
          <color indexed="64"/>
        </horizontal>
      </border>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border diagonalUp="0" diagonalDown="0" outline="0">
        <left style="hair">
          <color theme="1"/>
        </left>
        <right style="thin">
          <color auto="1"/>
        </right>
        <top style="thin">
          <color theme="1"/>
        </top>
        <bottom style="thin">
          <color auto="1"/>
        </bottom>
      </border>
      <protection locked="1" hidden="0"/>
    </dxf>
    <dxf>
      <font>
        <strike val="0"/>
        <outline val="0"/>
        <shadow val="0"/>
        <vertAlign val="baseline"/>
        <color auto="1"/>
      </font>
      <numFmt numFmtId="6" formatCode="#,##0;[Red]\-#,##0"/>
      <fill>
        <patternFill patternType="none">
          <fgColor indexed="64"/>
          <bgColor auto="1"/>
        </patternFill>
      </fill>
      <border diagonalUp="0" diagonalDown="0" outline="0">
        <left/>
        <right style="thin">
          <color auto="1"/>
        </right>
        <top/>
        <bottom/>
      </border>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thin">
          <color theme="1"/>
        </left>
        <right style="hair">
          <color theme="1"/>
        </right>
        <top style="thin">
          <color theme="1"/>
        </top>
        <bottom style="thin">
          <color auto="1"/>
        </bottom>
      </border>
      <protection locked="1" hidden="0"/>
    </dxf>
    <dxf>
      <font>
        <strike val="0"/>
        <outline val="0"/>
        <shadow val="0"/>
        <vertAlign val="baseline"/>
        <color auto="1"/>
      </font>
      <numFmt numFmtId="6" formatCode="#,##0;[Red]\-#,##0"/>
      <fill>
        <patternFill patternType="none">
          <fgColor indexed="64"/>
          <bgColor auto="1"/>
        </patternFill>
      </fill>
      <border outline="0">
        <left style="hair">
          <color theme="1"/>
        </left>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border outline="0">
        <left style="hair">
          <color theme="1"/>
        </lef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1"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0"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0"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left style="hair">
          <color theme="1"/>
        </left>
        <right style="hair">
          <color theme="1"/>
        </right>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8" tint="0.79998168889431442"/>
        </patternFill>
      </fill>
      <alignment horizontal="left" vertical="center" textRotation="0" wrapText="0" indent="0" justifyLastLine="0" shrinkToFit="0" readingOrder="0"/>
      <border diagonalUp="0" diagonalDown="0" outline="0">
        <left/>
        <right/>
        <top style="thin">
          <color theme="1"/>
        </top>
        <bottom style="thin">
          <color auto="1"/>
        </bottom>
      </border>
      <protection locked="1" hidden="0"/>
    </dxf>
    <dxf>
      <font>
        <b val="0"/>
        <i val="0"/>
        <strike val="0"/>
        <condense val="0"/>
        <extend val="0"/>
        <outline val="0"/>
        <shadow val="0"/>
        <u val="none"/>
        <vertAlign val="baseline"/>
        <sz val="9"/>
        <color auto="1"/>
        <name val="游ゴシック"/>
        <scheme val="none"/>
      </font>
      <numFmt numFmtId="191" formatCode="&quot;産カ&quot;\-General"/>
      <fill>
        <patternFill patternType="solid">
          <fgColor indexed="64"/>
          <bgColor theme="0" tint="-4.9989318521683403E-2"/>
        </patternFill>
      </fill>
      <alignment horizontal="center" vertical="center" textRotation="0" wrapText="0" indent="0" justifyLastLine="0" shrinkToFit="1" readingOrder="0"/>
      <border outline="0">
        <right style="hair">
          <color theme="1"/>
        </right>
      </border>
      <protection locked="1" hidden="0"/>
    </dxf>
    <dxf>
      <font>
        <strike val="0"/>
        <outline val="0"/>
        <shadow val="0"/>
        <u val="none"/>
        <vertAlign val="baseline"/>
        <sz val="10"/>
        <color auto="1"/>
        <name val="游ゴシック"/>
        <scheme val="none"/>
      </font>
      <fill>
        <patternFill>
          <fgColor rgb="FF000000"/>
          <bgColor rgb="FFD9D9D9"/>
        </patternFill>
      </fill>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color auto="1"/>
        <name val="游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b val="0"/>
        <i val="0"/>
        <strike val="0"/>
        <condense val="0"/>
        <extend val="0"/>
        <outline val="0"/>
        <shadow val="0"/>
        <u val="none"/>
        <vertAlign val="baseline"/>
        <sz val="10"/>
        <color auto="1"/>
        <name val="游ゴシック"/>
        <scheme val="none"/>
      </font>
      <fill>
        <patternFill patternType="solid">
          <fgColor indexed="64"/>
          <bgColor rgb="FFFFFFE7"/>
        </patternFill>
      </fill>
      <alignment horizontal="general" vertical="center" textRotation="0" wrapText="0" indent="0" justifyLastLine="0" shrinkToFit="1"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strike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hair">
          <color theme="1"/>
        </left>
        <right style="thin">
          <color auto="1"/>
        </right>
        <top style="thin">
          <color theme="1"/>
        </top>
        <bottom style="thin">
          <color auto="1"/>
        </bottom>
      </border>
      <protection locked="1" hidden="0"/>
    </dxf>
    <dxf>
      <font>
        <strike val="0"/>
        <outline val="0"/>
        <shadow val="0"/>
        <u val="none"/>
        <vertAlign val="baseline"/>
        <sz val="10"/>
        <color auto="1"/>
        <name val="游明朝"/>
        <scheme val="none"/>
      </font>
      <numFmt numFmtId="6" formatCode="#,##0;[Red]\-#,##0"/>
      <fill>
        <patternFill patternType="none">
          <fgColor indexed="64"/>
          <bgColor auto="1"/>
        </patternFill>
      </fill>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style="thin">
          <color indexed="64"/>
        </bottom>
      </border>
      <protection locked="1" hidden="0"/>
    </dxf>
    <dxf>
      <font>
        <strike val="0"/>
        <outline val="0"/>
        <shadow val="0"/>
        <u val="none"/>
        <vertAlign val="baseline"/>
        <color auto="1"/>
      </font>
    </dxf>
    <dxf>
      <font>
        <b/>
        <i val="0"/>
        <strike val="0"/>
        <condense val="0"/>
        <extend val="0"/>
        <outline val="0"/>
        <shadow val="0"/>
        <u val="none"/>
        <vertAlign val="baseline"/>
        <sz val="12"/>
        <color auto="1"/>
        <name val="游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border diagonalUp="0" diagonalDown="0" outline="0">
        <left/>
        <right style="hair">
          <color theme="1"/>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strike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left style="hair">
          <color theme="1"/>
        </left>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8" tint="0.79998168889431442"/>
        </patternFill>
      </fill>
      <alignment horizontal="left" vertical="center" textRotation="0" wrapText="0" indent="0" justifyLastLine="0" shrinkToFit="0" readingOrder="0"/>
      <border diagonalUp="0" diagonalDown="0" outline="0">
        <left/>
        <right/>
        <top/>
        <bottom style="thin">
          <color indexed="64"/>
        </bottom>
      </border>
      <protection locked="1" hidden="0"/>
    </dxf>
    <dxf>
      <font>
        <strike val="0"/>
        <outline val="0"/>
        <shadow val="0"/>
        <u val="none"/>
        <vertAlign val="baseline"/>
        <sz val="9"/>
        <color auto="1"/>
        <name val="游ゴシック"/>
        <scheme val="none"/>
      </font>
      <numFmt numFmtId="190" formatCode="&quot;委カ&quot;\-General"/>
      <fill>
        <patternFill patternType="solid">
          <fgColor indexed="64"/>
          <bgColor theme="0" tint="-4.9989318521683403E-2"/>
        </patternFill>
      </fill>
      <alignment horizontal="center" vertical="center" textRotation="0" wrapText="0" indent="0" justifyLastLine="0" shrinkToFit="1" readingOrder="0"/>
      <protection locked="1" hidden="0"/>
    </dxf>
    <dxf>
      <font>
        <strike val="0"/>
        <outline val="0"/>
        <shadow val="0"/>
        <u val="none"/>
        <vertAlign val="baseline"/>
        <sz val="10"/>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name val="游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general" vertical="center" textRotation="0" wrapText="0" indent="0" justifyLastLine="0" shrinkToFit="1" readingOrder="0"/>
      <protection locked="0" hidden="0"/>
    </dxf>
    <dxf>
      <font>
        <b val="0"/>
        <i val="0"/>
        <strike val="0"/>
        <condense val="0"/>
        <extend val="0"/>
        <outline val="0"/>
        <shadow val="0"/>
        <u val="none"/>
        <vertAlign val="baseline"/>
        <sz val="10"/>
        <color auto="1"/>
        <name val="游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1" diagonalDown="0" outline="0">
        <left style="thin">
          <color indexed="64"/>
        </left>
        <right style="thin">
          <color indexed="64"/>
        </right>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1" indent="0" justifyLastLine="0" shrinkToFit="0" readingOrder="0"/>
      <border diagonalDown="0" outline="0">
        <left/>
        <right style="hair">
          <color indexed="64"/>
        </right>
        <top/>
        <bottom/>
      </border>
      <protection locked="0"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hair">
          <color theme="1"/>
        </left>
        <right style="thin">
          <color auto="1"/>
        </right>
        <top style="thin">
          <color theme="1"/>
        </top>
        <bottom style="thin">
          <color auto="1"/>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auto="1"/>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none">
          <fgColor indexed="64"/>
          <bgColor auto="1"/>
        </patternFill>
      </fill>
      <alignment vertical="center" wrapText="1" indent="0" justifyLastLine="0" readingOrder="0"/>
      <border>
        <left style="hair">
          <color theme="1"/>
        </left>
      </border>
      <protection locked="1" hidden="0"/>
    </dxf>
    <dxf>
      <font>
        <b val="0"/>
        <i val="0"/>
        <strike val="0"/>
        <condense val="0"/>
        <extend val="0"/>
        <outline val="0"/>
        <shadow val="0"/>
        <u val="none"/>
        <vertAlign val="baseline"/>
        <sz val="10"/>
        <color auto="1"/>
        <name val="游ゴシック"/>
        <scheme val="none"/>
      </font>
      <numFmt numFmtId="6" formatCode="#,##0;[Red]\-#,##0"/>
      <fill>
        <patternFill patternType="solid">
          <fgColor indexed="64"/>
          <bgColor theme="8" tint="0.79998168889431442"/>
        </patternFill>
      </fill>
      <alignment horizontal="right" vertical="center" textRotation="0" wrapText="1" indent="0" justifyLastLine="0" shrinkToFit="0" readingOrder="0"/>
      <border diagonalUp="0" diagonalDown="0" outline="0">
        <left style="thin">
          <color theme="0" tint="-0.14996795556505021"/>
        </left>
        <right style="thin">
          <color theme="1"/>
        </right>
        <top style="thin">
          <color theme="1"/>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border outline="0">
        <left style="hair">
          <color theme="1"/>
        </lef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top style="thin">
          <color theme="1"/>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1" readingOrder="0"/>
      <border outline="0">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numFmt numFmtId="0" formatCode="General"/>
      <fill>
        <patternFill patternType="solid">
          <fgColor indexed="64"/>
          <bgColor rgb="FFFFFFE7"/>
        </patternFill>
      </fill>
      <alignment horizontal="left" vertical="center" textRotation="0" wrapText="1" indent="0" justifyLastLine="0" shrinkToFit="0" readingOrder="0"/>
      <border>
        <left style="hair">
          <color theme="1"/>
        </left>
        <right style="hair">
          <color theme="1"/>
        </right>
      </border>
      <protection locked="0" hidden="0"/>
    </dxf>
    <dxf>
      <font>
        <b val="0"/>
        <i val="0"/>
        <strike val="0"/>
        <condense val="0"/>
        <extend val="0"/>
        <outline val="0"/>
        <shadow val="0"/>
        <u val="none"/>
        <vertAlign val="baseline"/>
        <sz val="10"/>
        <color auto="1"/>
        <name val="游ゴシック"/>
        <scheme val="none"/>
      </font>
      <numFmt numFmtId="0" formatCode="General"/>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1"/>
        </top>
        <bottom style="thin">
          <color auto="1"/>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outline="0">
        <right style="hair">
          <color theme="1"/>
        </right>
      </border>
      <protection locked="0" hidden="0"/>
    </dxf>
    <dxf>
      <font>
        <b/>
        <i val="0"/>
        <strike val="0"/>
        <condense val="0"/>
        <extend val="0"/>
        <outline val="0"/>
        <shadow val="0"/>
        <u val="none"/>
        <vertAlign val="baseline"/>
        <sz val="12"/>
        <color auto="1"/>
        <name val="游ゴシック"/>
        <scheme val="none"/>
      </font>
      <numFmt numFmtId="0" formatCode="General"/>
      <fill>
        <patternFill patternType="solid">
          <fgColor indexed="64"/>
          <bgColor theme="8" tint="0.79998168889431442"/>
        </patternFill>
      </fill>
      <alignment horizontal="left" vertical="center" textRotation="0" wrapText="0" indent="0" justifyLastLine="0" shrinkToFit="0" readingOrder="0"/>
      <border diagonalUp="0" diagonalDown="0" outline="0">
        <left/>
        <right style="thin">
          <color theme="0" tint="-0.14996795556505021"/>
        </right>
        <top style="thin">
          <color theme="1"/>
        </top>
        <bottom style="thin">
          <color indexed="64"/>
        </bottom>
      </border>
      <protection locked="1" hidden="0"/>
    </dxf>
    <dxf>
      <font>
        <b val="0"/>
        <i val="0"/>
        <strike val="0"/>
        <condense val="0"/>
        <extend val="0"/>
        <outline val="0"/>
        <shadow val="0"/>
        <u val="none"/>
        <vertAlign val="baseline"/>
        <sz val="10"/>
        <color auto="1"/>
        <name val="游ゴシック"/>
        <scheme val="none"/>
      </font>
      <numFmt numFmtId="189" formatCode="&quot;機カ&quot;\-General"/>
      <fill>
        <patternFill patternType="none">
          <fgColor indexed="64"/>
          <bgColor auto="1"/>
        </patternFill>
      </fill>
      <alignment horizontal="center" vertical="center" textRotation="0" wrapText="0" indent="0" justifyLastLine="0" shrinkToFit="1" readingOrder="0"/>
      <border outline="0">
        <right style="hair">
          <color theme="1"/>
        </right>
      </border>
      <protection locked="1" hidden="0"/>
    </dxf>
    <dxf>
      <font>
        <strike val="0"/>
        <outline val="0"/>
        <shadow val="0"/>
        <u val="none"/>
        <vertAlign val="baseline"/>
        <sz val="10"/>
        <color auto="1"/>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color auto="1"/>
        <name val="游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游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border diagonalUp="0" diagonalDown="0">
        <left style="hair">
          <color indexed="64"/>
        </left>
        <right style="thin">
          <color indexed="64"/>
        </right>
        <top/>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diagonalUp="0" diagonalDown="0" outline="0">
        <left/>
        <right style="hair">
          <color indexed="64"/>
        </right>
        <top/>
        <bottom/>
      </border>
      <protection locked="0"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style="hair">
          <color indexed="64"/>
        </left>
        <right/>
        <top style="thin">
          <color indexed="64"/>
        </top>
        <bottom style="thin">
          <color auto="1"/>
        </bottom>
      </border>
      <protection locked="1" hidden="0"/>
    </dxf>
    <dxf>
      <font>
        <strike val="0"/>
        <outline val="0"/>
        <shadow val="0"/>
        <u val="none"/>
        <vertAlign val="baseline"/>
        <sz val="10"/>
        <color auto="1"/>
        <name val="游明朝"/>
        <scheme val="none"/>
      </font>
      <numFmt numFmtId="6" formatCode="#,##0;[Red]\-#,##0"/>
      <protection locked="1" hidden="0"/>
    </dxf>
    <dxf>
      <font>
        <b val="0"/>
        <i val="0"/>
        <strike val="0"/>
        <condense val="0"/>
        <extend val="0"/>
        <outline val="0"/>
        <shadow val="0"/>
        <u val="none"/>
        <vertAlign val="baseline"/>
        <sz val="10"/>
        <color auto="1"/>
        <name val="游明朝"/>
        <scheme val="none"/>
      </font>
      <numFmt numFmtId="6" formatCode="#,##0;[Red]\-#,##0"/>
      <fill>
        <patternFill patternType="none">
          <fgColor indexed="64"/>
          <bgColor indexed="65"/>
        </patternFill>
      </fill>
      <alignment horizontal="general" vertical="center" textRotation="0" wrapText="1" indent="0" justifyLastLine="0" shrinkToFit="0" readingOrder="0"/>
      <border diagonalUp="0" diagonalDown="0" outline="0">
        <left/>
        <right style="hair">
          <color indexed="64"/>
        </right>
        <top style="thin">
          <color indexed="64"/>
        </top>
        <bottom style="thin">
          <color indexed="64"/>
        </bottom>
      </border>
      <protection locked="1" hidden="0"/>
    </dxf>
    <dxf>
      <font>
        <strike val="0"/>
        <outline val="0"/>
        <shadow val="0"/>
        <u val="none"/>
        <vertAlign val="baseline"/>
        <sz val="10"/>
        <color auto="1"/>
        <name val="游明朝"/>
        <scheme val="none"/>
      </font>
      <numFmt numFmtId="6" formatCode="#,##0;[Red]\-#,##0"/>
      <border>
        <left style="hair">
          <color indexed="64"/>
        </left>
      </border>
      <protection locked="1" hidden="0"/>
    </dxf>
    <dxf>
      <font>
        <b val="0"/>
        <i val="0"/>
        <strike val="0"/>
        <condense val="0"/>
        <extend val="0"/>
        <outline val="0"/>
        <shadow val="0"/>
        <u val="none"/>
        <vertAlign val="baseline"/>
        <sz val="10"/>
        <color theme="1"/>
        <name val="游ゴシック"/>
        <scheme val="none"/>
      </font>
      <numFmt numFmtId="6" formatCode="#,##0;[Red]\-#,##0"/>
      <fill>
        <patternFill patternType="solid">
          <fgColor indexed="64"/>
          <bgColor theme="8" tint="0.79998168889431442"/>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vertical="center" textRotation="0" wrapText="1" indent="0" justifyLastLine="0" shrinkToFit="0" readingOrder="0"/>
      <border diagonalUp="0" diagonalDown="0" outline="0">
        <left style="hair">
          <color indexed="64"/>
        </left>
        <right style="hair">
          <color indexed="64"/>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center"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righ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right"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游ゴシック"/>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auto="1"/>
        <name val="游明朝"/>
        <scheme val="none"/>
      </font>
      <fill>
        <patternFill patternType="solid">
          <fgColor indexed="64"/>
          <bgColor rgb="FFFFFFE7"/>
        </patternFill>
      </fill>
      <alignment horizontal="left" vertical="center" textRotation="0" wrapText="1" indent="0" justifyLastLine="0" shrinkToFit="0" readingOrder="0"/>
      <border diagonalUp="0" diagonalDown="0" outline="0">
        <left style="hair">
          <color indexed="64"/>
        </left>
        <right style="hair">
          <color auto="1"/>
        </right>
        <top style="hair">
          <color auto="1"/>
        </top>
        <bottom style="hair">
          <color auto="1"/>
        </bottom>
      </border>
      <protection locked="0" hidden="0"/>
    </dxf>
    <dxf>
      <font>
        <b/>
        <i val="0"/>
        <strike val="0"/>
        <condense val="0"/>
        <extend val="0"/>
        <outline val="0"/>
        <shadow val="0"/>
        <u val="none"/>
        <vertAlign val="baseline"/>
        <sz val="12"/>
        <color theme="1"/>
        <name val="游ゴシック"/>
        <scheme val="none"/>
      </font>
      <numFmt numFmtId="0" formatCode="General"/>
      <fill>
        <patternFill patternType="solid">
          <fgColor indexed="64"/>
          <bgColor theme="8"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9"/>
        <color auto="1"/>
        <name val="游ゴシック"/>
        <scheme val="none"/>
      </font>
      <numFmt numFmtId="188" formatCode="&quot;原カ&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style="thin">
          <color indexed="64"/>
        </left>
        <right style="hair">
          <color auto="1"/>
        </right>
        <top style="hair">
          <color auto="1"/>
        </top>
        <bottom style="hair">
          <color auto="1"/>
        </bottom>
      </border>
      <protection locked="1" hidden="0"/>
    </dxf>
    <dxf>
      <font>
        <strike val="0"/>
        <outline val="0"/>
        <shadow val="0"/>
        <u val="none"/>
        <vertAlign val="baseline"/>
        <sz val="10"/>
        <name val="游ゴシック"/>
        <scheme val="none"/>
      </font>
      <protection locked="1" hidden="0"/>
    </dxf>
    <dxf>
      <font>
        <b val="0"/>
        <i val="0"/>
        <strike val="0"/>
        <condense val="0"/>
        <extend val="0"/>
        <outline val="0"/>
        <shadow val="0"/>
        <u val="none"/>
        <vertAlign val="baseline"/>
        <sz val="10"/>
        <color auto="1"/>
        <name val="游ゴシック"/>
        <scheme val="none"/>
      </font>
      <protection locked="1" hidden="0"/>
    </dxf>
    <dxf>
      <font>
        <strike val="0"/>
        <outline val="0"/>
        <shadow val="0"/>
        <u val="none"/>
        <vertAlign val="baseline"/>
        <sz val="10"/>
        <name val="游ゴシック"/>
        <scheme val="none"/>
      </font>
      <alignment horizontal="center" vertical="center" textRotation="0" wrapText="1" indent="0" justifyLastLine="0" shrinkToFit="0" readingOrder="0"/>
      <protection locked="1" hidden="0"/>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xr9:uid="{00000000-0011-0000-FFFF-FFFF00000000}"/>
    <tableStyle name="テーブル スタイル 2" pivot="0" count="0" xr9:uid="{00000000-0011-0000-FFFF-FFFF01000000}"/>
    <tableStyle name="テーブル スタイル 3" pivot="0" count="2" xr9:uid="{00000000-0011-0000-FFFF-FFFF02000000}">
      <tableStyleElement type="headerRow" dxfId="294"/>
      <tableStyleElement type="firstColumn" dxfId="293"/>
    </tableStyle>
    <tableStyle name="テーブル スタイル 4" pivot="0" count="3" xr9:uid="{00000000-0011-0000-FFFF-FFFF03000000}">
      <tableStyleElement type="headerRow" dxfId="292"/>
      <tableStyleElement type="totalRow" dxfId="291"/>
      <tableStyleElement type="firstColumn" dxfId="290"/>
    </tableStyle>
    <tableStyle name="テーブル スタイル 5" pivot="0" count="3" xr9:uid="{00000000-0011-0000-FFFF-FFFF04000000}">
      <tableStyleElement type="headerRow" dxfId="289"/>
      <tableStyleElement type="totalRow" dxfId="288"/>
      <tableStyleElement type="firstColumn" dxfId="287"/>
    </tableStyle>
    <tableStyle name="テーブル スタイル 6" pivot="0" count="3" xr9:uid="{00000000-0011-0000-FFFF-FFFF05000000}">
      <tableStyleElement type="headerRow" dxfId="286"/>
      <tableStyleElement type="totalRow" dxfId="285"/>
      <tableStyleElement type="firstColumn" dxfId="284"/>
    </tableStyle>
    <tableStyle name="テーブル スタイル 8" pivot="0" count="4" xr9:uid="{00000000-0011-0000-FFFF-FFFF06000000}">
      <tableStyleElement type="wholeTable" dxfId="283"/>
      <tableStyleElement type="headerRow" dxfId="282"/>
      <tableStyleElement type="totalRow" dxfId="281"/>
      <tableStyleElement type="firstColumn" dxfId="280"/>
    </tableStyle>
  </tableStyles>
  <colors>
    <mruColors>
      <color rgb="FFFFFFE7"/>
      <color rgb="FFFFFFCC"/>
      <color rgb="FFFF99CC"/>
      <color rgb="FFFFCCFF"/>
      <color rgb="FFFF99FF"/>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152400</xdr:rowOff>
    </xdr:from>
    <xdr:to>
      <xdr:col>9</xdr:col>
      <xdr:colOff>914400</xdr:colOff>
      <xdr:row>5</xdr:row>
      <xdr:rowOff>238126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4800" y="962025"/>
          <a:ext cx="6076950" cy="581026"/>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ゴシック" panose="020B0400000000000000" pitchFamily="49" charset="-128"/>
              <a:ea typeface="BIZ UDゴシック" panose="020B0400000000000000" pitchFamily="49" charset="-128"/>
            </a:rPr>
            <a:t>申請書別紙は、クリーム色のセルのみ（赤字箇所）入力してください。</a:t>
          </a:r>
          <a:endParaRPr kumimoji="1" lang="en-US" altLang="ja-JP" sz="1200" b="1">
            <a:solidFill>
              <a:srgbClr val="FF0000"/>
            </a:solidFill>
            <a:latin typeface="BIZ UDゴシック" panose="020B0400000000000000" pitchFamily="49" charset="-128"/>
            <a:ea typeface="BIZ UDゴシック" panose="020B0400000000000000" pitchFamily="49" charset="-128"/>
          </a:endParaRPr>
        </a:p>
        <a:p>
          <a:pPr algn="ctr"/>
          <a:r>
            <a:rPr kumimoji="1" lang="ja-JP" altLang="en-US" sz="1200" b="1">
              <a:solidFill>
                <a:srgbClr val="FF0000"/>
              </a:solidFill>
              <a:latin typeface="BIZ UDゴシック" panose="020B0400000000000000" pitchFamily="49" charset="-128"/>
              <a:ea typeface="BIZ UDゴシック" panose="020B0400000000000000" pitchFamily="49" charset="-128"/>
            </a:rPr>
            <a:t>その他のセルは入力箇所から転記・自動計算されます。</a:t>
          </a:r>
        </a:p>
      </xdr:txBody>
    </xdr:sp>
    <xdr:clientData/>
  </xdr:twoCellAnchor>
  <xdr:twoCellAnchor>
    <xdr:from>
      <xdr:col>3</xdr:col>
      <xdr:colOff>85725</xdr:colOff>
      <xdr:row>2</xdr:row>
      <xdr:rowOff>57150</xdr:rowOff>
    </xdr:from>
    <xdr:to>
      <xdr:col>9</xdr:col>
      <xdr:colOff>304800</xdr:colOff>
      <xdr:row>3</xdr:row>
      <xdr:rowOff>66675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00150" y="619125"/>
          <a:ext cx="5057775" cy="257175"/>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ゴシック" panose="020B0400000000000000" pitchFamily="49" charset="-128"/>
              <a:ea typeface="BIZ UDゴシック" panose="020B0400000000000000" pitchFamily="49" charset="-128"/>
            </a:rPr>
            <a:t>申請書別紙を入力する前に、まずはこちらを入力してください。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7472</xdr:colOff>
      <xdr:row>10</xdr:row>
      <xdr:rowOff>7472</xdr:rowOff>
    </xdr:from>
    <xdr:to>
      <xdr:col>37</xdr:col>
      <xdr:colOff>48847</xdr:colOff>
      <xdr:row>10</xdr:row>
      <xdr:rowOff>117231</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4838357" y="2176241"/>
          <a:ext cx="466336" cy="109759"/>
        </a:xfrm>
        <a:prstGeom prst="rect">
          <a:avLst/>
        </a:prstGeom>
        <a:noFill/>
        <a:ln w="9525"/>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600" b="0">
              <a:solidFill>
                <a:srgbClr val="FF0000"/>
              </a:solidFill>
            </a:rPr>
            <a:t>上限</a:t>
          </a:r>
          <a:r>
            <a:rPr kumimoji="1" lang="en-US" altLang="ja-JP" sz="600" b="0">
              <a:solidFill>
                <a:srgbClr val="FF0000"/>
              </a:solidFill>
            </a:rPr>
            <a:t>350</a:t>
          </a:r>
          <a:r>
            <a:rPr kumimoji="1" lang="ja-JP" altLang="en-US" sz="600" b="0">
              <a:solidFill>
                <a:srgbClr val="FF0000"/>
              </a:solidFill>
            </a:rPr>
            <a:t>万円</a:t>
          </a:r>
        </a:p>
      </xdr:txBody>
    </xdr:sp>
    <xdr:clientData/>
  </xdr:twoCellAnchor>
  <xdr:twoCellAnchor>
    <xdr:from>
      <xdr:col>34</xdr:col>
      <xdr:colOff>8449</xdr:colOff>
      <xdr:row>10</xdr:row>
      <xdr:rowOff>267334</xdr:rowOff>
    </xdr:from>
    <xdr:to>
      <xdr:col>37</xdr:col>
      <xdr:colOff>49824</xdr:colOff>
      <xdr:row>11</xdr:row>
      <xdr:rowOff>108439</xdr:rowOff>
    </xdr:to>
    <xdr:sp macro="" textlink="">
      <xdr:nvSpPr>
        <xdr:cNvPr id="16" name="正方形/長方形 15">
          <a:extLst>
            <a:ext uri="{FF2B5EF4-FFF2-40B4-BE49-F238E27FC236}">
              <a16:creationId xmlns:a16="http://schemas.microsoft.com/office/drawing/2014/main" id="{00000000-0008-0000-1900-000010000000}"/>
            </a:ext>
          </a:extLst>
        </xdr:cNvPr>
        <xdr:cNvSpPr/>
      </xdr:nvSpPr>
      <xdr:spPr>
        <a:xfrm>
          <a:off x="4839334" y="2436103"/>
          <a:ext cx="466336" cy="109759"/>
        </a:xfrm>
        <a:prstGeom prst="rect">
          <a:avLst/>
        </a:prstGeom>
        <a:noFill/>
        <a:ln w="9525"/>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600" b="0">
              <a:solidFill>
                <a:srgbClr val="FF0000"/>
              </a:solidFill>
            </a:rPr>
            <a:t>上限</a:t>
          </a:r>
          <a:r>
            <a:rPr kumimoji="1" lang="en-US" altLang="ja-JP" sz="600" b="0">
              <a:solidFill>
                <a:srgbClr val="FF0000"/>
              </a:solidFill>
            </a:rPr>
            <a:t>150</a:t>
          </a:r>
          <a:r>
            <a:rPr kumimoji="1" lang="ja-JP" altLang="en-US" sz="600" b="0">
              <a:solidFill>
                <a:srgbClr val="FF0000"/>
              </a:solidFill>
            </a:rPr>
            <a:t>万円</a:t>
          </a:r>
        </a:p>
      </xdr:txBody>
    </xdr:sp>
    <xdr:clientData/>
  </xdr:twoCellAnchor>
  <xdr:twoCellAnchor>
    <xdr:from>
      <xdr:col>43</xdr:col>
      <xdr:colOff>29209</xdr:colOff>
      <xdr:row>20</xdr:row>
      <xdr:rowOff>16753</xdr:rowOff>
    </xdr:from>
    <xdr:to>
      <xdr:col>46</xdr:col>
      <xdr:colOff>89634</xdr:colOff>
      <xdr:row>20</xdr:row>
      <xdr:rowOff>124558</xdr:rowOff>
    </xdr:to>
    <xdr:sp macro="" textlink="">
      <xdr:nvSpPr>
        <xdr:cNvPr id="4" name="正方形/長方形 3">
          <a:extLst>
            <a:ext uri="{FF2B5EF4-FFF2-40B4-BE49-F238E27FC236}">
              <a16:creationId xmlns:a16="http://schemas.microsoft.com/office/drawing/2014/main" id="{00000000-0008-0000-1900-000004000000}"/>
            </a:ext>
          </a:extLst>
        </xdr:cNvPr>
        <xdr:cNvSpPr/>
      </xdr:nvSpPr>
      <xdr:spPr>
        <a:xfrm>
          <a:off x="6058534" y="5093578"/>
          <a:ext cx="470000" cy="107805"/>
        </a:xfrm>
        <a:prstGeom prst="rect">
          <a:avLst/>
        </a:prstGeom>
        <a:noFill/>
        <a:ln w="9525"/>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600" b="0">
              <a:solidFill>
                <a:srgbClr val="FF0000"/>
              </a:solidFill>
            </a:rPr>
            <a:t>上限</a:t>
          </a:r>
          <a:r>
            <a:rPr kumimoji="1" lang="en-US" altLang="ja-JP" sz="600" b="0">
              <a:solidFill>
                <a:srgbClr val="FF0000"/>
              </a:solidFill>
            </a:rPr>
            <a:t>500</a:t>
          </a:r>
          <a:r>
            <a:rPr kumimoji="1" lang="ja-JP" altLang="en-US" sz="600" b="0">
              <a:solidFill>
                <a:srgbClr val="FF0000"/>
              </a:solidFill>
            </a:rPr>
            <a:t>万円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0196;&#21644;2&#24180;&#24230;/010_&#20107;&#26989;&#31649;&#29702;/100_R3&#28310;&#20633;/040_&#21215;&#38598;&#35201;&#38917;&#12539;&#30003;&#35531;&#26360;/020_&#30003;&#35531;&#26360;/R3_&#30003;&#35531;&#26360;_210107_&#26696;+&#35475;&#32004;&#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_&#20225;&#30011;&#31649;&#29702;&#37096;/030_&#21161;&#25104;&#35506;/070_PT&#12539;&#22996;&#21729;&#31561;/020%20&#35506;&#20869;&#20107;&#21209;/010%20&#21161;&#25104;&#20107;&#26989;/000_&#20844;&#31038;&#20840;&#33324;/010%20&#20107;&#26989;&#31649;&#29702;/510%20&#35069;&#21697;&#25913;&#33391;&#12539;&#35215;&#26684;&#31561;&#36969;&#21512;&#21270;&#25903;&#25588;&#20107;&#26989;/070_&#20196;&#21644;4&#24180;&#24230;/010_&#20132;&#20184;&#35201;&#32177;&#12289;&#21215;&#38598;&#35201;&#38917;&#12289;&#27096;&#24335;&#31561;/003_&#30003;&#35531;&#26360;/&#30003;&#35531;&#26360;&#35352;&#20837;&#20363;/040803_&#27096;&#24335;&#31532;1-3&#21495;_&#25913;&#33391;_&#30003;&#35531;&#26360;&#35352;&#20837;&#20363;_&#30000;&#20013;&#20462;&#27491;ver.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表紙"/>
      <sheetName val="１申請者概要２申請状況"/>
      <sheetName val="３役員・株主"/>
      <sheetName val="４申請要件５契約・実施・支払"/>
      <sheetName val="６申請概要"/>
      <sheetName val="７資金計画"/>
      <sheetName val="誓約書"/>
    </sheetNames>
    <sheetDataSet>
      <sheetData sheetId="0">
        <row r="12">
          <cell r="G12"/>
        </row>
      </sheetData>
      <sheetData sheetId="1" refreshError="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row r="23">
          <cell r="AG23" t="str">
            <v>S_公務〈他に分類されるものを除く〉</v>
          </cell>
        </row>
        <row r="24">
          <cell r="AG24" t="str">
            <v>T_分類不能の産業</v>
          </cell>
        </row>
      </sheetData>
      <sheetData sheetId="2"/>
      <sheetData sheetId="3"/>
      <sheetData sheetId="4"/>
      <sheetData sheetId="5">
        <row r="29">
          <cell r="H29">
            <v>0</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原材料・副資材費" displayName="原材料・副資材費" ref="B6:L22" totalsRowCount="1" headerRowDxfId="279" dataDxfId="278" totalsRowDxfId="277" dataCellStyle="標準 2">
  <tableColumns count="11">
    <tableColumn id="1" xr3:uid="{00000000-0010-0000-0000-000001000000}" name="経費_x000a_番号" totalsRowLabel=" 原材料・副資材費（製品改良費）　計" dataDxfId="276" totalsRowDxfId="275" dataCellStyle="標準 2">
      <calculatedColumnFormula>ROW()-6</calculatedColumnFormula>
    </tableColumn>
    <tableColumn id="2" xr3:uid="{00000000-0010-0000-0000-000002000000}" name="品　名" dataDxfId="274" totalsRowDxfId="273" dataCellStyle="標準 2"/>
    <tableColumn id="3" xr3:uid="{00000000-0010-0000-0000-000003000000}" name="仕　様" dataDxfId="272" totalsRowDxfId="271" dataCellStyle="標準 2"/>
    <tableColumn id="4" xr3:uid="{00000000-0010-0000-0000-000004000000}" name="用　途" dataDxfId="270" totalsRowDxfId="269" dataCellStyle="標準 2"/>
    <tableColumn id="5" xr3:uid="{00000000-0010-0000-0000-000005000000}" name="数量_x000a_(A)" dataDxfId="268" totalsRowDxfId="267" dataCellStyle="桁区切り"/>
    <tableColumn id="10" xr3:uid="{00000000-0010-0000-0000-00000A000000}" name="単位" dataDxfId="266" totalsRowDxfId="265" dataCellStyle="桁区切り"/>
    <tableColumn id="6" xr3:uid="{00000000-0010-0000-0000-000006000000}" name="単価_x000a_（税抜）_x000a_(B)" dataDxfId="264" totalsRowDxfId="263" dataCellStyle="桁区切り"/>
    <tableColumn id="7" xr3:uid="{00000000-0010-0000-0000-000007000000}" name="助成対象経費_x000a_（税抜）_x000a_(A)×(B)" totalsRowFunction="sum" dataDxfId="262" totalsRowDxfId="261" dataCellStyle="桁区切り">
      <calculatedColumnFormula>IF(OR(原材料・副資材費[[#This Row],[数量
(A)]]="",原材料・副資材費[[#This Row],[単価
（税抜）
(B)]]=""),"",(原材料・副資材費[[#This Row],[数量
(A)]]*原材料・副資材費[[#This Row],[単価
（税抜）
(B)]]))</calculatedColumnFormula>
    </tableColumn>
    <tableColumn id="8" xr3:uid="{00000000-0010-0000-0000-000008000000}" name="助成事業に_x000a_要する経費_x000a_（税込）" totalsRowFunction="sum" dataDxfId="260" totalsRowDxfId="259" dataCellStyle="桁区切り">
      <calculatedColumnFormula>IF(原材料・副資材費[[#This Row],[助成対象経費
（税抜）
(A)×(B)]]="","",原材料・副資材費[[#This Row],[助成対象経費
（税抜）
(A)×(B)]]*1.1)</calculatedColumnFormula>
    </tableColumn>
    <tableColumn id="9" xr3:uid="{00000000-0010-0000-0000-000009000000}" name="購入先事業者名" dataDxfId="258" totalsRowDxfId="257" dataCellStyle="標準 2"/>
    <tableColumn id="11" xr3:uid="{00000000-0010-0000-0000-00000B000000}" name="該当する_x000a_達成目標" dataDxfId="256" totalsRowDxfId="255" dataCellStyle="桁区切り"/>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機械装置・工具器具費" displayName="機械装置・工具器具費" ref="B7:M23" totalsRowCount="1" headerRowDxfId="254" dataDxfId="253" totalsRowDxfId="252" dataCellStyle="標準 2">
  <tableColumns count="12">
    <tableColumn id="1" xr3:uid="{00000000-0010-0000-0100-000001000000}" name="経費_x000a_番号" totalsRowLabel="機械装置・工具器具費（製品改良費）　計" dataDxfId="251" totalsRowDxfId="250" dataCellStyle="標準 2">
      <calculatedColumnFormula>ROW()-7</calculatedColumnFormula>
    </tableColumn>
    <tableColumn id="2" xr3:uid="{00000000-0010-0000-0100-000002000000}" name="品　名" dataDxfId="249" totalsRowDxfId="248" dataCellStyle="標準 2"/>
    <tableColumn id="4" xr3:uid="{00000000-0010-0000-0100-000004000000}" name="用　途" dataDxfId="247" totalsRowDxfId="246" dataCellStyle="標準 2"/>
    <tableColumn id="10" xr3:uid="{00000000-0010-0000-0100-00000A000000}" name="調達_x000a_方法" dataDxfId="245" totalsRowDxfId="244" dataCellStyle="標準 2"/>
    <tableColumn id="3" xr3:uid="{00000000-0010-0000-0100-000003000000}" name="ﾘｰｽ・_x000a_ﾚﾝﾀﾙ_x000a_月数" dataDxfId="243" totalsRowDxfId="242"/>
    <tableColumn id="5" xr3:uid="{00000000-0010-0000-0100-000005000000}" name="数量_x000a_(A)" dataDxfId="241" totalsRowDxfId="240" dataCellStyle="桁区切り"/>
    <tableColumn id="13" xr3:uid="{00000000-0010-0000-0100-00000D000000}" name="単位" dataDxfId="239" totalsRowDxfId="238" dataCellStyle="桁区切り"/>
    <tableColumn id="6" xr3:uid="{00000000-0010-0000-0100-000006000000}" name="購入単価 又は_x000a_ﾘｰｽ･ﾚﾝﾀﾙ料_x000a_合計（税抜）_x000a_(B)" dataDxfId="237" totalsRowDxfId="236" dataCellStyle="桁区切り"/>
    <tableColumn id="7" xr3:uid="{00000000-0010-0000-0100-000007000000}" name="助成対象_x000a_経費_x000a_（税抜）_x000a_(A)×(B）" totalsRowFunction="sum" dataDxfId="235" totalsRowDxfId="234" dataCellStyle="桁区切り">
      <calculatedColumnFormula>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calculatedColumnFormula>
    </tableColumn>
    <tableColumn id="8" xr3:uid="{00000000-0010-0000-0100-000008000000}" name="助成事業に_x000a_要する経費_x000a_（税込）" totalsRowFunction="sum" dataDxfId="233" totalsRowDxfId="232" dataCellStyle="桁区切り">
      <calculatedColumnFormula>IF(機械装置・工具器具費[[#This Row],[助成対象
経費
（税抜）
(A)×(B）]]="","",機械装置・工具器具費[[#This Row],[助成対象
経費
（税抜）
(A)×(B）]]*1.1)</calculatedColumnFormula>
    </tableColumn>
    <tableColumn id="9" xr3:uid="{00000000-0010-0000-0100-000009000000}" name="購入先又は_x000a_ﾘｰｽ･ﾚﾝﾀﾙ先_x000a_事業者名" dataDxfId="231" totalsRowDxfId="230" dataCellStyle="標準 2"/>
    <tableColumn id="11" xr3:uid="{00000000-0010-0000-0100-00000B000000}" name="該当する_x000a_達成目標" dataDxfId="229" totalsRowDxfId="228" dataCellStyle="標準 2"/>
  </tableColumns>
  <tableStyleInfo name="テーブル スタイル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委託・外注費9" displayName="委託・外注費9" ref="B6:J22" totalsRowCount="1" headerRowDxfId="227" dataDxfId="226" totalsRowDxfId="225" dataCellStyle="標準 2">
  <tableColumns count="9">
    <tableColumn id="1" xr3:uid="{00000000-0010-0000-0200-000001000000}" name="経費_x000a_番号" totalsRowLabel="委託・外注費/専門家指導費（製品改良費）　計" dataDxfId="224" totalsRowDxfId="223" dataCellStyle="標準 2">
      <calculatedColumnFormula>ROW()-6</calculatedColumnFormula>
    </tableColumn>
    <tableColumn id="2" xr3:uid="{00000000-0010-0000-0200-000002000000}" name="委託・外注内容／_x000a_指導内容" dataDxfId="222" totalsRowDxfId="221" dataCellStyle="標準 2"/>
    <tableColumn id="4" xr3:uid="{00000000-0010-0000-0200-000004000000}" name="数量／_x000a_指導日数_x000a_(A)" dataDxfId="220" totalsRowDxfId="219" dataCellStyle="桁区切り"/>
    <tableColumn id="6" xr3:uid="{00000000-0010-0000-0200-000006000000}" name="単位" dataDxfId="218" totalsRowDxfId="217" dataCellStyle="桁区切り"/>
    <tableColumn id="10" xr3:uid="{00000000-0010-0000-0200-00000A000000}" name="単価_x000a_（税抜）_x000a_(B)" dataDxfId="216" totalsRowDxfId="215" dataCellStyle="桁区切り"/>
    <tableColumn id="7" xr3:uid="{00000000-0010-0000-0200-000007000000}" name="助成対象経費_x000a_（税抜）_x000a_(A)×(B）" totalsRowFunction="sum" dataDxfId="214" totalsRowDxfId="213" dataCellStyle="桁区切り">
      <calculatedColumnFormula>IF(OR(委託・外注費9[[#This Row],[数量／
指導日数
(A)]]="",委託・外注費9[[#This Row],[単価
（税抜）
(B)]]=""),"",(委託・外注費9[[#This Row],[数量／
指導日数
(A)]]*委託・外注費9[[#This Row],[単価
（税抜）
(B)]]))</calculatedColumnFormula>
    </tableColumn>
    <tableColumn id="8" xr3:uid="{00000000-0010-0000-0200-000008000000}" name="助成事業に_x000a_要する経費_x000a_（税込）" totalsRowFunction="sum" dataDxfId="212" totalsRowDxfId="211" dataCellStyle="桁区切り">
      <calculatedColumnFormula>IF(委託・外注費9[[#This Row],[助成対象経費
（税抜）
(A)×(B）]]="","",委託・外注費9[[#This Row],[助成対象経費
（税抜）
(A)×(B）]]*1.1)</calculatedColumnFormula>
    </tableColumn>
    <tableColumn id="9" xr3:uid="{00000000-0010-0000-0200-000009000000}" name="委託・外注先_x000a_事業者名／_x000a_専門家所属・氏名   " dataDxfId="210" totalsRowDxfId="209" dataCellStyle="標準 2"/>
    <tableColumn id="3" xr3:uid="{00000000-0010-0000-0200-000003000000}" name="該当する_x000a_達成目標" dataDxfId="208" totalsRowDxfId="207" dataCellStyle="標準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産業財産権・出願導入費914" displayName="産業財産権・出願導入費914" ref="B5:I16" totalsRowCount="1" headerRowDxfId="206" dataDxfId="205" totalsRowDxfId="204" dataCellStyle="標準 2">
  <tableColumns count="8">
    <tableColumn id="1" xr3:uid="{00000000-0010-0000-0300-000001000000}" name="経費_x000a_番号" totalsRowLabel="産業財産権出願・導入費（製品改良費）　計" dataDxfId="203" totalsRowDxfId="202" dataCellStyle="標準 2">
      <calculatedColumnFormula>ROW()-5</calculatedColumnFormula>
    </tableColumn>
    <tableColumn id="2" xr3:uid="{00000000-0010-0000-0300-000002000000}" name="対象製品等" dataDxfId="201" totalsRowDxfId="200" dataCellStyle="標準 2"/>
    <tableColumn id="3" xr3:uid="{00000000-0010-0000-0300-000003000000}" name="権利名" dataDxfId="199" totalsRowDxfId="198" dataCellStyle="標準 2"/>
    <tableColumn id="10" xr3:uid="{00000000-0010-0000-0300-00000A000000}" name="内容" dataDxfId="197" totalsRowDxfId="196" dataCellStyle="桁区切り"/>
    <tableColumn id="5" xr3:uid="{00000000-0010-0000-0300-000005000000}" name="弁理士事務所_x000a_又は_x000a_権利所有事業者名" dataDxfId="195" totalsRowDxfId="194" dataCellStyle="桁区切り"/>
    <tableColumn id="8" xr3:uid="{00000000-0010-0000-0300-000008000000}" name="単価_x000a_（税抜）" totalsRowLabel="計" dataDxfId="193" totalsRowDxfId="192" dataCellStyle="桁区切り"/>
    <tableColumn id="6" xr3:uid="{00000000-0010-0000-0300-000006000000}" name="助成対象経費_x000a_（税抜）" totalsRowFunction="sum" dataDxfId="191" totalsRowDxfId="190" dataCellStyle="桁区切り">
      <calculatedColumnFormula>IF(産業財産権・出願導入費914[[#This Row],[単価
（税抜）]]="","",産業財産権・出願導入費914[[#This Row],[単価
（税抜）]])</calculatedColumnFormula>
    </tableColumn>
    <tableColumn id="12" xr3:uid="{00000000-0010-0000-0300-00000C000000}" name="助成事業に_x000a_要する経費_x000a_（税込）" totalsRowFunction="sum" dataDxfId="189" totalsRowDxfId="188" dataCellStyle="桁区切り">
      <calculatedColumnFormula>IF(産業財産権・出願導入費914[[#This Row],[助成対象経費
（税抜）]]="","",産業財産権・出願導入費914[[#This Row],[助成対象経費
（税抜）]]*1.1)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直接人件費" displayName="直接人件費" ref="B4:J20" totalsRowCount="1" headerRowDxfId="187" dataDxfId="186" totalsRowDxfId="185" headerRowCellStyle="標準 2">
  <tableColumns count="9">
    <tableColumn id="1" xr3:uid="{00000000-0010-0000-0400-000001000000}" name="経費_x000a_番号" totalsRowLabel="直接人件費（製品改良費）　計" dataDxfId="184" totalsRowDxfId="183" dataCellStyle="標準 2">
      <calculatedColumnFormula>ROW()-4</calculatedColumnFormula>
    </tableColumn>
    <tableColumn id="2" xr3:uid="{00000000-0010-0000-0400-000002000000}" name="従事者氏名" dataDxfId="182" totalsRowDxfId="181" dataCellStyle="標準 2">
      <calculatedColumnFormula>IF(AND('人件費早見表・改良(別紙１６)'!C6=""),"",'人件費早見表・改良(別紙１６)'!C6)</calculatedColumnFormula>
    </tableColumn>
    <tableColumn id="3" xr3:uid="{00000000-0010-0000-0400-000003000000}" name="所属・役職" dataDxfId="180" totalsRowDxfId="179" dataCellStyle="標準 2"/>
    <tableColumn id="4" xr3:uid="{00000000-0010-0000-0400-000004000000}" name="従事内容" dataDxfId="178" totalsRowDxfId="177" dataCellStyle="桁区切り"/>
    <tableColumn id="5" xr3:uid="{00000000-0010-0000-0400-000005000000}" name="従事時間_x000a_(A)" dataDxfId="176" totalsRowDxfId="175" dataCellStyle="桁区切り">
      <calculatedColumnFormula>'人件費早見表・改良(別紙１６)'!I6</calculatedColumnFormula>
    </tableColumn>
    <tableColumn id="6" xr3:uid="{00000000-0010-0000-0400-000006000000}" name="時間単価_x000a_(B)" dataDxfId="174" totalsRowDxfId="173" dataCellStyle="桁区切り"/>
    <tableColumn id="7" xr3:uid="{00000000-0010-0000-0400-000007000000}" name="助成対象経費_x000a_(A)×(B)" totalsRowFunction="sum" dataDxfId="172" totalsRowDxfId="171" dataCellStyle="桁区切り">
      <calculatedColumnFormula>直接人件費[[#This Row],[従事時間
(A)]]*直接人件費[[#This Row],[時間単価
(B)]]</calculatedColumnFormula>
    </tableColumn>
    <tableColumn id="11" xr3:uid="{00000000-0010-0000-0400-00000B000000}" name="助成事業に_x000a_要する経費" totalsRowFunction="sum" dataDxfId="170" totalsRowDxfId="169" dataCellStyle="桁区切り">
      <calculatedColumnFormula>直接人件費[[#This Row],[助成対象経費
(A)×(B)]]</calculatedColumnFormula>
    </tableColumn>
    <tableColumn id="8" xr3:uid="{00000000-0010-0000-0400-000008000000}" name="該当する_x000a_達成目標" dataDxfId="168" totalsRowDxfId="167" dataCellStyle="桁区切り"/>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5000000}" name="賃借" displayName="賃借" ref="B7:J17" totalsRowShown="0" headerRowDxfId="166" dataDxfId="164" headerRowBorderDxfId="165" tableBorderDxfId="163" totalsRowBorderDxfId="162">
  <autoFilter ref="B7:J17" xr:uid="{00000000-0009-0000-0100-000010000000}"/>
  <tableColumns count="9">
    <tableColumn id="9" xr3:uid="{00000000-0010-0000-0500-000009000000}" name="経費_x000a_番号" dataDxfId="161">
      <calculatedColumnFormula>ROW()-7</calculatedColumnFormula>
    </tableColumn>
    <tableColumn id="1" xr3:uid="{00000000-0010-0000-0500-000001000000}" name="賃借施設等_x000a_（場所・延床面積）" dataDxfId="160"/>
    <tableColumn id="2" xr3:uid="{00000000-0010-0000-0500-000002000000}" name="使用目的・用途" dataDxfId="159"/>
    <tableColumn id="3" xr3:uid="{00000000-0010-0000-0500-000003000000}" name="賃借_x000a_期間" dataDxfId="158" dataCellStyle="桁区切り"/>
    <tableColumn id="4" xr3:uid="{00000000-0010-0000-0500-000004000000}" name="賃借_x000a_月数_x000a_(A)" dataDxfId="157" dataCellStyle="桁区切り"/>
    <tableColumn id="5" xr3:uid="{00000000-0010-0000-0500-000005000000}" name="月額賃料_x000a_（税抜）_x000a_(B)" dataDxfId="156" dataCellStyle="桁区切り"/>
    <tableColumn id="6" xr3:uid="{00000000-0010-0000-0500-000006000000}" name="助成対象_x000a_経費（税抜）_x000a_(A)×(B）" dataDxfId="155" dataCellStyle="桁区切り">
      <calculatedColumnFormula>'支出明細＜賃借料・改良＞(別紙１８)'!$F8*'支出明細＜賃借料・改良＞(別紙１８)'!$G8</calculatedColumnFormula>
    </tableColumn>
    <tableColumn id="7" xr3:uid="{00000000-0010-0000-0500-000007000000}" name="助成事業に_x000a_要する経費_x000a_（税込）" dataDxfId="154" dataCellStyle="桁区切り">
      <calculatedColumnFormula>ROUNDDOWN('支出明細＜賃借料・改良＞(別紙１８)'!$H8*1.1,0)</calculatedColumnFormula>
    </tableColumn>
    <tableColumn id="8" xr3:uid="{00000000-0010-0000-0500-000008000000}" name="契約予定先_x000a_事業者名   " dataDxfId="15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原材料・副資材費4" displayName="原材料・副資材費4" ref="B5:L21" totalsRowCount="1" headerRowDxfId="152" dataDxfId="151" totalsRowDxfId="150" dataCellStyle="標準 2">
  <tableColumns count="11">
    <tableColumn id="1" xr3:uid="{00000000-0010-0000-0600-000001000000}" name="経費_x000a_番号" totalsRowLabel=" 原材料・副資材費（規格認証費）　計" dataDxfId="149" totalsRowDxfId="148" dataCellStyle="標準 2">
      <calculatedColumnFormula>ROW()-5</calculatedColumnFormula>
    </tableColumn>
    <tableColumn id="2" xr3:uid="{00000000-0010-0000-0600-000002000000}" name="品　名" dataDxfId="147" totalsRowDxfId="146" dataCellStyle="標準 2"/>
    <tableColumn id="3" xr3:uid="{00000000-0010-0000-0600-000003000000}" name="仕　様" dataDxfId="145" totalsRowDxfId="144" dataCellStyle="標準 2"/>
    <tableColumn id="4" xr3:uid="{00000000-0010-0000-0600-000004000000}" name="用　途" dataDxfId="143" totalsRowDxfId="142" dataCellStyle="標準 2"/>
    <tableColumn id="5" xr3:uid="{00000000-0010-0000-0600-000005000000}" name="数量_x000a_(A)" dataDxfId="141" totalsRowDxfId="140" dataCellStyle="桁区切り"/>
    <tableColumn id="10" xr3:uid="{00000000-0010-0000-0600-00000A000000}" name="単位" dataDxfId="139" totalsRowDxfId="138" dataCellStyle="桁区切り"/>
    <tableColumn id="6" xr3:uid="{00000000-0010-0000-0600-000006000000}" name="単価_x000a_（税抜）_x000a_(B)" dataDxfId="137" totalsRowDxfId="136" dataCellStyle="桁区切り"/>
    <tableColumn id="7" xr3:uid="{00000000-0010-0000-0600-000007000000}" name="助成対象経費_x000a_（税抜）_x000a_(A)×(B)" totalsRowFunction="sum" dataDxfId="135" totalsRowDxfId="134" dataCellStyle="桁区切り">
      <calculatedColumnFormula>IF(OR(原材料・副資材費4[[#This Row],[数量
(A)]]="",原材料・副資材費4[[#This Row],[単価
（税抜）
(B)]]=""),"",(原材料・副資材費4[[#This Row],[数量
(A)]]*原材料・副資材費4[[#This Row],[単価
（税抜）
(B)]]))</calculatedColumnFormula>
    </tableColumn>
    <tableColumn id="8" xr3:uid="{00000000-0010-0000-0600-000008000000}" name="助成事業に_x000a_要する経費_x000a_（税込）" totalsRowFunction="sum" dataDxfId="133" totalsRowDxfId="132" dataCellStyle="桁区切り">
      <calculatedColumnFormula>IF(原材料・副資材費4[[#This Row],[助成対象経費
（税抜）
(A)×(B)]]="","",原材料・副資材費4[[#This Row],[助成対象経費
（税抜）
(A)×(B)]]*1.1)</calculatedColumnFormula>
    </tableColumn>
    <tableColumn id="9" xr3:uid="{00000000-0010-0000-0600-000009000000}" name="購入先_x000a_事業者名" dataDxfId="131" totalsRowDxfId="130" dataCellStyle="標準 2"/>
    <tableColumn id="11" xr3:uid="{00000000-0010-0000-0600-00000B000000}" name="該当する_x000a_達成目標" dataDxfId="129" totalsRowDxfId="128" dataCellStyle="標準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機械装置・工具器具費6" displayName="機械装置・工具器具費6" ref="B7:M23" totalsRowCount="1" headerRowDxfId="127" dataDxfId="126" totalsRowDxfId="125" dataCellStyle="標準 2">
  <tableColumns count="12">
    <tableColumn id="1" xr3:uid="{00000000-0010-0000-0700-000001000000}" name="経費_x000a_番号" totalsRowLabel="機械装置・工具器具費（規格認証費）　計" dataDxfId="124" totalsRowDxfId="123" dataCellStyle="標準 2">
      <calculatedColumnFormula>ROW()-7</calculatedColumnFormula>
    </tableColumn>
    <tableColumn id="2" xr3:uid="{00000000-0010-0000-0700-000002000000}" name="品　名" dataDxfId="122" totalsRowDxfId="121" dataCellStyle="標準 2"/>
    <tableColumn id="4" xr3:uid="{00000000-0010-0000-0700-000004000000}" name="用　途" dataDxfId="120" totalsRowDxfId="119" dataCellStyle="標準 2"/>
    <tableColumn id="10" xr3:uid="{00000000-0010-0000-0700-00000A000000}" name="調達_x000a_方法" dataDxfId="118" totalsRowDxfId="117" dataCellStyle="標準 2"/>
    <tableColumn id="3" xr3:uid="{00000000-0010-0000-0700-000003000000}" name="ﾘｰｽ・_x000a_ﾚﾝﾀﾙ_x000a_月数" dataDxfId="116" totalsRowDxfId="115"/>
    <tableColumn id="5" xr3:uid="{00000000-0010-0000-0700-000005000000}" name="数量_x000a_(A)" dataDxfId="114" totalsRowDxfId="113" dataCellStyle="桁区切り"/>
    <tableColumn id="13" xr3:uid="{00000000-0010-0000-0700-00000D000000}" name="単位" dataDxfId="112" totalsRowDxfId="111" dataCellStyle="桁区切り"/>
    <tableColumn id="6" xr3:uid="{00000000-0010-0000-0700-000006000000}" name="購入単価 又は_x000a_ﾘｰｽ･ﾚﾝﾀﾙ料_x000a_合計（税抜）_x000a_(B)" dataDxfId="110" totalsRowDxfId="109" dataCellStyle="桁区切り"/>
    <tableColumn id="7" xr3:uid="{00000000-0010-0000-0700-000007000000}" name="助成対象_x000a_経費_x000a_（税抜）_x000a_(A)×(B）" totalsRowFunction="sum" dataDxfId="108" totalsRowDxfId="107" dataCellStyle="桁区切り">
      <calculatedColumnFormula>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calculatedColumnFormula>
    </tableColumn>
    <tableColumn id="8" xr3:uid="{00000000-0010-0000-0700-000008000000}" name="助成事業に_x000a_要する経費_x000a_（税込）" totalsRowFunction="sum" dataDxfId="106" totalsRowDxfId="105" dataCellStyle="桁区切り">
      <calculatedColumnFormula>IF(機械装置・工具器具費6[[#This Row],[助成対象
経費
（税抜）
(A)×(B）]]="","",機械装置・工具器具費6[[#This Row],[助成対象
経費
（税抜）
(A)×(B）]]*1.1)</calculatedColumnFormula>
    </tableColumn>
    <tableColumn id="9" xr3:uid="{00000000-0010-0000-0700-000009000000}" name="購入先又は_x000a_ﾘｰｽ･ﾚﾝﾀﾙ先_x000a_事業者名" dataDxfId="104" totalsRowDxfId="103" dataCellStyle="標準 2"/>
    <tableColumn id="11" xr3:uid="{00000000-0010-0000-0700-00000B000000}" name="該当する_x000a_達成目標" dataDxfId="102" totalsRowDxfId="101" dataCellStyle="標準 2"/>
  </tableColumns>
  <tableStyleInfo name="テーブル スタイル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委託・外注費916" displayName="委託・外注費916" ref="B7:J18" totalsRowCount="1" headerRowDxfId="100" dataDxfId="99" totalsRowDxfId="98" dataCellStyle="標準 2">
  <tableColumns count="9">
    <tableColumn id="1" xr3:uid="{00000000-0010-0000-0800-000001000000}" name="経費_x000a_番号" totalsRowLabel="委託・外注費/専門家指導費（規格認証費）　計" dataDxfId="97" totalsRowDxfId="96" dataCellStyle="標準 2">
      <calculatedColumnFormula>ROW()-7</calculatedColumnFormula>
    </tableColumn>
    <tableColumn id="2" xr3:uid="{00000000-0010-0000-0800-000002000000}" name="委託・外注内容／_x000a_指導内容" dataDxfId="95" totalsRowDxfId="94" dataCellStyle="標準 2"/>
    <tableColumn id="4" xr3:uid="{00000000-0010-0000-0800-000004000000}" name="数量／_x000a_指導日数_x000a_(A)" dataDxfId="93" totalsRowDxfId="92" dataCellStyle="桁区切り"/>
    <tableColumn id="6" xr3:uid="{00000000-0010-0000-0800-000006000000}" name="単位" dataDxfId="91" totalsRowDxfId="90" dataCellStyle="桁区切り"/>
    <tableColumn id="10" xr3:uid="{00000000-0010-0000-0800-00000A000000}" name="単価_x000a_（税抜）_x000a_(B)" dataDxfId="89" totalsRowDxfId="88" dataCellStyle="桁区切り"/>
    <tableColumn id="7" xr3:uid="{00000000-0010-0000-0800-000007000000}" name="助成対象経費_x000a_（税抜）_x000a_(A)×(B）" totalsRowFunction="sum" dataDxfId="87" totalsRowDxfId="86" dataCellStyle="桁区切り">
      <calculatedColumnFormula>IF(OR(委託・外注費916[[#This Row],[数量／
指導日数
(A)]]="",委託・外注費916[[#This Row],[単価
（税抜）
(B)]]=""),"",(委託・外注費916[[#This Row],[数量／
指導日数
(A)]]*委託・外注費916[[#This Row],[単価
（税抜）
(B)]]))</calculatedColumnFormula>
    </tableColumn>
    <tableColumn id="8" xr3:uid="{00000000-0010-0000-0800-000008000000}" name="助成事業に_x000a_要する経費_x000a_（税込）" totalsRowFunction="sum" dataDxfId="85" totalsRowDxfId="84" dataCellStyle="桁区切り">
      <calculatedColumnFormula>IF(委託・外注費916[[#This Row],[助成対象経費
（税抜）
(A)×(B）]]="","",委託・外注費916[[#This Row],[助成対象経費
（税抜）
(A)×(B）]]*1.1)</calculatedColumnFormula>
    </tableColumn>
    <tableColumn id="9" xr3:uid="{00000000-0010-0000-0800-000009000000}" name="委託・外注先_x000a_事業者名／_x000a_専門家所属・氏名   " dataDxfId="83" totalsRowDxfId="82" dataCellStyle="標準 2"/>
    <tableColumn id="3" xr3:uid="{00000000-0010-0000-0800-000003000000}" name="該当する_x000a_達成目標" dataDxfId="81" totalsRowDxfId="80" dataCellStyle="標準 2"/>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pageSetUpPr fitToPage="1"/>
  </sheetPr>
  <dimension ref="A1:R41"/>
  <sheetViews>
    <sheetView tabSelected="1" view="pageBreakPreview" zoomScaleNormal="100" zoomScaleSheetLayoutView="100" workbookViewId="0">
      <selection activeCell="C10" sqref="C10:J11"/>
    </sheetView>
  </sheetViews>
  <sheetFormatPr defaultColWidth="9" defaultRowHeight="15" customHeight="1"/>
  <cols>
    <col min="1" max="1" width="2.453125" style="484" customWidth="1"/>
    <col min="2" max="2" width="3.08984375" style="484" customWidth="1"/>
    <col min="3" max="3" width="9" style="484"/>
    <col min="4" max="4" width="14.453125" style="484" customWidth="1"/>
    <col min="5" max="5" width="9" style="484"/>
    <col min="6" max="6" width="9.6328125" style="484" customWidth="1"/>
    <col min="7" max="7" width="12.08984375" style="484" customWidth="1"/>
    <col min="8" max="8" width="7.453125" style="484" customWidth="1"/>
    <col min="9" max="9" width="10.7265625" style="484" customWidth="1"/>
    <col min="10" max="10" width="17" style="484" customWidth="1"/>
    <col min="11" max="11" width="2.6328125" style="484" customWidth="1"/>
    <col min="12" max="12" width="9" style="484" customWidth="1"/>
    <col min="13" max="13" width="16.6328125" style="485" bestFit="1" customWidth="1"/>
    <col min="14" max="17" width="9" style="484"/>
    <col min="18" max="18" width="10.08984375" style="484" bestFit="1" customWidth="1"/>
    <col min="19" max="16384" width="9" style="484"/>
  </cols>
  <sheetData>
    <row r="1" spans="1:11" ht="10.5" customHeight="1"/>
    <row r="2" spans="1:11" ht="33.75" customHeight="1">
      <c r="A2" s="670" t="s">
        <v>358</v>
      </c>
      <c r="B2" s="670"/>
      <c r="C2" s="670"/>
      <c r="D2" s="670"/>
      <c r="E2" s="670"/>
      <c r="F2" s="670"/>
      <c r="G2" s="670"/>
      <c r="H2" s="670"/>
      <c r="I2" s="670"/>
      <c r="J2" s="670"/>
      <c r="K2" s="670"/>
    </row>
    <row r="3" spans="1:11" ht="19.5" customHeight="1"/>
    <row r="4" spans="1:11" ht="19.5" customHeight="1"/>
    <row r="5" spans="1:11" ht="19.5" customHeight="1"/>
    <row r="6" spans="1:11" ht="19.5" customHeight="1">
      <c r="A6" s="669"/>
      <c r="B6" s="669"/>
      <c r="C6" s="669"/>
      <c r="D6" s="669"/>
      <c r="E6" s="669"/>
      <c r="F6" s="669"/>
      <c r="G6" s="669"/>
      <c r="H6" s="669"/>
      <c r="I6" s="669"/>
      <c r="J6" s="669"/>
      <c r="K6" s="669"/>
    </row>
    <row r="7" spans="1:11" ht="19.5" customHeight="1">
      <c r="A7" s="486"/>
      <c r="B7" s="486"/>
      <c r="C7" s="486"/>
      <c r="D7" s="486"/>
      <c r="E7" s="486"/>
      <c r="F7" s="486"/>
      <c r="G7" s="486"/>
      <c r="H7" s="486"/>
      <c r="I7" s="486"/>
      <c r="J7" s="486"/>
      <c r="K7" s="486"/>
    </row>
    <row r="8" spans="1:11" ht="15" customHeight="1">
      <c r="B8" s="487" t="s">
        <v>97</v>
      </c>
    </row>
    <row r="9" spans="1:11" ht="15" customHeight="1">
      <c r="B9" s="488"/>
    </row>
    <row r="10" spans="1:11" ht="19.5" customHeight="1">
      <c r="C10" s="663" t="s">
        <v>271</v>
      </c>
      <c r="D10" s="664"/>
      <c r="E10" s="664"/>
      <c r="F10" s="664"/>
      <c r="G10" s="664"/>
      <c r="H10" s="664"/>
      <c r="I10" s="664"/>
      <c r="J10" s="665"/>
    </row>
    <row r="11" spans="1:11" ht="19.5" customHeight="1">
      <c r="C11" s="666"/>
      <c r="D11" s="667"/>
      <c r="E11" s="667"/>
      <c r="F11" s="667"/>
      <c r="G11" s="667"/>
      <c r="H11" s="667"/>
      <c r="I11" s="667"/>
      <c r="J11" s="668"/>
    </row>
    <row r="12" spans="1:11" ht="19.5" customHeight="1"/>
    <row r="13" spans="1:11" ht="19.5" customHeight="1">
      <c r="B13" s="487" t="s">
        <v>98</v>
      </c>
      <c r="C13" s="489"/>
      <c r="D13" s="489"/>
      <c r="E13" s="486"/>
    </row>
    <row r="14" spans="1:11" ht="19.5" customHeight="1">
      <c r="C14" s="659" t="s">
        <v>99</v>
      </c>
      <c r="D14" s="659"/>
      <c r="E14" s="660"/>
      <c r="F14" s="661"/>
      <c r="G14" s="661"/>
      <c r="H14" s="661"/>
      <c r="I14" s="661"/>
      <c r="J14" s="662"/>
      <c r="K14" s="490"/>
    </row>
    <row r="15" spans="1:11" ht="19.5" customHeight="1">
      <c r="C15" s="672" t="s">
        <v>357</v>
      </c>
      <c r="D15" s="659"/>
      <c r="E15" s="677"/>
      <c r="F15" s="661"/>
      <c r="G15" s="661"/>
      <c r="H15" s="661"/>
      <c r="I15" s="661"/>
      <c r="J15" s="662"/>
      <c r="K15" s="490"/>
    </row>
    <row r="16" spans="1:11" ht="15" customHeight="1">
      <c r="C16" s="491"/>
      <c r="D16" s="491"/>
      <c r="E16" s="491"/>
      <c r="F16" s="492"/>
      <c r="G16" s="492"/>
      <c r="H16" s="492"/>
      <c r="I16" s="492"/>
    </row>
    <row r="17" spans="2:11" ht="15" customHeight="1">
      <c r="B17" s="487" t="s">
        <v>356</v>
      </c>
      <c r="C17" s="493"/>
      <c r="D17" s="491"/>
      <c r="E17" s="491"/>
      <c r="F17" s="671" t="s">
        <v>160</v>
      </c>
      <c r="G17" s="671"/>
      <c r="H17" s="673">
        <v>46082</v>
      </c>
      <c r="I17" s="673"/>
      <c r="J17" s="484" t="s">
        <v>161</v>
      </c>
      <c r="K17" s="490"/>
    </row>
    <row r="18" spans="2:11" ht="15" customHeight="1">
      <c r="C18" s="491"/>
      <c r="D18" s="491"/>
      <c r="E18" s="491"/>
      <c r="F18" s="492"/>
      <c r="G18" s="492"/>
      <c r="H18" s="492"/>
      <c r="I18" s="492"/>
    </row>
    <row r="19" spans="2:11" ht="15" customHeight="1">
      <c r="C19" s="674"/>
      <c r="D19" s="675"/>
      <c r="E19" s="676"/>
      <c r="F19" s="678">
        <f>C19</f>
        <v>0</v>
      </c>
      <c r="G19" s="679"/>
      <c r="H19" s="679"/>
      <c r="I19" s="679"/>
      <c r="J19" s="679"/>
    </row>
    <row r="20" spans="2:11" ht="15" customHeight="1">
      <c r="F20" s="671"/>
      <c r="G20" s="671"/>
      <c r="H20" s="671"/>
    </row>
    <row r="21" spans="2:11" ht="15" customHeight="1">
      <c r="C21" s="491"/>
      <c r="D21" s="491"/>
      <c r="E21" s="491"/>
      <c r="F21" s="491"/>
      <c r="G21" s="491"/>
      <c r="H21" s="491"/>
      <c r="I21" s="494"/>
      <c r="J21" s="494"/>
    </row>
    <row r="22" spans="2:11" ht="15" customHeight="1">
      <c r="B22" s="489"/>
      <c r="C22" s="489"/>
    </row>
    <row r="23" spans="2:11" ht="15" customHeight="1">
      <c r="B23" s="489"/>
      <c r="C23" s="489"/>
    </row>
    <row r="24" spans="2:11" ht="15" customHeight="1">
      <c r="B24" s="489"/>
      <c r="C24" s="489"/>
    </row>
    <row r="25" spans="2:11" ht="15" customHeight="1">
      <c r="B25" s="489"/>
      <c r="C25" s="489"/>
    </row>
    <row r="26" spans="2:11" ht="15" customHeight="1">
      <c r="B26" s="489"/>
      <c r="C26" s="489"/>
      <c r="I26" s="485"/>
    </row>
    <row r="27" spans="2:11" ht="15" customHeight="1">
      <c r="B27" s="489"/>
      <c r="C27" s="489"/>
      <c r="I27" s="495"/>
    </row>
    <row r="28" spans="2:11" ht="15" customHeight="1">
      <c r="B28" s="489"/>
      <c r="C28" s="489"/>
    </row>
    <row r="29" spans="2:11" ht="7.5" customHeight="1">
      <c r="B29" s="489"/>
      <c r="C29" s="489"/>
    </row>
    <row r="30" spans="2:11" ht="15" customHeight="1">
      <c r="B30" s="489"/>
      <c r="C30" s="489"/>
    </row>
    <row r="31" spans="2:11" ht="15" customHeight="1">
      <c r="B31" s="489"/>
      <c r="C31" s="489"/>
    </row>
    <row r="32" spans="2:11" ht="24" hidden="1" customHeight="1">
      <c r="H32" s="484" t="b">
        <f>IF(OR(C10=C35,C10=C36),AND(I33&lt;C19,C19&lt;=I34),AND(C10=C37,I33&lt;C19,C19&lt;=I35))</f>
        <v>0</v>
      </c>
    </row>
    <row r="33" spans="3:18" ht="24" hidden="1" customHeight="1">
      <c r="C33" s="484" t="s">
        <v>270</v>
      </c>
      <c r="H33" s="657" t="s">
        <v>355</v>
      </c>
      <c r="I33" s="496">
        <f>H17</f>
        <v>46082</v>
      </c>
      <c r="J33" s="485"/>
    </row>
    <row r="34" spans="3:18" ht="24" hidden="1" customHeight="1">
      <c r="C34" s="484" t="s">
        <v>271</v>
      </c>
      <c r="H34" s="657" t="s">
        <v>353</v>
      </c>
      <c r="I34" s="497">
        <v>46721</v>
      </c>
      <c r="J34" s="655">
        <v>46721</v>
      </c>
      <c r="K34" s="656"/>
    </row>
    <row r="35" spans="3:18" ht="24" hidden="1" customHeight="1">
      <c r="C35" s="484" t="s">
        <v>279</v>
      </c>
      <c r="H35" s="657" t="s">
        <v>354</v>
      </c>
      <c r="I35" s="497">
        <v>47087</v>
      </c>
      <c r="J35" s="658">
        <v>47087</v>
      </c>
      <c r="K35" s="658"/>
      <c r="L35" s="490"/>
      <c r="M35" s="498"/>
      <c r="R35" s="499"/>
    </row>
    <row r="36" spans="3:18" ht="24" hidden="1" customHeight="1">
      <c r="C36" s="484" t="s">
        <v>367</v>
      </c>
    </row>
    <row r="37" spans="3:18" ht="24" hidden="1" customHeight="1">
      <c r="C37" s="484" t="s">
        <v>368</v>
      </c>
    </row>
    <row r="38" spans="3:18" ht="13.5" customHeight="1"/>
    <row r="39" spans="3:18" ht="13.5" customHeight="1"/>
    <row r="40" spans="3:18" ht="13.5" customHeight="1">
      <c r="M40" s="484"/>
    </row>
    <row r="41" spans="3:18" ht="13.5" customHeight="1"/>
  </sheetData>
  <sheetProtection sheet="1" formatCells="0" formatColumns="0" formatRows="0" selectLockedCells="1"/>
  <dataConsolidate/>
  <mergeCells count="13">
    <mergeCell ref="A2:K2"/>
    <mergeCell ref="F20:H20"/>
    <mergeCell ref="C15:D15"/>
    <mergeCell ref="H17:I17"/>
    <mergeCell ref="F17:G17"/>
    <mergeCell ref="C19:E19"/>
    <mergeCell ref="E15:J15"/>
    <mergeCell ref="F19:J19"/>
    <mergeCell ref="J35:K35"/>
    <mergeCell ref="C14:D14"/>
    <mergeCell ref="E14:J14"/>
    <mergeCell ref="C10:J11"/>
    <mergeCell ref="A6:K6"/>
  </mergeCells>
  <phoneticPr fontId="1"/>
  <conditionalFormatting sqref="E15">
    <cfRule type="cellIs" dxfId="79" priority="11" operator="equal">
      <formula>"の開発"</formula>
    </cfRule>
  </conditionalFormatting>
  <conditionalFormatting sqref="E14:J14">
    <cfRule type="expression" dxfId="78" priority="5">
      <formula>$C$10="申請区分②　B【規格適合・認証取得プロジェクト - 製品改良目標無】"</formula>
    </cfRule>
  </conditionalFormatting>
  <conditionalFormatting sqref="E15:J15">
    <cfRule type="expression" dxfId="77" priority="6">
      <formula>$C$10="申請区分①　A【製品改良プロジェクト】"</formula>
    </cfRule>
  </conditionalFormatting>
  <dataValidations xWindow="405" yWindow="415" count="3">
    <dataValidation type="list" allowBlank="1" showInputMessage="1" showErrorMessage="1" sqref="C10:J11" xr:uid="{00000000-0002-0000-0000-000000000000}">
      <formula1>$C$34:$C$37</formula1>
    </dataValidation>
    <dataValidation type="custom" imeMode="hiragana" allowBlank="1" showInputMessage="1" showErrorMessage="1" errorTitle="文字数制限" error="30文字以内で入力してください" sqref="E14:J15" xr:uid="{00000000-0002-0000-0000-000001000000}">
      <formula1>LEN(E14)&lt;=30</formula1>
    </dataValidation>
    <dataValidation type="custom" imeMode="halfAlpha" showInputMessage="1" showErrorMessage="1" errorTitle="令和7年２月1日から各申請区分の最長の対象期間内にて入力ください" error="A【製品改良プロジェクト】_x000a_B【規格適合・認証取得プロジェクト-製品改良目標無】_x000a_⇒　令和９年11月30日(2027/11/30)まで(１年９か月以内)_x000a__x000a_B【規格適合・認証取得プロジェクト-製品改良目標有】_x000a_⇒　令和10年11月30日(2028/11/30)まで(２年９か月以内)" promptTitle="申請区分によって、助成事業完了予定日の上限が変わります。" prompt="A【製品改良プロジェクト】_x000a_B【規格適合・認証取得プロジェクト-製品改良目標無】_x000a_⇒　令和９年11月30日(2027/11/30)まで(１年９か月以内)_x000a__x000a_B【規格適合・認証取得プロジェクト-製品改良目標有】_x000a_⇒　令和10年11月30日(2028/11/30)まで(２年９か月以内)" sqref="C19:E19" xr:uid="{00000000-0002-0000-0000-000002000000}">
      <formula1>IF(OR(C10=C35,C10=C36),AND(I33&lt;C19,C19&lt;=I34),AND(C10=C37,I33&lt;C19,C19&lt;=I35))</formula1>
    </dataValidation>
  </dataValidations>
  <pageMargins left="0.59055118110236227" right="0.39370078740157483" top="0.39370078740157483" bottom="0.39370078740157483" header="0.19685039370078741" footer="0.19685039370078741"/>
  <pageSetup paperSize="9" scale="97" orientation="portrait" r:id="rId1"/>
  <ignoredErrors>
    <ignoredError xmlns:x16r3="http://schemas.microsoft.com/office/spreadsheetml/2018/08/main" sqref="I33" x16r3:misleadingForma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Z55"/>
  <sheetViews>
    <sheetView view="pageBreakPreview" zoomScaleNormal="100" zoomScaleSheetLayoutView="100" zoomScalePageLayoutView="85" workbookViewId="0">
      <selection activeCell="L40" sqref="L40:S40"/>
    </sheetView>
  </sheetViews>
  <sheetFormatPr defaultColWidth="5" defaultRowHeight="15" customHeight="1"/>
  <cols>
    <col min="1" max="3" width="5.90625" style="511" customWidth="1"/>
    <col min="4" max="18" width="5" style="501"/>
    <col min="19" max="19" width="4.26953125" style="501" customWidth="1"/>
    <col min="20" max="20" width="4.453125" style="514" bestFit="1" customWidth="1"/>
    <col min="21" max="26" width="5" style="514"/>
    <col min="27" max="16384" width="5" style="501"/>
  </cols>
  <sheetData>
    <row r="1" spans="1:21" ht="15" customHeight="1">
      <c r="A1" s="214" t="s">
        <v>304</v>
      </c>
    </row>
    <row r="2" spans="1:21" ht="20">
      <c r="A2" s="543" t="s">
        <v>335</v>
      </c>
      <c r="B2" s="544"/>
      <c r="C2" s="544"/>
      <c r="D2" s="1022"/>
      <c r="E2" s="1022"/>
      <c r="F2" s="1022"/>
      <c r="G2" s="1022"/>
      <c r="H2" s="1022"/>
      <c r="I2" s="1022"/>
      <c r="J2" s="1022"/>
      <c r="K2" s="1022"/>
      <c r="L2" s="1022"/>
      <c r="M2" s="1022"/>
      <c r="N2" s="1022"/>
      <c r="O2" s="1022"/>
      <c r="P2" s="1022"/>
      <c r="Q2" s="1022"/>
      <c r="R2" s="1022"/>
      <c r="S2" s="1022"/>
      <c r="T2" s="545"/>
      <c r="U2" s="545"/>
    </row>
    <row r="3" spans="1:21" ht="14.5" customHeight="1">
      <c r="A3" s="1029" t="s">
        <v>388</v>
      </c>
      <c r="B3" s="1030"/>
      <c r="C3" s="1031"/>
      <c r="D3" s="845"/>
      <c r="E3" s="841"/>
      <c r="F3" s="841"/>
      <c r="G3" s="841"/>
      <c r="H3" s="841"/>
      <c r="I3" s="841"/>
      <c r="J3" s="841"/>
      <c r="K3" s="841"/>
      <c r="L3" s="841"/>
      <c r="M3" s="841"/>
      <c r="N3" s="841"/>
      <c r="O3" s="841"/>
      <c r="P3" s="841"/>
      <c r="Q3" s="841"/>
      <c r="R3" s="841"/>
      <c r="S3" s="1033"/>
    </row>
    <row r="4" spans="1:21" ht="14.5" customHeight="1">
      <c r="A4" s="700"/>
      <c r="B4" s="701"/>
      <c r="C4" s="1032"/>
      <c r="D4" s="846"/>
      <c r="E4" s="695"/>
      <c r="F4" s="695"/>
      <c r="G4" s="695"/>
      <c r="H4" s="695"/>
      <c r="I4" s="695"/>
      <c r="J4" s="695"/>
      <c r="K4" s="695"/>
      <c r="L4" s="695"/>
      <c r="M4" s="695"/>
      <c r="N4" s="695"/>
      <c r="O4" s="695"/>
      <c r="P4" s="695"/>
      <c r="Q4" s="695"/>
      <c r="R4" s="695"/>
      <c r="S4" s="696"/>
    </row>
    <row r="5" spans="1:21" ht="14.5" customHeight="1">
      <c r="A5" s="700"/>
      <c r="B5" s="701"/>
      <c r="C5" s="1032"/>
      <c r="D5" s="846"/>
      <c r="E5" s="695"/>
      <c r="F5" s="695"/>
      <c r="G5" s="695"/>
      <c r="H5" s="695"/>
      <c r="I5" s="695"/>
      <c r="J5" s="695"/>
      <c r="K5" s="695"/>
      <c r="L5" s="695"/>
      <c r="M5" s="695"/>
      <c r="N5" s="695"/>
      <c r="O5" s="695"/>
      <c r="P5" s="695"/>
      <c r="Q5" s="695"/>
      <c r="R5" s="695"/>
      <c r="S5" s="696"/>
    </row>
    <row r="6" spans="1:21" ht="14.5" customHeight="1">
      <c r="A6" s="700"/>
      <c r="B6" s="701"/>
      <c r="C6" s="1032"/>
      <c r="D6" s="846"/>
      <c r="E6" s="695"/>
      <c r="F6" s="695"/>
      <c r="G6" s="695"/>
      <c r="H6" s="695"/>
      <c r="I6" s="695"/>
      <c r="J6" s="695"/>
      <c r="K6" s="695"/>
      <c r="L6" s="695"/>
      <c r="M6" s="695"/>
      <c r="N6" s="695"/>
      <c r="O6" s="695"/>
      <c r="P6" s="695"/>
      <c r="Q6" s="695"/>
      <c r="R6" s="695"/>
      <c r="S6" s="696"/>
    </row>
    <row r="7" spans="1:21" ht="14.5" customHeight="1">
      <c r="A7" s="700"/>
      <c r="B7" s="701"/>
      <c r="C7" s="1032"/>
      <c r="D7" s="846"/>
      <c r="E7" s="695"/>
      <c r="F7" s="695"/>
      <c r="G7" s="695"/>
      <c r="H7" s="695"/>
      <c r="I7" s="695"/>
      <c r="J7" s="695"/>
      <c r="K7" s="695"/>
      <c r="L7" s="695"/>
      <c r="M7" s="695"/>
      <c r="N7" s="695"/>
      <c r="O7" s="695"/>
      <c r="P7" s="695"/>
      <c r="Q7" s="695"/>
      <c r="R7" s="695"/>
      <c r="S7" s="696"/>
    </row>
    <row r="8" spans="1:21" ht="14.5" customHeight="1">
      <c r="A8" s="700"/>
      <c r="B8" s="701"/>
      <c r="C8" s="1032"/>
      <c r="D8" s="846"/>
      <c r="E8" s="695"/>
      <c r="F8" s="695"/>
      <c r="G8" s="695"/>
      <c r="H8" s="695"/>
      <c r="I8" s="695"/>
      <c r="J8" s="695"/>
      <c r="K8" s="695"/>
      <c r="L8" s="695"/>
      <c r="M8" s="695"/>
      <c r="N8" s="695"/>
      <c r="O8" s="695"/>
      <c r="P8" s="695"/>
      <c r="Q8" s="695"/>
      <c r="R8" s="695"/>
      <c r="S8" s="696"/>
    </row>
    <row r="9" spans="1:21" ht="14.5" customHeight="1">
      <c r="A9" s="700"/>
      <c r="B9" s="701"/>
      <c r="C9" s="1032"/>
      <c r="D9" s="846"/>
      <c r="E9" s="695"/>
      <c r="F9" s="695"/>
      <c r="G9" s="695"/>
      <c r="H9" s="695"/>
      <c r="I9" s="695"/>
      <c r="J9" s="695"/>
      <c r="K9" s="695"/>
      <c r="L9" s="695"/>
      <c r="M9" s="695"/>
      <c r="N9" s="695"/>
      <c r="O9" s="695"/>
      <c r="P9" s="695"/>
      <c r="Q9" s="695"/>
      <c r="R9" s="695"/>
      <c r="S9" s="696"/>
    </row>
    <row r="10" spans="1:21" ht="14.5" customHeight="1">
      <c r="A10" s="1023"/>
      <c r="B10" s="971"/>
      <c r="C10" s="972"/>
      <c r="D10" s="846"/>
      <c r="E10" s="695"/>
      <c r="F10" s="695"/>
      <c r="G10" s="695"/>
      <c r="H10" s="695"/>
      <c r="I10" s="695"/>
      <c r="J10" s="695"/>
      <c r="K10" s="695"/>
      <c r="L10" s="695"/>
      <c r="M10" s="695"/>
      <c r="N10" s="695"/>
      <c r="O10" s="695"/>
      <c r="P10" s="695"/>
      <c r="Q10" s="695"/>
      <c r="R10" s="695"/>
      <c r="S10" s="696"/>
    </row>
    <row r="11" spans="1:21" ht="14.5" customHeight="1">
      <c r="A11" s="1035">
        <f>IF(LEN(D3)&lt;=300,LEN(D3),"→300字を超過しています")</f>
        <v>0</v>
      </c>
      <c r="B11" s="1036"/>
      <c r="C11" s="1037"/>
      <c r="D11" s="1034"/>
      <c r="E11" s="735"/>
      <c r="F11" s="735"/>
      <c r="G11" s="735"/>
      <c r="H11" s="735"/>
      <c r="I11" s="735"/>
      <c r="J11" s="735"/>
      <c r="K11" s="735"/>
      <c r="L11" s="735"/>
      <c r="M11" s="735"/>
      <c r="N11" s="735"/>
      <c r="O11" s="735"/>
      <c r="P11" s="735"/>
      <c r="Q11" s="735"/>
      <c r="R11" s="735"/>
      <c r="S11" s="736"/>
    </row>
    <row r="12" spans="1:21" ht="14.5" customHeight="1">
      <c r="A12" s="700" t="s">
        <v>389</v>
      </c>
      <c r="B12" s="701"/>
      <c r="C12" s="1032"/>
      <c r="D12" s="846"/>
      <c r="E12" s="695"/>
      <c r="F12" s="695"/>
      <c r="G12" s="695"/>
      <c r="H12" s="695"/>
      <c r="I12" s="695"/>
      <c r="J12" s="695"/>
      <c r="K12" s="695"/>
      <c r="L12" s="695"/>
      <c r="M12" s="695"/>
      <c r="N12" s="695"/>
      <c r="O12" s="695"/>
      <c r="P12" s="695"/>
      <c r="Q12" s="695"/>
      <c r="R12" s="695"/>
      <c r="S12" s="696"/>
    </row>
    <row r="13" spans="1:21" ht="14.5" customHeight="1">
      <c r="A13" s="700"/>
      <c r="B13" s="701"/>
      <c r="C13" s="1032"/>
      <c r="D13" s="846"/>
      <c r="E13" s="695"/>
      <c r="F13" s="695"/>
      <c r="G13" s="695"/>
      <c r="H13" s="695"/>
      <c r="I13" s="695"/>
      <c r="J13" s="695"/>
      <c r="K13" s="695"/>
      <c r="L13" s="695"/>
      <c r="M13" s="695"/>
      <c r="N13" s="695"/>
      <c r="O13" s="695"/>
      <c r="P13" s="695"/>
      <c r="Q13" s="695"/>
      <c r="R13" s="695"/>
      <c r="S13" s="696"/>
    </row>
    <row r="14" spans="1:21" ht="14.5" customHeight="1">
      <c r="A14" s="700"/>
      <c r="B14" s="701"/>
      <c r="C14" s="1032"/>
      <c r="D14" s="846"/>
      <c r="E14" s="695"/>
      <c r="F14" s="695"/>
      <c r="G14" s="695"/>
      <c r="H14" s="695"/>
      <c r="I14" s="695"/>
      <c r="J14" s="695"/>
      <c r="K14" s="695"/>
      <c r="L14" s="695"/>
      <c r="M14" s="695"/>
      <c r="N14" s="695"/>
      <c r="O14" s="695"/>
      <c r="P14" s="695"/>
      <c r="Q14" s="695"/>
      <c r="R14" s="695"/>
      <c r="S14" s="696"/>
    </row>
    <row r="15" spans="1:21" ht="14.5" customHeight="1">
      <c r="A15" s="700"/>
      <c r="B15" s="701"/>
      <c r="C15" s="1032"/>
      <c r="D15" s="846"/>
      <c r="E15" s="695"/>
      <c r="F15" s="695"/>
      <c r="G15" s="695"/>
      <c r="H15" s="695"/>
      <c r="I15" s="695"/>
      <c r="J15" s="695"/>
      <c r="K15" s="695"/>
      <c r="L15" s="695"/>
      <c r="M15" s="695"/>
      <c r="N15" s="695"/>
      <c r="O15" s="695"/>
      <c r="P15" s="695"/>
      <c r="Q15" s="695"/>
      <c r="R15" s="695"/>
      <c r="S15" s="696"/>
    </row>
    <row r="16" spans="1:21" ht="14.5" customHeight="1">
      <c r="A16" s="700"/>
      <c r="B16" s="701"/>
      <c r="C16" s="1032"/>
      <c r="D16" s="846"/>
      <c r="E16" s="695"/>
      <c r="F16" s="695"/>
      <c r="G16" s="695"/>
      <c r="H16" s="695"/>
      <c r="I16" s="695"/>
      <c r="J16" s="695"/>
      <c r="K16" s="695"/>
      <c r="L16" s="695"/>
      <c r="M16" s="695"/>
      <c r="N16" s="695"/>
      <c r="O16" s="695"/>
      <c r="P16" s="695"/>
      <c r="Q16" s="695"/>
      <c r="R16" s="695"/>
      <c r="S16" s="696"/>
    </row>
    <row r="17" spans="1:19" ht="14.5" customHeight="1">
      <c r="A17" s="700"/>
      <c r="B17" s="701"/>
      <c r="C17" s="1032"/>
      <c r="D17" s="846"/>
      <c r="E17" s="695"/>
      <c r="F17" s="695"/>
      <c r="G17" s="695"/>
      <c r="H17" s="695"/>
      <c r="I17" s="695"/>
      <c r="J17" s="695"/>
      <c r="K17" s="695"/>
      <c r="L17" s="695"/>
      <c r="M17" s="695"/>
      <c r="N17" s="695"/>
      <c r="O17" s="695"/>
      <c r="P17" s="695"/>
      <c r="Q17" s="695"/>
      <c r="R17" s="695"/>
      <c r="S17" s="696"/>
    </row>
    <row r="18" spans="1:19" ht="14.5" customHeight="1">
      <c r="A18" s="700"/>
      <c r="B18" s="701"/>
      <c r="C18" s="1032"/>
      <c r="D18" s="846"/>
      <c r="E18" s="695"/>
      <c r="F18" s="695"/>
      <c r="G18" s="695"/>
      <c r="H18" s="695"/>
      <c r="I18" s="695"/>
      <c r="J18" s="695"/>
      <c r="K18" s="695"/>
      <c r="L18" s="695"/>
      <c r="M18" s="695"/>
      <c r="N18" s="695"/>
      <c r="O18" s="695"/>
      <c r="P18" s="695"/>
      <c r="Q18" s="695"/>
      <c r="R18" s="695"/>
      <c r="S18" s="696"/>
    </row>
    <row r="19" spans="1:19" ht="14.5" customHeight="1">
      <c r="A19" s="1023"/>
      <c r="B19" s="971"/>
      <c r="C19" s="972"/>
      <c r="D19" s="846"/>
      <c r="E19" s="695"/>
      <c r="F19" s="695"/>
      <c r="G19" s="695"/>
      <c r="H19" s="695"/>
      <c r="I19" s="695"/>
      <c r="J19" s="695"/>
      <c r="K19" s="695"/>
      <c r="L19" s="695"/>
      <c r="M19" s="695"/>
      <c r="N19" s="695"/>
      <c r="O19" s="695"/>
      <c r="P19" s="695"/>
      <c r="Q19" s="695"/>
      <c r="R19" s="695"/>
      <c r="S19" s="696"/>
    </row>
    <row r="20" spans="1:19" ht="14.5" customHeight="1">
      <c r="A20" s="1035">
        <f>IF(LEN(D12)&lt;=300,LEN(D12),"→300字を超過しています")</f>
        <v>0</v>
      </c>
      <c r="B20" s="1036"/>
      <c r="C20" s="1037"/>
      <c r="D20" s="1034"/>
      <c r="E20" s="735"/>
      <c r="F20" s="735"/>
      <c r="G20" s="735"/>
      <c r="H20" s="735"/>
      <c r="I20" s="735"/>
      <c r="J20" s="735"/>
      <c r="K20" s="735"/>
      <c r="L20" s="735"/>
      <c r="M20" s="735"/>
      <c r="N20" s="735"/>
      <c r="O20" s="735"/>
      <c r="P20" s="735"/>
      <c r="Q20" s="735"/>
      <c r="R20" s="735"/>
      <c r="S20" s="736"/>
    </row>
    <row r="21" spans="1:19" ht="15" customHeight="1">
      <c r="A21" s="700" t="s">
        <v>390</v>
      </c>
      <c r="B21" s="701"/>
      <c r="C21" s="702"/>
      <c r="D21" s="691"/>
      <c r="E21" s="692"/>
      <c r="F21" s="692"/>
      <c r="G21" s="692"/>
      <c r="H21" s="692"/>
      <c r="I21" s="692"/>
      <c r="J21" s="692"/>
      <c r="K21" s="692"/>
      <c r="L21" s="692"/>
      <c r="M21" s="692"/>
      <c r="N21" s="692"/>
      <c r="O21" s="692"/>
      <c r="P21" s="692"/>
      <c r="Q21" s="692"/>
      <c r="R21" s="692"/>
      <c r="S21" s="693"/>
    </row>
    <row r="22" spans="1:19" ht="15" customHeight="1">
      <c r="A22" s="700"/>
      <c r="B22" s="701"/>
      <c r="C22" s="702"/>
      <c r="D22" s="694"/>
      <c r="E22" s="695"/>
      <c r="F22" s="695"/>
      <c r="G22" s="695"/>
      <c r="H22" s="695"/>
      <c r="I22" s="695"/>
      <c r="J22" s="695"/>
      <c r="K22" s="695"/>
      <c r="L22" s="695"/>
      <c r="M22" s="695"/>
      <c r="N22" s="695"/>
      <c r="O22" s="695"/>
      <c r="P22" s="695"/>
      <c r="Q22" s="695"/>
      <c r="R22" s="695"/>
      <c r="S22" s="696"/>
    </row>
    <row r="23" spans="1:19" ht="15" customHeight="1">
      <c r="A23" s="700"/>
      <c r="B23" s="701"/>
      <c r="C23" s="702"/>
      <c r="D23" s="694"/>
      <c r="E23" s="695"/>
      <c r="F23" s="695"/>
      <c r="G23" s="695"/>
      <c r="H23" s="695"/>
      <c r="I23" s="695"/>
      <c r="J23" s="695"/>
      <c r="K23" s="695"/>
      <c r="L23" s="695"/>
      <c r="M23" s="695"/>
      <c r="N23" s="695"/>
      <c r="O23" s="695"/>
      <c r="P23" s="695"/>
      <c r="Q23" s="695"/>
      <c r="R23" s="695"/>
      <c r="S23" s="696"/>
    </row>
    <row r="24" spans="1:19" ht="15" customHeight="1">
      <c r="A24" s="700"/>
      <c r="B24" s="701"/>
      <c r="C24" s="702"/>
      <c r="D24" s="694"/>
      <c r="E24" s="695"/>
      <c r="F24" s="695"/>
      <c r="G24" s="695"/>
      <c r="H24" s="695"/>
      <c r="I24" s="695"/>
      <c r="J24" s="695"/>
      <c r="K24" s="695"/>
      <c r="L24" s="695"/>
      <c r="M24" s="695"/>
      <c r="N24" s="695"/>
      <c r="O24" s="695"/>
      <c r="P24" s="695"/>
      <c r="Q24" s="695"/>
      <c r="R24" s="695"/>
      <c r="S24" s="696"/>
    </row>
    <row r="25" spans="1:19" ht="15" customHeight="1">
      <c r="A25" s="1023"/>
      <c r="B25" s="971"/>
      <c r="C25" s="1024"/>
      <c r="D25" s="694"/>
      <c r="E25" s="695"/>
      <c r="F25" s="695"/>
      <c r="G25" s="695"/>
      <c r="H25" s="695"/>
      <c r="I25" s="695"/>
      <c r="J25" s="695"/>
      <c r="K25" s="695"/>
      <c r="L25" s="695"/>
      <c r="M25" s="695"/>
      <c r="N25" s="695"/>
      <c r="O25" s="695"/>
      <c r="P25" s="695"/>
      <c r="Q25" s="695"/>
      <c r="R25" s="695"/>
      <c r="S25" s="696"/>
    </row>
    <row r="26" spans="1:19" ht="15" customHeight="1">
      <c r="A26" s="1026">
        <f>IF(LEN(D21)&lt;=200,LEN(D21),"→200字を超過しています")</f>
        <v>0</v>
      </c>
      <c r="B26" s="1027"/>
      <c r="C26" s="1028"/>
      <c r="D26" s="1025"/>
      <c r="E26" s="741"/>
      <c r="F26" s="741"/>
      <c r="G26" s="741"/>
      <c r="H26" s="741"/>
      <c r="I26" s="741"/>
      <c r="J26" s="741"/>
      <c r="K26" s="741"/>
      <c r="L26" s="741"/>
      <c r="M26" s="741"/>
      <c r="N26" s="741"/>
      <c r="O26" s="741"/>
      <c r="P26" s="741"/>
      <c r="Q26" s="741"/>
      <c r="R26" s="741"/>
      <c r="S26" s="742"/>
    </row>
    <row r="27" spans="1:19" ht="8.25" customHeight="1">
      <c r="A27" s="546"/>
      <c r="B27" s="546"/>
      <c r="C27" s="546"/>
      <c r="D27" s="546"/>
      <c r="E27" s="546"/>
      <c r="F27" s="546"/>
      <c r="G27" s="546"/>
      <c r="H27" s="546"/>
      <c r="I27" s="546"/>
      <c r="J27" s="546"/>
      <c r="K27" s="546"/>
      <c r="L27" s="546"/>
      <c r="M27" s="546"/>
      <c r="N27" s="546"/>
      <c r="O27" s="546"/>
      <c r="P27" s="546"/>
      <c r="Q27" s="546"/>
      <c r="R27" s="546"/>
      <c r="S27" s="546"/>
    </row>
    <row r="28" spans="1:19" s="514" customFormat="1" ht="20">
      <c r="A28" s="547" t="s">
        <v>402</v>
      </c>
      <c r="B28" s="548"/>
      <c r="C28" s="547"/>
      <c r="D28" s="548"/>
      <c r="E28" s="548"/>
      <c r="F28" s="548"/>
      <c r="G28" s="548"/>
      <c r="H28" s="548"/>
      <c r="I28" s="548"/>
      <c r="J28" s="548"/>
      <c r="K28" s="548"/>
      <c r="L28" s="548"/>
      <c r="M28" s="548"/>
      <c r="N28" s="548"/>
      <c r="O28" s="548"/>
      <c r="P28" s="548"/>
      <c r="Q28" s="548"/>
      <c r="R28" s="548"/>
    </row>
    <row r="29" spans="1:19" s="514" customFormat="1" ht="36.75" customHeight="1">
      <c r="A29" s="1075" t="s">
        <v>391</v>
      </c>
      <c r="B29" s="1076"/>
      <c r="C29" s="1076"/>
      <c r="D29" s="1076"/>
      <c r="E29" s="1076"/>
      <c r="F29" s="1076"/>
      <c r="G29" s="1076"/>
      <c r="H29" s="1076"/>
      <c r="I29" s="1076"/>
      <c r="J29" s="1076"/>
      <c r="K29" s="1077"/>
      <c r="L29" s="1085" t="s">
        <v>287</v>
      </c>
      <c r="M29" s="1085"/>
      <c r="N29" s="1085"/>
      <c r="O29" s="1085"/>
      <c r="P29" s="1085"/>
      <c r="Q29" s="1085"/>
      <c r="R29" s="1085"/>
      <c r="S29" s="1086"/>
    </row>
    <row r="30" spans="1:19" s="514" customFormat="1" ht="15" customHeight="1">
      <c r="A30" s="1038" t="s">
        <v>313</v>
      </c>
      <c r="B30" s="1039"/>
      <c r="C30" s="1058" t="s">
        <v>199</v>
      </c>
      <c r="D30" s="1058"/>
      <c r="E30" s="1058"/>
      <c r="F30" s="1058"/>
      <c r="G30" s="1058"/>
      <c r="H30" s="1058"/>
      <c r="I30" s="1058"/>
      <c r="J30" s="1058"/>
      <c r="K30" s="1059"/>
      <c r="L30" s="1080"/>
      <c r="M30" s="1080"/>
      <c r="N30" s="1080"/>
      <c r="O30" s="1080"/>
      <c r="P30" s="1080"/>
      <c r="Q30" s="1080"/>
      <c r="R30" s="1080"/>
      <c r="S30" s="1081"/>
    </row>
    <row r="31" spans="1:19" s="514" customFormat="1" ht="15" customHeight="1">
      <c r="A31" s="1040"/>
      <c r="B31" s="1041"/>
      <c r="C31" s="1052" t="s">
        <v>251</v>
      </c>
      <c r="D31" s="1052"/>
      <c r="E31" s="1052"/>
      <c r="F31" s="1052"/>
      <c r="G31" s="1052"/>
      <c r="H31" s="1052"/>
      <c r="I31" s="1052"/>
      <c r="J31" s="1052"/>
      <c r="K31" s="1053"/>
      <c r="L31" s="1078"/>
      <c r="M31" s="1078"/>
      <c r="N31" s="1078"/>
      <c r="O31" s="1078"/>
      <c r="P31" s="1078"/>
      <c r="Q31" s="1078"/>
      <c r="R31" s="1078"/>
      <c r="S31" s="1079"/>
    </row>
    <row r="32" spans="1:19" s="514" customFormat="1" ht="15" customHeight="1">
      <c r="A32" s="1040"/>
      <c r="B32" s="1041"/>
      <c r="C32" s="1054"/>
      <c r="D32" s="1054"/>
      <c r="E32" s="1054"/>
      <c r="F32" s="1054"/>
      <c r="G32" s="1054"/>
      <c r="H32" s="1054"/>
      <c r="I32" s="1054"/>
      <c r="J32" s="1054"/>
      <c r="K32" s="1055"/>
      <c r="L32" s="1070"/>
      <c r="M32" s="1070"/>
      <c r="N32" s="1070"/>
      <c r="O32" s="1070"/>
      <c r="P32" s="1070"/>
      <c r="Q32" s="1070"/>
      <c r="R32" s="1070"/>
      <c r="S32" s="1071"/>
    </row>
    <row r="33" spans="1:26" s="514" customFormat="1" ht="15" customHeight="1">
      <c r="A33" s="1042"/>
      <c r="B33" s="1043"/>
      <c r="C33" s="1056"/>
      <c r="D33" s="1056"/>
      <c r="E33" s="1056"/>
      <c r="F33" s="1056"/>
      <c r="G33" s="1056"/>
      <c r="H33" s="1056"/>
      <c r="I33" s="1056"/>
      <c r="J33" s="1056"/>
      <c r="K33" s="1057"/>
      <c r="L33" s="1073"/>
      <c r="M33" s="1073"/>
      <c r="N33" s="1073"/>
      <c r="O33" s="1073"/>
      <c r="P33" s="1073"/>
      <c r="Q33" s="1073"/>
      <c r="R33" s="1073"/>
      <c r="S33" s="1074"/>
    </row>
    <row r="34" spans="1:26" s="514" customFormat="1" ht="18">
      <c r="A34" s="1060" t="s">
        <v>108</v>
      </c>
      <c r="B34" s="1061"/>
      <c r="C34" s="1061"/>
      <c r="D34" s="1061"/>
      <c r="E34" s="1061"/>
      <c r="F34" s="1061"/>
      <c r="G34" s="1061"/>
      <c r="H34" s="1061"/>
      <c r="I34" s="1061"/>
      <c r="J34" s="1061"/>
      <c r="K34" s="1062"/>
      <c r="L34" s="1085" t="s">
        <v>287</v>
      </c>
      <c r="M34" s="1085"/>
      <c r="N34" s="1085"/>
      <c r="O34" s="1085"/>
      <c r="P34" s="1085"/>
      <c r="Q34" s="1085"/>
      <c r="R34" s="1085"/>
      <c r="S34" s="1086"/>
    </row>
    <row r="35" spans="1:26" s="514" customFormat="1" ht="21" customHeight="1">
      <c r="A35" s="1044" t="s">
        <v>106</v>
      </c>
      <c r="B35" s="1045"/>
      <c r="C35" s="1048" t="s">
        <v>198</v>
      </c>
      <c r="D35" s="1048"/>
      <c r="E35" s="1048"/>
      <c r="F35" s="1048"/>
      <c r="G35" s="1048"/>
      <c r="H35" s="1048"/>
      <c r="I35" s="1048"/>
      <c r="J35" s="1048"/>
      <c r="K35" s="1049"/>
      <c r="L35" s="1091" t="s">
        <v>287</v>
      </c>
      <c r="M35" s="1092"/>
      <c r="N35" s="1092"/>
      <c r="O35" s="1092"/>
      <c r="P35" s="1092"/>
      <c r="Q35" s="1092"/>
      <c r="R35" s="1092"/>
      <c r="S35" s="1093"/>
    </row>
    <row r="36" spans="1:26" s="514" customFormat="1" ht="21" customHeight="1">
      <c r="A36" s="1046"/>
      <c r="B36" s="1047"/>
      <c r="C36" s="1050"/>
      <c r="D36" s="1050"/>
      <c r="E36" s="1050"/>
      <c r="F36" s="1050"/>
      <c r="G36" s="1050"/>
      <c r="H36" s="1050"/>
      <c r="I36" s="1050"/>
      <c r="J36" s="1050"/>
      <c r="K36" s="1051"/>
      <c r="L36" s="1089"/>
      <c r="M36" s="1089"/>
      <c r="N36" s="1089"/>
      <c r="O36" s="1089"/>
      <c r="P36" s="1089"/>
      <c r="Q36" s="1089"/>
      <c r="R36" s="1089"/>
      <c r="S36" s="1090"/>
    </row>
    <row r="37" spans="1:26" s="514" customFormat="1" ht="19.5" customHeight="1">
      <c r="A37" s="1063" t="s">
        <v>307</v>
      </c>
      <c r="B37" s="1064"/>
      <c r="C37" s="1064"/>
      <c r="D37" s="1064"/>
      <c r="E37" s="1064"/>
      <c r="F37" s="1064"/>
      <c r="G37" s="1064"/>
      <c r="H37" s="1064"/>
      <c r="I37" s="1064"/>
      <c r="J37" s="1064"/>
      <c r="K37" s="1065"/>
      <c r="L37" s="1094" t="s">
        <v>287</v>
      </c>
      <c r="M37" s="1094"/>
      <c r="N37" s="1094"/>
      <c r="O37" s="1094"/>
      <c r="P37" s="1094"/>
      <c r="Q37" s="1094"/>
      <c r="R37" s="1094"/>
      <c r="S37" s="1095"/>
    </row>
    <row r="38" spans="1:26" s="514" customFormat="1" ht="19.5" customHeight="1">
      <c r="A38" s="1066"/>
      <c r="B38" s="1067"/>
      <c r="C38" s="1067"/>
      <c r="D38" s="1067"/>
      <c r="E38" s="1067"/>
      <c r="F38" s="1067"/>
      <c r="G38" s="1067"/>
      <c r="H38" s="1067"/>
      <c r="I38" s="1067"/>
      <c r="J38" s="1067"/>
      <c r="K38" s="1068"/>
      <c r="L38" s="1096"/>
      <c r="M38" s="1096"/>
      <c r="N38" s="1096"/>
      <c r="O38" s="1096"/>
      <c r="P38" s="1096"/>
      <c r="Q38" s="1096"/>
      <c r="R38" s="1096"/>
      <c r="S38" s="1097"/>
    </row>
    <row r="39" spans="1:26" s="514" customFormat="1" ht="18.75" customHeight="1">
      <c r="A39" s="1044" t="s">
        <v>106</v>
      </c>
      <c r="B39" s="1045"/>
      <c r="C39" s="1048" t="s">
        <v>198</v>
      </c>
      <c r="D39" s="1048"/>
      <c r="E39" s="1048"/>
      <c r="F39" s="1048"/>
      <c r="G39" s="1048"/>
      <c r="H39" s="1048"/>
      <c r="I39" s="1048"/>
      <c r="J39" s="1048"/>
      <c r="K39" s="1049"/>
      <c r="L39" s="1091" t="s">
        <v>287</v>
      </c>
      <c r="M39" s="1092"/>
      <c r="N39" s="1092"/>
      <c r="O39" s="1092"/>
      <c r="P39" s="1092"/>
      <c r="Q39" s="1092"/>
      <c r="R39" s="1092"/>
      <c r="S39" s="1093"/>
    </row>
    <row r="40" spans="1:26" s="514" customFormat="1" ht="18.75" customHeight="1">
      <c r="A40" s="1046"/>
      <c r="B40" s="1047"/>
      <c r="C40" s="1050"/>
      <c r="D40" s="1050"/>
      <c r="E40" s="1050"/>
      <c r="F40" s="1050"/>
      <c r="G40" s="1050"/>
      <c r="H40" s="1050"/>
      <c r="I40" s="1050"/>
      <c r="J40" s="1050"/>
      <c r="K40" s="1051"/>
      <c r="L40" s="1089"/>
      <c r="M40" s="1089"/>
      <c r="N40" s="1089"/>
      <c r="O40" s="1089"/>
      <c r="P40" s="1089"/>
      <c r="Q40" s="1089"/>
      <c r="R40" s="1089"/>
      <c r="S40" s="1090"/>
    </row>
    <row r="41" spans="1:26" s="514" customFormat="1" ht="18">
      <c r="A41" s="1082" t="s">
        <v>107</v>
      </c>
      <c r="B41" s="1083"/>
      <c r="C41" s="1083"/>
      <c r="D41" s="1083"/>
      <c r="E41" s="1083"/>
      <c r="F41" s="1083"/>
      <c r="G41" s="1083"/>
      <c r="H41" s="1083"/>
      <c r="I41" s="1083"/>
      <c r="J41" s="1083"/>
      <c r="K41" s="1084"/>
      <c r="L41" s="1087" t="s">
        <v>287</v>
      </c>
      <c r="M41" s="1087"/>
      <c r="N41" s="1087"/>
      <c r="O41" s="1087"/>
      <c r="P41" s="1087"/>
      <c r="Q41" s="1087"/>
      <c r="R41" s="1087"/>
      <c r="S41" s="1088"/>
    </row>
    <row r="42" spans="1:26" s="511" customFormat="1" ht="18">
      <c r="A42" s="963" t="s">
        <v>250</v>
      </c>
      <c r="B42" s="964"/>
      <c r="C42" s="964"/>
      <c r="D42" s="964"/>
      <c r="E42" s="964"/>
      <c r="F42" s="964"/>
      <c r="G42" s="964"/>
      <c r="H42" s="964"/>
      <c r="I42" s="964"/>
      <c r="J42" s="964"/>
      <c r="K42" s="964"/>
      <c r="L42" s="964"/>
      <c r="M42" s="964"/>
      <c r="N42" s="964"/>
      <c r="O42" s="964"/>
      <c r="P42" s="964"/>
      <c r="Q42" s="964"/>
      <c r="R42" s="964"/>
      <c r="S42" s="965"/>
      <c r="T42" s="549"/>
      <c r="U42" s="549"/>
      <c r="V42" s="550"/>
      <c r="W42" s="550"/>
      <c r="X42" s="550"/>
      <c r="Y42" s="550"/>
      <c r="Z42" s="550"/>
    </row>
    <row r="43" spans="1:26" s="514" customFormat="1" ht="15.75" customHeight="1">
      <c r="A43" s="1069"/>
      <c r="B43" s="1070"/>
      <c r="C43" s="1070"/>
      <c r="D43" s="1070"/>
      <c r="E43" s="1070"/>
      <c r="F43" s="1070"/>
      <c r="G43" s="1070"/>
      <c r="H43" s="1070"/>
      <c r="I43" s="1070"/>
      <c r="J43" s="1070"/>
      <c r="K43" s="1070"/>
      <c r="L43" s="1070"/>
      <c r="M43" s="1070"/>
      <c r="N43" s="1070"/>
      <c r="O43" s="1070"/>
      <c r="P43" s="1070"/>
      <c r="Q43" s="1070"/>
      <c r="R43" s="1070"/>
      <c r="S43" s="1071"/>
    </row>
    <row r="44" spans="1:26" s="514" customFormat="1" ht="15.75" customHeight="1">
      <c r="A44" s="1069"/>
      <c r="B44" s="1070"/>
      <c r="C44" s="1070"/>
      <c r="D44" s="1070"/>
      <c r="E44" s="1070"/>
      <c r="F44" s="1070"/>
      <c r="G44" s="1070"/>
      <c r="H44" s="1070"/>
      <c r="I44" s="1070"/>
      <c r="J44" s="1070"/>
      <c r="K44" s="1070"/>
      <c r="L44" s="1070"/>
      <c r="M44" s="1070"/>
      <c r="N44" s="1070"/>
      <c r="O44" s="1070"/>
      <c r="P44" s="1070"/>
      <c r="Q44" s="1070"/>
      <c r="R44" s="1070"/>
      <c r="S44" s="1071"/>
    </row>
    <row r="45" spans="1:26" s="514" customFormat="1" ht="15.75" customHeight="1">
      <c r="A45" s="1069"/>
      <c r="B45" s="1070"/>
      <c r="C45" s="1070"/>
      <c r="D45" s="1070"/>
      <c r="E45" s="1070"/>
      <c r="F45" s="1070"/>
      <c r="G45" s="1070"/>
      <c r="H45" s="1070"/>
      <c r="I45" s="1070"/>
      <c r="J45" s="1070"/>
      <c r="K45" s="1070"/>
      <c r="L45" s="1070"/>
      <c r="M45" s="1070"/>
      <c r="N45" s="1070"/>
      <c r="O45" s="1070"/>
      <c r="P45" s="1070"/>
      <c r="Q45" s="1070"/>
      <c r="R45" s="1070"/>
      <c r="S45" s="1071"/>
    </row>
    <row r="46" spans="1:26" ht="15.75" customHeight="1">
      <c r="A46" s="1069"/>
      <c r="B46" s="1070"/>
      <c r="C46" s="1070"/>
      <c r="D46" s="1070"/>
      <c r="E46" s="1070"/>
      <c r="F46" s="1070"/>
      <c r="G46" s="1070"/>
      <c r="H46" s="1070"/>
      <c r="I46" s="1070"/>
      <c r="J46" s="1070"/>
      <c r="K46" s="1070"/>
      <c r="L46" s="1070"/>
      <c r="M46" s="1070"/>
      <c r="N46" s="1070"/>
      <c r="O46" s="1070"/>
      <c r="P46" s="1070"/>
      <c r="Q46" s="1070"/>
      <c r="R46" s="1070"/>
      <c r="S46" s="1071"/>
      <c r="Z46" s="501"/>
    </row>
    <row r="47" spans="1:26" ht="15.75" customHeight="1">
      <c r="A47" s="1069"/>
      <c r="B47" s="1070"/>
      <c r="C47" s="1070"/>
      <c r="D47" s="1070"/>
      <c r="E47" s="1070"/>
      <c r="F47" s="1070"/>
      <c r="G47" s="1070"/>
      <c r="H47" s="1070"/>
      <c r="I47" s="1070"/>
      <c r="J47" s="1070"/>
      <c r="K47" s="1070"/>
      <c r="L47" s="1070"/>
      <c r="M47" s="1070"/>
      <c r="N47" s="1070"/>
      <c r="O47" s="1070"/>
      <c r="P47" s="1070"/>
      <c r="Q47" s="1070"/>
      <c r="R47" s="1070"/>
      <c r="S47" s="1071"/>
      <c r="Z47" s="501"/>
    </row>
    <row r="48" spans="1:26" ht="15.75" customHeight="1">
      <c r="A48" s="1072"/>
      <c r="B48" s="1073"/>
      <c r="C48" s="1073"/>
      <c r="D48" s="1073"/>
      <c r="E48" s="1073"/>
      <c r="F48" s="1073"/>
      <c r="G48" s="1073"/>
      <c r="H48" s="1073"/>
      <c r="I48" s="1073"/>
      <c r="J48" s="1073"/>
      <c r="K48" s="1073"/>
      <c r="L48" s="1073"/>
      <c r="M48" s="1073"/>
      <c r="N48" s="1073"/>
      <c r="O48" s="1073"/>
      <c r="P48" s="1073"/>
      <c r="Q48" s="1073"/>
      <c r="R48" s="1073"/>
      <c r="S48" s="1074"/>
      <c r="Z48" s="501"/>
    </row>
    <row r="49" spans="1:19" ht="15" customHeight="1">
      <c r="A49" s="963" t="s">
        <v>362</v>
      </c>
      <c r="B49" s="964"/>
      <c r="C49" s="964"/>
      <c r="D49" s="964"/>
      <c r="E49" s="964"/>
      <c r="F49" s="964"/>
      <c r="G49" s="964"/>
      <c r="H49" s="964"/>
      <c r="I49" s="964"/>
      <c r="J49" s="964"/>
      <c r="K49" s="964"/>
      <c r="L49" s="964"/>
      <c r="M49" s="964"/>
      <c r="N49" s="964"/>
      <c r="O49" s="964"/>
      <c r="P49" s="964"/>
      <c r="Q49" s="964"/>
      <c r="R49" s="964"/>
      <c r="S49" s="965"/>
    </row>
    <row r="50" spans="1:19" ht="24" customHeight="1">
      <c r="A50" s="1069"/>
      <c r="B50" s="1070"/>
      <c r="C50" s="1070"/>
      <c r="D50" s="1070"/>
      <c r="E50" s="1070"/>
      <c r="F50" s="1070"/>
      <c r="G50" s="1070"/>
      <c r="H50" s="1070"/>
      <c r="I50" s="1070"/>
      <c r="J50" s="1070"/>
      <c r="K50" s="1070"/>
      <c r="L50" s="1070"/>
      <c r="M50" s="1070"/>
      <c r="N50" s="1070"/>
      <c r="O50" s="1070"/>
      <c r="P50" s="1070"/>
      <c r="Q50" s="1070"/>
      <c r="R50" s="1070"/>
      <c r="S50" s="1071"/>
    </row>
    <row r="51" spans="1:19" ht="24" customHeight="1">
      <c r="A51" s="1069"/>
      <c r="B51" s="1070"/>
      <c r="C51" s="1070"/>
      <c r="D51" s="1070"/>
      <c r="E51" s="1070"/>
      <c r="F51" s="1070"/>
      <c r="G51" s="1070"/>
      <c r="H51" s="1070"/>
      <c r="I51" s="1070"/>
      <c r="J51" s="1070"/>
      <c r="K51" s="1070"/>
      <c r="L51" s="1070"/>
      <c r="M51" s="1070"/>
      <c r="N51" s="1070"/>
      <c r="O51" s="1070"/>
      <c r="P51" s="1070"/>
      <c r="Q51" s="1070"/>
      <c r="R51" s="1070"/>
      <c r="S51" s="1071"/>
    </row>
    <row r="52" spans="1:19" ht="24" customHeight="1">
      <c r="A52" s="1069"/>
      <c r="B52" s="1070"/>
      <c r="C52" s="1070"/>
      <c r="D52" s="1070"/>
      <c r="E52" s="1070"/>
      <c r="F52" s="1070"/>
      <c r="G52" s="1070"/>
      <c r="H52" s="1070"/>
      <c r="I52" s="1070"/>
      <c r="J52" s="1070"/>
      <c r="K52" s="1070"/>
      <c r="L52" s="1070"/>
      <c r="M52" s="1070"/>
      <c r="N52" s="1070"/>
      <c r="O52" s="1070"/>
      <c r="P52" s="1070"/>
      <c r="Q52" s="1070"/>
      <c r="R52" s="1070"/>
      <c r="S52" s="1071"/>
    </row>
    <row r="53" spans="1:19" ht="24" customHeight="1">
      <c r="A53" s="1069"/>
      <c r="B53" s="1070"/>
      <c r="C53" s="1070"/>
      <c r="D53" s="1070"/>
      <c r="E53" s="1070"/>
      <c r="F53" s="1070"/>
      <c r="G53" s="1070"/>
      <c r="H53" s="1070"/>
      <c r="I53" s="1070"/>
      <c r="J53" s="1070"/>
      <c r="K53" s="1070"/>
      <c r="L53" s="1070"/>
      <c r="M53" s="1070"/>
      <c r="N53" s="1070"/>
      <c r="O53" s="1070"/>
      <c r="P53" s="1070"/>
      <c r="Q53" s="1070"/>
      <c r="R53" s="1070"/>
      <c r="S53" s="1071"/>
    </row>
    <row r="54" spans="1:19" ht="24" customHeight="1">
      <c r="A54" s="1069"/>
      <c r="B54" s="1070"/>
      <c r="C54" s="1070"/>
      <c r="D54" s="1070"/>
      <c r="E54" s="1070"/>
      <c r="F54" s="1070"/>
      <c r="G54" s="1070"/>
      <c r="H54" s="1070"/>
      <c r="I54" s="1070"/>
      <c r="J54" s="1070"/>
      <c r="K54" s="1070"/>
      <c r="L54" s="1070"/>
      <c r="M54" s="1070"/>
      <c r="N54" s="1070"/>
      <c r="O54" s="1070"/>
      <c r="P54" s="1070"/>
      <c r="Q54" s="1070"/>
      <c r="R54" s="1070"/>
      <c r="S54" s="1071"/>
    </row>
    <row r="55" spans="1:19" ht="24" customHeight="1">
      <c r="A55" s="1072"/>
      <c r="B55" s="1073"/>
      <c r="C55" s="1073"/>
      <c r="D55" s="1073"/>
      <c r="E55" s="1073"/>
      <c r="F55" s="1073"/>
      <c r="G55" s="1073"/>
      <c r="H55" s="1073"/>
      <c r="I55" s="1073"/>
      <c r="J55" s="1073"/>
      <c r="K55" s="1073"/>
      <c r="L55" s="1073"/>
      <c r="M55" s="1073"/>
      <c r="N55" s="1073"/>
      <c r="O55" s="1073"/>
      <c r="P55" s="1073"/>
      <c r="Q55" s="1073"/>
      <c r="R55" s="1073"/>
      <c r="S55" s="1074"/>
    </row>
  </sheetData>
  <sheetProtection sheet="1" formatCells="0" selectLockedCells="1"/>
  <mergeCells count="35">
    <mergeCell ref="A49:S49"/>
    <mergeCell ref="A50:S55"/>
    <mergeCell ref="A42:S42"/>
    <mergeCell ref="A29:K29"/>
    <mergeCell ref="L31:S33"/>
    <mergeCell ref="L30:S30"/>
    <mergeCell ref="A43:S48"/>
    <mergeCell ref="A41:K41"/>
    <mergeCell ref="L29:S29"/>
    <mergeCell ref="L41:S41"/>
    <mergeCell ref="L40:S40"/>
    <mergeCell ref="L39:S39"/>
    <mergeCell ref="L37:S38"/>
    <mergeCell ref="L36:S36"/>
    <mergeCell ref="L35:S35"/>
    <mergeCell ref="L34:S34"/>
    <mergeCell ref="A30:B33"/>
    <mergeCell ref="A39:B40"/>
    <mergeCell ref="A35:B36"/>
    <mergeCell ref="C39:K40"/>
    <mergeCell ref="C35:K36"/>
    <mergeCell ref="C31:K33"/>
    <mergeCell ref="C30:K30"/>
    <mergeCell ref="A34:K34"/>
    <mergeCell ref="A37:K38"/>
    <mergeCell ref="D2:S2"/>
    <mergeCell ref="A21:C25"/>
    <mergeCell ref="D21:S26"/>
    <mergeCell ref="A26:C26"/>
    <mergeCell ref="A3:C10"/>
    <mergeCell ref="D3:S11"/>
    <mergeCell ref="A11:C11"/>
    <mergeCell ref="A12:C19"/>
    <mergeCell ref="D12:S20"/>
    <mergeCell ref="A20:C20"/>
  </mergeCells>
  <phoneticPr fontId="1"/>
  <dataValidations xWindow="589" yWindow="654" count="11">
    <dataValidation allowBlank="1" showErrorMessage="1" prompt="_x000a_" sqref="L31:S33" xr:uid="{00000000-0002-0000-0900-000000000000}"/>
    <dataValidation type="list" allowBlank="1" showInputMessage="1" showErrorMessage="1" prompt="許諾を受ける産業財産権が１つ以上ある場合、主となる権利を記入してください。記入した産業財産権の特許等公報を提出してください。※出願公開前の出願明細書は、記入・提出不要。" sqref="L39:S39" xr:uid="{00000000-0002-0000-0900-000001000000}">
      <formula1>"選択してください,特許権,実用新案権,意匠権,商標権,複数(説明欄に記入)"</formula1>
    </dataValidation>
    <dataValidation imeMode="halfAlpha" allowBlank="1" showInputMessage="1" showErrorMessage="1" sqref="L30:S30" xr:uid="{00000000-0002-0000-0900-000002000000}"/>
    <dataValidation type="list" allowBlank="1" showInputMessage="1" showErrorMessage="1" prompt="保有する産業財産権が１つ以上ある場合は、主となる権利を記入してください。記入した産業財産権の特許等公報を提出してください。※出願公開前の出願明細書は、記入・提出不要。" sqref="L35:S35" xr:uid="{00000000-0002-0000-0900-000003000000}">
      <formula1>"選択してください,特許権,実用新案権,意匠権,商標権,複数(説明欄に記入)"</formula1>
    </dataValidation>
    <dataValidation type="list" allowBlank="1" showInputMessage="1" showErrorMessage="1" sqref="L37:S38 L34:S34" xr:uid="{00000000-0002-0000-0900-000004000000}">
      <formula1>"選択してください,はい,いいえ,対象外"</formula1>
    </dataValidation>
    <dataValidation type="list" allowBlank="1" showInputMessage="1" showErrorMessage="1" sqref="L41:S41" xr:uid="{00000000-0002-0000-0900-000005000000}">
      <formula1>"選択してください,特許権を出願予定,実用新案権を出願予定,商標権を出願予定,意匠権を出願予定,予定なし,対象外"</formula1>
    </dataValidation>
    <dataValidation allowBlank="1" showInputMessage="1" showErrorMessage="1" prompt="主に以下の点を説明してください。・本助成事業を含む企業活動における法令遵守への取組み・本助成事業の成果物に対する安全性対策・その他必要に応じ、各自で説明項目を追加" sqref="A50:S55" xr:uid="{00000000-0002-0000-0900-000006000000}"/>
    <dataValidation allowBlank="1" showInputMessage="1" showErrorMessage="1" prompt="ターゲットとする市場全体・顧客を説明してください。" sqref="D3:S11" xr:uid="{00000000-0002-0000-0900-000007000000}"/>
    <dataValidation allowBlank="1" showInputMessage="1" showErrorMessage="1" prompt="主に以下の点を説明してください。・本助成事業の成果の活用方法（今後のビジネスでどう活かしていくか）・期待される波及効果（技術力向上、経営基盤強化、経済・業界への波及効果、社会的貢献度）" sqref="D21:S26" xr:uid="{00000000-0002-0000-0900-000008000000}"/>
    <dataValidation allowBlank="1" showInputMessage="1" showErrorMessage="1" prompt="主に以下の点を説明してください。_x000a_・ターゲットとなる市場・顧客の開拓方法_x000a_・販売ルートの確立手法_x000a_・価格戦略（低コスト、高付加価値）" sqref="D12:S20" xr:uid="{00000000-0002-0000-0900-000009000000}"/>
    <dataValidation type="list" allowBlank="1" showErrorMessage="1" sqref="L29:S29" xr:uid="{00000000-0002-0000-0900-00000A000000}">
      <formula1>"選択してください,はい,いいえ,対象外"</formula1>
    </dataValidation>
  </dataValidations>
  <pageMargins left="0.59055118110236227" right="0.19685039370078741" top="0.39370078740157483" bottom="0.39370078740157483" header="0.19685039370078741" footer="0.19685039370078741"/>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AT46"/>
  <sheetViews>
    <sheetView view="pageBreakPreview" zoomScaleNormal="100" zoomScaleSheetLayoutView="100" workbookViewId="0">
      <selection activeCell="C7" sqref="C7"/>
    </sheetView>
  </sheetViews>
  <sheetFormatPr defaultColWidth="2.08984375" defaultRowHeight="18"/>
  <cols>
    <col min="1" max="1" width="0.7265625" style="20" customWidth="1"/>
    <col min="2" max="2" width="7" style="23" customWidth="1"/>
    <col min="3" max="3" width="12.453125" style="224" customWidth="1"/>
    <col min="4" max="5" width="10.453125" style="224" customWidth="1"/>
    <col min="6" max="6" width="5" style="54" customWidth="1"/>
    <col min="7" max="7" width="5" style="23" customWidth="1"/>
    <col min="8" max="8" width="10" style="23" customWidth="1"/>
    <col min="9" max="10" width="11" style="23" customWidth="1"/>
    <col min="11" max="11" width="12.7265625" style="224" customWidth="1"/>
    <col min="12" max="12" width="11" style="416" customWidth="1"/>
    <col min="13" max="13" width="9" style="17" customWidth="1"/>
    <col min="14" max="18" width="9" style="17"/>
    <col min="19" max="55" width="2.08984375" style="20" customWidth="1"/>
    <col min="56" max="56" width="3" style="20" customWidth="1"/>
    <col min="57" max="214" width="2.08984375" style="20" customWidth="1"/>
    <col min="215" max="16384" width="2.08984375" style="20"/>
  </cols>
  <sheetData>
    <row r="1" spans="1:41">
      <c r="A1" s="20" t="s">
        <v>315</v>
      </c>
    </row>
    <row r="2" spans="1:41" s="19" customFormat="1" ht="22.5">
      <c r="A2" s="44" t="s">
        <v>336</v>
      </c>
      <c r="C2" s="18"/>
      <c r="D2" s="18"/>
      <c r="E2" s="1098"/>
      <c r="F2" s="1098"/>
      <c r="G2" s="1098"/>
      <c r="H2" s="1098"/>
      <c r="I2" s="1098"/>
      <c r="J2" s="1098"/>
      <c r="K2" s="1098"/>
      <c r="L2" s="415"/>
      <c r="M2" s="17"/>
      <c r="N2" s="17"/>
      <c r="O2" s="17"/>
      <c r="P2" s="17"/>
      <c r="Q2" s="17"/>
      <c r="R2" s="17"/>
      <c r="S2" s="45"/>
      <c r="T2" s="45"/>
      <c r="U2" s="27"/>
      <c r="V2" s="46"/>
      <c r="W2" s="27"/>
      <c r="X2" s="27"/>
      <c r="Y2" s="27"/>
      <c r="Z2" s="27"/>
      <c r="AA2" s="27"/>
    </row>
    <row r="3" spans="1:41" s="19" customFormat="1" ht="20">
      <c r="A3" s="4" t="s">
        <v>206</v>
      </c>
      <c r="B3" s="4"/>
      <c r="C3" s="18"/>
      <c r="D3" s="18"/>
      <c r="E3" s="18"/>
      <c r="F3" s="18"/>
      <c r="G3" s="18"/>
      <c r="H3" s="18"/>
      <c r="I3" s="18"/>
      <c r="J3" s="18"/>
      <c r="K3" s="18"/>
      <c r="L3" s="18"/>
      <c r="M3" s="17"/>
      <c r="N3" s="17"/>
      <c r="O3" s="17"/>
      <c r="P3" s="17"/>
      <c r="Q3" s="17"/>
      <c r="R3" s="17"/>
      <c r="S3" s="45"/>
      <c r="T3" s="45"/>
      <c r="U3" s="27"/>
      <c r="V3" s="27"/>
      <c r="W3" s="27"/>
      <c r="X3" s="27"/>
      <c r="Y3" s="27"/>
      <c r="Z3" s="27"/>
      <c r="AA3" s="27"/>
    </row>
    <row r="4" spans="1:41" ht="15" customHeight="1">
      <c r="A4" s="36" t="s">
        <v>57</v>
      </c>
      <c r="B4" s="43"/>
      <c r="C4" s="42"/>
      <c r="D4" s="42"/>
      <c r="E4" s="42"/>
      <c r="F4" s="42"/>
      <c r="G4" s="42"/>
      <c r="H4" s="42"/>
      <c r="I4" s="42"/>
      <c r="J4" s="42"/>
      <c r="K4" s="42"/>
      <c r="L4" s="418"/>
      <c r="S4" s="47"/>
      <c r="T4" s="47"/>
      <c r="U4" s="47"/>
      <c r="V4" s="47"/>
      <c r="W4" s="47"/>
      <c r="X4" s="47"/>
      <c r="Y4" s="47"/>
      <c r="Z4" s="47"/>
      <c r="AA4" s="47"/>
    </row>
    <row r="5" spans="1:41" ht="15" customHeight="1">
      <c r="A5" s="35"/>
      <c r="B5" s="129" t="s">
        <v>175</v>
      </c>
      <c r="C5" s="130"/>
      <c r="D5" s="131"/>
      <c r="E5" s="131"/>
      <c r="F5" s="132"/>
      <c r="G5" s="131"/>
      <c r="H5" s="131"/>
      <c r="I5" s="131"/>
      <c r="J5" s="131"/>
      <c r="K5" s="419" t="s">
        <v>10</v>
      </c>
      <c r="L5" s="133"/>
    </row>
    <row r="6" spans="1:41" ht="49.5" customHeight="1">
      <c r="A6" s="35"/>
      <c r="B6" s="134" t="s">
        <v>49</v>
      </c>
      <c r="C6" s="135" t="s">
        <v>11</v>
      </c>
      <c r="D6" s="135" t="s">
        <v>12</v>
      </c>
      <c r="E6" s="135" t="s">
        <v>24</v>
      </c>
      <c r="F6" s="135" t="s">
        <v>13</v>
      </c>
      <c r="G6" s="135" t="s">
        <v>31</v>
      </c>
      <c r="H6" s="135" t="s">
        <v>74</v>
      </c>
      <c r="I6" s="184" t="s">
        <v>92</v>
      </c>
      <c r="J6" s="135" t="s">
        <v>14</v>
      </c>
      <c r="K6" s="426" t="s">
        <v>78</v>
      </c>
      <c r="L6" s="429" t="s">
        <v>365</v>
      </c>
    </row>
    <row r="7" spans="1:41" ht="41.25" customHeight="1">
      <c r="A7" s="56"/>
      <c r="B7" s="551">
        <f t="shared" ref="B7:B21" si="0">ROW()-6</f>
        <v>1</v>
      </c>
      <c r="C7" s="179"/>
      <c r="D7" s="179"/>
      <c r="E7" s="179"/>
      <c r="F7" s="257"/>
      <c r="G7" s="258"/>
      <c r="H7" s="259"/>
      <c r="I7" s="260" t="str">
        <f>IF(OR(原材料・副資材費[[#This Row],[数量
(A)]]="",原材料・副資材費[[#This Row],[単価
（税抜）
(B)]]=""),"",(原材料・副資材費[[#This Row],[数量
(A)]]*原材料・副資材費[[#This Row],[単価
（税抜）
(B)]]))</f>
        <v/>
      </c>
      <c r="J7" s="260" t="str">
        <f>IF(原材料・副資材費[[#This Row],[助成対象経費
（税抜）
(A)×(B)]]="","",原材料・副資材費[[#This Row],[助成対象経費
（税抜）
(A)×(B)]]*1.1)</f>
        <v/>
      </c>
      <c r="K7" s="427"/>
      <c r="L7" s="627"/>
      <c r="S7" s="47"/>
      <c r="T7" s="47"/>
    </row>
    <row r="8" spans="1:41" ht="41.25" customHeight="1">
      <c r="A8" s="56"/>
      <c r="B8" s="551">
        <f t="shared" si="0"/>
        <v>2</v>
      </c>
      <c r="C8" s="179"/>
      <c r="D8" s="179"/>
      <c r="E8" s="179"/>
      <c r="F8" s="257"/>
      <c r="G8" s="258"/>
      <c r="H8" s="259"/>
      <c r="I8" s="260" t="str">
        <f>IF(OR(原材料・副資材費[[#This Row],[数量
(A)]]="",原材料・副資材費[[#This Row],[単価
（税抜）
(B)]]=""),"",(原材料・副資材費[[#This Row],[数量
(A)]]*原材料・副資材費[[#This Row],[単価
（税抜）
(B)]]))</f>
        <v/>
      </c>
      <c r="J8" s="260" t="str">
        <f>IF(原材料・副資材費[[#This Row],[助成対象経費
（税抜）
(A)×(B)]]="","",原材料・副資材費[[#This Row],[助成対象経費
（税抜）
(A)×(B)]]*1.1)</f>
        <v/>
      </c>
      <c r="K8" s="427"/>
      <c r="L8" s="627"/>
      <c r="S8" s="47"/>
      <c r="T8" s="47"/>
    </row>
    <row r="9" spans="1:41" ht="41.25" customHeight="1">
      <c r="A9" s="56"/>
      <c r="B9" s="551">
        <f t="shared" si="0"/>
        <v>3</v>
      </c>
      <c r="C9" s="179"/>
      <c r="D9" s="179"/>
      <c r="E9" s="179"/>
      <c r="F9" s="257"/>
      <c r="G9" s="258"/>
      <c r="H9" s="259"/>
      <c r="I9" s="260" t="str">
        <f>IF(OR(原材料・副資材費[[#This Row],[数量
(A)]]="",原材料・副資材費[[#This Row],[単価
（税抜）
(B)]]=""),"",(原材料・副資材費[[#This Row],[数量
(A)]]*原材料・副資材費[[#This Row],[単価
（税抜）
(B)]]))</f>
        <v/>
      </c>
      <c r="J9" s="260" t="str">
        <f>IF(原材料・副資材費[[#This Row],[助成対象経費
（税抜）
(A)×(B)]]="","",原材料・副資材費[[#This Row],[助成対象経費
（税抜）
(A)×(B)]]*1.1)</f>
        <v/>
      </c>
      <c r="K9" s="427"/>
      <c r="L9" s="627"/>
      <c r="S9" s="47"/>
      <c r="T9" s="47"/>
    </row>
    <row r="10" spans="1:41" ht="41.25" customHeight="1">
      <c r="A10" s="56"/>
      <c r="B10" s="551">
        <f t="shared" si="0"/>
        <v>4</v>
      </c>
      <c r="C10" s="179"/>
      <c r="D10" s="179"/>
      <c r="E10" s="179"/>
      <c r="F10" s="257"/>
      <c r="G10" s="258"/>
      <c r="H10" s="259"/>
      <c r="I10" s="260" t="str">
        <f>IF(OR(原材料・副資材費[[#This Row],[数量
(A)]]="",原材料・副資材費[[#This Row],[単価
（税抜）
(B)]]=""),"",(原材料・副資材費[[#This Row],[数量
(A)]]*原材料・副資材費[[#This Row],[単価
（税抜）
(B)]]))</f>
        <v/>
      </c>
      <c r="J10" s="260" t="str">
        <f>IF(原材料・副資材費[[#This Row],[助成対象経費
（税抜）
(A)×(B)]]="","",原材料・副資材費[[#This Row],[助成対象経費
（税抜）
(A)×(B)]]*1.1)</f>
        <v/>
      </c>
      <c r="K10" s="427"/>
      <c r="L10" s="627"/>
      <c r="S10" s="47"/>
      <c r="T10" s="47"/>
    </row>
    <row r="11" spans="1:41" ht="41.25" customHeight="1">
      <c r="A11" s="56"/>
      <c r="B11" s="552">
        <f t="shared" si="0"/>
        <v>5</v>
      </c>
      <c r="C11" s="261"/>
      <c r="D11" s="261"/>
      <c r="E11" s="261"/>
      <c r="F11" s="262"/>
      <c r="G11" s="258"/>
      <c r="H11" s="259"/>
      <c r="I11" s="260" t="str">
        <f>IF(OR(原材料・副資材費[[#This Row],[数量
(A)]]="",原材料・副資材費[[#This Row],[単価
（税抜）
(B)]]=""),"",(原材料・副資材費[[#This Row],[数量
(A)]]*原材料・副資材費[[#This Row],[単価
（税抜）
(B)]]))</f>
        <v/>
      </c>
      <c r="J11" s="260" t="str">
        <f>IF(原材料・副資材費[[#This Row],[助成対象経費
（税抜）
(A)×(B)]]="","",原材料・副資材費[[#This Row],[助成対象経費
（税抜）
(A)×(B)]]*1.1)</f>
        <v/>
      </c>
      <c r="K11" s="417"/>
      <c r="L11" s="627"/>
      <c r="S11" s="47"/>
      <c r="T11" s="47"/>
    </row>
    <row r="12" spans="1:41" ht="41.25" customHeight="1">
      <c r="A12" s="56"/>
      <c r="B12" s="551">
        <f t="shared" si="0"/>
        <v>6</v>
      </c>
      <c r="C12" s="179"/>
      <c r="D12" s="179"/>
      <c r="E12" s="179"/>
      <c r="F12" s="257"/>
      <c r="G12" s="258"/>
      <c r="H12" s="259"/>
      <c r="I12" s="260" t="str">
        <f>IF(OR(原材料・副資材費[[#This Row],[数量
(A)]]="",原材料・副資材費[[#This Row],[単価
（税抜）
(B)]]=""),"",(原材料・副資材費[[#This Row],[数量
(A)]]*原材料・副資材費[[#This Row],[単価
（税抜）
(B)]]))</f>
        <v/>
      </c>
      <c r="J12" s="260" t="str">
        <f>IF(原材料・副資材費[[#This Row],[助成対象経費
（税抜）
(A)×(B)]]="","",原材料・副資材費[[#This Row],[助成対象経費
（税抜）
(A)×(B)]]*1.1)</f>
        <v/>
      </c>
      <c r="K12" s="427"/>
      <c r="L12" s="627"/>
      <c r="S12" s="47"/>
      <c r="T12" s="47"/>
    </row>
    <row r="13" spans="1:41" ht="41.25" customHeight="1">
      <c r="A13" s="56"/>
      <c r="B13" s="551">
        <f t="shared" si="0"/>
        <v>7</v>
      </c>
      <c r="C13" s="179"/>
      <c r="D13" s="179"/>
      <c r="E13" s="179"/>
      <c r="F13" s="257"/>
      <c r="G13" s="258"/>
      <c r="H13" s="259"/>
      <c r="I13" s="260" t="str">
        <f>IF(OR(原材料・副資材費[[#This Row],[数量
(A)]]="",原材料・副資材費[[#This Row],[単価
（税抜）
(B)]]=""),"",(原材料・副資材費[[#This Row],[数量
(A)]]*原材料・副資材費[[#This Row],[単価
（税抜）
(B)]]))</f>
        <v/>
      </c>
      <c r="J13" s="260" t="str">
        <f>IF(原材料・副資材費[[#This Row],[助成対象経費
（税抜）
(A)×(B)]]="","",原材料・副資材費[[#This Row],[助成対象経費
（税抜）
(A)×(B)]]*1.1)</f>
        <v/>
      </c>
      <c r="K13" s="427"/>
      <c r="L13" s="627"/>
      <c r="S13" s="47"/>
      <c r="T13" s="47"/>
    </row>
    <row r="14" spans="1:41" ht="41.25" customHeight="1">
      <c r="A14" s="56"/>
      <c r="B14" s="551">
        <f t="shared" si="0"/>
        <v>8</v>
      </c>
      <c r="C14" s="179"/>
      <c r="D14" s="179"/>
      <c r="E14" s="179"/>
      <c r="F14" s="257"/>
      <c r="G14" s="258"/>
      <c r="H14" s="259"/>
      <c r="I14" s="260" t="str">
        <f>IF(OR(原材料・副資材費[[#This Row],[数量
(A)]]="",原材料・副資材費[[#This Row],[単価
（税抜）
(B)]]=""),"",(原材料・副資材費[[#This Row],[数量
(A)]]*原材料・副資材費[[#This Row],[単価
（税抜）
(B)]]))</f>
        <v/>
      </c>
      <c r="J14" s="260" t="str">
        <f>IF(原材料・副資材費[[#This Row],[助成対象経費
（税抜）
(A)×(B)]]="","",原材料・副資材費[[#This Row],[助成対象経費
（税抜）
(A)×(B)]]*1.1)</f>
        <v/>
      </c>
      <c r="K14" s="427"/>
      <c r="L14" s="627"/>
      <c r="AO14" s="20" t="b">
        <f>AND(OR($C7&lt;&gt;"",$D7&lt;&gt;"",$E7&lt;&gt;"",$F7&lt;&gt;"",$G7&lt;&gt;"",$H7&lt;&gt;"",$K7&lt;&gt;"",$L7&lt;&gt;""),C7="")</f>
        <v>0</v>
      </c>
    </row>
    <row r="15" spans="1:41" ht="41.25" customHeight="1">
      <c r="A15" s="56"/>
      <c r="B15" s="553">
        <f t="shared" si="0"/>
        <v>9</v>
      </c>
      <c r="C15" s="179"/>
      <c r="D15" s="179"/>
      <c r="E15" s="179"/>
      <c r="F15" s="257"/>
      <c r="G15" s="258"/>
      <c r="H15" s="259"/>
      <c r="I15" s="260" t="str">
        <f>IF(OR(原材料・副資材費[[#This Row],[数量
(A)]]="",原材料・副資材費[[#This Row],[単価
（税抜）
(B)]]=""),"",(原材料・副資材費[[#This Row],[数量
(A)]]*原材料・副資材費[[#This Row],[単価
（税抜）
(B)]]))</f>
        <v/>
      </c>
      <c r="J15" s="260" t="str">
        <f>IF(原材料・副資材費[[#This Row],[助成対象経費
（税抜）
(A)×(B)]]="","",原材料・副資材費[[#This Row],[助成対象経費
（税抜）
(A)×(B)]]*1.1)</f>
        <v/>
      </c>
      <c r="K15" s="427"/>
      <c r="L15" s="627"/>
    </row>
    <row r="16" spans="1:41" ht="41.25" customHeight="1">
      <c r="A16" s="56"/>
      <c r="B16" s="553">
        <f t="shared" si="0"/>
        <v>10</v>
      </c>
      <c r="C16" s="179"/>
      <c r="D16" s="179"/>
      <c r="E16" s="179"/>
      <c r="F16" s="257"/>
      <c r="G16" s="258"/>
      <c r="H16" s="259"/>
      <c r="I16" s="260" t="str">
        <f>IF(OR(原材料・副資材費[[#This Row],[数量
(A)]]="",原材料・副資材費[[#This Row],[単価
（税抜）
(B)]]=""),"",(原材料・副資材費[[#This Row],[数量
(A)]]*原材料・副資材費[[#This Row],[単価
（税抜）
(B)]]))</f>
        <v/>
      </c>
      <c r="J16" s="260" t="str">
        <f>IF(原材料・副資材費[[#This Row],[助成対象経費
（税抜）
(A)×(B)]]="","",原材料・副資材費[[#This Row],[助成対象経費
（税抜）
(A)×(B)]]*1.1)</f>
        <v/>
      </c>
      <c r="K16" s="427"/>
      <c r="L16" s="627"/>
    </row>
    <row r="17" spans="1:46" ht="41.25" customHeight="1">
      <c r="A17" s="56"/>
      <c r="B17" s="553">
        <f t="shared" si="0"/>
        <v>11</v>
      </c>
      <c r="C17" s="179"/>
      <c r="D17" s="179"/>
      <c r="E17" s="179"/>
      <c r="F17" s="257"/>
      <c r="G17" s="258"/>
      <c r="H17" s="259"/>
      <c r="I17" s="260" t="str">
        <f>IF(OR(原材料・副資材費[[#This Row],[数量
(A)]]="",原材料・副資材費[[#This Row],[単価
（税抜）
(B)]]=""),"",(原材料・副資材費[[#This Row],[数量
(A)]]*原材料・副資材費[[#This Row],[単価
（税抜）
(B)]]))</f>
        <v/>
      </c>
      <c r="J17" s="260" t="str">
        <f>IF(原材料・副資材費[[#This Row],[助成対象経費
（税抜）
(A)×(B)]]="","",原材料・副資材費[[#This Row],[助成対象経費
（税抜）
(A)×(B)]]*1.1)</f>
        <v/>
      </c>
      <c r="K17" s="427"/>
      <c r="L17" s="627"/>
    </row>
    <row r="18" spans="1:46" ht="41.25" customHeight="1">
      <c r="A18" s="56"/>
      <c r="B18" s="553">
        <f t="shared" si="0"/>
        <v>12</v>
      </c>
      <c r="C18" s="179"/>
      <c r="D18" s="179"/>
      <c r="E18" s="179"/>
      <c r="F18" s="257"/>
      <c r="G18" s="258"/>
      <c r="H18" s="259"/>
      <c r="I18" s="260" t="str">
        <f>IF(OR(原材料・副資材費[[#This Row],[数量
(A)]]="",原材料・副資材費[[#This Row],[単価
（税抜）
(B)]]=""),"",(原材料・副資材費[[#This Row],[数量
(A)]]*原材料・副資材費[[#This Row],[単価
（税抜）
(B)]]))</f>
        <v/>
      </c>
      <c r="J18" s="260" t="str">
        <f>IF(原材料・副資材費[[#This Row],[助成対象経費
（税抜）
(A)×(B)]]="","",原材料・副資材費[[#This Row],[助成対象経費
（税抜）
(A)×(B)]]*1.1)</f>
        <v/>
      </c>
      <c r="K18" s="427"/>
      <c r="L18" s="627"/>
    </row>
    <row r="19" spans="1:46" ht="41.25" customHeight="1">
      <c r="A19" s="56"/>
      <c r="B19" s="553">
        <f t="shared" si="0"/>
        <v>13</v>
      </c>
      <c r="C19" s="179"/>
      <c r="D19" s="179"/>
      <c r="E19" s="179"/>
      <c r="F19" s="257"/>
      <c r="G19" s="258"/>
      <c r="H19" s="259"/>
      <c r="I19" s="260" t="str">
        <f>IF(OR(原材料・副資材費[[#This Row],[数量
(A)]]="",原材料・副資材費[[#This Row],[単価
（税抜）
(B)]]=""),"",(原材料・副資材費[[#This Row],[数量
(A)]]*原材料・副資材費[[#This Row],[単価
（税抜）
(B)]]))</f>
        <v/>
      </c>
      <c r="J19" s="260" t="str">
        <f>IF(原材料・副資材費[[#This Row],[助成対象経費
（税抜）
(A)×(B)]]="","",原材料・副資材費[[#This Row],[助成対象経費
（税抜）
(A)×(B)]]*1.1)</f>
        <v/>
      </c>
      <c r="K19" s="427"/>
      <c r="L19" s="627"/>
    </row>
    <row r="20" spans="1:46" ht="41.25" customHeight="1">
      <c r="A20" s="56"/>
      <c r="B20" s="553">
        <f t="shared" si="0"/>
        <v>14</v>
      </c>
      <c r="C20" s="179"/>
      <c r="D20" s="179"/>
      <c r="E20" s="179"/>
      <c r="F20" s="257"/>
      <c r="G20" s="258"/>
      <c r="H20" s="259"/>
      <c r="I20" s="260" t="str">
        <f>IF(OR(原材料・副資材費[[#This Row],[数量
(A)]]="",原材料・副資材費[[#This Row],[単価
（税抜）
(B)]]=""),"",(原材料・副資材費[[#This Row],[数量
(A)]]*原材料・副資材費[[#This Row],[単価
（税抜）
(B)]]))</f>
        <v/>
      </c>
      <c r="J20" s="260" t="str">
        <f>IF(原材料・副資材費[[#This Row],[助成対象経費
（税抜）
(A)×(B)]]="","",原材料・副資材費[[#This Row],[助成対象経費
（税抜）
(A)×(B)]]*1.1)</f>
        <v/>
      </c>
      <c r="K20" s="427"/>
      <c r="L20" s="627"/>
    </row>
    <row r="21" spans="1:46" ht="41.25" customHeight="1">
      <c r="A21" s="56"/>
      <c r="B21" s="554">
        <f t="shared" si="0"/>
        <v>15</v>
      </c>
      <c r="C21" s="263"/>
      <c r="D21" s="263"/>
      <c r="E21" s="263"/>
      <c r="F21" s="264"/>
      <c r="G21" s="265"/>
      <c r="H21" s="266"/>
      <c r="I21" s="267" t="str">
        <f>IF(OR(原材料・副資材費[[#This Row],[数量
(A)]]="",原材料・副資材費[[#This Row],[単価
（税抜）
(B)]]=""),"",(原材料・副資材費[[#This Row],[数量
(A)]]*原材料・副資材費[[#This Row],[単価
（税抜）
(B)]]))</f>
        <v/>
      </c>
      <c r="J21" s="267" t="str">
        <f>IF(原材料・副資材費[[#This Row],[助成対象経費
（税抜）
(A)×(B)]]="","",原材料・副資材費[[#This Row],[助成対象経費
（税抜）
(A)×(B)]]*1.1)</f>
        <v/>
      </c>
      <c r="K21" s="428"/>
      <c r="L21" s="628"/>
    </row>
    <row r="22" spans="1:46" ht="24" customHeight="1">
      <c r="A22" s="58"/>
      <c r="B22" s="49" t="s">
        <v>178</v>
      </c>
      <c r="C22" s="50"/>
      <c r="D22" s="50"/>
      <c r="E22" s="50"/>
      <c r="F22" s="51"/>
      <c r="G22" s="52"/>
      <c r="H22" s="53"/>
      <c r="I22" s="268">
        <f>SUBTOTAL(109,原材料・副資材費[助成対象経費
（税抜）
(A)×(B)])</f>
        <v>0</v>
      </c>
      <c r="J22" s="269">
        <f>SUBTOTAL(109,原材料・副資材費[助成事業に
要する経費
（税込）])</f>
        <v>0</v>
      </c>
      <c r="K22" s="55"/>
      <c r="L22" s="420"/>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46" spans="13:18">
      <c r="M46" s="16"/>
      <c r="N46" s="16"/>
      <c r="O46" s="16"/>
      <c r="P46" s="16"/>
      <c r="Q46" s="16"/>
      <c r="R46" s="16"/>
    </row>
  </sheetData>
  <sheetProtection sheet="1" formatCells="0" formatRows="0" insertRows="0" deleteRows="0" selectLockedCells="1"/>
  <mergeCells count="1">
    <mergeCell ref="E2:K2"/>
  </mergeCells>
  <phoneticPr fontId="1"/>
  <dataValidations xWindow="505" yWindow="370" count="8">
    <dataValidation allowBlank="1" showInputMessage="1" showErrorMessage="1" prompt="（例）_x000a_・○○部に組込_x000a_・試験用_x000a_" sqref="E7:E21" xr:uid="{00000000-0002-0000-0A00-000000000000}"/>
    <dataValidation allowBlank="1" showInputMessage="1" showErrorMessage="1" prompt="大きさ、材質、規格等を記入してください。" sqref="D7:D21" xr:uid="{00000000-0002-0000-0A00-000001000000}"/>
    <dataValidation imeMode="disabled" allowBlank="1" showInputMessage="1" showErrorMessage="1" sqref="H7:H21" xr:uid="{00000000-0002-0000-0A00-000002000000}"/>
    <dataValidation allowBlank="1" showErrorMessage="1" prompt="_x000a_" sqref="C7:C21" xr:uid="{00000000-0002-0000-0A00-000003000000}"/>
    <dataValidation type="custom" imeMode="disabled" allowBlank="1" showInputMessage="1" showErrorMessage="1" prompt="本助成事業に必要な最小限の数量を記入してください。" sqref="F7:F21" xr:uid="{00000000-0002-0000-0A00-000004000000}">
      <formula1>ISERROR(FIND(CHAR(10),F7))</formula1>
    </dataValidation>
    <dataValidation allowBlank="1" showInputMessage="1" showErrorMessage="1" prompt="未定等不明確の場合は、 申請時点の候補先を記入してください。「未定、検討中」等の記入はできません。" sqref="K7:K21" xr:uid="{00000000-0002-0000-0A00-000005000000}"/>
    <dataValidation allowBlank="1" showInputMessage="1" showErrorMessage="1" prompt="自動計算されます。" sqref="I7:J21" xr:uid="{00000000-0002-0000-0A00-000006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L7:L21" xr:uid="{00000000-0002-0000-0A00-000007000000}">
      <formula1>"改良目標,規格・認証目標"</formula1>
    </dataValidation>
  </dataValidations>
  <pageMargins left="0.59055118110236227" right="0.19685039370078741" top="0.39370078740157483" bottom="0.39370078740157483" header="0.19685039370078741" footer="0.19685039370078741"/>
  <pageSetup paperSize="9" scale="90" fitToWidth="0" fitToHeight="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78BC03D4-79A9-48E7-A377-F0C6F1673E71}">
            <xm:f>様式外＿申請書別紙入力用資料!$C$10="申請区分②　B【規格適合・認証取得プロジェクト - 製品改良目標無】"</xm:f>
            <x14:dxf>
              <font>
                <color theme="0" tint="-0.24994659260841701"/>
              </font>
              <fill>
                <patternFill>
                  <bgColor theme="0" tint="-0.24994659260841701"/>
                </patternFill>
              </fill>
            </x14:dxf>
          </x14:cfRule>
          <xm:sqref>C7:H21 K7:K21</xm:sqref>
        </x14:conditionalFormatting>
        <x14:conditionalFormatting xmlns:xm="http://schemas.microsoft.com/office/excel/2006/main">
          <x14:cfRule type="expression" priority="2" id="{A8D87D17-4241-4CE2-B8AF-FD189AD5CAEA}">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L7:L21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8" tint="0.79998168889431442"/>
    <pageSetUpPr fitToPage="1"/>
  </sheetPr>
  <dimension ref="A1:V23"/>
  <sheetViews>
    <sheetView view="pageBreakPreview" zoomScaleNormal="100" zoomScaleSheetLayoutView="100" zoomScalePageLayoutView="130" workbookViewId="0">
      <selection activeCell="C8" sqref="C8"/>
    </sheetView>
  </sheetViews>
  <sheetFormatPr defaultColWidth="2.08984375" defaultRowHeight="15" customHeight="1"/>
  <cols>
    <col min="1" max="1" width="1.26953125" style="20" customWidth="1"/>
    <col min="2" max="2" width="7.36328125" style="20" customWidth="1"/>
    <col min="3" max="4" width="11.7265625" style="23" customWidth="1"/>
    <col min="5" max="8" width="5.08984375" style="23" customWidth="1"/>
    <col min="9" max="9" width="11.26953125" style="23" customWidth="1"/>
    <col min="10" max="11" width="10" style="23" customWidth="1"/>
    <col min="12" max="12" width="12.6328125" style="23" customWidth="1"/>
    <col min="13" max="13" width="10.26953125" style="20" customWidth="1"/>
    <col min="14" max="162" width="2.08984375" style="20" customWidth="1"/>
    <col min="163" max="16384" width="2.08984375" style="20"/>
  </cols>
  <sheetData>
    <row r="1" spans="1:22" ht="15" customHeight="1">
      <c r="A1" s="20" t="s">
        <v>316</v>
      </c>
    </row>
    <row r="2" spans="1:22" s="213" customFormat="1" ht="20">
      <c r="A2" s="555" t="s">
        <v>170</v>
      </c>
      <c r="C2" s="306"/>
      <c r="D2" s="1022"/>
      <c r="E2" s="1022"/>
      <c r="F2" s="1022"/>
      <c r="G2" s="1022"/>
      <c r="H2" s="1022"/>
      <c r="I2" s="1022"/>
      <c r="J2" s="1022"/>
      <c r="K2" s="1022"/>
      <c r="L2" s="1022"/>
    </row>
    <row r="3" spans="1:22" ht="18">
      <c r="A3" s="307" t="s">
        <v>29</v>
      </c>
      <c r="B3" s="308"/>
      <c r="C3" s="308"/>
      <c r="D3" s="308"/>
      <c r="E3" s="308"/>
      <c r="F3" s="308"/>
      <c r="G3" s="308"/>
      <c r="H3" s="308"/>
      <c r="I3" s="308"/>
      <c r="J3" s="308"/>
      <c r="K3" s="43"/>
      <c r="L3" s="308"/>
      <c r="M3" s="421"/>
    </row>
    <row r="4" spans="1:22" ht="33.75" customHeight="1">
      <c r="A4" s="35"/>
      <c r="B4" s="1101" t="s">
        <v>246</v>
      </c>
      <c r="C4" s="1102"/>
      <c r="D4" s="1102"/>
      <c r="E4" s="1102"/>
      <c r="F4" s="1102"/>
      <c r="G4" s="1102"/>
      <c r="H4" s="1102"/>
      <c r="I4" s="1102"/>
      <c r="J4" s="1102"/>
      <c r="K4" s="1102"/>
      <c r="L4" s="1102"/>
      <c r="M4" s="422"/>
    </row>
    <row r="5" spans="1:22" ht="15" customHeight="1">
      <c r="A5" s="35"/>
      <c r="B5" s="1103" t="s">
        <v>194</v>
      </c>
      <c r="C5" s="1104"/>
      <c r="D5" s="1104"/>
      <c r="E5" s="1104"/>
      <c r="F5" s="1104"/>
      <c r="G5" s="1104"/>
      <c r="H5" s="1104"/>
      <c r="I5" s="1104"/>
      <c r="J5" s="1104"/>
      <c r="K5" s="1104"/>
      <c r="L5" s="1104"/>
      <c r="M5" s="185"/>
    </row>
    <row r="6" spans="1:22" ht="15" customHeight="1">
      <c r="A6" s="35"/>
      <c r="B6" s="1099" t="s">
        <v>247</v>
      </c>
      <c r="C6" s="1100"/>
      <c r="D6" s="1100"/>
      <c r="E6" s="1100"/>
      <c r="F6" s="1100"/>
      <c r="G6" s="1100"/>
      <c r="H6" s="1100"/>
      <c r="I6" s="1100"/>
      <c r="J6" s="1100"/>
      <c r="K6" s="1100"/>
      <c r="L6" s="556" t="s">
        <v>10</v>
      </c>
      <c r="M6" s="185"/>
    </row>
    <row r="7" spans="1:22" ht="60">
      <c r="A7" s="35"/>
      <c r="B7" s="197" t="s">
        <v>49</v>
      </c>
      <c r="C7" s="198" t="s">
        <v>25</v>
      </c>
      <c r="D7" s="198" t="s">
        <v>26</v>
      </c>
      <c r="E7" s="198" t="s">
        <v>76</v>
      </c>
      <c r="F7" s="270" t="s">
        <v>137</v>
      </c>
      <c r="G7" s="271" t="s">
        <v>136</v>
      </c>
      <c r="H7" s="271" t="s">
        <v>32</v>
      </c>
      <c r="I7" s="272" t="s">
        <v>172</v>
      </c>
      <c r="J7" s="200" t="s">
        <v>138</v>
      </c>
      <c r="K7" s="198" t="s">
        <v>23</v>
      </c>
      <c r="L7" s="423" t="s">
        <v>90</v>
      </c>
      <c r="M7" s="148" t="s">
        <v>366</v>
      </c>
    </row>
    <row r="8" spans="1:22" ht="41.25" customHeight="1">
      <c r="A8" s="35"/>
      <c r="B8" s="273">
        <f t="shared" ref="B8:B22" si="0">ROW()-7</f>
        <v>1</v>
      </c>
      <c r="C8" s="299"/>
      <c r="D8" s="299"/>
      <c r="E8" s="466"/>
      <c r="F8" s="467"/>
      <c r="G8" s="468"/>
      <c r="H8" s="469"/>
      <c r="I8" s="468"/>
      <c r="J8"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8" s="279">
        <f>IF(機械装置・工具器具費[[#This Row],[助成対象
経費
（税抜）
(A)×(B）]]="","",機械装置・工具器具費[[#This Row],[助成対象
経費
（税抜）
(A)×(B）]]*1.1)</f>
        <v>0</v>
      </c>
      <c r="L8" s="432"/>
      <c r="M8" s="629"/>
    </row>
    <row r="9" spans="1:22" ht="41.25" customHeight="1">
      <c r="A9" s="35"/>
      <c r="B9" s="273">
        <f t="shared" si="0"/>
        <v>2</v>
      </c>
      <c r="C9" s="299"/>
      <c r="D9" s="299"/>
      <c r="E9" s="466"/>
      <c r="F9" s="467"/>
      <c r="G9" s="468"/>
      <c r="H9" s="469"/>
      <c r="I9" s="468"/>
      <c r="J9"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9" s="279">
        <f>IF(機械装置・工具器具費[[#This Row],[助成対象
経費
（税抜）
(A)×(B）]]="","",機械装置・工具器具費[[#This Row],[助成対象
経費
（税抜）
(A)×(B）]]*1.1)</f>
        <v>0</v>
      </c>
      <c r="L9" s="432"/>
      <c r="M9" s="630"/>
      <c r="N9" s="22"/>
      <c r="O9" s="22"/>
      <c r="P9" s="22"/>
      <c r="Q9" s="22"/>
      <c r="R9" s="22"/>
      <c r="S9" s="22"/>
      <c r="T9" s="22"/>
      <c r="U9" s="22"/>
      <c r="V9" s="22"/>
    </row>
    <row r="10" spans="1:22" ht="41.25" customHeight="1">
      <c r="A10" s="35"/>
      <c r="B10" s="273">
        <f t="shared" si="0"/>
        <v>3</v>
      </c>
      <c r="C10" s="299"/>
      <c r="D10" s="299"/>
      <c r="E10" s="466"/>
      <c r="F10" s="467"/>
      <c r="G10" s="468"/>
      <c r="H10" s="469"/>
      <c r="I10" s="468"/>
      <c r="J10"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0" s="279">
        <f>IF(機械装置・工具器具費[[#This Row],[助成対象
経費
（税抜）
(A)×(B）]]="","",機械装置・工具器具費[[#This Row],[助成対象
経費
（税抜）
(A)×(B）]]*1.1)</f>
        <v>0</v>
      </c>
      <c r="L10" s="432"/>
      <c r="M10" s="630"/>
      <c r="N10" s="22"/>
      <c r="O10" s="22"/>
      <c r="P10" s="22"/>
      <c r="Q10" s="22"/>
      <c r="R10" s="22"/>
      <c r="S10" s="22"/>
      <c r="T10" s="22"/>
      <c r="U10" s="22"/>
      <c r="V10" s="22"/>
    </row>
    <row r="11" spans="1:22" ht="41.25" customHeight="1">
      <c r="A11" s="35"/>
      <c r="B11" s="273">
        <f t="shared" si="0"/>
        <v>4</v>
      </c>
      <c r="C11" s="299"/>
      <c r="D11" s="299"/>
      <c r="E11" s="466"/>
      <c r="F11" s="467"/>
      <c r="G11" s="468"/>
      <c r="H11" s="469"/>
      <c r="I11" s="468"/>
      <c r="J11"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1" s="279">
        <f>IF(機械装置・工具器具費[[#This Row],[助成対象
経費
（税抜）
(A)×(B）]]="","",機械装置・工具器具費[[#This Row],[助成対象
経費
（税抜）
(A)×(B）]]*1.1)</f>
        <v>0</v>
      </c>
      <c r="L11" s="432"/>
      <c r="M11" s="630"/>
      <c r="N11" s="22"/>
      <c r="O11" s="22"/>
      <c r="P11" s="22"/>
      <c r="Q11" s="22"/>
      <c r="R11" s="22"/>
      <c r="S11" s="22"/>
      <c r="T11" s="22"/>
      <c r="U11" s="22"/>
      <c r="V11" s="22"/>
    </row>
    <row r="12" spans="1:22" ht="41.25" customHeight="1">
      <c r="A12" s="35"/>
      <c r="B12" s="273">
        <f t="shared" si="0"/>
        <v>5</v>
      </c>
      <c r="C12" s="299"/>
      <c r="D12" s="299"/>
      <c r="E12" s="466"/>
      <c r="F12" s="467"/>
      <c r="G12" s="468"/>
      <c r="H12" s="469"/>
      <c r="I12" s="468"/>
      <c r="J12"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2" s="279">
        <f>IF(機械装置・工具器具費[[#This Row],[助成対象
経費
（税抜）
(A)×(B）]]="","",機械装置・工具器具費[[#This Row],[助成対象
経費
（税抜）
(A)×(B）]]*1.1)</f>
        <v>0</v>
      </c>
      <c r="L12" s="432"/>
      <c r="M12" s="630"/>
      <c r="N12" s="22"/>
      <c r="O12" s="22"/>
      <c r="P12" s="22"/>
      <c r="Q12" s="22"/>
      <c r="R12" s="22"/>
      <c r="S12" s="22"/>
      <c r="T12" s="22"/>
      <c r="U12" s="22"/>
      <c r="V12" s="22"/>
    </row>
    <row r="13" spans="1:22" ht="41.25" customHeight="1">
      <c r="A13" s="35"/>
      <c r="B13" s="280">
        <f t="shared" si="0"/>
        <v>6</v>
      </c>
      <c r="C13" s="299"/>
      <c r="D13" s="299"/>
      <c r="E13" s="466"/>
      <c r="F13" s="467"/>
      <c r="G13" s="468"/>
      <c r="H13" s="469"/>
      <c r="I13" s="468"/>
      <c r="J13"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3" s="279">
        <f>IF(機械装置・工具器具費[[#This Row],[助成対象
経費
（税抜）
(A)×(B）]]="","",機械装置・工具器具費[[#This Row],[助成対象
経費
（税抜）
(A)×(B）]]*1.1)</f>
        <v>0</v>
      </c>
      <c r="L13" s="432"/>
      <c r="M13" s="630"/>
      <c r="N13" s="22"/>
      <c r="O13" s="22"/>
      <c r="P13" s="22"/>
      <c r="Q13" s="22"/>
      <c r="R13" s="22"/>
      <c r="S13" s="22"/>
      <c r="T13" s="22"/>
      <c r="U13" s="22"/>
      <c r="V13" s="22"/>
    </row>
    <row r="14" spans="1:22" ht="41.25" customHeight="1">
      <c r="A14" s="35"/>
      <c r="B14" s="273">
        <f t="shared" si="0"/>
        <v>7</v>
      </c>
      <c r="C14" s="299"/>
      <c r="D14" s="299"/>
      <c r="E14" s="466"/>
      <c r="F14" s="467"/>
      <c r="G14" s="468"/>
      <c r="H14" s="469"/>
      <c r="I14" s="468"/>
      <c r="J14"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4" s="279">
        <f>IF(機械装置・工具器具費[[#This Row],[助成対象
経費
（税抜）
(A)×(B）]]="","",機械装置・工具器具費[[#This Row],[助成対象
経費
（税抜）
(A)×(B）]]*1.1)</f>
        <v>0</v>
      </c>
      <c r="L14" s="432"/>
      <c r="M14" s="630"/>
      <c r="N14" s="22"/>
      <c r="O14" s="22"/>
      <c r="P14" s="22"/>
      <c r="Q14" s="22"/>
      <c r="R14" s="22"/>
      <c r="S14" s="22"/>
      <c r="T14" s="22"/>
      <c r="U14" s="22"/>
      <c r="V14" s="22"/>
    </row>
    <row r="15" spans="1:22" ht="41.25" customHeight="1">
      <c r="A15" s="35"/>
      <c r="B15" s="273">
        <f t="shared" si="0"/>
        <v>8</v>
      </c>
      <c r="C15" s="299"/>
      <c r="D15" s="299"/>
      <c r="E15" s="466"/>
      <c r="F15" s="467"/>
      <c r="G15" s="468"/>
      <c r="H15" s="469"/>
      <c r="I15" s="468"/>
      <c r="J15"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5" s="279">
        <f>IF(機械装置・工具器具費[[#This Row],[助成対象
経費
（税抜）
(A)×(B）]]="","",機械装置・工具器具費[[#This Row],[助成対象
経費
（税抜）
(A)×(B）]]*1.1)</f>
        <v>0</v>
      </c>
      <c r="L15" s="432"/>
      <c r="M15" s="630"/>
      <c r="N15" s="22"/>
      <c r="O15" s="22"/>
      <c r="P15" s="22"/>
      <c r="Q15" s="22"/>
      <c r="R15" s="22"/>
      <c r="S15" s="22"/>
      <c r="T15" s="22"/>
      <c r="U15" s="22"/>
      <c r="V15" s="22"/>
    </row>
    <row r="16" spans="1:22" ht="41.25" customHeight="1">
      <c r="A16" s="35"/>
      <c r="B16" s="273">
        <f t="shared" si="0"/>
        <v>9</v>
      </c>
      <c r="C16" s="299"/>
      <c r="D16" s="299"/>
      <c r="E16" s="466"/>
      <c r="F16" s="467"/>
      <c r="G16" s="468"/>
      <c r="H16" s="469"/>
      <c r="I16" s="468"/>
      <c r="J16"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6" s="279">
        <f>IF(機械装置・工具器具費[[#This Row],[助成対象
経費
（税抜）
(A)×(B）]]="","",機械装置・工具器具費[[#This Row],[助成対象
経費
（税抜）
(A)×(B）]]*1.1)</f>
        <v>0</v>
      </c>
      <c r="L16" s="432"/>
      <c r="M16" s="630"/>
      <c r="N16" s="22"/>
      <c r="O16" s="22"/>
      <c r="P16" s="22"/>
      <c r="Q16" s="22"/>
      <c r="R16" s="22"/>
      <c r="S16" s="22"/>
      <c r="T16" s="22"/>
      <c r="U16" s="22"/>
      <c r="V16" s="22"/>
    </row>
    <row r="17" spans="1:22" ht="41.25" customHeight="1">
      <c r="A17" s="35"/>
      <c r="B17" s="273">
        <f t="shared" si="0"/>
        <v>10</v>
      </c>
      <c r="C17" s="299"/>
      <c r="D17" s="299"/>
      <c r="E17" s="466"/>
      <c r="F17" s="467"/>
      <c r="G17" s="468"/>
      <c r="H17" s="469"/>
      <c r="I17" s="468"/>
      <c r="J17"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7" s="279">
        <f>IF(機械装置・工具器具費[[#This Row],[助成対象
経費
（税抜）
(A)×(B）]]="","",機械装置・工具器具費[[#This Row],[助成対象
経費
（税抜）
(A)×(B）]]*1.1)</f>
        <v>0</v>
      </c>
      <c r="L17" s="432"/>
      <c r="M17" s="630"/>
      <c r="N17" s="22"/>
      <c r="O17" s="22"/>
      <c r="P17" s="22"/>
      <c r="Q17" s="22"/>
      <c r="R17" s="22"/>
      <c r="S17" s="22"/>
      <c r="T17" s="22"/>
      <c r="U17" s="22"/>
      <c r="V17" s="22"/>
    </row>
    <row r="18" spans="1:22" ht="41.25" customHeight="1">
      <c r="A18" s="35"/>
      <c r="B18" s="273">
        <f t="shared" si="0"/>
        <v>11</v>
      </c>
      <c r="C18" s="299"/>
      <c r="D18" s="299"/>
      <c r="E18" s="466"/>
      <c r="F18" s="467"/>
      <c r="G18" s="468"/>
      <c r="H18" s="469"/>
      <c r="I18" s="468"/>
      <c r="J18"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8" s="279">
        <f>IF(機械装置・工具器具費[[#This Row],[助成対象
経費
（税抜）
(A)×(B）]]="","",機械装置・工具器具費[[#This Row],[助成対象
経費
（税抜）
(A)×(B）]]*1.1)</f>
        <v>0</v>
      </c>
      <c r="L18" s="432"/>
      <c r="M18" s="630"/>
      <c r="N18" s="22"/>
      <c r="O18" s="22"/>
      <c r="P18" s="22"/>
      <c r="Q18" s="22"/>
      <c r="R18" s="22"/>
      <c r="S18" s="22"/>
      <c r="T18" s="22"/>
      <c r="U18" s="22"/>
      <c r="V18" s="22"/>
    </row>
    <row r="19" spans="1:22" ht="41.25" customHeight="1">
      <c r="A19" s="35"/>
      <c r="B19" s="273">
        <f t="shared" si="0"/>
        <v>12</v>
      </c>
      <c r="C19" s="299"/>
      <c r="D19" s="299"/>
      <c r="E19" s="466"/>
      <c r="F19" s="467"/>
      <c r="G19" s="468"/>
      <c r="H19" s="469"/>
      <c r="I19" s="468"/>
      <c r="J19"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19" s="279">
        <f>IF(機械装置・工具器具費[[#This Row],[助成対象
経費
（税抜）
(A)×(B）]]="","",機械装置・工具器具費[[#This Row],[助成対象
経費
（税抜）
(A)×(B）]]*1.1)</f>
        <v>0</v>
      </c>
      <c r="L19" s="432"/>
      <c r="M19" s="630"/>
      <c r="N19" s="22"/>
      <c r="O19" s="22"/>
      <c r="P19" s="22"/>
      <c r="Q19" s="22"/>
      <c r="R19" s="22"/>
      <c r="S19" s="22"/>
      <c r="T19" s="22"/>
      <c r="U19" s="22"/>
      <c r="V19" s="22"/>
    </row>
    <row r="20" spans="1:22" ht="41.25" customHeight="1">
      <c r="A20" s="35"/>
      <c r="B20" s="280">
        <f t="shared" si="0"/>
        <v>13</v>
      </c>
      <c r="C20" s="313"/>
      <c r="D20" s="313"/>
      <c r="E20" s="470"/>
      <c r="F20" s="467"/>
      <c r="G20" s="468"/>
      <c r="H20" s="469"/>
      <c r="I20" s="468"/>
      <c r="J20"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20" s="279">
        <f>IF(機械装置・工具器具費[[#This Row],[助成対象
経費
（税抜）
(A)×(B）]]="","",機械装置・工具器具費[[#This Row],[助成対象
経費
（税抜）
(A)×(B）]]*1.1)</f>
        <v>0</v>
      </c>
      <c r="L20" s="432"/>
      <c r="M20" s="630"/>
      <c r="N20" s="22"/>
      <c r="O20" s="22"/>
      <c r="P20" s="22"/>
      <c r="Q20" s="22"/>
      <c r="R20" s="22"/>
      <c r="S20" s="22"/>
      <c r="T20" s="22"/>
      <c r="U20" s="22"/>
      <c r="V20" s="22"/>
    </row>
    <row r="21" spans="1:22" ht="41.25" customHeight="1">
      <c r="A21" s="35"/>
      <c r="B21" s="280">
        <f t="shared" si="0"/>
        <v>14</v>
      </c>
      <c r="C21" s="313"/>
      <c r="D21" s="313"/>
      <c r="E21" s="470"/>
      <c r="F21" s="471"/>
      <c r="G21" s="468"/>
      <c r="H21" s="469"/>
      <c r="I21" s="468"/>
      <c r="J21"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21" s="279">
        <f>IF(機械装置・工具器具費[[#This Row],[助成対象
経費
（税抜）
(A)×(B）]]="","",機械装置・工具器具費[[#This Row],[助成対象
経費
（税抜）
(A)×(B）]]*1.1)</f>
        <v>0</v>
      </c>
      <c r="L21" s="432"/>
      <c r="M21" s="630"/>
      <c r="N21" s="22"/>
      <c r="O21" s="22"/>
      <c r="P21" s="22"/>
      <c r="Q21" s="22"/>
      <c r="R21" s="22"/>
      <c r="S21" s="22"/>
      <c r="T21" s="22"/>
      <c r="U21" s="22"/>
      <c r="V21" s="22"/>
    </row>
    <row r="22" spans="1:22" ht="41.25" customHeight="1">
      <c r="A22" s="35"/>
      <c r="B22" s="284">
        <f t="shared" si="0"/>
        <v>15</v>
      </c>
      <c r="C22" s="300"/>
      <c r="D22" s="300"/>
      <c r="E22" s="472"/>
      <c r="F22" s="473"/>
      <c r="G22" s="474"/>
      <c r="H22" s="475"/>
      <c r="I22" s="474"/>
      <c r="J22" s="279">
        <f>IF(機械装置・工具器具費[[#This Row],[ﾘｰｽ・
ﾚﾝﾀﾙ
月数]]&gt;0,機械装置・工具器具費[[#This Row],[ﾘｰｽ・
ﾚﾝﾀﾙ
月数]]*機械装置・工具器具費[[#This Row],[数量
(A)]]*機械装置・工具器具費[[#This Row],[購入単価 又は
ﾘｰｽ･ﾚﾝﾀﾙ料
合計（税抜）
(B)]],機械装置・工具器具費[[#This Row],[数量
(A)]]*機械装置・工具器具費[[#This Row],[購入単価 又は
ﾘｰｽ･ﾚﾝﾀﾙ料
合計（税抜）
(B)]])</f>
        <v>0</v>
      </c>
      <c r="K22" s="290">
        <f>IF(機械装置・工具器具費[[#This Row],[助成対象
経費
（税抜）
(A)×(B）]]="","",機械装置・工具器具費[[#This Row],[助成対象
経費
（税抜）
(A)×(B）]]*1.1)</f>
        <v>0</v>
      </c>
      <c r="L22" s="433"/>
      <c r="M22" s="631"/>
      <c r="N22" s="22"/>
      <c r="O22" s="22"/>
      <c r="P22" s="22"/>
      <c r="Q22" s="22"/>
      <c r="R22" s="22"/>
      <c r="S22" s="22"/>
      <c r="T22" s="22"/>
      <c r="U22" s="22"/>
      <c r="V22" s="22"/>
    </row>
    <row r="23" spans="1:22" ht="24.75" customHeight="1">
      <c r="A23" s="58"/>
      <c r="B23" s="291" t="s">
        <v>177</v>
      </c>
      <c r="C23" s="292"/>
      <c r="D23" s="293"/>
      <c r="E23" s="293"/>
      <c r="F23" s="293"/>
      <c r="G23" s="293"/>
      <c r="H23" s="294"/>
      <c r="I23" s="295"/>
      <c r="J23" s="296">
        <f>SUBTOTAL(109,機械装置・工具器具費[助成対象
経費
（税抜）
(A)×(B）])</f>
        <v>0</v>
      </c>
      <c r="K23" s="297">
        <f>SUBTOTAL(109,機械装置・工具器具費[助成事業に
要する経費
（税込）])</f>
        <v>0</v>
      </c>
      <c r="L23" s="298"/>
      <c r="M23" s="298"/>
      <c r="N23" s="22"/>
      <c r="O23" s="22"/>
      <c r="P23" s="22"/>
      <c r="Q23" s="22"/>
      <c r="R23" s="22"/>
      <c r="S23" s="22"/>
      <c r="T23" s="22"/>
      <c r="U23" s="22"/>
      <c r="V23" s="22"/>
    </row>
  </sheetData>
  <sheetProtection sheet="1" formatCells="0" formatRows="0" insertRows="0" deleteRows="0" selectLockedCells="1"/>
  <dataConsolidate/>
  <mergeCells count="4">
    <mergeCell ref="D2:L2"/>
    <mergeCell ref="B6:K6"/>
    <mergeCell ref="B4:L4"/>
    <mergeCell ref="B5:L5"/>
  </mergeCells>
  <phoneticPr fontId="1"/>
  <dataValidations xWindow="360" yWindow="463" count="9">
    <dataValidation allowBlank="1" showInputMessage="1" showErrorMessage="1" prompt="生産・量産用の機械装置等に係る経費は計上できません。" sqref="C8:C22" xr:uid="{00000000-0002-0000-0B00-000000000000}"/>
    <dataValidation imeMode="halfAlpha" allowBlank="1" showInputMessage="1" showErrorMessage="1" prompt="本助成事業に必要な最小限の数量を記入してください。" sqref="G8:G22" xr:uid="{00000000-0002-0000-0B00-000001000000}"/>
    <dataValidation type="list" allowBlank="1" showInputMessage="1" showErrorMessage="1" sqref="E8:E22" xr:uid="{00000000-0002-0000-0B00-000002000000}">
      <formula1>"購入,ﾘｰｽ,ﾚﾝﾀﾙ"</formula1>
    </dataValidation>
    <dataValidation allowBlank="1" showInputMessage="1" showErrorMessage="1" prompt="（例）_x000a_○○加工_x000a_" sqref="D8:D22" xr:uid="{00000000-0002-0000-0B00-000003000000}"/>
    <dataValidation allowBlank="1" showInputMessage="1" showErrorMessage="1" prompt="未定等不明確の場合は、 申請時点の候補先を記入してください。「未定、検討中」等の記入はできません。" sqref="L8:L22" xr:uid="{00000000-0002-0000-0B00-000004000000}"/>
    <dataValidation type="whole" imeMode="disabled" allowBlank="1" showInputMessage="1" showErrorMessage="1" prompt="調達方法が「購入」の場合は記入不要です。_x000a_リース・レンタル月数（数字）のみ記入してください。_x000a_（例）リース・レンタル月数１年３ヶ月（15ヶ月）の場合→「15」" sqref="F8:F22" xr:uid="{00000000-0002-0000-0B00-000005000000}">
      <formula1>1</formula1>
      <formula2>21</formula2>
    </dataValidation>
    <dataValidation imeMode="disabled" allowBlank="1" showInputMessage="1" showErrorMessage="1" prompt="１件あたりの単価が税抜100万円以上の購入品の場合は、別紙12の購入計画書を記入してください。_x000a_※併せて原則２者以上の見積書を提出してください。" sqref="I8:I22" xr:uid="{00000000-0002-0000-0B00-000006000000}"/>
    <dataValidation allowBlank="1" showInputMessage="1" showErrorMessage="1" prompt="自動計算されます。" sqref="J8:K22" xr:uid="{00000000-0002-0000-0B00-000007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M8:M22" xr:uid="{00000000-0002-0000-0B00-000008000000}">
      <formula1>"改良目標,規格認証目標"</formula1>
    </dataValidation>
  </dataValidations>
  <pageMargins left="0.59055118110236227" right="0.19685039370078741" top="0.39370078740157483" bottom="0.39370078740157483" header="0.19685039370078741" footer="0.19685039370078741"/>
  <pageSetup paperSize="9" scale="91"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6B3CCAB3-AE35-47A8-8865-2B93470C034E}">
            <xm:f>様式外＿申請書別紙入力用資料!$C$10="申請区分②　B【規格適合・認証取得プロジェクト - 製品改良目標無】"</xm:f>
            <x14:dxf>
              <font>
                <color theme="0" tint="-0.24994659260841701"/>
              </font>
              <fill>
                <patternFill patternType="solid">
                  <fgColor theme="0" tint="-0.24994659260841701"/>
                  <bgColor theme="0" tint="-0.24994659260841701"/>
                </patternFill>
              </fill>
            </x14:dxf>
          </x14:cfRule>
          <xm:sqref>C8:I22 L8:L22</xm:sqref>
        </x14:conditionalFormatting>
        <x14:conditionalFormatting xmlns:xm="http://schemas.microsoft.com/office/excel/2006/main">
          <x14:cfRule type="expression" priority="2" id="{7813214B-1908-40BC-9181-75E7A9269A86}">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M8:M22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8" tint="0.79998168889431442"/>
    <pageSetUpPr fitToPage="1"/>
  </sheetPr>
  <dimension ref="A1:CG43"/>
  <sheetViews>
    <sheetView view="pageBreakPreview" zoomScaleNormal="100" zoomScaleSheetLayoutView="100" workbookViewId="0">
      <selection activeCell="N7" sqref="N7:AC7"/>
    </sheetView>
  </sheetViews>
  <sheetFormatPr defaultColWidth="2.08984375" defaultRowHeight="16.5"/>
  <cols>
    <col min="1" max="1" width="1" style="21" customWidth="1"/>
    <col min="2" max="4" width="2.7265625" style="21" customWidth="1"/>
    <col min="5" max="8" width="2.08984375" style="21" customWidth="1"/>
    <col min="9" max="9" width="2" style="21" customWidth="1"/>
    <col min="10" max="13" width="1.7265625" style="21" customWidth="1"/>
    <col min="14" max="15" width="2" style="21" customWidth="1"/>
    <col min="16" max="17" width="2.08984375" style="21" customWidth="1"/>
    <col min="18" max="18" width="2.26953125" style="21" customWidth="1"/>
    <col min="19" max="21" width="2.08984375" style="21" customWidth="1"/>
    <col min="22" max="22" width="2.26953125" style="21" customWidth="1"/>
    <col min="23" max="29" width="2.08984375" style="21" customWidth="1"/>
    <col min="30" max="33" width="3.26953125" style="21" customWidth="1"/>
    <col min="34" max="37" width="2.08984375" style="21" customWidth="1"/>
    <col min="38" max="39" width="2.36328125" style="21" customWidth="1"/>
    <col min="40" max="44" width="2" style="21" customWidth="1"/>
    <col min="45" max="250" width="2.08984375" style="21" customWidth="1"/>
    <col min="251" max="16384" width="2.08984375" style="21"/>
  </cols>
  <sheetData>
    <row r="1" spans="1:85">
      <c r="A1" s="21" t="s">
        <v>317</v>
      </c>
    </row>
    <row r="2" spans="1:85" ht="20">
      <c r="A2" s="555" t="s">
        <v>170</v>
      </c>
      <c r="I2" s="1022"/>
      <c r="J2" s="1022"/>
      <c r="K2" s="1022"/>
      <c r="L2" s="1022"/>
      <c r="M2" s="1022"/>
      <c r="N2" s="1022"/>
      <c r="O2" s="1022"/>
      <c r="P2" s="1022"/>
      <c r="Q2" s="1022"/>
      <c r="R2" s="1022"/>
      <c r="S2" s="1022"/>
      <c r="T2" s="1022"/>
      <c r="U2" s="1022"/>
      <c r="V2" s="1022"/>
      <c r="W2" s="1022"/>
      <c r="X2" s="1022"/>
      <c r="Y2" s="1022"/>
      <c r="Z2" s="1022"/>
      <c r="AA2" s="1022"/>
      <c r="AB2" s="1022"/>
      <c r="AC2" s="1022"/>
      <c r="AD2" s="1022"/>
      <c r="AE2" s="1022"/>
      <c r="AF2" s="1022"/>
      <c r="AG2" s="1022"/>
      <c r="AH2" s="1022"/>
      <c r="AI2" s="1022"/>
      <c r="AJ2" s="1022"/>
      <c r="AK2" s="1022"/>
      <c r="AL2" s="1022"/>
      <c r="AM2" s="1022"/>
      <c r="AN2" s="1022"/>
      <c r="AO2" s="1022"/>
      <c r="AP2" s="1022"/>
      <c r="AQ2" s="1022"/>
      <c r="AR2" s="1022"/>
    </row>
    <row r="3" spans="1:85" ht="22.5" customHeight="1">
      <c r="A3" s="307" t="s">
        <v>180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2"/>
    </row>
    <row r="4" spans="1:85" ht="15" customHeight="1">
      <c r="A4" s="63"/>
      <c r="B4" s="1105" t="s">
        <v>392</v>
      </c>
      <c r="C4" s="1106"/>
      <c r="D4" s="1106"/>
      <c r="E4" s="1106"/>
      <c r="F4" s="1106"/>
      <c r="G4" s="1106"/>
      <c r="H4" s="1106"/>
      <c r="I4" s="1106"/>
      <c r="J4" s="1106"/>
      <c r="K4" s="1106"/>
      <c r="L4" s="1106"/>
      <c r="M4" s="1106"/>
      <c r="N4" s="1106"/>
      <c r="O4" s="1106"/>
      <c r="P4" s="1106"/>
      <c r="Q4" s="1106"/>
      <c r="R4" s="1106"/>
      <c r="S4" s="1106"/>
      <c r="T4" s="1106"/>
      <c r="U4" s="1106"/>
      <c r="V4" s="1106"/>
      <c r="W4" s="1106"/>
      <c r="X4" s="1106"/>
      <c r="Y4" s="1106"/>
      <c r="Z4" s="1106"/>
      <c r="AA4" s="1106"/>
      <c r="AB4" s="1106"/>
      <c r="AC4" s="1106"/>
      <c r="AD4" s="1106"/>
      <c r="AE4" s="1106"/>
      <c r="AF4" s="1106"/>
      <c r="AG4" s="1106"/>
      <c r="AH4" s="1106"/>
      <c r="AI4" s="1106"/>
      <c r="AJ4" s="1106"/>
      <c r="AK4" s="1106"/>
      <c r="AL4" s="1106"/>
      <c r="AM4" s="1106"/>
      <c r="AN4" s="1106"/>
      <c r="AO4" s="1106"/>
      <c r="AP4" s="1106"/>
      <c r="AQ4" s="1106"/>
      <c r="AR4" s="1107"/>
    </row>
    <row r="5" spans="1:85" ht="15" customHeight="1">
      <c r="A5" s="63"/>
      <c r="B5" s="38" t="s">
        <v>393</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557"/>
    </row>
    <row r="6" spans="1:85" ht="15" customHeight="1" thickBot="1">
      <c r="A6" s="63"/>
      <c r="B6" s="38" t="s">
        <v>179</v>
      </c>
      <c r="C6" s="25"/>
      <c r="D6" s="82"/>
      <c r="E6" s="82"/>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9"/>
    </row>
    <row r="7" spans="1:85" ht="16.5" customHeight="1">
      <c r="A7" s="63"/>
      <c r="B7" s="1112" t="s">
        <v>173</v>
      </c>
      <c r="C7" s="1113"/>
      <c r="D7" s="1113"/>
      <c r="E7" s="1114"/>
      <c r="F7" s="1115" t="s">
        <v>36</v>
      </c>
      <c r="G7" s="1115"/>
      <c r="H7" s="1115"/>
      <c r="I7" s="1115"/>
      <c r="J7" s="1115"/>
      <c r="K7" s="1115"/>
      <c r="L7" s="1115"/>
      <c r="M7" s="1116"/>
      <c r="N7" s="1136"/>
      <c r="O7" s="1136"/>
      <c r="P7" s="1136"/>
      <c r="Q7" s="1136"/>
      <c r="R7" s="1136"/>
      <c r="S7" s="1136"/>
      <c r="T7" s="1136"/>
      <c r="U7" s="1136"/>
      <c r="V7" s="1136"/>
      <c r="W7" s="1136"/>
      <c r="X7" s="1136"/>
      <c r="Y7" s="1136"/>
      <c r="Z7" s="1136"/>
      <c r="AA7" s="1136"/>
      <c r="AB7" s="1136"/>
      <c r="AC7" s="1137"/>
      <c r="AD7" s="1138" t="s">
        <v>394</v>
      </c>
      <c r="AE7" s="1139"/>
      <c r="AF7" s="1139"/>
      <c r="AG7" s="1139"/>
      <c r="AH7" s="1142"/>
      <c r="AI7" s="1142"/>
      <c r="AJ7" s="1142"/>
      <c r="AK7" s="1142"/>
      <c r="AL7" s="1142"/>
      <c r="AM7" s="1142"/>
      <c r="AN7" s="1142"/>
      <c r="AO7" s="1142"/>
      <c r="AP7" s="1142"/>
      <c r="AQ7" s="1142"/>
      <c r="AR7" s="1143"/>
      <c r="AV7" s="25"/>
      <c r="AW7" s="600"/>
      <c r="AX7" s="600"/>
      <c r="AY7" s="600"/>
      <c r="AZ7" s="600"/>
      <c r="BA7" s="600"/>
      <c r="BB7" s="600"/>
      <c r="BC7" s="600"/>
      <c r="BD7" s="600"/>
      <c r="BE7" s="600"/>
      <c r="BF7" s="600"/>
      <c r="BG7" s="600"/>
      <c r="BH7" s="600"/>
      <c r="BI7" s="600"/>
      <c r="BJ7" s="600"/>
      <c r="BK7" s="600"/>
      <c r="BL7" s="600"/>
      <c r="BM7" s="600"/>
      <c r="BN7" s="600"/>
      <c r="BO7" s="600"/>
      <c r="BP7" s="600"/>
      <c r="BQ7" s="600"/>
      <c r="BR7" s="600"/>
      <c r="BS7" s="600"/>
      <c r="BT7" s="600"/>
      <c r="BU7" s="600"/>
      <c r="BV7" s="600"/>
      <c r="BW7" s="600"/>
      <c r="BX7" s="600"/>
      <c r="BY7" s="600"/>
      <c r="BZ7" s="600"/>
      <c r="CA7" s="25"/>
      <c r="CB7" s="25"/>
      <c r="CC7" s="25"/>
      <c r="CD7" s="25"/>
      <c r="CE7" s="25"/>
      <c r="CF7" s="25"/>
      <c r="CG7" s="25"/>
    </row>
    <row r="8" spans="1:85" ht="17" thickBot="1">
      <c r="A8" s="63"/>
      <c r="B8" s="1133" t="s">
        <v>284</v>
      </c>
      <c r="C8" s="1134"/>
      <c r="D8" s="1134"/>
      <c r="E8" s="1135"/>
      <c r="F8" s="1115" t="s">
        <v>116</v>
      </c>
      <c r="G8" s="1115"/>
      <c r="H8" s="1115"/>
      <c r="I8" s="1115"/>
      <c r="J8" s="1115"/>
      <c r="K8" s="1115"/>
      <c r="L8" s="1115"/>
      <c r="M8" s="1116"/>
      <c r="N8" s="1156"/>
      <c r="O8" s="1156"/>
      <c r="P8" s="1156"/>
      <c r="Q8" s="1156"/>
      <c r="R8" s="1156"/>
      <c r="S8" s="1156"/>
      <c r="T8" s="1156"/>
      <c r="U8" s="1156"/>
      <c r="V8" s="1156"/>
      <c r="W8" s="1156"/>
      <c r="X8" s="1156"/>
      <c r="Y8" s="1156"/>
      <c r="Z8" s="1156"/>
      <c r="AA8" s="1156"/>
      <c r="AB8" s="1156"/>
      <c r="AC8" s="1157"/>
      <c r="AD8" s="1140"/>
      <c r="AE8" s="1141"/>
      <c r="AF8" s="1141"/>
      <c r="AG8" s="1141"/>
      <c r="AH8" s="1144"/>
      <c r="AI8" s="1144"/>
      <c r="AJ8" s="1144"/>
      <c r="AK8" s="1144"/>
      <c r="AL8" s="1144"/>
      <c r="AM8" s="1144"/>
      <c r="AN8" s="1144"/>
      <c r="AO8" s="1144"/>
      <c r="AP8" s="1144"/>
      <c r="AQ8" s="1144"/>
      <c r="AR8" s="1145"/>
      <c r="AV8" s="25"/>
      <c r="AW8" s="600"/>
      <c r="AX8" s="600"/>
      <c r="AY8" s="600"/>
      <c r="AZ8" s="600"/>
      <c r="BA8" s="600"/>
      <c r="BB8" s="600"/>
      <c r="BC8" s="600"/>
      <c r="BD8" s="600"/>
      <c r="BE8" s="600"/>
      <c r="BF8" s="600"/>
      <c r="BG8" s="600"/>
      <c r="BH8" s="600"/>
      <c r="BI8" s="600"/>
      <c r="BJ8" s="600"/>
      <c r="BK8" s="600"/>
      <c r="BL8" s="600"/>
      <c r="BM8" s="600"/>
      <c r="BN8" s="600"/>
      <c r="BO8" s="600"/>
      <c r="BP8" s="600"/>
      <c r="BQ8" s="600"/>
      <c r="BR8" s="600"/>
      <c r="BS8" s="600"/>
      <c r="BT8" s="600"/>
      <c r="BU8" s="600"/>
      <c r="BV8" s="600"/>
      <c r="BW8" s="600"/>
      <c r="BX8" s="600"/>
      <c r="BY8" s="600"/>
      <c r="BZ8" s="600"/>
      <c r="CA8" s="25"/>
      <c r="CB8" s="25"/>
      <c r="CC8" s="25"/>
      <c r="CD8" s="25"/>
      <c r="CE8" s="25"/>
      <c r="CF8" s="25"/>
      <c r="CG8" s="25"/>
    </row>
    <row r="9" spans="1:85" ht="19.5" customHeight="1">
      <c r="A9" s="63"/>
      <c r="B9" s="1117" t="s">
        <v>15</v>
      </c>
      <c r="C9" s="1118"/>
      <c r="D9" s="1118"/>
      <c r="E9" s="1119"/>
      <c r="F9" s="1146" t="s">
        <v>115</v>
      </c>
      <c r="G9" s="1146"/>
      <c r="H9" s="1146"/>
      <c r="I9" s="1147"/>
      <c r="J9" s="1158"/>
      <c r="K9" s="1159"/>
      <c r="L9" s="1159"/>
      <c r="M9" s="1159"/>
      <c r="N9" s="1159"/>
      <c r="O9" s="1159"/>
      <c r="P9" s="1159"/>
      <c r="Q9" s="1159"/>
      <c r="R9" s="1159"/>
      <c r="S9" s="1159"/>
      <c r="T9" s="1159"/>
      <c r="U9" s="1159"/>
      <c r="V9" s="1159"/>
      <c r="W9" s="1159"/>
      <c r="X9" s="1159"/>
      <c r="Y9" s="1159"/>
      <c r="Z9" s="1159"/>
      <c r="AA9" s="1159"/>
      <c r="AB9" s="1159"/>
      <c r="AC9" s="1160"/>
      <c r="AD9" s="1130" t="s">
        <v>184</v>
      </c>
      <c r="AE9" s="1115"/>
      <c r="AF9" s="1115"/>
      <c r="AG9" s="1115"/>
      <c r="AH9" s="1131" t="s">
        <v>278</v>
      </c>
      <c r="AI9" s="1132"/>
      <c r="AJ9" s="1132"/>
      <c r="AK9" s="1150"/>
      <c r="AL9" s="1150"/>
      <c r="AM9" s="1151" t="s">
        <v>51</v>
      </c>
      <c r="AN9" s="1151"/>
      <c r="AO9" s="1150"/>
      <c r="AP9" s="1150"/>
      <c r="AQ9" s="1151" t="s">
        <v>56</v>
      </c>
      <c r="AR9" s="1152"/>
      <c r="AV9" s="25"/>
      <c r="AW9" s="600"/>
      <c r="AX9" s="600"/>
      <c r="AY9" s="600"/>
      <c r="AZ9" s="600"/>
      <c r="BA9" s="600"/>
      <c r="BB9" s="600"/>
      <c r="BC9" s="600"/>
      <c r="BD9" s="600"/>
      <c r="BE9" s="600"/>
      <c r="BF9" s="600"/>
      <c r="BG9" s="600"/>
      <c r="BH9" s="600"/>
      <c r="BI9" s="600"/>
      <c r="BJ9" s="600"/>
      <c r="BK9" s="600"/>
      <c r="BL9" s="600"/>
      <c r="BM9" s="600"/>
      <c r="BN9" s="600"/>
      <c r="BO9" s="600"/>
      <c r="BP9" s="600"/>
      <c r="BQ9" s="600"/>
      <c r="BR9" s="600"/>
      <c r="BS9" s="600"/>
      <c r="BT9" s="600"/>
      <c r="BU9" s="600"/>
      <c r="BV9" s="600"/>
      <c r="BW9" s="600"/>
      <c r="BX9" s="600"/>
      <c r="BY9" s="600"/>
      <c r="BZ9" s="600"/>
      <c r="CA9" s="25"/>
      <c r="CB9" s="25"/>
      <c r="CC9" s="25"/>
      <c r="CD9" s="25"/>
      <c r="CE9" s="25"/>
      <c r="CF9" s="25"/>
      <c r="CG9" s="25"/>
    </row>
    <row r="10" spans="1:85" ht="30" customHeight="1">
      <c r="A10" s="63"/>
      <c r="B10" s="1120"/>
      <c r="C10" s="1121"/>
      <c r="D10" s="1121"/>
      <c r="E10" s="1122"/>
      <c r="F10" s="1110" t="s">
        <v>16</v>
      </c>
      <c r="G10" s="1110"/>
      <c r="H10" s="1110"/>
      <c r="I10" s="1111"/>
      <c r="J10" s="1128"/>
      <c r="K10" s="1129"/>
      <c r="L10" s="1129"/>
      <c r="M10" s="1129"/>
      <c r="N10" s="1129"/>
      <c r="O10" s="1129"/>
      <c r="P10" s="1129"/>
      <c r="Q10" s="1129"/>
      <c r="R10" s="1129"/>
      <c r="S10" s="1129"/>
      <c r="T10" s="1129"/>
      <c r="U10" s="1126" t="s">
        <v>182</v>
      </c>
      <c r="V10" s="1127"/>
      <c r="W10" s="1123"/>
      <c r="X10" s="1124"/>
      <c r="Y10" s="1124"/>
      <c r="Z10" s="1124"/>
      <c r="AA10" s="1124"/>
      <c r="AB10" s="1124"/>
      <c r="AC10" s="1125"/>
      <c r="AD10" s="1148" t="s">
        <v>309</v>
      </c>
      <c r="AE10" s="1149"/>
      <c r="AF10" s="1149"/>
      <c r="AG10" s="1149"/>
      <c r="AH10" s="1108"/>
      <c r="AI10" s="1108"/>
      <c r="AJ10" s="1108"/>
      <c r="AK10" s="1108"/>
      <c r="AL10" s="1108"/>
      <c r="AM10" s="1108"/>
      <c r="AN10" s="1109"/>
      <c r="AO10" s="1153" t="s">
        <v>183</v>
      </c>
      <c r="AP10" s="1154"/>
      <c r="AQ10" s="1154"/>
      <c r="AR10" s="1155"/>
      <c r="AV10" s="25"/>
      <c r="AW10" s="600"/>
      <c r="AX10" s="600"/>
      <c r="AY10" s="600"/>
      <c r="AZ10" s="600"/>
      <c r="BA10" s="600"/>
      <c r="BB10" s="600"/>
      <c r="BC10" s="600"/>
      <c r="BD10" s="600"/>
      <c r="BE10" s="600"/>
      <c r="BF10" s="600"/>
      <c r="BG10" s="600"/>
      <c r="BH10" s="600"/>
      <c r="BI10" s="600"/>
      <c r="BJ10" s="600"/>
      <c r="BK10" s="600"/>
      <c r="BL10" s="600"/>
      <c r="BM10" s="600"/>
      <c r="BN10" s="600"/>
      <c r="BO10" s="600"/>
      <c r="BP10" s="600"/>
      <c r="BQ10" s="600"/>
      <c r="BR10" s="600"/>
      <c r="BS10" s="600"/>
      <c r="BT10" s="600"/>
      <c r="BU10" s="600"/>
      <c r="BV10" s="600"/>
      <c r="BW10" s="600"/>
      <c r="BX10" s="600"/>
      <c r="BY10" s="600"/>
      <c r="BZ10" s="600"/>
      <c r="CA10" s="25"/>
      <c r="CB10" s="25"/>
      <c r="CC10" s="25"/>
      <c r="CD10" s="25"/>
      <c r="CE10" s="25"/>
      <c r="CF10" s="25"/>
      <c r="CG10" s="25"/>
    </row>
    <row r="11" spans="1:85" ht="51" customHeight="1">
      <c r="A11" s="63"/>
      <c r="B11" s="1161" t="s">
        <v>117</v>
      </c>
      <c r="C11" s="1162"/>
      <c r="D11" s="1162"/>
      <c r="E11" s="1162"/>
      <c r="F11" s="1162"/>
      <c r="G11" s="1162"/>
      <c r="H11" s="1162"/>
      <c r="I11" s="1163"/>
      <c r="J11" s="1164"/>
      <c r="K11" s="1165"/>
      <c r="L11" s="1165"/>
      <c r="M11" s="1165"/>
      <c r="N11" s="1165"/>
      <c r="O11" s="1165"/>
      <c r="P11" s="1165"/>
      <c r="Q11" s="1165"/>
      <c r="R11" s="1165"/>
      <c r="S11" s="1165"/>
      <c r="T11" s="1165"/>
      <c r="U11" s="1165"/>
      <c r="V11" s="1165"/>
      <c r="W11" s="1165"/>
      <c r="X11" s="1165"/>
      <c r="Y11" s="1165"/>
      <c r="Z11" s="1165"/>
      <c r="AA11" s="1165"/>
      <c r="AB11" s="1165"/>
      <c r="AC11" s="1165"/>
      <c r="AD11" s="1165"/>
      <c r="AE11" s="1165"/>
      <c r="AF11" s="1165"/>
      <c r="AG11" s="1165"/>
      <c r="AH11" s="1165"/>
      <c r="AI11" s="1165"/>
      <c r="AJ11" s="1165"/>
      <c r="AK11" s="1165"/>
      <c r="AL11" s="1165"/>
      <c r="AM11" s="1165"/>
      <c r="AN11" s="1165"/>
      <c r="AO11" s="1165"/>
      <c r="AP11" s="1165"/>
      <c r="AQ11" s="1165"/>
      <c r="AR11" s="1166"/>
    </row>
    <row r="12" spans="1:85" ht="17.25" customHeight="1">
      <c r="A12" s="63"/>
      <c r="B12" s="1167" t="s">
        <v>189</v>
      </c>
      <c r="C12" s="1168"/>
      <c r="D12" s="1168"/>
      <c r="E12" s="1168"/>
      <c r="F12" s="1171"/>
      <c r="G12" s="1172"/>
      <c r="H12" s="1172"/>
      <c r="I12" s="1172"/>
      <c r="J12" s="1173"/>
      <c r="K12" s="1177" t="s">
        <v>183</v>
      </c>
      <c r="L12" s="1178"/>
      <c r="M12" s="1178"/>
      <c r="N12" s="1179"/>
      <c r="O12" s="1183" t="s">
        <v>187</v>
      </c>
      <c r="P12" s="1184"/>
      <c r="Q12" s="1184"/>
      <c r="R12" s="1184"/>
      <c r="S12" s="1187"/>
      <c r="T12" s="1188"/>
      <c r="U12" s="1188"/>
      <c r="V12" s="1188"/>
      <c r="W12" s="1188"/>
      <c r="X12" s="1188"/>
      <c r="Y12" s="1188"/>
      <c r="Z12" s="1188"/>
      <c r="AA12" s="1188"/>
      <c r="AB12" s="1188"/>
      <c r="AC12" s="1188"/>
      <c r="AD12" s="1188"/>
      <c r="AE12" s="1188"/>
      <c r="AF12" s="1188"/>
      <c r="AG12" s="1188"/>
      <c r="AH12" s="1188"/>
      <c r="AI12" s="1188"/>
      <c r="AJ12" s="1188"/>
      <c r="AK12" s="1188"/>
      <c r="AL12" s="1188"/>
      <c r="AM12" s="1188"/>
      <c r="AN12" s="1188"/>
      <c r="AO12" s="1188"/>
      <c r="AP12" s="1188"/>
      <c r="AQ12" s="1188"/>
      <c r="AR12" s="1189"/>
    </row>
    <row r="13" spans="1:85" ht="17.25" customHeight="1" thickBot="1">
      <c r="A13" s="63"/>
      <c r="B13" s="1169"/>
      <c r="C13" s="1170"/>
      <c r="D13" s="1170"/>
      <c r="E13" s="1170"/>
      <c r="F13" s="1174"/>
      <c r="G13" s="1175"/>
      <c r="H13" s="1175"/>
      <c r="I13" s="1175"/>
      <c r="J13" s="1176"/>
      <c r="K13" s="1180"/>
      <c r="L13" s="1181"/>
      <c r="M13" s="1181"/>
      <c r="N13" s="1182"/>
      <c r="O13" s="1185"/>
      <c r="P13" s="1186"/>
      <c r="Q13" s="1186"/>
      <c r="R13" s="1186"/>
      <c r="S13" s="1190"/>
      <c r="T13" s="1191"/>
      <c r="U13" s="1191"/>
      <c r="V13" s="1191"/>
      <c r="W13" s="1191"/>
      <c r="X13" s="1191"/>
      <c r="Y13" s="1191"/>
      <c r="Z13" s="1191"/>
      <c r="AA13" s="1191"/>
      <c r="AB13" s="1191"/>
      <c r="AC13" s="1191"/>
      <c r="AD13" s="1191"/>
      <c r="AE13" s="1191"/>
      <c r="AF13" s="1191"/>
      <c r="AG13" s="1191"/>
      <c r="AH13" s="1191"/>
      <c r="AI13" s="1191"/>
      <c r="AJ13" s="1191"/>
      <c r="AK13" s="1191"/>
      <c r="AL13" s="1191"/>
      <c r="AM13" s="1191"/>
      <c r="AN13" s="1191"/>
      <c r="AO13" s="1191"/>
      <c r="AP13" s="1191"/>
      <c r="AQ13" s="1191"/>
      <c r="AR13" s="1192"/>
    </row>
    <row r="14" spans="1:85" ht="22.5" customHeight="1" thickBot="1">
      <c r="A14" s="63"/>
      <c r="B14" s="1193" t="s">
        <v>258</v>
      </c>
      <c r="C14" s="1194"/>
      <c r="D14" s="1194"/>
      <c r="E14" s="1194"/>
      <c r="F14" s="1194"/>
      <c r="G14" s="1194"/>
      <c r="H14" s="1194"/>
      <c r="I14" s="1194"/>
      <c r="J14" s="1194"/>
      <c r="K14" s="1194"/>
      <c r="L14" s="1194"/>
      <c r="M14" s="1194"/>
      <c r="N14" s="1194"/>
      <c r="O14" s="1194"/>
      <c r="P14" s="1194"/>
      <c r="Q14" s="1194"/>
      <c r="R14" s="1194"/>
      <c r="S14" s="1194"/>
      <c r="T14" s="1194"/>
      <c r="U14" s="1194"/>
      <c r="V14" s="1194"/>
      <c r="W14" s="1194"/>
      <c r="X14" s="1194"/>
      <c r="Y14" s="1194"/>
      <c r="Z14" s="1194"/>
      <c r="AA14" s="1194"/>
      <c r="AB14" s="1194"/>
      <c r="AC14" s="1194"/>
      <c r="AD14" s="1194"/>
      <c r="AE14" s="1194"/>
      <c r="AF14" s="1194"/>
      <c r="AG14" s="1195"/>
      <c r="AH14" s="1196" t="s">
        <v>287</v>
      </c>
      <c r="AI14" s="1197"/>
      <c r="AJ14" s="1197"/>
      <c r="AK14" s="1197"/>
      <c r="AL14" s="1197"/>
      <c r="AM14" s="1197"/>
      <c r="AN14" s="1197"/>
      <c r="AO14" s="1197"/>
      <c r="AP14" s="1197"/>
      <c r="AQ14" s="1197"/>
      <c r="AR14" s="1198"/>
    </row>
    <row r="15" spans="1:85" ht="25.5" customHeight="1" thickBot="1">
      <c r="A15" s="63"/>
      <c r="B15" s="647"/>
      <c r="C15" s="647"/>
      <c r="D15" s="647"/>
      <c r="E15" s="647"/>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3"/>
      <c r="AM15" s="633"/>
      <c r="AN15" s="633"/>
      <c r="AO15" s="633"/>
      <c r="AP15" s="633"/>
      <c r="AQ15" s="633"/>
      <c r="AR15" s="634"/>
    </row>
    <row r="16" spans="1:85" ht="19.5" customHeight="1">
      <c r="A16" s="63"/>
      <c r="B16" s="1112" t="s">
        <v>173</v>
      </c>
      <c r="C16" s="1113"/>
      <c r="D16" s="1113"/>
      <c r="E16" s="1114"/>
      <c r="F16" s="1115" t="s">
        <v>36</v>
      </c>
      <c r="G16" s="1115"/>
      <c r="H16" s="1115"/>
      <c r="I16" s="1115"/>
      <c r="J16" s="1115"/>
      <c r="K16" s="1115"/>
      <c r="L16" s="1115"/>
      <c r="M16" s="1116"/>
      <c r="N16" s="1136"/>
      <c r="O16" s="1136"/>
      <c r="P16" s="1136"/>
      <c r="Q16" s="1136"/>
      <c r="R16" s="1136"/>
      <c r="S16" s="1136"/>
      <c r="T16" s="1136"/>
      <c r="U16" s="1136"/>
      <c r="V16" s="1136"/>
      <c r="W16" s="1136"/>
      <c r="X16" s="1136"/>
      <c r="Y16" s="1136"/>
      <c r="Z16" s="1136"/>
      <c r="AA16" s="1136"/>
      <c r="AB16" s="1136"/>
      <c r="AC16" s="1137"/>
      <c r="AD16" s="1138" t="s">
        <v>394</v>
      </c>
      <c r="AE16" s="1139"/>
      <c r="AF16" s="1139"/>
      <c r="AG16" s="1139"/>
      <c r="AH16" s="1142"/>
      <c r="AI16" s="1142"/>
      <c r="AJ16" s="1142"/>
      <c r="AK16" s="1142"/>
      <c r="AL16" s="1142"/>
      <c r="AM16" s="1142"/>
      <c r="AN16" s="1142"/>
      <c r="AO16" s="1142"/>
      <c r="AP16" s="1142"/>
      <c r="AQ16" s="1142"/>
      <c r="AR16" s="1143"/>
      <c r="AV16" s="25"/>
      <c r="AW16" s="600"/>
      <c r="AX16" s="600"/>
      <c r="AY16" s="600"/>
      <c r="AZ16" s="600"/>
      <c r="BA16" s="600"/>
      <c r="BB16" s="600"/>
      <c r="BC16" s="600"/>
      <c r="BD16" s="600"/>
      <c r="BE16" s="600"/>
      <c r="BF16" s="600"/>
      <c r="BG16" s="600"/>
      <c r="BH16" s="600"/>
      <c r="BI16" s="600"/>
      <c r="BJ16" s="600"/>
      <c r="BK16" s="600"/>
      <c r="BL16" s="600"/>
      <c r="BM16" s="600"/>
      <c r="BN16" s="600"/>
      <c r="BO16" s="600"/>
      <c r="BP16" s="600"/>
      <c r="BQ16" s="600"/>
      <c r="BR16" s="600"/>
      <c r="BS16" s="600"/>
      <c r="BT16" s="600"/>
      <c r="BU16" s="600"/>
      <c r="BV16" s="600"/>
      <c r="BW16" s="600"/>
      <c r="BX16" s="600"/>
      <c r="BY16" s="600"/>
      <c r="BZ16" s="600"/>
      <c r="CA16" s="25"/>
      <c r="CB16" s="25"/>
      <c r="CC16" s="25"/>
      <c r="CD16" s="25"/>
      <c r="CE16" s="25"/>
      <c r="CF16" s="25"/>
      <c r="CG16" s="25"/>
    </row>
    <row r="17" spans="1:85" ht="19.5" customHeight="1" thickBot="1">
      <c r="A17" s="63"/>
      <c r="B17" s="1133" t="s">
        <v>285</v>
      </c>
      <c r="C17" s="1134"/>
      <c r="D17" s="1134"/>
      <c r="E17" s="1135"/>
      <c r="F17" s="1115" t="s">
        <v>116</v>
      </c>
      <c r="G17" s="1115"/>
      <c r="H17" s="1115"/>
      <c r="I17" s="1115"/>
      <c r="J17" s="1115"/>
      <c r="K17" s="1115"/>
      <c r="L17" s="1115"/>
      <c r="M17" s="1116"/>
      <c r="N17" s="1156" t="s">
        <v>252</v>
      </c>
      <c r="O17" s="1156"/>
      <c r="P17" s="1156"/>
      <c r="Q17" s="1156"/>
      <c r="R17" s="1156"/>
      <c r="S17" s="1156"/>
      <c r="T17" s="1156"/>
      <c r="U17" s="1156"/>
      <c r="V17" s="1156"/>
      <c r="W17" s="1156"/>
      <c r="X17" s="1156"/>
      <c r="Y17" s="1156"/>
      <c r="Z17" s="1156"/>
      <c r="AA17" s="1156"/>
      <c r="AB17" s="1156"/>
      <c r="AC17" s="1157"/>
      <c r="AD17" s="1140"/>
      <c r="AE17" s="1141"/>
      <c r="AF17" s="1141"/>
      <c r="AG17" s="1141"/>
      <c r="AH17" s="1144"/>
      <c r="AI17" s="1144"/>
      <c r="AJ17" s="1144"/>
      <c r="AK17" s="1144"/>
      <c r="AL17" s="1144"/>
      <c r="AM17" s="1144"/>
      <c r="AN17" s="1144"/>
      <c r="AO17" s="1144"/>
      <c r="AP17" s="1144"/>
      <c r="AQ17" s="1144"/>
      <c r="AR17" s="1145"/>
      <c r="AV17" s="25"/>
      <c r="AW17" s="600"/>
      <c r="AX17" s="600"/>
      <c r="AY17" s="600"/>
      <c r="AZ17" s="600"/>
      <c r="BA17" s="600"/>
      <c r="BB17" s="600"/>
      <c r="BC17" s="600"/>
      <c r="BD17" s="600"/>
      <c r="BE17" s="600"/>
      <c r="BF17" s="600"/>
      <c r="BG17" s="600"/>
      <c r="BH17" s="600"/>
      <c r="BI17" s="600"/>
      <c r="BJ17" s="600"/>
      <c r="BK17" s="600"/>
      <c r="BL17" s="600"/>
      <c r="BM17" s="600"/>
      <c r="BN17" s="600"/>
      <c r="BO17" s="600"/>
      <c r="BP17" s="600"/>
      <c r="BQ17" s="600"/>
      <c r="BR17" s="600"/>
      <c r="BS17" s="600"/>
      <c r="BT17" s="600"/>
      <c r="BU17" s="600"/>
      <c r="BV17" s="600"/>
      <c r="BW17" s="600"/>
      <c r="BX17" s="600"/>
      <c r="BY17" s="600"/>
      <c r="BZ17" s="600"/>
      <c r="CA17" s="25"/>
      <c r="CB17" s="25"/>
      <c r="CC17" s="25"/>
      <c r="CD17" s="25"/>
      <c r="CE17" s="25"/>
      <c r="CF17" s="25"/>
      <c r="CG17" s="25"/>
    </row>
    <row r="18" spans="1:85" ht="19.5" customHeight="1">
      <c r="A18" s="63"/>
      <c r="B18" s="1117" t="s">
        <v>15</v>
      </c>
      <c r="C18" s="1118"/>
      <c r="D18" s="1118"/>
      <c r="E18" s="1119"/>
      <c r="F18" s="1146" t="s">
        <v>115</v>
      </c>
      <c r="G18" s="1146"/>
      <c r="H18" s="1146"/>
      <c r="I18" s="1147"/>
      <c r="J18" s="1158"/>
      <c r="K18" s="1159"/>
      <c r="L18" s="1159"/>
      <c r="M18" s="1159"/>
      <c r="N18" s="1159"/>
      <c r="O18" s="1159"/>
      <c r="P18" s="1159"/>
      <c r="Q18" s="1159"/>
      <c r="R18" s="1159"/>
      <c r="S18" s="1159"/>
      <c r="T18" s="1159"/>
      <c r="U18" s="1159"/>
      <c r="V18" s="1159"/>
      <c r="W18" s="1159"/>
      <c r="X18" s="1159"/>
      <c r="Y18" s="1159"/>
      <c r="Z18" s="1159"/>
      <c r="AA18" s="1159"/>
      <c r="AB18" s="1159"/>
      <c r="AC18" s="1160"/>
      <c r="AD18" s="1130" t="s">
        <v>184</v>
      </c>
      <c r="AE18" s="1115"/>
      <c r="AF18" s="1115"/>
      <c r="AG18" s="1115"/>
      <c r="AH18" s="1131" t="s">
        <v>278</v>
      </c>
      <c r="AI18" s="1132"/>
      <c r="AJ18" s="1132"/>
      <c r="AK18" s="1150"/>
      <c r="AL18" s="1150"/>
      <c r="AM18" s="1151" t="s">
        <v>51</v>
      </c>
      <c r="AN18" s="1151"/>
      <c r="AO18" s="1150"/>
      <c r="AP18" s="1150"/>
      <c r="AQ18" s="1151" t="s">
        <v>56</v>
      </c>
      <c r="AR18" s="1152"/>
      <c r="AV18" s="25"/>
      <c r="AW18" s="600"/>
      <c r="AX18" s="600"/>
      <c r="AY18" s="600"/>
      <c r="AZ18" s="600"/>
      <c r="BA18" s="600"/>
      <c r="BB18" s="600"/>
      <c r="BC18" s="600"/>
      <c r="BD18" s="600"/>
      <c r="BE18" s="600"/>
      <c r="BF18" s="600"/>
      <c r="BG18" s="600"/>
      <c r="BH18" s="600"/>
      <c r="BI18" s="600"/>
      <c r="BJ18" s="600"/>
      <c r="BK18" s="600"/>
      <c r="BL18" s="600"/>
      <c r="BM18" s="600"/>
      <c r="BN18" s="600"/>
      <c r="BO18" s="600"/>
      <c r="BP18" s="600"/>
      <c r="BQ18" s="600"/>
      <c r="BR18" s="600"/>
      <c r="BS18" s="600"/>
      <c r="BT18" s="600"/>
      <c r="BU18" s="600"/>
      <c r="BV18" s="600"/>
      <c r="BW18" s="600"/>
      <c r="BX18" s="600"/>
      <c r="BY18" s="600"/>
      <c r="BZ18" s="600"/>
      <c r="CA18" s="25"/>
      <c r="CB18" s="25"/>
      <c r="CC18" s="25"/>
      <c r="CD18" s="25"/>
      <c r="CE18" s="25"/>
      <c r="CF18" s="25"/>
      <c r="CG18" s="25"/>
    </row>
    <row r="19" spans="1:85" ht="30" customHeight="1">
      <c r="A19" s="63"/>
      <c r="B19" s="1120"/>
      <c r="C19" s="1121"/>
      <c r="D19" s="1121"/>
      <c r="E19" s="1122"/>
      <c r="F19" s="1110" t="s">
        <v>16</v>
      </c>
      <c r="G19" s="1110"/>
      <c r="H19" s="1110"/>
      <c r="I19" s="1111"/>
      <c r="J19" s="1128"/>
      <c r="K19" s="1129"/>
      <c r="L19" s="1129"/>
      <c r="M19" s="1129"/>
      <c r="N19" s="1129"/>
      <c r="O19" s="1129"/>
      <c r="P19" s="1129"/>
      <c r="Q19" s="1129"/>
      <c r="R19" s="1129"/>
      <c r="S19" s="1129"/>
      <c r="T19" s="1129"/>
      <c r="U19" s="1126" t="s">
        <v>182</v>
      </c>
      <c r="V19" s="1127"/>
      <c r="W19" s="1123"/>
      <c r="X19" s="1124"/>
      <c r="Y19" s="1124"/>
      <c r="Z19" s="1124"/>
      <c r="AA19" s="1124"/>
      <c r="AB19" s="1124"/>
      <c r="AC19" s="1125"/>
      <c r="AD19" s="1148" t="s">
        <v>309</v>
      </c>
      <c r="AE19" s="1149"/>
      <c r="AF19" s="1149"/>
      <c r="AG19" s="1149"/>
      <c r="AH19" s="1108"/>
      <c r="AI19" s="1108"/>
      <c r="AJ19" s="1108"/>
      <c r="AK19" s="1108"/>
      <c r="AL19" s="1108"/>
      <c r="AM19" s="1108"/>
      <c r="AN19" s="1109"/>
      <c r="AO19" s="1153" t="s">
        <v>183</v>
      </c>
      <c r="AP19" s="1154"/>
      <c r="AQ19" s="1154"/>
      <c r="AR19" s="1155"/>
      <c r="AV19" s="25"/>
      <c r="AW19" s="600"/>
      <c r="AX19" s="600"/>
      <c r="AY19" s="600"/>
      <c r="AZ19" s="600"/>
      <c r="BA19" s="600"/>
      <c r="BB19" s="600"/>
      <c r="BC19" s="600"/>
      <c r="BD19" s="600"/>
      <c r="BE19" s="600"/>
      <c r="BF19" s="600"/>
      <c r="BG19" s="600"/>
      <c r="BH19" s="600"/>
      <c r="BI19" s="600"/>
      <c r="BJ19" s="600"/>
      <c r="BK19" s="600"/>
      <c r="BL19" s="600"/>
      <c r="BM19" s="600"/>
      <c r="BN19" s="600"/>
      <c r="BO19" s="600"/>
      <c r="BP19" s="600"/>
      <c r="BQ19" s="600"/>
      <c r="BR19" s="600"/>
      <c r="BS19" s="600"/>
      <c r="BT19" s="600"/>
      <c r="BU19" s="600"/>
      <c r="BV19" s="600"/>
      <c r="BW19" s="600"/>
      <c r="BX19" s="600"/>
      <c r="BY19" s="600"/>
      <c r="BZ19" s="600"/>
      <c r="CA19" s="25"/>
      <c r="CB19" s="25"/>
      <c r="CC19" s="25"/>
      <c r="CD19" s="25"/>
      <c r="CE19" s="25"/>
      <c r="CF19" s="25"/>
      <c r="CG19" s="25"/>
    </row>
    <row r="20" spans="1:85" ht="51" customHeight="1">
      <c r="A20" s="63"/>
      <c r="B20" s="1161" t="s">
        <v>117</v>
      </c>
      <c r="C20" s="1162"/>
      <c r="D20" s="1162"/>
      <c r="E20" s="1162"/>
      <c r="F20" s="1162"/>
      <c r="G20" s="1162"/>
      <c r="H20" s="1162"/>
      <c r="I20" s="1163"/>
      <c r="J20" s="1164"/>
      <c r="K20" s="1165"/>
      <c r="L20" s="1165"/>
      <c r="M20" s="1165"/>
      <c r="N20" s="1165"/>
      <c r="O20" s="1165"/>
      <c r="P20" s="1165"/>
      <c r="Q20" s="1165"/>
      <c r="R20" s="1165"/>
      <c r="S20" s="1165"/>
      <c r="T20" s="1165"/>
      <c r="U20" s="1165"/>
      <c r="V20" s="1165"/>
      <c r="W20" s="1165"/>
      <c r="X20" s="1165"/>
      <c r="Y20" s="1165"/>
      <c r="Z20" s="1165"/>
      <c r="AA20" s="1165"/>
      <c r="AB20" s="1165"/>
      <c r="AC20" s="1165"/>
      <c r="AD20" s="1165"/>
      <c r="AE20" s="1165"/>
      <c r="AF20" s="1165"/>
      <c r="AG20" s="1165"/>
      <c r="AH20" s="1165"/>
      <c r="AI20" s="1165"/>
      <c r="AJ20" s="1165"/>
      <c r="AK20" s="1165"/>
      <c r="AL20" s="1165"/>
      <c r="AM20" s="1165"/>
      <c r="AN20" s="1165"/>
      <c r="AO20" s="1165"/>
      <c r="AP20" s="1165"/>
      <c r="AQ20" s="1165"/>
      <c r="AR20" s="1166"/>
    </row>
    <row r="21" spans="1:85" ht="17.25" customHeight="1">
      <c r="A21" s="63"/>
      <c r="B21" s="1167" t="s">
        <v>189</v>
      </c>
      <c r="C21" s="1168"/>
      <c r="D21" s="1168"/>
      <c r="E21" s="1168"/>
      <c r="F21" s="1171"/>
      <c r="G21" s="1172"/>
      <c r="H21" s="1172"/>
      <c r="I21" s="1172"/>
      <c r="J21" s="1173"/>
      <c r="K21" s="1177" t="s">
        <v>183</v>
      </c>
      <c r="L21" s="1178"/>
      <c r="M21" s="1178"/>
      <c r="N21" s="1179"/>
      <c r="O21" s="1183" t="s">
        <v>187</v>
      </c>
      <c r="P21" s="1184"/>
      <c r="Q21" s="1184"/>
      <c r="R21" s="1184"/>
      <c r="S21" s="1187"/>
      <c r="T21" s="1188"/>
      <c r="U21" s="1188"/>
      <c r="V21" s="1188"/>
      <c r="W21" s="1188"/>
      <c r="X21" s="1188"/>
      <c r="Y21" s="1188"/>
      <c r="Z21" s="1188"/>
      <c r="AA21" s="1188"/>
      <c r="AB21" s="1188"/>
      <c r="AC21" s="1188"/>
      <c r="AD21" s="1188"/>
      <c r="AE21" s="1188"/>
      <c r="AF21" s="1188"/>
      <c r="AG21" s="1188"/>
      <c r="AH21" s="1188"/>
      <c r="AI21" s="1188"/>
      <c r="AJ21" s="1188"/>
      <c r="AK21" s="1188"/>
      <c r="AL21" s="1188"/>
      <c r="AM21" s="1188"/>
      <c r="AN21" s="1188"/>
      <c r="AO21" s="1188"/>
      <c r="AP21" s="1188"/>
      <c r="AQ21" s="1188"/>
      <c r="AR21" s="1189"/>
    </row>
    <row r="22" spans="1:85" ht="17.25" customHeight="1" thickBot="1">
      <c r="A22" s="63"/>
      <c r="B22" s="1169"/>
      <c r="C22" s="1170"/>
      <c r="D22" s="1170"/>
      <c r="E22" s="1170"/>
      <c r="F22" s="1174"/>
      <c r="G22" s="1175"/>
      <c r="H22" s="1175"/>
      <c r="I22" s="1175"/>
      <c r="J22" s="1176"/>
      <c r="K22" s="1180"/>
      <c r="L22" s="1181"/>
      <c r="M22" s="1181"/>
      <c r="N22" s="1182"/>
      <c r="O22" s="1185"/>
      <c r="P22" s="1186"/>
      <c r="Q22" s="1186"/>
      <c r="R22" s="1186"/>
      <c r="S22" s="1190"/>
      <c r="T22" s="1191"/>
      <c r="U22" s="1191"/>
      <c r="V22" s="1191"/>
      <c r="W22" s="1191"/>
      <c r="X22" s="1191"/>
      <c r="Y22" s="1191"/>
      <c r="Z22" s="1191"/>
      <c r="AA22" s="1191"/>
      <c r="AB22" s="1191"/>
      <c r="AC22" s="1191"/>
      <c r="AD22" s="1191"/>
      <c r="AE22" s="1191"/>
      <c r="AF22" s="1191"/>
      <c r="AG22" s="1191"/>
      <c r="AH22" s="1191"/>
      <c r="AI22" s="1191"/>
      <c r="AJ22" s="1191"/>
      <c r="AK22" s="1191"/>
      <c r="AL22" s="1191"/>
      <c r="AM22" s="1191"/>
      <c r="AN22" s="1191"/>
      <c r="AO22" s="1191"/>
      <c r="AP22" s="1191"/>
      <c r="AQ22" s="1191"/>
      <c r="AR22" s="1192"/>
    </row>
    <row r="23" spans="1:85" ht="22.5" customHeight="1" thickBot="1">
      <c r="A23" s="63"/>
      <c r="B23" s="1193" t="s">
        <v>258</v>
      </c>
      <c r="C23" s="1194"/>
      <c r="D23" s="1194"/>
      <c r="E23" s="1194"/>
      <c r="F23" s="1194"/>
      <c r="G23" s="1194"/>
      <c r="H23" s="1194"/>
      <c r="I23" s="1194"/>
      <c r="J23" s="1194"/>
      <c r="K23" s="1194"/>
      <c r="L23" s="1194"/>
      <c r="M23" s="1194"/>
      <c r="N23" s="1194"/>
      <c r="O23" s="1194"/>
      <c r="P23" s="1194"/>
      <c r="Q23" s="1194"/>
      <c r="R23" s="1194"/>
      <c r="S23" s="1194"/>
      <c r="T23" s="1194"/>
      <c r="U23" s="1194"/>
      <c r="V23" s="1194"/>
      <c r="W23" s="1194"/>
      <c r="X23" s="1194"/>
      <c r="Y23" s="1194"/>
      <c r="Z23" s="1194"/>
      <c r="AA23" s="1194"/>
      <c r="AB23" s="1194"/>
      <c r="AC23" s="1194"/>
      <c r="AD23" s="1194"/>
      <c r="AE23" s="1194"/>
      <c r="AF23" s="1194"/>
      <c r="AG23" s="1195"/>
      <c r="AH23" s="1196" t="s">
        <v>287</v>
      </c>
      <c r="AI23" s="1197"/>
      <c r="AJ23" s="1197"/>
      <c r="AK23" s="1197"/>
      <c r="AL23" s="1197"/>
      <c r="AM23" s="1197"/>
      <c r="AN23" s="1197"/>
      <c r="AO23" s="1197"/>
      <c r="AP23" s="1197"/>
      <c r="AQ23" s="1197"/>
      <c r="AR23" s="1198"/>
    </row>
    <row r="24" spans="1:85" ht="25.5" customHeight="1" thickBot="1">
      <c r="A24" s="63"/>
      <c r="B24" s="647"/>
      <c r="C24" s="647"/>
      <c r="D24" s="647"/>
      <c r="E24" s="647"/>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2"/>
      <c r="AL24" s="633"/>
      <c r="AM24" s="633"/>
      <c r="AN24" s="633"/>
      <c r="AO24" s="633"/>
      <c r="AP24" s="633"/>
      <c r="AQ24" s="633"/>
      <c r="AR24" s="634"/>
    </row>
    <row r="25" spans="1:85" ht="19.5" customHeight="1">
      <c r="A25" s="63"/>
      <c r="B25" s="1112" t="s">
        <v>173</v>
      </c>
      <c r="C25" s="1113"/>
      <c r="D25" s="1113"/>
      <c r="E25" s="1114"/>
      <c r="F25" s="1115" t="s">
        <v>36</v>
      </c>
      <c r="G25" s="1115"/>
      <c r="H25" s="1115"/>
      <c r="I25" s="1115"/>
      <c r="J25" s="1115"/>
      <c r="K25" s="1115"/>
      <c r="L25" s="1115"/>
      <c r="M25" s="1116"/>
      <c r="N25" s="1136"/>
      <c r="O25" s="1136"/>
      <c r="P25" s="1136"/>
      <c r="Q25" s="1136"/>
      <c r="R25" s="1136"/>
      <c r="S25" s="1136"/>
      <c r="T25" s="1136"/>
      <c r="U25" s="1136"/>
      <c r="V25" s="1136"/>
      <c r="W25" s="1136"/>
      <c r="X25" s="1136"/>
      <c r="Y25" s="1136"/>
      <c r="Z25" s="1136"/>
      <c r="AA25" s="1136"/>
      <c r="AB25" s="1136"/>
      <c r="AC25" s="1137"/>
      <c r="AD25" s="1138" t="s">
        <v>394</v>
      </c>
      <c r="AE25" s="1139"/>
      <c r="AF25" s="1139"/>
      <c r="AG25" s="1139"/>
      <c r="AH25" s="1142"/>
      <c r="AI25" s="1142"/>
      <c r="AJ25" s="1142"/>
      <c r="AK25" s="1142"/>
      <c r="AL25" s="1142"/>
      <c r="AM25" s="1142"/>
      <c r="AN25" s="1142"/>
      <c r="AO25" s="1142"/>
      <c r="AP25" s="1142"/>
      <c r="AQ25" s="1142"/>
      <c r="AR25" s="1143"/>
      <c r="AV25" s="25"/>
      <c r="AW25" s="600"/>
      <c r="AX25" s="600"/>
      <c r="AY25" s="600"/>
      <c r="AZ25" s="600"/>
      <c r="BA25" s="600"/>
      <c r="BB25" s="600"/>
      <c r="BC25" s="600"/>
      <c r="BD25" s="600"/>
      <c r="BE25" s="600"/>
      <c r="BF25" s="600"/>
      <c r="BG25" s="600"/>
      <c r="BH25" s="600"/>
      <c r="BI25" s="600"/>
      <c r="BJ25" s="600"/>
      <c r="BK25" s="600"/>
      <c r="BL25" s="600"/>
      <c r="BM25" s="600"/>
      <c r="BN25" s="600"/>
      <c r="BO25" s="600"/>
      <c r="BP25" s="600"/>
      <c r="BQ25" s="600"/>
      <c r="BR25" s="600"/>
      <c r="BS25" s="600"/>
      <c r="BT25" s="600"/>
      <c r="BU25" s="600"/>
      <c r="BV25" s="600"/>
      <c r="BW25" s="600"/>
      <c r="BX25" s="600"/>
      <c r="BY25" s="600"/>
      <c r="BZ25" s="600"/>
      <c r="CA25" s="25"/>
      <c r="CB25" s="25"/>
      <c r="CC25" s="25"/>
      <c r="CD25" s="25"/>
      <c r="CE25" s="25"/>
      <c r="CF25" s="25"/>
      <c r="CG25" s="25"/>
    </row>
    <row r="26" spans="1:85" ht="19.5" customHeight="1" thickBot="1">
      <c r="A26" s="63"/>
      <c r="B26" s="1133" t="s">
        <v>285</v>
      </c>
      <c r="C26" s="1134"/>
      <c r="D26" s="1134"/>
      <c r="E26" s="1135"/>
      <c r="F26" s="1115" t="s">
        <v>116</v>
      </c>
      <c r="G26" s="1115"/>
      <c r="H26" s="1115"/>
      <c r="I26" s="1115"/>
      <c r="J26" s="1115"/>
      <c r="K26" s="1115"/>
      <c r="L26" s="1115"/>
      <c r="M26" s="1116"/>
      <c r="N26" s="1156"/>
      <c r="O26" s="1156"/>
      <c r="P26" s="1156"/>
      <c r="Q26" s="1156"/>
      <c r="R26" s="1156"/>
      <c r="S26" s="1156"/>
      <c r="T26" s="1156"/>
      <c r="U26" s="1156"/>
      <c r="V26" s="1156"/>
      <c r="W26" s="1156"/>
      <c r="X26" s="1156"/>
      <c r="Y26" s="1156"/>
      <c r="Z26" s="1156"/>
      <c r="AA26" s="1156"/>
      <c r="AB26" s="1156"/>
      <c r="AC26" s="1157"/>
      <c r="AD26" s="1140"/>
      <c r="AE26" s="1141"/>
      <c r="AF26" s="1141"/>
      <c r="AG26" s="1141"/>
      <c r="AH26" s="1144"/>
      <c r="AI26" s="1144"/>
      <c r="AJ26" s="1144"/>
      <c r="AK26" s="1144"/>
      <c r="AL26" s="1144"/>
      <c r="AM26" s="1144"/>
      <c r="AN26" s="1144"/>
      <c r="AO26" s="1144"/>
      <c r="AP26" s="1144"/>
      <c r="AQ26" s="1144"/>
      <c r="AR26" s="1145"/>
      <c r="AV26" s="25"/>
      <c r="AW26" s="600"/>
      <c r="AX26" s="600"/>
      <c r="AY26" s="600"/>
      <c r="AZ26" s="600"/>
      <c r="BA26" s="600"/>
      <c r="BB26" s="600"/>
      <c r="BC26" s="600"/>
      <c r="BD26" s="600"/>
      <c r="BE26" s="600"/>
      <c r="BF26" s="600"/>
      <c r="BG26" s="600"/>
      <c r="BH26" s="600"/>
      <c r="BI26" s="600"/>
      <c r="BJ26" s="600"/>
      <c r="BK26" s="600"/>
      <c r="BL26" s="600"/>
      <c r="BM26" s="600"/>
      <c r="BN26" s="600"/>
      <c r="BO26" s="600"/>
      <c r="BP26" s="600"/>
      <c r="BQ26" s="600"/>
      <c r="BR26" s="600"/>
      <c r="BS26" s="600"/>
      <c r="BT26" s="600"/>
      <c r="BU26" s="600"/>
      <c r="BV26" s="600"/>
      <c r="BW26" s="600"/>
      <c r="BX26" s="600"/>
      <c r="BY26" s="600"/>
      <c r="BZ26" s="600"/>
      <c r="CA26" s="25"/>
      <c r="CB26" s="25"/>
      <c r="CC26" s="25"/>
      <c r="CD26" s="25"/>
      <c r="CE26" s="25"/>
      <c r="CF26" s="25"/>
      <c r="CG26" s="25"/>
    </row>
    <row r="27" spans="1:85" ht="19.5" customHeight="1">
      <c r="A27" s="63"/>
      <c r="B27" s="1117" t="s">
        <v>15</v>
      </c>
      <c r="C27" s="1118"/>
      <c r="D27" s="1118"/>
      <c r="E27" s="1119"/>
      <c r="F27" s="1146" t="s">
        <v>115</v>
      </c>
      <c r="G27" s="1146"/>
      <c r="H27" s="1146"/>
      <c r="I27" s="1147"/>
      <c r="J27" s="1158"/>
      <c r="K27" s="1159"/>
      <c r="L27" s="1159"/>
      <c r="M27" s="1159"/>
      <c r="N27" s="1159"/>
      <c r="O27" s="1159"/>
      <c r="P27" s="1159"/>
      <c r="Q27" s="1159"/>
      <c r="R27" s="1159"/>
      <c r="S27" s="1159"/>
      <c r="T27" s="1159"/>
      <c r="U27" s="1159"/>
      <c r="V27" s="1159"/>
      <c r="W27" s="1159"/>
      <c r="X27" s="1159"/>
      <c r="Y27" s="1159"/>
      <c r="Z27" s="1159"/>
      <c r="AA27" s="1159"/>
      <c r="AB27" s="1159"/>
      <c r="AC27" s="1160"/>
      <c r="AD27" s="1130" t="s">
        <v>184</v>
      </c>
      <c r="AE27" s="1115"/>
      <c r="AF27" s="1115"/>
      <c r="AG27" s="1115"/>
      <c r="AH27" s="1131" t="s">
        <v>278</v>
      </c>
      <c r="AI27" s="1132"/>
      <c r="AJ27" s="1132"/>
      <c r="AK27" s="1150"/>
      <c r="AL27" s="1150"/>
      <c r="AM27" s="1151" t="s">
        <v>51</v>
      </c>
      <c r="AN27" s="1151"/>
      <c r="AO27" s="1150"/>
      <c r="AP27" s="1150"/>
      <c r="AQ27" s="1151" t="s">
        <v>56</v>
      </c>
      <c r="AR27" s="1152"/>
      <c r="AV27" s="25"/>
      <c r="AW27" s="600"/>
      <c r="AX27" s="600"/>
      <c r="AY27" s="600"/>
      <c r="AZ27" s="600"/>
      <c r="BA27" s="600"/>
      <c r="BB27" s="600"/>
      <c r="BC27" s="600"/>
      <c r="BD27" s="600"/>
      <c r="BE27" s="600"/>
      <c r="BF27" s="600"/>
      <c r="BG27" s="600"/>
      <c r="BH27" s="600"/>
      <c r="BI27" s="600"/>
      <c r="BJ27" s="600"/>
      <c r="BK27" s="600"/>
      <c r="BL27" s="600"/>
      <c r="BM27" s="600"/>
      <c r="BN27" s="600"/>
      <c r="BO27" s="600"/>
      <c r="BP27" s="600"/>
      <c r="BQ27" s="600"/>
      <c r="BR27" s="600"/>
      <c r="BS27" s="600"/>
      <c r="BT27" s="600"/>
      <c r="BU27" s="600"/>
      <c r="BV27" s="600"/>
      <c r="BW27" s="600"/>
      <c r="BX27" s="600"/>
      <c r="BY27" s="600"/>
      <c r="BZ27" s="600"/>
      <c r="CA27" s="25"/>
      <c r="CB27" s="25"/>
      <c r="CC27" s="25"/>
      <c r="CD27" s="25"/>
      <c r="CE27" s="25"/>
      <c r="CF27" s="25"/>
      <c r="CG27" s="25"/>
    </row>
    <row r="28" spans="1:85" ht="30" customHeight="1">
      <c r="A28" s="63"/>
      <c r="B28" s="1120"/>
      <c r="C28" s="1121"/>
      <c r="D28" s="1121"/>
      <c r="E28" s="1122"/>
      <c r="F28" s="1110" t="s">
        <v>16</v>
      </c>
      <c r="G28" s="1110"/>
      <c r="H28" s="1110"/>
      <c r="I28" s="1111"/>
      <c r="J28" s="1128"/>
      <c r="K28" s="1129"/>
      <c r="L28" s="1129"/>
      <c r="M28" s="1129"/>
      <c r="N28" s="1129"/>
      <c r="O28" s="1129"/>
      <c r="P28" s="1129"/>
      <c r="Q28" s="1129"/>
      <c r="R28" s="1129"/>
      <c r="S28" s="1129"/>
      <c r="T28" s="1129"/>
      <c r="U28" s="1126" t="s">
        <v>182</v>
      </c>
      <c r="V28" s="1127"/>
      <c r="W28" s="1123"/>
      <c r="X28" s="1124"/>
      <c r="Y28" s="1124"/>
      <c r="Z28" s="1124"/>
      <c r="AA28" s="1124"/>
      <c r="AB28" s="1124"/>
      <c r="AC28" s="1125"/>
      <c r="AD28" s="1148" t="s">
        <v>309</v>
      </c>
      <c r="AE28" s="1149"/>
      <c r="AF28" s="1149"/>
      <c r="AG28" s="1149"/>
      <c r="AH28" s="1108"/>
      <c r="AI28" s="1108"/>
      <c r="AJ28" s="1108"/>
      <c r="AK28" s="1108"/>
      <c r="AL28" s="1108"/>
      <c r="AM28" s="1108"/>
      <c r="AN28" s="1109"/>
      <c r="AO28" s="1153" t="s">
        <v>183</v>
      </c>
      <c r="AP28" s="1154"/>
      <c r="AQ28" s="1154"/>
      <c r="AR28" s="1155"/>
      <c r="AV28" s="25"/>
      <c r="AW28" s="600"/>
      <c r="AX28" s="600"/>
      <c r="AY28" s="600"/>
      <c r="AZ28" s="600"/>
      <c r="BA28" s="600"/>
      <c r="BB28" s="600"/>
      <c r="BC28" s="600"/>
      <c r="BD28" s="600"/>
      <c r="BE28" s="600"/>
      <c r="BF28" s="600"/>
      <c r="BG28" s="600"/>
      <c r="BH28" s="600"/>
      <c r="BI28" s="600"/>
      <c r="BJ28" s="600"/>
      <c r="BK28" s="600"/>
      <c r="BL28" s="600"/>
      <c r="BM28" s="600"/>
      <c r="BN28" s="600"/>
      <c r="BO28" s="600"/>
      <c r="BP28" s="600"/>
      <c r="BQ28" s="600"/>
      <c r="BR28" s="600"/>
      <c r="BS28" s="600"/>
      <c r="BT28" s="600"/>
      <c r="BU28" s="600"/>
      <c r="BV28" s="600"/>
      <c r="BW28" s="600"/>
      <c r="BX28" s="600"/>
      <c r="BY28" s="600"/>
      <c r="BZ28" s="600"/>
      <c r="CA28" s="25"/>
      <c r="CB28" s="25"/>
      <c r="CC28" s="25"/>
      <c r="CD28" s="25"/>
      <c r="CE28" s="25"/>
      <c r="CF28" s="25"/>
      <c r="CG28" s="25"/>
    </row>
    <row r="29" spans="1:85" ht="51.75" customHeight="1">
      <c r="A29" s="63"/>
      <c r="B29" s="1161" t="s">
        <v>117</v>
      </c>
      <c r="C29" s="1162"/>
      <c r="D29" s="1162"/>
      <c r="E29" s="1162"/>
      <c r="F29" s="1162"/>
      <c r="G29" s="1162"/>
      <c r="H29" s="1162"/>
      <c r="I29" s="1163"/>
      <c r="J29" s="1164"/>
      <c r="K29" s="1165"/>
      <c r="L29" s="1165"/>
      <c r="M29" s="1165"/>
      <c r="N29" s="1165"/>
      <c r="O29" s="1165"/>
      <c r="P29" s="1165"/>
      <c r="Q29" s="1165"/>
      <c r="R29" s="1165"/>
      <c r="S29" s="1165"/>
      <c r="T29" s="1165"/>
      <c r="U29" s="1165"/>
      <c r="V29" s="1165"/>
      <c r="W29" s="1165"/>
      <c r="X29" s="1165"/>
      <c r="Y29" s="1165"/>
      <c r="Z29" s="1165"/>
      <c r="AA29" s="1165"/>
      <c r="AB29" s="1165"/>
      <c r="AC29" s="1165"/>
      <c r="AD29" s="1165"/>
      <c r="AE29" s="1165"/>
      <c r="AF29" s="1165"/>
      <c r="AG29" s="1165"/>
      <c r="AH29" s="1165"/>
      <c r="AI29" s="1165"/>
      <c r="AJ29" s="1165"/>
      <c r="AK29" s="1165"/>
      <c r="AL29" s="1165"/>
      <c r="AM29" s="1165"/>
      <c r="AN29" s="1165"/>
      <c r="AO29" s="1165"/>
      <c r="AP29" s="1165"/>
      <c r="AQ29" s="1165"/>
      <c r="AR29" s="1166"/>
      <c r="AZ29" s="139"/>
    </row>
    <row r="30" spans="1:85" ht="17.25" customHeight="1">
      <c r="A30" s="63"/>
      <c r="B30" s="1167" t="s">
        <v>189</v>
      </c>
      <c r="C30" s="1168"/>
      <c r="D30" s="1168"/>
      <c r="E30" s="1168"/>
      <c r="F30" s="1171"/>
      <c r="G30" s="1172"/>
      <c r="H30" s="1172"/>
      <c r="I30" s="1172"/>
      <c r="J30" s="1173"/>
      <c r="K30" s="1177" t="s">
        <v>183</v>
      </c>
      <c r="L30" s="1178"/>
      <c r="M30" s="1178"/>
      <c r="N30" s="1179"/>
      <c r="O30" s="1183" t="s">
        <v>187</v>
      </c>
      <c r="P30" s="1184"/>
      <c r="Q30" s="1184"/>
      <c r="R30" s="1184"/>
      <c r="S30" s="1187"/>
      <c r="T30" s="1188"/>
      <c r="U30" s="1188"/>
      <c r="V30" s="1188"/>
      <c r="W30" s="1188"/>
      <c r="X30" s="1188"/>
      <c r="Y30" s="1188"/>
      <c r="Z30" s="1188"/>
      <c r="AA30" s="1188"/>
      <c r="AB30" s="1188"/>
      <c r="AC30" s="1188"/>
      <c r="AD30" s="1188"/>
      <c r="AE30" s="1188"/>
      <c r="AF30" s="1188"/>
      <c r="AG30" s="1188"/>
      <c r="AH30" s="1188"/>
      <c r="AI30" s="1188"/>
      <c r="AJ30" s="1188"/>
      <c r="AK30" s="1188"/>
      <c r="AL30" s="1188"/>
      <c r="AM30" s="1188"/>
      <c r="AN30" s="1188"/>
      <c r="AO30" s="1188"/>
      <c r="AP30" s="1188"/>
      <c r="AQ30" s="1188"/>
      <c r="AR30" s="1189"/>
    </row>
    <row r="31" spans="1:85" ht="17.25" customHeight="1" thickBot="1">
      <c r="A31" s="63"/>
      <c r="B31" s="1169"/>
      <c r="C31" s="1170"/>
      <c r="D31" s="1170"/>
      <c r="E31" s="1170"/>
      <c r="F31" s="1174"/>
      <c r="G31" s="1175"/>
      <c r="H31" s="1175"/>
      <c r="I31" s="1175"/>
      <c r="J31" s="1176"/>
      <c r="K31" s="1180"/>
      <c r="L31" s="1181"/>
      <c r="M31" s="1181"/>
      <c r="N31" s="1182"/>
      <c r="O31" s="1185"/>
      <c r="P31" s="1186"/>
      <c r="Q31" s="1186"/>
      <c r="R31" s="1186"/>
      <c r="S31" s="1190"/>
      <c r="T31" s="1191"/>
      <c r="U31" s="1191"/>
      <c r="V31" s="1191"/>
      <c r="W31" s="1191"/>
      <c r="X31" s="1191"/>
      <c r="Y31" s="1191"/>
      <c r="Z31" s="1191"/>
      <c r="AA31" s="1191"/>
      <c r="AB31" s="1191"/>
      <c r="AC31" s="1191"/>
      <c r="AD31" s="1191"/>
      <c r="AE31" s="1191"/>
      <c r="AF31" s="1191"/>
      <c r="AG31" s="1191"/>
      <c r="AH31" s="1191"/>
      <c r="AI31" s="1191"/>
      <c r="AJ31" s="1191"/>
      <c r="AK31" s="1191"/>
      <c r="AL31" s="1191"/>
      <c r="AM31" s="1191"/>
      <c r="AN31" s="1191"/>
      <c r="AO31" s="1191"/>
      <c r="AP31" s="1191"/>
      <c r="AQ31" s="1191"/>
      <c r="AR31" s="1192"/>
    </row>
    <row r="32" spans="1:85" ht="22.5" customHeight="1" thickBot="1">
      <c r="A32" s="63"/>
      <c r="B32" s="1193" t="s">
        <v>258</v>
      </c>
      <c r="C32" s="1194"/>
      <c r="D32" s="1194"/>
      <c r="E32" s="1194"/>
      <c r="F32" s="1194"/>
      <c r="G32" s="1194"/>
      <c r="H32" s="1194"/>
      <c r="I32" s="1194"/>
      <c r="J32" s="1194"/>
      <c r="K32" s="1194"/>
      <c r="L32" s="1194"/>
      <c r="M32" s="1194"/>
      <c r="N32" s="1194"/>
      <c r="O32" s="1194"/>
      <c r="P32" s="1194"/>
      <c r="Q32" s="1194"/>
      <c r="R32" s="1194"/>
      <c r="S32" s="1194"/>
      <c r="T32" s="1194"/>
      <c r="U32" s="1194"/>
      <c r="V32" s="1194"/>
      <c r="W32" s="1194"/>
      <c r="X32" s="1194"/>
      <c r="Y32" s="1194"/>
      <c r="Z32" s="1194"/>
      <c r="AA32" s="1194"/>
      <c r="AB32" s="1194"/>
      <c r="AC32" s="1194"/>
      <c r="AD32" s="1194"/>
      <c r="AE32" s="1194"/>
      <c r="AF32" s="1194"/>
      <c r="AG32" s="1195"/>
      <c r="AH32" s="1196" t="s">
        <v>287</v>
      </c>
      <c r="AI32" s="1197"/>
      <c r="AJ32" s="1197"/>
      <c r="AK32" s="1197"/>
      <c r="AL32" s="1197"/>
      <c r="AM32" s="1197"/>
      <c r="AN32" s="1197"/>
      <c r="AO32" s="1197"/>
      <c r="AP32" s="1197"/>
      <c r="AQ32" s="1197"/>
      <c r="AR32" s="1198"/>
    </row>
    <row r="33" spans="1:85" ht="25.5" customHeight="1" thickBot="1">
      <c r="A33" s="63"/>
      <c r="B33" s="647"/>
      <c r="C33" s="647"/>
      <c r="D33" s="647"/>
      <c r="E33" s="647"/>
      <c r="F33" s="632"/>
      <c r="G33" s="632"/>
      <c r="H33" s="632"/>
      <c r="I33" s="632"/>
      <c r="J33" s="632"/>
      <c r="K33" s="632"/>
      <c r="L33" s="632"/>
      <c r="M33" s="632"/>
      <c r="N33" s="632"/>
      <c r="O33" s="632"/>
      <c r="P33" s="632"/>
      <c r="Q33" s="632"/>
      <c r="R33" s="632"/>
      <c r="S33" s="632"/>
      <c r="T33" s="632"/>
      <c r="U33" s="632"/>
      <c r="V33" s="632"/>
      <c r="W33" s="632"/>
      <c r="X33" s="632"/>
      <c r="Y33" s="632"/>
      <c r="Z33" s="632"/>
      <c r="AA33" s="632"/>
      <c r="AB33" s="632"/>
      <c r="AC33" s="632"/>
      <c r="AD33" s="632"/>
      <c r="AE33" s="632"/>
      <c r="AF33" s="632"/>
      <c r="AG33" s="632"/>
      <c r="AH33" s="632"/>
      <c r="AI33" s="632"/>
      <c r="AJ33" s="632"/>
      <c r="AK33" s="632"/>
      <c r="AL33" s="633"/>
      <c r="AM33" s="633"/>
      <c r="AN33" s="633"/>
      <c r="AO33" s="633"/>
      <c r="AP33" s="633"/>
      <c r="AQ33" s="633"/>
      <c r="AR33" s="634"/>
    </row>
    <row r="34" spans="1:85" ht="19.5" customHeight="1">
      <c r="A34" s="63"/>
      <c r="B34" s="1112" t="s">
        <v>173</v>
      </c>
      <c r="C34" s="1113"/>
      <c r="D34" s="1113"/>
      <c r="E34" s="1114"/>
      <c r="F34" s="1115" t="s">
        <v>36</v>
      </c>
      <c r="G34" s="1115"/>
      <c r="H34" s="1115"/>
      <c r="I34" s="1115"/>
      <c r="J34" s="1115"/>
      <c r="K34" s="1115"/>
      <c r="L34" s="1115"/>
      <c r="M34" s="1116"/>
      <c r="N34" s="1136"/>
      <c r="O34" s="1136"/>
      <c r="P34" s="1136"/>
      <c r="Q34" s="1136"/>
      <c r="R34" s="1136"/>
      <c r="S34" s="1136"/>
      <c r="T34" s="1136"/>
      <c r="U34" s="1136"/>
      <c r="V34" s="1136"/>
      <c r="W34" s="1136"/>
      <c r="X34" s="1136"/>
      <c r="Y34" s="1136"/>
      <c r="Z34" s="1136"/>
      <c r="AA34" s="1136"/>
      <c r="AB34" s="1136"/>
      <c r="AC34" s="1137"/>
      <c r="AD34" s="1138" t="s">
        <v>394</v>
      </c>
      <c r="AE34" s="1139"/>
      <c r="AF34" s="1139"/>
      <c r="AG34" s="1139"/>
      <c r="AH34" s="1142"/>
      <c r="AI34" s="1142"/>
      <c r="AJ34" s="1142"/>
      <c r="AK34" s="1142"/>
      <c r="AL34" s="1142"/>
      <c r="AM34" s="1142"/>
      <c r="AN34" s="1142"/>
      <c r="AO34" s="1142"/>
      <c r="AP34" s="1142"/>
      <c r="AQ34" s="1142"/>
      <c r="AR34" s="1143"/>
      <c r="AV34" s="25"/>
      <c r="AW34" s="600"/>
      <c r="AX34" s="600"/>
      <c r="AY34" s="600"/>
      <c r="AZ34" s="600"/>
      <c r="BA34" s="600"/>
      <c r="BB34" s="600"/>
      <c r="BC34" s="600"/>
      <c r="BD34" s="600"/>
      <c r="BE34" s="600"/>
      <c r="BF34" s="600"/>
      <c r="BG34" s="600"/>
      <c r="BH34" s="600"/>
      <c r="BI34" s="600"/>
      <c r="BJ34" s="600"/>
      <c r="BK34" s="600"/>
      <c r="BL34" s="600"/>
      <c r="BM34" s="600"/>
      <c r="BN34" s="600"/>
      <c r="BO34" s="600"/>
      <c r="BP34" s="600"/>
      <c r="BQ34" s="600"/>
      <c r="BR34" s="600"/>
      <c r="BS34" s="600"/>
      <c r="BT34" s="600"/>
      <c r="BU34" s="600"/>
      <c r="BV34" s="600"/>
      <c r="BW34" s="600"/>
      <c r="BX34" s="600"/>
      <c r="BY34" s="600"/>
      <c r="BZ34" s="600"/>
      <c r="CA34" s="25"/>
      <c r="CB34" s="25"/>
      <c r="CC34" s="25"/>
      <c r="CD34" s="25"/>
      <c r="CE34" s="25"/>
      <c r="CF34" s="25"/>
      <c r="CG34" s="25"/>
    </row>
    <row r="35" spans="1:85" ht="19.5" customHeight="1" thickBot="1">
      <c r="A35" s="63"/>
      <c r="B35" s="1133" t="s">
        <v>285</v>
      </c>
      <c r="C35" s="1134"/>
      <c r="D35" s="1134"/>
      <c r="E35" s="1135"/>
      <c r="F35" s="1115" t="s">
        <v>116</v>
      </c>
      <c r="G35" s="1115"/>
      <c r="H35" s="1115"/>
      <c r="I35" s="1115"/>
      <c r="J35" s="1115"/>
      <c r="K35" s="1115"/>
      <c r="L35" s="1115"/>
      <c r="M35" s="1116"/>
      <c r="N35" s="1156"/>
      <c r="O35" s="1156"/>
      <c r="P35" s="1156"/>
      <c r="Q35" s="1156"/>
      <c r="R35" s="1156"/>
      <c r="S35" s="1156"/>
      <c r="T35" s="1156"/>
      <c r="U35" s="1156"/>
      <c r="V35" s="1156"/>
      <c r="W35" s="1156"/>
      <c r="X35" s="1156"/>
      <c r="Y35" s="1156"/>
      <c r="Z35" s="1156"/>
      <c r="AA35" s="1156"/>
      <c r="AB35" s="1156"/>
      <c r="AC35" s="1157"/>
      <c r="AD35" s="1140"/>
      <c r="AE35" s="1141"/>
      <c r="AF35" s="1141"/>
      <c r="AG35" s="1141"/>
      <c r="AH35" s="1144"/>
      <c r="AI35" s="1144"/>
      <c r="AJ35" s="1144"/>
      <c r="AK35" s="1144"/>
      <c r="AL35" s="1144"/>
      <c r="AM35" s="1144"/>
      <c r="AN35" s="1144"/>
      <c r="AO35" s="1144"/>
      <c r="AP35" s="1144"/>
      <c r="AQ35" s="1144"/>
      <c r="AR35" s="1145"/>
      <c r="AV35" s="25"/>
      <c r="AW35" s="600"/>
      <c r="AX35" s="600"/>
      <c r="AY35" s="600"/>
      <c r="AZ35" s="600"/>
      <c r="BA35" s="600"/>
      <c r="BB35" s="600"/>
      <c r="BC35" s="600"/>
      <c r="BD35" s="600"/>
      <c r="BE35" s="600"/>
      <c r="BF35" s="600"/>
      <c r="BG35" s="600"/>
      <c r="BH35" s="600"/>
      <c r="BI35" s="600"/>
      <c r="BJ35" s="600"/>
      <c r="BK35" s="600"/>
      <c r="BL35" s="600"/>
      <c r="BM35" s="600"/>
      <c r="BN35" s="600"/>
      <c r="BO35" s="600"/>
      <c r="BP35" s="600"/>
      <c r="BQ35" s="600"/>
      <c r="BR35" s="600"/>
      <c r="BS35" s="600"/>
      <c r="BT35" s="600"/>
      <c r="BU35" s="600"/>
      <c r="BV35" s="600"/>
      <c r="BW35" s="600"/>
      <c r="BX35" s="600"/>
      <c r="BY35" s="600"/>
      <c r="BZ35" s="600"/>
      <c r="CA35" s="25"/>
      <c r="CB35" s="25"/>
      <c r="CC35" s="25"/>
      <c r="CD35" s="25"/>
      <c r="CE35" s="25"/>
      <c r="CF35" s="25"/>
      <c r="CG35" s="25"/>
    </row>
    <row r="36" spans="1:85" ht="19.5" customHeight="1">
      <c r="A36" s="63"/>
      <c r="B36" s="1117" t="s">
        <v>15</v>
      </c>
      <c r="C36" s="1118"/>
      <c r="D36" s="1118"/>
      <c r="E36" s="1119"/>
      <c r="F36" s="1146" t="s">
        <v>115</v>
      </c>
      <c r="G36" s="1146"/>
      <c r="H36" s="1146"/>
      <c r="I36" s="1147"/>
      <c r="J36" s="1158"/>
      <c r="K36" s="1159"/>
      <c r="L36" s="1159"/>
      <c r="M36" s="1159"/>
      <c r="N36" s="1159"/>
      <c r="O36" s="1159"/>
      <c r="P36" s="1159"/>
      <c r="Q36" s="1159"/>
      <c r="R36" s="1159"/>
      <c r="S36" s="1159"/>
      <c r="T36" s="1159"/>
      <c r="U36" s="1159"/>
      <c r="V36" s="1159"/>
      <c r="W36" s="1159"/>
      <c r="X36" s="1159"/>
      <c r="Y36" s="1159"/>
      <c r="Z36" s="1159"/>
      <c r="AA36" s="1159"/>
      <c r="AB36" s="1159"/>
      <c r="AC36" s="1160"/>
      <c r="AD36" s="1130" t="s">
        <v>184</v>
      </c>
      <c r="AE36" s="1115"/>
      <c r="AF36" s="1115"/>
      <c r="AG36" s="1115"/>
      <c r="AH36" s="1131" t="s">
        <v>278</v>
      </c>
      <c r="AI36" s="1132"/>
      <c r="AJ36" s="1132"/>
      <c r="AK36" s="1150"/>
      <c r="AL36" s="1150"/>
      <c r="AM36" s="1151" t="s">
        <v>185</v>
      </c>
      <c r="AN36" s="1151"/>
      <c r="AO36" s="1150"/>
      <c r="AP36" s="1150"/>
      <c r="AQ36" s="1151" t="s">
        <v>186</v>
      </c>
      <c r="AR36" s="1152"/>
      <c r="AV36" s="25"/>
      <c r="AW36" s="600"/>
      <c r="AX36" s="600"/>
      <c r="AY36" s="600"/>
      <c r="AZ36" s="600"/>
      <c r="BA36" s="600"/>
      <c r="BB36" s="600"/>
      <c r="BC36" s="600"/>
      <c r="BD36" s="600"/>
      <c r="BE36" s="600"/>
      <c r="BF36" s="600"/>
      <c r="BG36" s="600"/>
      <c r="BH36" s="600"/>
      <c r="BI36" s="600"/>
      <c r="BJ36" s="600"/>
      <c r="BK36" s="600"/>
      <c r="BL36" s="600"/>
      <c r="BM36" s="600"/>
      <c r="BN36" s="600"/>
      <c r="BO36" s="600"/>
      <c r="BP36" s="600"/>
      <c r="BQ36" s="600"/>
      <c r="BR36" s="600"/>
      <c r="BS36" s="600"/>
      <c r="BT36" s="600"/>
      <c r="BU36" s="600"/>
      <c r="BV36" s="600"/>
      <c r="BW36" s="600"/>
      <c r="BX36" s="600"/>
      <c r="BY36" s="600"/>
      <c r="BZ36" s="600"/>
      <c r="CA36" s="25"/>
      <c r="CB36" s="25"/>
      <c r="CC36" s="25"/>
      <c r="CD36" s="25"/>
      <c r="CE36" s="25"/>
      <c r="CF36" s="25"/>
      <c r="CG36" s="25"/>
    </row>
    <row r="37" spans="1:85" ht="30" customHeight="1">
      <c r="A37" s="63"/>
      <c r="B37" s="1120"/>
      <c r="C37" s="1121"/>
      <c r="D37" s="1121"/>
      <c r="E37" s="1122"/>
      <c r="F37" s="1110" t="s">
        <v>16</v>
      </c>
      <c r="G37" s="1110"/>
      <c r="H37" s="1110"/>
      <c r="I37" s="1111"/>
      <c r="J37" s="1128"/>
      <c r="K37" s="1129"/>
      <c r="L37" s="1129"/>
      <c r="M37" s="1129"/>
      <c r="N37" s="1129"/>
      <c r="O37" s="1129"/>
      <c r="P37" s="1129"/>
      <c r="Q37" s="1129"/>
      <c r="R37" s="1129"/>
      <c r="S37" s="1129"/>
      <c r="T37" s="1129"/>
      <c r="U37" s="1126" t="s">
        <v>182</v>
      </c>
      <c r="V37" s="1127"/>
      <c r="W37" s="1123"/>
      <c r="X37" s="1124"/>
      <c r="Y37" s="1124"/>
      <c r="Z37" s="1124"/>
      <c r="AA37" s="1124"/>
      <c r="AB37" s="1124"/>
      <c r="AC37" s="1125"/>
      <c r="AD37" s="1148" t="s">
        <v>309</v>
      </c>
      <c r="AE37" s="1149"/>
      <c r="AF37" s="1149"/>
      <c r="AG37" s="1149"/>
      <c r="AH37" s="1108"/>
      <c r="AI37" s="1108"/>
      <c r="AJ37" s="1108"/>
      <c r="AK37" s="1108"/>
      <c r="AL37" s="1108"/>
      <c r="AM37" s="1108"/>
      <c r="AN37" s="1109"/>
      <c r="AO37" s="1153" t="s">
        <v>183</v>
      </c>
      <c r="AP37" s="1154"/>
      <c r="AQ37" s="1154"/>
      <c r="AR37" s="1155"/>
      <c r="AV37" s="25"/>
      <c r="AW37" s="600"/>
      <c r="AX37" s="600"/>
      <c r="AY37" s="600"/>
      <c r="AZ37" s="600"/>
      <c r="BA37" s="600"/>
      <c r="BB37" s="600"/>
      <c r="BC37" s="600"/>
      <c r="BD37" s="600"/>
      <c r="BE37" s="600"/>
      <c r="BF37" s="600"/>
      <c r="BG37" s="600"/>
      <c r="BH37" s="600"/>
      <c r="BI37" s="600"/>
      <c r="BJ37" s="600"/>
      <c r="BK37" s="600"/>
      <c r="BL37" s="600"/>
      <c r="BM37" s="600"/>
      <c r="BN37" s="600"/>
      <c r="BO37" s="600"/>
      <c r="BP37" s="600"/>
      <c r="BQ37" s="600"/>
      <c r="BR37" s="600"/>
      <c r="BS37" s="600"/>
      <c r="BT37" s="600"/>
      <c r="BU37" s="600"/>
      <c r="BV37" s="600"/>
      <c r="BW37" s="600"/>
      <c r="BX37" s="600"/>
      <c r="BY37" s="600"/>
      <c r="BZ37" s="600"/>
      <c r="CA37" s="25"/>
      <c r="CB37" s="25"/>
      <c r="CC37" s="25"/>
      <c r="CD37" s="25"/>
      <c r="CE37" s="25"/>
      <c r="CF37" s="25"/>
      <c r="CG37" s="25"/>
    </row>
    <row r="38" spans="1:85" ht="51" customHeight="1">
      <c r="A38" s="63"/>
      <c r="B38" s="1161" t="s">
        <v>117</v>
      </c>
      <c r="C38" s="1162"/>
      <c r="D38" s="1162"/>
      <c r="E38" s="1162"/>
      <c r="F38" s="1162"/>
      <c r="G38" s="1162"/>
      <c r="H38" s="1162"/>
      <c r="I38" s="1163"/>
      <c r="J38" s="1164"/>
      <c r="K38" s="1165"/>
      <c r="L38" s="1165"/>
      <c r="M38" s="1165"/>
      <c r="N38" s="1165"/>
      <c r="O38" s="1165"/>
      <c r="P38" s="1165"/>
      <c r="Q38" s="1165"/>
      <c r="R38" s="1165"/>
      <c r="S38" s="1165"/>
      <c r="T38" s="1165"/>
      <c r="U38" s="1165"/>
      <c r="V38" s="1165"/>
      <c r="W38" s="1165"/>
      <c r="X38" s="1165"/>
      <c r="Y38" s="1165"/>
      <c r="Z38" s="1165"/>
      <c r="AA38" s="1165"/>
      <c r="AB38" s="1165"/>
      <c r="AC38" s="1165"/>
      <c r="AD38" s="1165"/>
      <c r="AE38" s="1165"/>
      <c r="AF38" s="1165"/>
      <c r="AG38" s="1165"/>
      <c r="AH38" s="1165"/>
      <c r="AI38" s="1165"/>
      <c r="AJ38" s="1165"/>
      <c r="AK38" s="1165"/>
      <c r="AL38" s="1165"/>
      <c r="AM38" s="1165"/>
      <c r="AN38" s="1165"/>
      <c r="AO38" s="1165"/>
      <c r="AP38" s="1165"/>
      <c r="AQ38" s="1165"/>
      <c r="AR38" s="1166"/>
    </row>
    <row r="39" spans="1:85" ht="17.25" customHeight="1">
      <c r="A39" s="63"/>
      <c r="B39" s="1167" t="s">
        <v>189</v>
      </c>
      <c r="C39" s="1168"/>
      <c r="D39" s="1168"/>
      <c r="E39" s="1168"/>
      <c r="F39" s="1171"/>
      <c r="G39" s="1172"/>
      <c r="H39" s="1172"/>
      <c r="I39" s="1172"/>
      <c r="J39" s="1173"/>
      <c r="K39" s="1177" t="s">
        <v>183</v>
      </c>
      <c r="L39" s="1178"/>
      <c r="M39" s="1178"/>
      <c r="N39" s="1179"/>
      <c r="O39" s="1183" t="s">
        <v>187</v>
      </c>
      <c r="P39" s="1184"/>
      <c r="Q39" s="1184"/>
      <c r="R39" s="1184"/>
      <c r="S39" s="1187"/>
      <c r="T39" s="1188"/>
      <c r="U39" s="1188"/>
      <c r="V39" s="1188"/>
      <c r="W39" s="1188"/>
      <c r="X39" s="1188"/>
      <c r="Y39" s="1188"/>
      <c r="Z39" s="1188"/>
      <c r="AA39" s="1188"/>
      <c r="AB39" s="1188"/>
      <c r="AC39" s="1188"/>
      <c r="AD39" s="1188"/>
      <c r="AE39" s="1188"/>
      <c r="AF39" s="1188"/>
      <c r="AG39" s="1188"/>
      <c r="AH39" s="1188"/>
      <c r="AI39" s="1188"/>
      <c r="AJ39" s="1188"/>
      <c r="AK39" s="1188"/>
      <c r="AL39" s="1188"/>
      <c r="AM39" s="1188"/>
      <c r="AN39" s="1188"/>
      <c r="AO39" s="1188"/>
      <c r="AP39" s="1188"/>
      <c r="AQ39" s="1188"/>
      <c r="AR39" s="1189"/>
    </row>
    <row r="40" spans="1:85" ht="17.25" customHeight="1" thickBot="1">
      <c r="A40" s="63"/>
      <c r="B40" s="1169"/>
      <c r="C40" s="1170"/>
      <c r="D40" s="1170"/>
      <c r="E40" s="1170"/>
      <c r="F40" s="1174"/>
      <c r="G40" s="1175"/>
      <c r="H40" s="1175"/>
      <c r="I40" s="1175"/>
      <c r="J40" s="1176"/>
      <c r="K40" s="1180"/>
      <c r="L40" s="1181"/>
      <c r="M40" s="1181"/>
      <c r="N40" s="1182"/>
      <c r="O40" s="1185"/>
      <c r="P40" s="1186"/>
      <c r="Q40" s="1186"/>
      <c r="R40" s="1186"/>
      <c r="S40" s="1190"/>
      <c r="T40" s="1191"/>
      <c r="U40" s="1191"/>
      <c r="V40" s="1191"/>
      <c r="W40" s="1191"/>
      <c r="X40" s="1191"/>
      <c r="Y40" s="1191"/>
      <c r="Z40" s="1191"/>
      <c r="AA40" s="1191"/>
      <c r="AB40" s="1191"/>
      <c r="AC40" s="1191"/>
      <c r="AD40" s="1191"/>
      <c r="AE40" s="1191"/>
      <c r="AF40" s="1191"/>
      <c r="AG40" s="1191"/>
      <c r="AH40" s="1191"/>
      <c r="AI40" s="1191"/>
      <c r="AJ40" s="1191"/>
      <c r="AK40" s="1191"/>
      <c r="AL40" s="1191"/>
      <c r="AM40" s="1191"/>
      <c r="AN40" s="1191"/>
      <c r="AO40" s="1191"/>
      <c r="AP40" s="1191"/>
      <c r="AQ40" s="1191"/>
      <c r="AR40" s="1192"/>
    </row>
    <row r="41" spans="1:85" ht="22.5" customHeight="1" thickBot="1">
      <c r="A41" s="63"/>
      <c r="B41" s="1193" t="s">
        <v>258</v>
      </c>
      <c r="C41" s="1194"/>
      <c r="D41" s="1194"/>
      <c r="E41" s="1194"/>
      <c r="F41" s="1194"/>
      <c r="G41" s="1194"/>
      <c r="H41" s="1194"/>
      <c r="I41" s="1194"/>
      <c r="J41" s="1194"/>
      <c r="K41" s="1194"/>
      <c r="L41" s="1194"/>
      <c r="M41" s="1194"/>
      <c r="N41" s="1194"/>
      <c r="O41" s="1194"/>
      <c r="P41" s="1194"/>
      <c r="Q41" s="1194"/>
      <c r="R41" s="1194"/>
      <c r="S41" s="1194"/>
      <c r="T41" s="1194"/>
      <c r="U41" s="1194"/>
      <c r="V41" s="1194"/>
      <c r="W41" s="1194"/>
      <c r="X41" s="1194"/>
      <c r="Y41" s="1194"/>
      <c r="Z41" s="1194"/>
      <c r="AA41" s="1194"/>
      <c r="AB41" s="1194"/>
      <c r="AC41" s="1194"/>
      <c r="AD41" s="1194"/>
      <c r="AE41" s="1194"/>
      <c r="AF41" s="1194"/>
      <c r="AG41" s="1195"/>
      <c r="AH41" s="1196" t="s">
        <v>287</v>
      </c>
      <c r="AI41" s="1197"/>
      <c r="AJ41" s="1197"/>
      <c r="AK41" s="1197"/>
      <c r="AL41" s="1197"/>
      <c r="AM41" s="1197"/>
      <c r="AN41" s="1197"/>
      <c r="AO41" s="1197"/>
      <c r="AP41" s="1197"/>
      <c r="AQ41" s="1197"/>
      <c r="AR41" s="1198"/>
    </row>
    <row r="42" spans="1:85" ht="25.5" customHeight="1">
      <c r="A42" s="64"/>
      <c r="B42" s="632"/>
      <c r="C42" s="632"/>
      <c r="D42" s="632"/>
      <c r="E42" s="632"/>
      <c r="F42" s="632"/>
      <c r="G42" s="632"/>
      <c r="H42" s="632"/>
      <c r="I42" s="632"/>
      <c r="J42" s="632"/>
      <c r="K42" s="632"/>
      <c r="L42" s="632"/>
      <c r="M42" s="632"/>
      <c r="N42" s="632"/>
      <c r="O42" s="632"/>
      <c r="P42" s="632"/>
      <c r="Q42" s="632"/>
      <c r="R42" s="632"/>
      <c r="S42" s="632"/>
      <c r="T42" s="632"/>
      <c r="U42" s="632"/>
      <c r="V42" s="632"/>
      <c r="W42" s="632"/>
      <c r="X42" s="632"/>
      <c r="Y42" s="632"/>
      <c r="Z42" s="632"/>
      <c r="AA42" s="632"/>
      <c r="AB42" s="632"/>
      <c r="AC42" s="632"/>
      <c r="AD42" s="632"/>
      <c r="AE42" s="632"/>
      <c r="AF42" s="632"/>
      <c r="AG42" s="632"/>
      <c r="AH42" s="632"/>
      <c r="AI42" s="632"/>
      <c r="AJ42" s="632"/>
      <c r="AK42" s="632"/>
      <c r="AL42" s="633"/>
      <c r="AM42" s="633"/>
      <c r="AN42" s="633"/>
      <c r="AO42" s="633"/>
      <c r="AP42" s="633"/>
      <c r="AQ42" s="633"/>
      <c r="AR42" s="634"/>
    </row>
    <row r="43" spans="1:85">
      <c r="B43" s="522"/>
      <c r="C43" s="522"/>
      <c r="D43" s="522"/>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row>
  </sheetData>
  <sheetProtection sheet="1" formatCells="0" formatRows="0" selectLockedCells="1" sort="0" autoFilter="0" pivotTables="0"/>
  <mergeCells count="134">
    <mergeCell ref="AH41:AR41"/>
    <mergeCell ref="B30:E31"/>
    <mergeCell ref="F30:J31"/>
    <mergeCell ref="K30:N31"/>
    <mergeCell ref="O30:R31"/>
    <mergeCell ref="S30:AR31"/>
    <mergeCell ref="AH37:AN37"/>
    <mergeCell ref="AO37:AR37"/>
    <mergeCell ref="N35:AC35"/>
    <mergeCell ref="B34:E34"/>
    <mergeCell ref="F34:M34"/>
    <mergeCell ref="N34:AC34"/>
    <mergeCell ref="AD34:AG35"/>
    <mergeCell ref="AH34:AR35"/>
    <mergeCell ref="B35:E35"/>
    <mergeCell ref="F35:M35"/>
    <mergeCell ref="B32:AG32"/>
    <mergeCell ref="AH32:AR32"/>
    <mergeCell ref="O39:R40"/>
    <mergeCell ref="AQ36:AR36"/>
    <mergeCell ref="F37:I37"/>
    <mergeCell ref="J37:T37"/>
    <mergeCell ref="U37:V37"/>
    <mergeCell ref="W37:AC37"/>
    <mergeCell ref="B38:I38"/>
    <mergeCell ref="J38:AR38"/>
    <mergeCell ref="B36:E37"/>
    <mergeCell ref="F36:I36"/>
    <mergeCell ref="J36:AC36"/>
    <mergeCell ref="AD36:AG36"/>
    <mergeCell ref="AH36:AJ36"/>
    <mergeCell ref="AK36:AL36"/>
    <mergeCell ref="AM36:AN36"/>
    <mergeCell ref="AO36:AP36"/>
    <mergeCell ref="K39:N40"/>
    <mergeCell ref="B39:E40"/>
    <mergeCell ref="F39:J40"/>
    <mergeCell ref="S39:AR40"/>
    <mergeCell ref="B41:AG41"/>
    <mergeCell ref="B29:I29"/>
    <mergeCell ref="J29:AR29"/>
    <mergeCell ref="AH27:AJ27"/>
    <mergeCell ref="AK27:AL27"/>
    <mergeCell ref="AM27:AN27"/>
    <mergeCell ref="AO27:AP27"/>
    <mergeCell ref="AQ27:AR27"/>
    <mergeCell ref="F28:I28"/>
    <mergeCell ref="J28:T28"/>
    <mergeCell ref="U28:V28"/>
    <mergeCell ref="W28:AC28"/>
    <mergeCell ref="AH28:AN28"/>
    <mergeCell ref="AO28:AR28"/>
    <mergeCell ref="AD28:AG28"/>
    <mergeCell ref="B27:E28"/>
    <mergeCell ref="F27:I27"/>
    <mergeCell ref="J27:AC27"/>
    <mergeCell ref="AD27:AG27"/>
    <mergeCell ref="AD37:AG37"/>
    <mergeCell ref="B14:AG14"/>
    <mergeCell ref="AH14:AR14"/>
    <mergeCell ref="B25:E25"/>
    <mergeCell ref="F25:M25"/>
    <mergeCell ref="B21:E22"/>
    <mergeCell ref="F21:J22"/>
    <mergeCell ref="K21:N22"/>
    <mergeCell ref="O21:R22"/>
    <mergeCell ref="S21:AR22"/>
    <mergeCell ref="N25:AC25"/>
    <mergeCell ref="AD25:AG26"/>
    <mergeCell ref="AH25:AR26"/>
    <mergeCell ref="N26:AC26"/>
    <mergeCell ref="B26:E26"/>
    <mergeCell ref="F26:M26"/>
    <mergeCell ref="B23:AG23"/>
    <mergeCell ref="AH23:AR23"/>
    <mergeCell ref="B20:I20"/>
    <mergeCell ref="J20:AR20"/>
    <mergeCell ref="B16:E16"/>
    <mergeCell ref="F16:M16"/>
    <mergeCell ref="N16:AC16"/>
    <mergeCell ref="AD16:AG17"/>
    <mergeCell ref="AH16:AR17"/>
    <mergeCell ref="B17:E17"/>
    <mergeCell ref="F17:M17"/>
    <mergeCell ref="N17:AC17"/>
    <mergeCell ref="B18:E19"/>
    <mergeCell ref="F18:I18"/>
    <mergeCell ref="J18:AC18"/>
    <mergeCell ref="AH18:AJ18"/>
    <mergeCell ref="AK18:AL18"/>
    <mergeCell ref="AM18:AN18"/>
    <mergeCell ref="F19:I19"/>
    <mergeCell ref="AO18:AP18"/>
    <mergeCell ref="AQ18:AR18"/>
    <mergeCell ref="J19:T19"/>
    <mergeCell ref="I2:AR2"/>
    <mergeCell ref="AD18:AG18"/>
    <mergeCell ref="AD19:AG19"/>
    <mergeCell ref="AH19:AN19"/>
    <mergeCell ref="AO19:AR19"/>
    <mergeCell ref="U19:V19"/>
    <mergeCell ref="W19:AC19"/>
    <mergeCell ref="N8:AC8"/>
    <mergeCell ref="AQ9:AR9"/>
    <mergeCell ref="AM9:AN9"/>
    <mergeCell ref="AO9:AP9"/>
    <mergeCell ref="AK9:AL9"/>
    <mergeCell ref="J9:AC9"/>
    <mergeCell ref="B11:I11"/>
    <mergeCell ref="J11:AR11"/>
    <mergeCell ref="B12:E13"/>
    <mergeCell ref="F12:J13"/>
    <mergeCell ref="K12:N13"/>
    <mergeCell ref="O12:R13"/>
    <mergeCell ref="S12:AR13"/>
    <mergeCell ref="AO10:AR10"/>
    <mergeCell ref="B4:AR4"/>
    <mergeCell ref="AH10:AN10"/>
    <mergeCell ref="F10:I10"/>
    <mergeCell ref="B7:E7"/>
    <mergeCell ref="F8:M8"/>
    <mergeCell ref="F7:M7"/>
    <mergeCell ref="B9:E10"/>
    <mergeCell ref="W10:AC10"/>
    <mergeCell ref="U10:V10"/>
    <mergeCell ref="J10:T10"/>
    <mergeCell ref="AD9:AG9"/>
    <mergeCell ref="AH9:AJ9"/>
    <mergeCell ref="B8:E8"/>
    <mergeCell ref="N7:AC7"/>
    <mergeCell ref="AD7:AG8"/>
    <mergeCell ref="AH7:AR8"/>
    <mergeCell ref="F9:I9"/>
    <mergeCell ref="AD10:AG10"/>
  </mergeCells>
  <phoneticPr fontId="1"/>
  <dataValidations xWindow="794" yWindow="574" count="3">
    <dataValidation type="list" allowBlank="1" showErrorMessage="1" promptTitle="見積書が１社のみの場合、理由を記載してください" prompt="　「１社しか生産していない」「販売先が１社限定」等の業界、商習慣に起因した、やむを得ない場合のみ、１社で構いません。_x000a_　「過去に取引実績があるため」等の社内事情に関する理由は認められません" sqref="AL15:AR15 AH32 AH23 AH14 AL24:AR24 AL33:AR33 AL42:AR42 AH41" xr:uid="{00000000-0002-0000-0C00-000000000000}">
      <formula1>"選択してください,関連あり,関連なし"</formula1>
    </dataValidation>
    <dataValidation allowBlank="1" showInputMessage="1" showErrorMessage="1" prompt="原則東京都内の自社の事業所等（他社は不可）で、公社が検査時に確認できる場所としてください。" sqref="N17:AC17 N35:AC35 N26:AC26 N8:AC8" xr:uid="{00000000-0002-0000-0C00-000001000000}"/>
    <dataValidation allowBlank="1" showInputMessage="1" showErrorMessage="1" prompt="別紙13「12. (2)機械装置・工具器具費」の「経費番号」（機カ-1、機カ-2、、、）を記入してください。" sqref="B8:E8 B17:E17 B26:E26 B35:E35" xr:uid="{00000000-0002-0000-0C00-000002000000}"/>
  </dataValidations>
  <pageMargins left="0.59055118110236227" right="0.19685039370078741" top="0.39370078740157483" bottom="0.39370078740157483" header="0.19685039370078741" footer="0.19685039370078741"/>
  <pageSetup paperSize="9" scale="84" orientation="portrait" r:id="rId1"/>
  <extLst>
    <ext xmlns:x14="http://schemas.microsoft.com/office/spreadsheetml/2009/9/main" uri="{78C0D931-6437-407d-A8EE-F0AAD7539E65}">
      <x14:conditionalFormattings>
        <x14:conditionalFormatting xmlns:xm="http://schemas.microsoft.com/office/excel/2006/main">
          <x14:cfRule type="expression" priority="4" id="{B5056C8F-067C-4A78-AEA8-F55620CC3198}">
            <xm:f>様式外＿申請書別紙入力用資料!$C$10="申請区分②　B【規格適合・認証取得プロジェクト - 製品改良目標無】"</xm:f>
            <x14:dxf>
              <font>
                <color theme="0" tint="-0.24994659260841701"/>
              </font>
              <fill>
                <patternFill>
                  <bgColor theme="0" tint="-0.24994659260841701"/>
                </patternFill>
              </fill>
            </x14:dxf>
          </x14:cfRule>
          <xm:sqref>N7:AC8 AH7:AR8 B8:E8 J9:AC9 AK9:AL9 AO9:AP9 J10:T10 W10:AC10 AH10:AN10 J11:AR11 F12:J13 S12:AR13 AH14:AR14</xm:sqref>
        </x14:conditionalFormatting>
        <x14:conditionalFormatting xmlns:xm="http://schemas.microsoft.com/office/excel/2006/main">
          <x14:cfRule type="expression" priority="3" id="{000FC2D4-2FBD-42E4-97DB-5FEC27A2E9C0}">
            <xm:f>様式外＿申請書別紙入力用資料!$C$10="申請区分②　B【規格適合・認証取得プロジェクト - 製品改良目標無】"</xm:f>
            <x14:dxf>
              <font>
                <color theme="0" tint="-0.24994659260841701"/>
              </font>
              <fill>
                <patternFill>
                  <bgColor theme="0" tint="-0.24994659260841701"/>
                </patternFill>
              </fill>
            </x14:dxf>
          </x14:cfRule>
          <xm:sqref>N16:AC17 AH16:AR17 B17:E17 J18:AC18 AK18:AL18 AO18:AP18 J19:T19 W19:AC19 AH19:AN19 J20:AR20 F21:J22 S21:AR22 AH23:AR23</xm:sqref>
        </x14:conditionalFormatting>
        <x14:conditionalFormatting xmlns:xm="http://schemas.microsoft.com/office/excel/2006/main">
          <x14:cfRule type="expression" priority="2" id="{131EA730-6265-4B4B-AC7B-D04EC63EA50B}">
            <xm:f>様式外＿申請書別紙入力用資料!$C$10="申請区分②　B【規格適合・認証取得プロジェクト - 製品改良目標無】"</xm:f>
            <x14:dxf>
              <font>
                <color theme="0" tint="-0.24994659260841701"/>
              </font>
              <fill>
                <patternFill>
                  <bgColor theme="0" tint="-0.24994659260841701"/>
                </patternFill>
              </fill>
            </x14:dxf>
          </x14:cfRule>
          <xm:sqref>N25:AC26 AH25:AR26 B26:E26 J27:AC27 AK27:AL27 AO27:AP27 J28:T28 W28:AC28 AH28:AN28 J29:AR29 F30:J31 S30:AR31 AH32:AR32</xm:sqref>
        </x14:conditionalFormatting>
        <x14:conditionalFormatting xmlns:xm="http://schemas.microsoft.com/office/excel/2006/main">
          <x14:cfRule type="expression" priority="1" id="{26133F52-6CF1-4680-A078-099A3BEE82EF}">
            <xm:f>様式外＿申請書別紙入力用資料!$C$10="申請区分②　B【規格適合・認証取得プロジェクト - 製品改良目標無】"</xm:f>
            <x14:dxf>
              <font>
                <color theme="0" tint="-0.24994659260841701"/>
              </font>
              <fill>
                <patternFill patternType="solid">
                  <fgColor theme="0" tint="-0.24994659260841701"/>
                  <bgColor theme="0" tint="-0.24994659260841701"/>
                </patternFill>
              </fill>
            </x14:dxf>
          </x14:cfRule>
          <xm:sqref>N34:AC35 AH34:AR35 B35:E35 J36:AC36 AK36:AL36 AO36:AP36 J37:T37 W37:AC37 AH37:AN37 J38:AR38 F39:J40 S39:AR40 AH41:AR41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pageSetUpPr fitToPage="1"/>
  </sheetPr>
  <dimension ref="A1:AR29"/>
  <sheetViews>
    <sheetView view="pageBreakPreview" zoomScaleNormal="100" zoomScaleSheetLayoutView="100" workbookViewId="0">
      <selection activeCell="C7" sqref="C7"/>
    </sheetView>
  </sheetViews>
  <sheetFormatPr defaultColWidth="2.08984375" defaultRowHeight="14.25" customHeight="1"/>
  <cols>
    <col min="1" max="1" width="1.36328125" style="20" customWidth="1"/>
    <col min="2" max="2" width="6.90625" style="20" customWidth="1"/>
    <col min="3" max="3" width="23" style="20" customWidth="1"/>
    <col min="4" max="4" width="9.08984375" style="20" customWidth="1"/>
    <col min="5" max="5" width="5.7265625" style="20" customWidth="1"/>
    <col min="6" max="6" width="10.453125" style="20" customWidth="1"/>
    <col min="7" max="7" width="11.453125" style="20" customWidth="1"/>
    <col min="8" max="8" width="10.453125" style="20" customWidth="1"/>
    <col min="9" max="9" width="16.08984375" style="20" customWidth="1"/>
    <col min="10" max="10" width="12" style="20" customWidth="1"/>
    <col min="11" max="11" width="2.08984375" style="20" customWidth="1"/>
    <col min="12" max="12" width="11.26953125" style="20" customWidth="1"/>
    <col min="13" max="13" width="9.453125" style="20" customWidth="1"/>
    <col min="14" max="14" width="6.26953125" style="20" customWidth="1"/>
    <col min="15" max="211" width="2.08984375" style="20" customWidth="1"/>
    <col min="212" max="16384" width="2.08984375" style="20"/>
  </cols>
  <sheetData>
    <row r="1" spans="1:44" ht="14.25" customHeight="1">
      <c r="A1" s="20" t="s">
        <v>318</v>
      </c>
    </row>
    <row r="2" spans="1:44" s="19" customFormat="1" ht="20">
      <c r="A2" s="59" t="s">
        <v>170</v>
      </c>
      <c r="B2" s="4"/>
      <c r="C2" s="18"/>
      <c r="D2" s="1098"/>
      <c r="E2" s="1098"/>
      <c r="F2" s="1098"/>
      <c r="G2" s="1098"/>
      <c r="H2" s="1098"/>
      <c r="I2" s="1098"/>
      <c r="J2" s="26"/>
      <c r="K2" s="26"/>
      <c r="L2" s="18"/>
      <c r="M2" s="18"/>
      <c r="N2" s="18"/>
      <c r="O2" s="18"/>
      <c r="P2" s="18"/>
      <c r="Q2" s="18"/>
      <c r="R2" s="18"/>
      <c r="S2" s="18"/>
      <c r="T2" s="27"/>
      <c r="U2" s="27"/>
      <c r="V2" s="1"/>
      <c r="W2" s="1"/>
      <c r="X2" s="1"/>
      <c r="Y2" s="1"/>
      <c r="Z2" s="1"/>
    </row>
    <row r="3" spans="1:44" ht="15" customHeight="1">
      <c r="A3" s="36" t="s">
        <v>102</v>
      </c>
      <c r="B3" s="68"/>
      <c r="C3" s="42"/>
      <c r="D3" s="42"/>
      <c r="E3" s="42"/>
      <c r="F3" s="42"/>
      <c r="G3" s="42"/>
      <c r="H3" s="42"/>
      <c r="I3" s="42"/>
      <c r="J3" s="421"/>
    </row>
    <row r="4" spans="1:44" ht="15" customHeight="1">
      <c r="A4" s="35"/>
      <c r="B4" s="57" t="s">
        <v>195</v>
      </c>
      <c r="C4" s="37"/>
      <c r="D4" s="37"/>
      <c r="E4" s="37"/>
      <c r="F4" s="37"/>
      <c r="G4" s="37"/>
      <c r="H4" s="37"/>
      <c r="I4" s="430" t="s">
        <v>10</v>
      </c>
      <c r="J4" s="422"/>
      <c r="L4" s="28"/>
    </row>
    <row r="5" spans="1:44" ht="15" customHeight="1">
      <c r="A5" s="35"/>
      <c r="B5" s="39" t="s">
        <v>194</v>
      </c>
      <c r="C5" s="40"/>
      <c r="D5" s="40"/>
      <c r="E5" s="40"/>
      <c r="F5" s="40"/>
      <c r="G5" s="40"/>
      <c r="H5" s="40"/>
      <c r="I5" s="22"/>
      <c r="J5" s="431"/>
      <c r="L5" s="24"/>
    </row>
    <row r="6" spans="1:44" ht="52.5" customHeight="1">
      <c r="A6" s="35"/>
      <c r="B6" s="137" t="s">
        <v>49</v>
      </c>
      <c r="C6" s="138" t="s">
        <v>72</v>
      </c>
      <c r="D6" s="138" t="s">
        <v>77</v>
      </c>
      <c r="E6" s="138" t="s">
        <v>32</v>
      </c>
      <c r="F6" s="140" t="s">
        <v>74</v>
      </c>
      <c r="G6" s="138" t="s">
        <v>296</v>
      </c>
      <c r="H6" s="138" t="s">
        <v>23</v>
      </c>
      <c r="I6" s="434" t="s">
        <v>119</v>
      </c>
      <c r="J6" s="136" t="s">
        <v>365</v>
      </c>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row>
    <row r="7" spans="1:44" ht="41.25" customHeight="1">
      <c r="A7" s="35"/>
      <c r="B7" s="560">
        <f t="shared" ref="B7:B21" si="0">ROW()-6</f>
        <v>1</v>
      </c>
      <c r="C7" s="299"/>
      <c r="D7" s="195"/>
      <c r="E7" s="175"/>
      <c r="F7" s="195"/>
      <c r="G7" s="201" t="str">
        <f>IF(OR(委託・外注費9[[#This Row],[数量／
指導日数
(A)]]="",委託・外注費9[[#This Row],[単価
（税抜）
(B)]]=""),"",(委託・外注費9[[#This Row],[数量／
指導日数
(A)]]*委託・外注費9[[#This Row],[単価
（税抜）
(B)]]))</f>
        <v/>
      </c>
      <c r="H7" s="201" t="str">
        <f>IF(委託・外注費9[[#This Row],[助成対象経費
（税抜）
(A)×(B）]]="","",委託・外注費9[[#This Row],[助成対象経費
（税抜）
(A)×(B）]]*1.1)</f>
        <v/>
      </c>
      <c r="I7" s="299"/>
      <c r="J7" s="635"/>
    </row>
    <row r="8" spans="1:44" ht="41.25" customHeight="1">
      <c r="A8" s="35"/>
      <c r="B8" s="560">
        <f t="shared" si="0"/>
        <v>2</v>
      </c>
      <c r="C8" s="299"/>
      <c r="D8" s="195"/>
      <c r="E8" s="175"/>
      <c r="F8" s="195"/>
      <c r="G8" s="201" t="str">
        <f>IF(OR(委託・外注費9[[#This Row],[数量／
指導日数
(A)]]="",委託・外注費9[[#This Row],[単価
（税抜）
(B)]]=""),"",(委託・外注費9[[#This Row],[数量／
指導日数
(A)]]*委託・外注費9[[#This Row],[単価
（税抜）
(B)]]))</f>
        <v/>
      </c>
      <c r="H8" s="201" t="str">
        <f>IF(委託・外注費9[[#This Row],[助成対象経費
（税抜）
(A)×(B）]]="","",委託・外注費9[[#This Row],[助成対象経費
（税抜）
(A)×(B）]]*1.1)</f>
        <v/>
      </c>
      <c r="I8" s="432"/>
      <c r="J8" s="636"/>
      <c r="K8" s="30"/>
      <c r="M8" s="31"/>
      <c r="N8" s="31"/>
    </row>
    <row r="9" spans="1:44" ht="41.25" customHeight="1">
      <c r="A9" s="35"/>
      <c r="B9" s="560">
        <f t="shared" si="0"/>
        <v>3</v>
      </c>
      <c r="C9" s="299"/>
      <c r="D9" s="561"/>
      <c r="E9" s="562"/>
      <c r="F9" s="561"/>
      <c r="G9" s="201" t="str">
        <f>IF(OR(委託・外注費9[[#This Row],[数量／
指導日数
(A)]]="",委託・外注費9[[#This Row],[単価
（税抜）
(B)]]=""),"",(委託・外注費9[[#This Row],[数量／
指導日数
(A)]]*委託・外注費9[[#This Row],[単価
（税抜）
(B)]]))</f>
        <v/>
      </c>
      <c r="H9" s="201" t="str">
        <f>IF(委託・外注費9[[#This Row],[助成対象経費
（税抜）
(A)×(B）]]="","",委託・外注費9[[#This Row],[助成対象経費
（税抜）
(A)×(B）]]*1.1)</f>
        <v/>
      </c>
      <c r="I9" s="432"/>
      <c r="J9" s="636"/>
      <c r="L9" s="22"/>
      <c r="M9" s="22"/>
      <c r="N9" s="22"/>
    </row>
    <row r="10" spans="1:44" ht="41.25" customHeight="1">
      <c r="A10" s="35"/>
      <c r="B10" s="560">
        <f t="shared" si="0"/>
        <v>4</v>
      </c>
      <c r="C10" s="299"/>
      <c r="D10" s="195"/>
      <c r="E10" s="175"/>
      <c r="F10" s="195"/>
      <c r="G10" s="201" t="str">
        <f>IF(OR(委託・外注費9[[#This Row],[数量／
指導日数
(A)]]="",委託・外注費9[[#This Row],[単価
（税抜）
(B)]]=""),"",(委託・外注費9[[#This Row],[数量／
指導日数
(A)]]*委託・外注費9[[#This Row],[単価
（税抜）
(B)]]))</f>
        <v/>
      </c>
      <c r="H10" s="201" t="str">
        <f>IF(委託・外注費9[[#This Row],[助成対象経費
（税抜）
(A)×(B）]]="","",委託・外注費9[[#This Row],[助成対象経費
（税抜）
(A)×(B）]]*1.1)</f>
        <v/>
      </c>
      <c r="I10" s="432"/>
      <c r="J10" s="636"/>
      <c r="L10" s="22"/>
      <c r="M10" s="22"/>
      <c r="N10" s="22"/>
    </row>
    <row r="11" spans="1:44" ht="41.25" customHeight="1">
      <c r="A11" s="35"/>
      <c r="B11" s="560">
        <f t="shared" si="0"/>
        <v>5</v>
      </c>
      <c r="C11" s="299"/>
      <c r="D11" s="195"/>
      <c r="E11" s="175"/>
      <c r="F11" s="195"/>
      <c r="G11" s="201" t="str">
        <f>IF(OR(委託・外注費9[[#This Row],[数量／
指導日数
(A)]]="",委託・外注費9[[#This Row],[単価
（税抜）
(B)]]=""),"",(委託・外注費9[[#This Row],[数量／
指導日数
(A)]]*委託・外注費9[[#This Row],[単価
（税抜）
(B)]]))</f>
        <v/>
      </c>
      <c r="H11" s="201" t="str">
        <f>IF(委託・外注費9[[#This Row],[助成対象経費
（税抜）
(A)×(B）]]="","",委託・外注費9[[#This Row],[助成対象経費
（税抜）
(A)×(B）]]*1.1)</f>
        <v/>
      </c>
      <c r="I11" s="432"/>
      <c r="J11" s="636"/>
      <c r="L11" s="22"/>
      <c r="M11" s="22"/>
      <c r="N11" s="22"/>
    </row>
    <row r="12" spans="1:44" ht="41.25" customHeight="1">
      <c r="A12" s="35"/>
      <c r="B12" s="560">
        <f t="shared" si="0"/>
        <v>6</v>
      </c>
      <c r="C12" s="299"/>
      <c r="D12" s="195"/>
      <c r="E12" s="175"/>
      <c r="F12" s="195"/>
      <c r="G12" s="201" t="str">
        <f>IF(OR(委託・外注費9[[#This Row],[数量／
指導日数
(A)]]="",委託・外注費9[[#This Row],[単価
（税抜）
(B)]]=""),"",(委託・外注費9[[#This Row],[数量／
指導日数
(A)]]*委託・外注費9[[#This Row],[単価
（税抜）
(B)]]))</f>
        <v/>
      </c>
      <c r="H12" s="201" t="str">
        <f>IF(委託・外注費9[[#This Row],[助成対象経費
（税抜）
(A)×(B）]]="","",委託・外注費9[[#This Row],[助成対象経費
（税抜）
(A)×(B）]]*1.1)</f>
        <v/>
      </c>
      <c r="I12" s="432"/>
      <c r="J12" s="636"/>
      <c r="L12" s="22"/>
      <c r="M12" s="22"/>
      <c r="N12" s="22"/>
    </row>
    <row r="13" spans="1:44" ht="41.25" customHeight="1">
      <c r="A13" s="35"/>
      <c r="B13" s="560">
        <f t="shared" si="0"/>
        <v>7</v>
      </c>
      <c r="C13" s="299"/>
      <c r="D13" s="195"/>
      <c r="E13" s="175"/>
      <c r="F13" s="195"/>
      <c r="G13" s="201" t="str">
        <f>IF(OR(委託・外注費9[[#This Row],[数量／
指導日数
(A)]]="",委託・外注費9[[#This Row],[単価
（税抜）
(B)]]=""),"",(委託・外注費9[[#This Row],[数量／
指導日数
(A)]]*委託・外注費9[[#This Row],[単価
（税抜）
(B)]]))</f>
        <v/>
      </c>
      <c r="H13" s="201" t="str">
        <f>IF(委託・外注費9[[#This Row],[助成対象経費
（税抜）
(A)×(B）]]="","",委託・外注費9[[#This Row],[助成対象経費
（税抜）
(A)×(B）]]*1.1)</f>
        <v/>
      </c>
      <c r="I13" s="432"/>
      <c r="J13" s="636"/>
    </row>
    <row r="14" spans="1:44" ht="41.25" customHeight="1">
      <c r="A14" s="35"/>
      <c r="B14" s="560">
        <f t="shared" si="0"/>
        <v>8</v>
      </c>
      <c r="C14" s="299"/>
      <c r="D14" s="195"/>
      <c r="E14" s="175"/>
      <c r="F14" s="195"/>
      <c r="G14" s="201" t="str">
        <f>IF(OR(委託・外注費9[[#This Row],[数量／
指導日数
(A)]]="",委託・外注費9[[#This Row],[単価
（税抜）
(B)]]=""),"",(委託・外注費9[[#This Row],[数量／
指導日数
(A)]]*委託・外注費9[[#This Row],[単価
（税抜）
(B)]]))</f>
        <v/>
      </c>
      <c r="H14" s="201" t="str">
        <f>IF(委託・外注費9[[#This Row],[助成対象経費
（税抜）
(A)×(B）]]="","",委託・外注費9[[#This Row],[助成対象経費
（税抜）
(A)×(B）]]*1.1)</f>
        <v/>
      </c>
      <c r="I14" s="432"/>
      <c r="J14" s="636"/>
    </row>
    <row r="15" spans="1:44" ht="41.25" customHeight="1">
      <c r="A15" s="35"/>
      <c r="B15" s="560">
        <f t="shared" si="0"/>
        <v>9</v>
      </c>
      <c r="C15" s="299"/>
      <c r="D15" s="195"/>
      <c r="E15" s="175"/>
      <c r="F15" s="195"/>
      <c r="G15" s="201" t="str">
        <f>IF(OR(委託・外注費9[[#This Row],[数量／
指導日数
(A)]]="",委託・外注費9[[#This Row],[単価
（税抜）
(B)]]=""),"",(委託・外注費9[[#This Row],[数量／
指導日数
(A)]]*委託・外注費9[[#This Row],[単価
（税抜）
(B)]]))</f>
        <v/>
      </c>
      <c r="H15" s="201" t="str">
        <f>IF(委託・外注費9[[#This Row],[助成対象経費
（税抜）
(A)×(B）]]="","",委託・外注費9[[#This Row],[助成対象経費
（税抜）
(A)×(B）]]*1.1)</f>
        <v/>
      </c>
      <c r="I15" s="432"/>
      <c r="J15" s="636"/>
      <c r="K15" s="22"/>
      <c r="L15" s="22"/>
      <c r="M15" s="22"/>
    </row>
    <row r="16" spans="1:44" ht="41.25" customHeight="1">
      <c r="A16" s="35"/>
      <c r="B16" s="560">
        <f t="shared" si="0"/>
        <v>10</v>
      </c>
      <c r="C16" s="299"/>
      <c r="D16" s="195"/>
      <c r="E16" s="175"/>
      <c r="F16" s="195"/>
      <c r="G16" s="201" t="str">
        <f>IF(OR(委託・外注費9[[#This Row],[数量／
指導日数
(A)]]="",委託・外注費9[[#This Row],[単価
（税抜）
(B)]]=""),"",(委託・外注費9[[#This Row],[数量／
指導日数
(A)]]*委託・外注費9[[#This Row],[単価
（税抜）
(B)]]))</f>
        <v/>
      </c>
      <c r="H16" s="201" t="str">
        <f>IF(委託・外注費9[[#This Row],[助成対象経費
（税抜）
(A)×(B）]]="","",委託・外注費9[[#This Row],[助成対象経費
（税抜）
(A)×(B）]]*1.1)</f>
        <v/>
      </c>
      <c r="I16" s="432"/>
      <c r="J16" s="636"/>
      <c r="K16" s="22"/>
      <c r="L16" s="22"/>
      <c r="M16" s="22"/>
    </row>
    <row r="17" spans="1:16" ht="41.25" customHeight="1">
      <c r="A17" s="35"/>
      <c r="B17" s="560">
        <f t="shared" si="0"/>
        <v>11</v>
      </c>
      <c r="C17" s="299"/>
      <c r="D17" s="195"/>
      <c r="E17" s="175"/>
      <c r="F17" s="195"/>
      <c r="G17" s="201" t="str">
        <f>IF(OR(委託・外注費9[[#This Row],[数量／
指導日数
(A)]]="",委託・外注費9[[#This Row],[単価
（税抜）
(B)]]=""),"",(委託・外注費9[[#This Row],[数量／
指導日数
(A)]]*委託・外注費9[[#This Row],[単価
（税抜）
(B)]]))</f>
        <v/>
      </c>
      <c r="H17" s="201" t="str">
        <f>IF(委託・外注費9[[#This Row],[助成対象経費
（税抜）
(A)×(B）]]="","",委託・外注費9[[#This Row],[助成対象経費
（税抜）
(A)×(B）]]*1.1)</f>
        <v/>
      </c>
      <c r="I17" s="432"/>
      <c r="J17" s="636"/>
      <c r="K17" s="22"/>
      <c r="L17" s="22"/>
      <c r="M17" s="22"/>
    </row>
    <row r="18" spans="1:16" ht="41.25" customHeight="1">
      <c r="A18" s="35"/>
      <c r="B18" s="560">
        <f t="shared" si="0"/>
        <v>12</v>
      </c>
      <c r="C18" s="299"/>
      <c r="D18" s="195"/>
      <c r="E18" s="175"/>
      <c r="F18" s="195"/>
      <c r="G18" s="201" t="str">
        <f>IF(OR(委託・外注費9[[#This Row],[数量／
指導日数
(A)]]="",委託・外注費9[[#This Row],[単価
（税抜）
(B)]]=""),"",(委託・外注費9[[#This Row],[数量／
指導日数
(A)]]*委託・外注費9[[#This Row],[単価
（税抜）
(B)]]))</f>
        <v/>
      </c>
      <c r="H18" s="201" t="str">
        <f>IF(委託・外注費9[[#This Row],[助成対象経費
（税抜）
(A)×(B）]]="","",委託・外注費9[[#This Row],[助成対象経費
（税抜）
(A)×(B）]]*1.1)</f>
        <v/>
      </c>
      <c r="I18" s="432"/>
      <c r="J18" s="636"/>
      <c r="K18" s="22"/>
      <c r="L18" s="22"/>
      <c r="M18" s="22"/>
    </row>
    <row r="19" spans="1:16" ht="41.25" customHeight="1">
      <c r="A19" s="35"/>
      <c r="B19" s="560">
        <f t="shared" si="0"/>
        <v>13</v>
      </c>
      <c r="C19" s="299"/>
      <c r="D19" s="195"/>
      <c r="E19" s="175"/>
      <c r="F19" s="195"/>
      <c r="G19" s="201" t="str">
        <f>IF(OR(委託・外注費9[[#This Row],[数量／
指導日数
(A)]]="",委託・外注費9[[#This Row],[単価
（税抜）
(B)]]=""),"",(委託・外注費9[[#This Row],[数量／
指導日数
(A)]]*委託・外注費9[[#This Row],[単価
（税抜）
(B)]]))</f>
        <v/>
      </c>
      <c r="H19" s="201" t="str">
        <f>IF(委託・外注費9[[#This Row],[助成対象経費
（税抜）
(A)×(B）]]="","",委託・外注費9[[#This Row],[助成対象経費
（税抜）
(A)×(B）]]*1.1)</f>
        <v/>
      </c>
      <c r="I19" s="432"/>
      <c r="J19" s="636"/>
      <c r="K19" s="22"/>
      <c r="L19" s="22"/>
      <c r="M19" s="22"/>
    </row>
    <row r="20" spans="1:16" ht="41.25" customHeight="1">
      <c r="A20" s="35"/>
      <c r="B20" s="560">
        <f t="shared" si="0"/>
        <v>14</v>
      </c>
      <c r="C20" s="299"/>
      <c r="D20" s="195"/>
      <c r="E20" s="175"/>
      <c r="F20" s="195"/>
      <c r="G20" s="201" t="str">
        <f>IF(OR(委託・外注費9[[#This Row],[数量／
指導日数
(A)]]="",委託・外注費9[[#This Row],[単価
（税抜）
(B)]]=""),"",(委託・外注費9[[#This Row],[数量／
指導日数
(A)]]*委託・外注費9[[#This Row],[単価
（税抜）
(B)]]))</f>
        <v/>
      </c>
      <c r="H20" s="201" t="str">
        <f>IF(委託・外注費9[[#This Row],[助成対象経費
（税抜）
(A)×(B）]]="","",委託・外注費9[[#This Row],[助成対象経費
（税抜）
(A)×(B）]]*1.1)</f>
        <v/>
      </c>
      <c r="I20" s="432"/>
      <c r="J20" s="636"/>
      <c r="K20" s="22"/>
      <c r="L20" s="22"/>
      <c r="M20" s="22"/>
    </row>
    <row r="21" spans="1:16" ht="41.25" customHeight="1">
      <c r="A21" s="35"/>
      <c r="B21" s="563">
        <f t="shared" si="0"/>
        <v>15</v>
      </c>
      <c r="C21" s="300"/>
      <c r="D21" s="196"/>
      <c r="E21" s="176"/>
      <c r="F21" s="196"/>
      <c r="G21" s="202" t="str">
        <f>IF(OR(委託・外注費9[[#This Row],[数量／
指導日数
(A)]]="",委託・外注費9[[#This Row],[単価
（税抜）
(B)]]=""),"",(委託・外注費9[[#This Row],[数量／
指導日数
(A)]]*委託・外注費9[[#This Row],[単価
（税抜）
(B)]]))</f>
        <v/>
      </c>
      <c r="H21" s="202" t="str">
        <f>IF(委託・外注費9[[#This Row],[助成対象経費
（税抜）
(A)×(B）]]="","",委託・外注費9[[#This Row],[助成対象経費
（税抜）
(A)×(B）]]*1.1)</f>
        <v/>
      </c>
      <c r="I21" s="433"/>
      <c r="J21" s="637"/>
      <c r="K21" s="31"/>
      <c r="L21" s="31"/>
      <c r="M21" s="31"/>
    </row>
    <row r="22" spans="1:16" ht="30" customHeight="1">
      <c r="A22" s="58"/>
      <c r="B22" s="186" t="s">
        <v>176</v>
      </c>
      <c r="C22" s="187"/>
      <c r="D22" s="187"/>
      <c r="E22" s="187"/>
      <c r="F22" s="188"/>
      <c r="G22" s="301">
        <f>SUBTOTAL(109,委託・外注費9[助成対象経費
（税抜）
(A)×(B）])</f>
        <v>0</v>
      </c>
      <c r="H22" s="302">
        <f>SUBTOTAL(109,委託・外注費9[助成事業に
要する経費
（税込）])</f>
        <v>0</v>
      </c>
      <c r="I22" s="189"/>
      <c r="J22" s="189"/>
      <c r="K22" s="22"/>
      <c r="L22" s="22"/>
      <c r="M22" s="22"/>
    </row>
    <row r="23" spans="1:16" ht="14.25" customHeight="1">
      <c r="K23" s="32"/>
      <c r="L23" s="32"/>
      <c r="M23" s="32"/>
      <c r="N23" s="22"/>
      <c r="O23" s="22"/>
      <c r="P23" s="22"/>
    </row>
    <row r="24" spans="1:16" ht="14.25" customHeight="1">
      <c r="K24" s="22"/>
      <c r="L24" s="22"/>
      <c r="M24" s="22"/>
      <c r="N24" s="22"/>
      <c r="O24" s="22"/>
      <c r="P24" s="22"/>
    </row>
    <row r="25" spans="1:16" ht="14.25" customHeight="1">
      <c r="K25" s="22"/>
      <c r="L25" s="22"/>
      <c r="M25" s="22"/>
      <c r="N25" s="22"/>
      <c r="O25" s="22"/>
      <c r="P25" s="22"/>
    </row>
    <row r="26" spans="1:16" ht="14.25" customHeight="1">
      <c r="K26" s="22"/>
      <c r="L26" s="22"/>
      <c r="M26" s="22"/>
      <c r="N26" s="22"/>
      <c r="O26" s="22"/>
      <c r="P26" s="22"/>
    </row>
    <row r="27" spans="1:16" ht="14.25" customHeight="1">
      <c r="K27" s="22"/>
      <c r="L27" s="22"/>
      <c r="M27" s="22"/>
    </row>
    <row r="28" spans="1:16" ht="14.25" customHeight="1">
      <c r="K28" s="22"/>
      <c r="L28" s="22"/>
      <c r="M28" s="22"/>
    </row>
    <row r="29" spans="1:16" ht="14.25" customHeight="1">
      <c r="K29" s="22"/>
      <c r="L29" s="22"/>
      <c r="M29" s="22"/>
    </row>
  </sheetData>
  <sheetProtection sheet="1" formatCells="0" formatRows="0" insertRows="0" deleteRows="0" selectLockedCells="1"/>
  <mergeCells count="1">
    <mergeCell ref="D2:I2"/>
  </mergeCells>
  <phoneticPr fontId="1"/>
  <dataValidations xWindow="502" yWindow="427" count="6">
    <dataValidation type="custom" allowBlank="1" showInputMessage="1" showErrorMessage="1" prompt="自動計算されます。" sqref="G7:H21" xr:uid="{00000000-0002-0000-0D00-000000000000}">
      <formula1>ISERROR(FIND(CHAR(10),G7))</formula1>
    </dataValidation>
    <dataValidation imeMode="disabled" allowBlank="1" showInputMessage="1" showErrorMessage="1" prompt="１契約あたり税抜100万円以上の場合は、原則２者以上の見積書を提出してください。" sqref="F7:F21" xr:uid="{00000000-0002-0000-0D00-000001000000}"/>
    <dataValidation imeMode="halfAlpha" allowBlank="1" showInputMessage="1" showErrorMessage="1" sqref="D7:D21" xr:uid="{00000000-0002-0000-0D00-000002000000}"/>
    <dataValidation allowBlank="1" showInputMessage="1" showErrorMessage="1" prompt="未定等不明確の場合は、 申請時点の候補先を記入してください。「未定、検討中」等の記入はできません。_x000a_" sqref="I7:I21" xr:uid="{00000000-0002-0000-0D00-000003000000}"/>
    <dataValidation allowBlank="1" showInputMessage="1" showErrorMessage="1" prompt="全ての経費について、別紙14「7(3) -１　委託・外注計画書 ／ 専門家指導計画書」を記入してください。" sqref="C7:C21" xr:uid="{00000000-0002-0000-0D00-000004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7:J21" xr:uid="{00000000-0002-0000-0D00-000005000000}">
      <formula1>"改良目標,規格・認証目標"</formula1>
    </dataValidation>
  </dataValidations>
  <pageMargins left="0.59055118110236227" right="0.19685039370078741" top="0.39370078740157483" bottom="0.39370078740157483" header="0.19685039370078741" footer="0.19685039370078741"/>
  <pageSetup paperSize="9" scale="91"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7704B23B-4653-4EFB-A7B2-20B3A36BA791}">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C7:F21 I7:I21</xm:sqref>
        </x14:conditionalFormatting>
        <x14:conditionalFormatting xmlns:xm="http://schemas.microsoft.com/office/excel/2006/main">
          <x14:cfRule type="expression" priority="2" id="{267BE356-42A6-4A30-9B4B-E0D1AA7B3CF4}">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J7:J21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tabColor theme="8" tint="0.79998168889431442"/>
    <pageSetUpPr fitToPage="1"/>
  </sheetPr>
  <dimension ref="A1:CU41"/>
  <sheetViews>
    <sheetView view="pageBreakPreview" zoomScaleNormal="100" zoomScaleSheetLayoutView="100" workbookViewId="0">
      <selection activeCell="O7" sqref="O7:V7"/>
    </sheetView>
  </sheetViews>
  <sheetFormatPr defaultColWidth="1.90625" defaultRowHeight="15" customHeight="1"/>
  <cols>
    <col min="1" max="1" width="1.08984375" style="20" customWidth="1"/>
    <col min="2" max="5" width="3" style="20" customWidth="1"/>
    <col min="6" max="7" width="2.08984375" style="20" customWidth="1"/>
    <col min="8" max="8" width="2.7265625" style="20" customWidth="1"/>
    <col min="9" max="12" width="3.26953125" style="20" customWidth="1"/>
    <col min="13" max="14" width="2.26953125" style="20" customWidth="1"/>
    <col min="15" max="18" width="2.7265625" style="20" customWidth="1"/>
    <col min="19" max="21" width="3.36328125" style="20" customWidth="1"/>
    <col min="22" max="22" width="2.7265625" style="20" customWidth="1"/>
    <col min="23" max="28" width="2.90625" style="20" customWidth="1"/>
    <col min="29" max="35" width="2.6328125" style="20" customWidth="1"/>
    <col min="36" max="224" width="2.453125" style="20" customWidth="1"/>
    <col min="225" max="16384" width="1.90625" style="20"/>
  </cols>
  <sheetData>
    <row r="1" spans="1:99" ht="15" customHeight="1">
      <c r="A1" s="20" t="s">
        <v>319</v>
      </c>
    </row>
    <row r="2" spans="1:99" ht="20">
      <c r="A2" s="59" t="s">
        <v>170</v>
      </c>
      <c r="H2" s="793"/>
      <c r="I2" s="793"/>
      <c r="J2" s="793"/>
      <c r="K2" s="793"/>
      <c r="L2" s="793"/>
      <c r="M2" s="793"/>
      <c r="N2" s="793"/>
      <c r="O2" s="793"/>
      <c r="P2" s="793"/>
      <c r="Q2" s="793"/>
      <c r="R2" s="793"/>
      <c r="S2" s="793"/>
      <c r="T2" s="793"/>
      <c r="U2" s="793"/>
      <c r="V2" s="793"/>
      <c r="W2" s="793"/>
      <c r="X2" s="793"/>
      <c r="Y2" s="793"/>
      <c r="Z2" s="793"/>
      <c r="AA2" s="793"/>
      <c r="AB2" s="793"/>
      <c r="AC2" s="793"/>
      <c r="AD2" s="793"/>
      <c r="AE2" s="793"/>
      <c r="AF2" s="793"/>
      <c r="AG2" s="793"/>
      <c r="AH2" s="793"/>
      <c r="AI2" s="793"/>
    </row>
    <row r="3" spans="1:99" ht="21.75" customHeight="1">
      <c r="A3" s="36" t="s">
        <v>253</v>
      </c>
      <c r="B3" s="68"/>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78"/>
    </row>
    <row r="4" spans="1:99" ht="15" customHeight="1">
      <c r="A4" s="35"/>
      <c r="B4" s="71" t="s">
        <v>196</v>
      </c>
      <c r="C4" s="7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74"/>
    </row>
    <row r="5" spans="1:99" ht="15" customHeight="1">
      <c r="A5" s="35"/>
      <c r="B5" s="75" t="s">
        <v>337</v>
      </c>
      <c r="C5" s="22"/>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76"/>
    </row>
    <row r="6" spans="1:99" ht="15" customHeight="1" thickBot="1">
      <c r="A6" s="35"/>
      <c r="B6" s="648" t="s">
        <v>179</v>
      </c>
      <c r="C6" s="22"/>
      <c r="D6" s="25"/>
      <c r="E6" s="25"/>
      <c r="F6" s="25"/>
      <c r="G6" s="25"/>
      <c r="H6" s="25"/>
      <c r="I6" s="34"/>
      <c r="J6" s="34"/>
      <c r="K6" s="34"/>
      <c r="L6" s="34"/>
      <c r="M6" s="34"/>
      <c r="N6" s="34"/>
      <c r="O6" s="34"/>
      <c r="P6" s="34"/>
      <c r="Q6" s="34"/>
      <c r="R6" s="34"/>
      <c r="S6" s="34"/>
      <c r="T6" s="34"/>
      <c r="U6" s="34"/>
      <c r="V6" s="34"/>
      <c r="W6" s="34"/>
      <c r="X6" s="34"/>
      <c r="Y6" s="34"/>
      <c r="Z6" s="34"/>
      <c r="AA6" s="34"/>
      <c r="AB6" s="34"/>
      <c r="AC6" s="34"/>
      <c r="AD6" s="34"/>
      <c r="AE6" s="34"/>
      <c r="AF6" s="34"/>
      <c r="AG6" s="34"/>
      <c r="AH6" s="34"/>
      <c r="AI6" s="77"/>
    </row>
    <row r="7" spans="1:99" ht="16.5" customHeight="1" thickBot="1">
      <c r="A7" s="35"/>
      <c r="B7" s="1239" t="s">
        <v>50</v>
      </c>
      <c r="C7" s="1240"/>
      <c r="D7" s="1240"/>
      <c r="E7" s="1241"/>
      <c r="F7" s="1242" t="s">
        <v>395</v>
      </c>
      <c r="G7" s="1242"/>
      <c r="H7" s="1243"/>
      <c r="I7" s="1244" t="s">
        <v>123</v>
      </c>
      <c r="J7" s="1244"/>
      <c r="K7" s="1244"/>
      <c r="L7" s="1244"/>
      <c r="M7" s="1244"/>
      <c r="N7" s="1245"/>
      <c r="O7" s="1231"/>
      <c r="P7" s="1231"/>
      <c r="Q7" s="1231"/>
      <c r="R7" s="1231"/>
      <c r="S7" s="1231"/>
      <c r="T7" s="1231"/>
      <c r="U7" s="1231"/>
      <c r="V7" s="1232"/>
      <c r="W7" s="1246" t="s">
        <v>121</v>
      </c>
      <c r="X7" s="1247"/>
      <c r="Y7" s="1247"/>
      <c r="Z7" s="1247"/>
      <c r="AA7" s="1247"/>
      <c r="AB7" s="1248"/>
      <c r="AC7" s="1249"/>
      <c r="AD7" s="1249"/>
      <c r="AE7" s="1249"/>
      <c r="AF7" s="1249"/>
      <c r="AG7" s="1249"/>
      <c r="AH7" s="1249"/>
      <c r="AI7" s="1250"/>
      <c r="AT7" s="564"/>
      <c r="AU7" s="564"/>
      <c r="AV7" s="564"/>
      <c r="AW7" s="564"/>
      <c r="AX7" s="564"/>
      <c r="AY7" s="564"/>
      <c r="AZ7" s="564"/>
      <c r="BA7" s="564"/>
      <c r="BB7" s="564"/>
      <c r="BC7" s="564"/>
      <c r="BD7" s="564"/>
      <c r="BE7" s="564"/>
      <c r="BF7" s="564"/>
      <c r="BG7" s="564"/>
      <c r="BH7" s="564"/>
      <c r="BI7" s="564"/>
      <c r="BJ7" s="564"/>
      <c r="BK7" s="564"/>
      <c r="BL7" s="564"/>
      <c r="BM7" s="564"/>
      <c r="BN7" s="564"/>
      <c r="BO7" s="564"/>
      <c r="BP7" s="564"/>
      <c r="BQ7" s="564"/>
      <c r="BR7" s="564"/>
      <c r="BS7" s="22"/>
      <c r="BT7" s="22"/>
      <c r="BU7" s="22"/>
      <c r="BV7" s="22"/>
      <c r="BW7" s="22"/>
      <c r="BX7" s="22"/>
      <c r="BY7" s="22"/>
      <c r="CC7" s="22"/>
      <c r="CD7" s="564"/>
      <c r="CE7" s="564"/>
      <c r="CF7" s="564"/>
      <c r="CG7" s="564"/>
      <c r="CH7" s="564"/>
      <c r="CI7" s="564"/>
      <c r="CJ7" s="564"/>
      <c r="CK7" s="564"/>
      <c r="CL7" s="564"/>
      <c r="CM7" s="564"/>
      <c r="CN7" s="564"/>
      <c r="CO7" s="564"/>
      <c r="CP7" s="564"/>
      <c r="CQ7" s="564"/>
      <c r="CR7" s="564"/>
      <c r="CS7" s="564"/>
      <c r="CT7" s="564"/>
      <c r="CU7" s="564"/>
    </row>
    <row r="8" spans="1:99" ht="16.5">
      <c r="A8" s="35"/>
      <c r="B8" s="1228" t="s">
        <v>120</v>
      </c>
      <c r="C8" s="1229"/>
      <c r="D8" s="1229"/>
      <c r="E8" s="1229"/>
      <c r="F8" s="1229"/>
      <c r="G8" s="1229"/>
      <c r="H8" s="1230"/>
      <c r="I8" s="1231"/>
      <c r="J8" s="1231"/>
      <c r="K8" s="1231"/>
      <c r="L8" s="1231"/>
      <c r="M8" s="1231"/>
      <c r="N8" s="1231"/>
      <c r="O8" s="1231"/>
      <c r="P8" s="1231"/>
      <c r="Q8" s="1231"/>
      <c r="R8" s="1231"/>
      <c r="S8" s="1231"/>
      <c r="T8" s="1231"/>
      <c r="U8" s="1231"/>
      <c r="V8" s="1231"/>
      <c r="W8" s="1231"/>
      <c r="X8" s="1231"/>
      <c r="Y8" s="1231"/>
      <c r="Z8" s="1232"/>
      <c r="AA8" s="1233" t="s">
        <v>122</v>
      </c>
      <c r="AB8" s="1234"/>
      <c r="AC8" s="1235"/>
      <c r="AD8" s="1235"/>
      <c r="AE8" s="1235"/>
      <c r="AF8" s="1235"/>
      <c r="AG8" s="1235"/>
      <c r="AH8" s="1235"/>
      <c r="AI8" s="1236"/>
      <c r="AN8" s="22"/>
      <c r="AO8" s="564"/>
      <c r="AP8" s="564"/>
      <c r="AQ8" s="564"/>
      <c r="AR8" s="564"/>
      <c r="AY8" s="564"/>
      <c r="AZ8" s="564"/>
      <c r="BA8" s="564"/>
      <c r="BB8" s="564"/>
      <c r="BC8" s="564"/>
      <c r="BD8" s="564"/>
      <c r="BE8" s="564"/>
      <c r="BF8" s="564"/>
      <c r="BG8" s="564"/>
      <c r="BH8" s="564"/>
      <c r="BI8" s="564"/>
      <c r="BJ8" s="564"/>
      <c r="BK8" s="564"/>
      <c r="BL8" s="564"/>
      <c r="BM8" s="564"/>
      <c r="BN8" s="564"/>
      <c r="BO8" s="564"/>
      <c r="BP8" s="564"/>
      <c r="BQ8" s="564"/>
      <c r="BR8" s="564"/>
      <c r="BS8" s="22"/>
      <c r="BT8" s="22"/>
      <c r="BU8" s="22"/>
      <c r="BV8" s="22"/>
      <c r="BW8" s="22"/>
      <c r="BX8" s="22"/>
      <c r="BY8" s="22"/>
      <c r="CC8" s="22"/>
      <c r="CD8" s="564"/>
      <c r="CE8" s="564"/>
      <c r="CF8" s="564"/>
      <c r="CG8" s="564"/>
      <c r="CH8" s="564"/>
      <c r="CI8" s="564"/>
      <c r="CJ8" s="564"/>
      <c r="CK8" s="564"/>
      <c r="CL8" s="564"/>
      <c r="CM8" s="564"/>
      <c r="CN8" s="564"/>
      <c r="CO8" s="564"/>
      <c r="CP8" s="564"/>
      <c r="CQ8" s="564"/>
      <c r="CR8" s="564"/>
      <c r="CS8" s="564"/>
      <c r="CT8" s="564"/>
      <c r="CU8" s="564"/>
    </row>
    <row r="9" spans="1:99" ht="32.25" customHeight="1">
      <c r="A9" s="35"/>
      <c r="B9" s="1255" t="s">
        <v>70</v>
      </c>
      <c r="C9" s="1256"/>
      <c r="D9" s="1256"/>
      <c r="E9" s="1256"/>
      <c r="F9" s="1256"/>
      <c r="G9" s="1256"/>
      <c r="H9" s="1257"/>
      <c r="I9" s="1237"/>
      <c r="J9" s="1237"/>
      <c r="K9" s="1237"/>
      <c r="L9" s="1237"/>
      <c r="M9" s="1237"/>
      <c r="N9" s="1237"/>
      <c r="O9" s="1237"/>
      <c r="P9" s="1237"/>
      <c r="Q9" s="1237"/>
      <c r="R9" s="1237"/>
      <c r="S9" s="1237"/>
      <c r="T9" s="1237"/>
      <c r="U9" s="1237"/>
      <c r="V9" s="1237"/>
      <c r="W9" s="1237"/>
      <c r="X9" s="1237"/>
      <c r="Y9" s="1237"/>
      <c r="Z9" s="1237"/>
      <c r="AA9" s="1237"/>
      <c r="AB9" s="1237"/>
      <c r="AC9" s="1237"/>
      <c r="AD9" s="1237"/>
      <c r="AE9" s="1237"/>
      <c r="AF9" s="1237"/>
      <c r="AG9" s="1237"/>
      <c r="AH9" s="1237"/>
      <c r="AI9" s="1238"/>
      <c r="AN9" s="22"/>
      <c r="AO9" s="564"/>
      <c r="AP9" s="564"/>
      <c r="AQ9" s="564"/>
      <c r="AR9" s="564"/>
      <c r="AS9" s="564"/>
      <c r="AT9" s="564"/>
      <c r="AU9" s="564"/>
      <c r="AV9" s="564"/>
      <c r="AW9" s="564"/>
      <c r="AX9" s="564"/>
      <c r="AY9" s="564"/>
      <c r="AZ9" s="564"/>
      <c r="BA9" s="564"/>
      <c r="BB9" s="564"/>
      <c r="BC9" s="564"/>
      <c r="BD9" s="564"/>
      <c r="BE9" s="564"/>
      <c r="BF9" s="564"/>
      <c r="BG9" s="564"/>
      <c r="BH9" s="564"/>
      <c r="BI9" s="564"/>
      <c r="BJ9" s="564"/>
      <c r="BK9" s="564"/>
      <c r="BL9" s="564"/>
      <c r="BM9" s="564"/>
      <c r="BN9" s="564"/>
      <c r="BO9" s="564"/>
      <c r="BP9" s="564"/>
      <c r="BQ9" s="564"/>
      <c r="BR9" s="564"/>
      <c r="BS9" s="22"/>
      <c r="BT9" s="22"/>
      <c r="BU9" s="22"/>
      <c r="BV9" s="22"/>
      <c r="BW9" s="22"/>
      <c r="BX9" s="22"/>
      <c r="BY9" s="22"/>
      <c r="CC9" s="22"/>
      <c r="CD9" s="564"/>
      <c r="CE9" s="564"/>
      <c r="CF9" s="564"/>
      <c r="CG9" s="564"/>
      <c r="CH9" s="564"/>
      <c r="CI9" s="564"/>
      <c r="CJ9" s="564"/>
      <c r="CK9" s="564"/>
      <c r="CL9" s="564"/>
      <c r="CM9" s="564"/>
      <c r="CN9" s="564"/>
      <c r="CO9" s="564"/>
      <c r="CP9" s="564"/>
      <c r="CQ9" s="564"/>
      <c r="CR9" s="564"/>
      <c r="CS9" s="564"/>
      <c r="CT9" s="564"/>
      <c r="CU9" s="564"/>
    </row>
    <row r="10" spans="1:99" ht="16.5" customHeight="1">
      <c r="A10" s="35"/>
      <c r="B10" s="1212" t="s">
        <v>17</v>
      </c>
      <c r="C10" s="1200"/>
      <c r="D10" s="1200"/>
      <c r="E10" s="1201"/>
      <c r="F10" s="1213" t="s">
        <v>276</v>
      </c>
      <c r="G10" s="1214"/>
      <c r="H10" s="565"/>
      <c r="I10" s="566" t="s">
        <v>18</v>
      </c>
      <c r="J10" s="565"/>
      <c r="K10" s="70" t="s">
        <v>125</v>
      </c>
      <c r="L10" s="566" t="s">
        <v>169</v>
      </c>
      <c r="M10" s="1213" t="s">
        <v>276</v>
      </c>
      <c r="N10" s="1214"/>
      <c r="O10" s="565"/>
      <c r="P10" s="566" t="s">
        <v>18</v>
      </c>
      <c r="Q10" s="565"/>
      <c r="R10" s="69" t="s">
        <v>125</v>
      </c>
      <c r="S10" s="1215" t="s">
        <v>188</v>
      </c>
      <c r="T10" s="1216"/>
      <c r="U10" s="1217"/>
      <c r="V10" s="1258"/>
      <c r="W10" s="1221"/>
      <c r="X10" s="1221"/>
      <c r="Y10" s="1221"/>
      <c r="Z10" s="1221"/>
      <c r="AA10" s="1221"/>
      <c r="AB10" s="1221"/>
      <c r="AC10" s="1221"/>
      <c r="AD10" s="1221"/>
      <c r="AE10" s="1221"/>
      <c r="AF10" s="1221"/>
      <c r="AG10" s="1221"/>
      <c r="AH10" s="1221"/>
      <c r="AI10" s="1222"/>
      <c r="AN10" s="22"/>
      <c r="AO10" s="564"/>
      <c r="AP10" s="564"/>
      <c r="AQ10" s="564"/>
      <c r="AR10" s="564"/>
      <c r="AS10" s="564"/>
      <c r="AT10" s="564"/>
      <c r="AU10" s="564"/>
      <c r="AV10" s="564"/>
      <c r="AW10" s="564"/>
      <c r="AX10" s="564"/>
      <c r="AY10" s="564"/>
      <c r="AZ10" s="564"/>
      <c r="BA10" s="564"/>
      <c r="BB10" s="564"/>
      <c r="BC10" s="564"/>
      <c r="BD10" s="564"/>
      <c r="BE10" s="564"/>
      <c r="BF10" s="564"/>
      <c r="BG10" s="564"/>
      <c r="BH10" s="564"/>
      <c r="BI10" s="564"/>
      <c r="BJ10" s="564"/>
      <c r="BK10" s="564"/>
      <c r="BL10" s="564"/>
      <c r="BM10" s="564"/>
      <c r="BN10" s="564"/>
      <c r="BO10" s="564"/>
      <c r="BP10" s="564"/>
      <c r="BQ10" s="564"/>
      <c r="BR10" s="564"/>
      <c r="BS10" s="22"/>
      <c r="BT10" s="22"/>
      <c r="BU10" s="22"/>
      <c r="BV10" s="22"/>
      <c r="BW10" s="22"/>
      <c r="BX10" s="22"/>
      <c r="BY10" s="22"/>
    </row>
    <row r="11" spans="1:99" ht="30" customHeight="1">
      <c r="A11" s="35"/>
      <c r="B11" s="1199" t="s">
        <v>310</v>
      </c>
      <c r="C11" s="1200"/>
      <c r="D11" s="1200"/>
      <c r="E11" s="1201"/>
      <c r="F11" s="1225"/>
      <c r="G11" s="1225"/>
      <c r="H11" s="1225"/>
      <c r="I11" s="1225"/>
      <c r="J11" s="1225"/>
      <c r="K11" s="1225"/>
      <c r="L11" s="1225"/>
      <c r="M11" s="1225"/>
      <c r="N11" s="1225"/>
      <c r="O11" s="1226" t="s">
        <v>42</v>
      </c>
      <c r="P11" s="1226"/>
      <c r="Q11" s="1226"/>
      <c r="R11" s="1227"/>
      <c r="S11" s="1218"/>
      <c r="T11" s="1219"/>
      <c r="U11" s="1220"/>
      <c r="V11" s="1223"/>
      <c r="W11" s="1223"/>
      <c r="X11" s="1223"/>
      <c r="Y11" s="1223"/>
      <c r="Z11" s="1223"/>
      <c r="AA11" s="1223"/>
      <c r="AB11" s="1223"/>
      <c r="AC11" s="1223"/>
      <c r="AD11" s="1223"/>
      <c r="AE11" s="1223"/>
      <c r="AF11" s="1223"/>
      <c r="AG11" s="1223"/>
      <c r="AH11" s="1223"/>
      <c r="AI11" s="1224"/>
    </row>
    <row r="12" spans="1:99" ht="36" customHeight="1">
      <c r="A12" s="35"/>
      <c r="B12" s="1199" t="s">
        <v>71</v>
      </c>
      <c r="C12" s="1200"/>
      <c r="D12" s="1200"/>
      <c r="E12" s="1200"/>
      <c r="F12" s="1200"/>
      <c r="G12" s="1200"/>
      <c r="H12" s="1200"/>
      <c r="I12" s="1200"/>
      <c r="J12" s="1201"/>
      <c r="K12" s="1202"/>
      <c r="L12" s="1202"/>
      <c r="M12" s="1202"/>
      <c r="N12" s="1202"/>
      <c r="O12" s="1202"/>
      <c r="P12" s="1202"/>
      <c r="Q12" s="1202"/>
      <c r="R12" s="1202"/>
      <c r="S12" s="1202"/>
      <c r="T12" s="1202"/>
      <c r="U12" s="1202"/>
      <c r="V12" s="1202"/>
      <c r="W12" s="1202"/>
      <c r="X12" s="1202"/>
      <c r="Y12" s="1202"/>
      <c r="Z12" s="1202"/>
      <c r="AA12" s="1202"/>
      <c r="AB12" s="1202"/>
      <c r="AC12" s="1202"/>
      <c r="AD12" s="1202"/>
      <c r="AE12" s="1202"/>
      <c r="AF12" s="1202"/>
      <c r="AG12" s="1202"/>
      <c r="AH12" s="1202"/>
      <c r="AI12" s="1203"/>
      <c r="CC12" s="344"/>
    </row>
    <row r="13" spans="1:99" ht="36" customHeight="1">
      <c r="A13" s="35"/>
      <c r="B13" s="1199" t="s">
        <v>124</v>
      </c>
      <c r="C13" s="1200"/>
      <c r="D13" s="1200"/>
      <c r="E13" s="1200"/>
      <c r="F13" s="1200"/>
      <c r="G13" s="1200"/>
      <c r="H13" s="1200"/>
      <c r="I13" s="1200"/>
      <c r="J13" s="1201"/>
      <c r="K13" s="1202"/>
      <c r="L13" s="1202"/>
      <c r="M13" s="1202"/>
      <c r="N13" s="1202"/>
      <c r="O13" s="1202"/>
      <c r="P13" s="1202"/>
      <c r="Q13" s="1202"/>
      <c r="R13" s="1202"/>
      <c r="S13" s="1202"/>
      <c r="T13" s="1202"/>
      <c r="U13" s="1202"/>
      <c r="V13" s="1202"/>
      <c r="W13" s="1202"/>
      <c r="X13" s="1202"/>
      <c r="Y13" s="1202"/>
      <c r="Z13" s="1202"/>
      <c r="AA13" s="1202"/>
      <c r="AB13" s="1202"/>
      <c r="AC13" s="1202"/>
      <c r="AD13" s="1202"/>
      <c r="AE13" s="1202"/>
      <c r="AF13" s="1202"/>
      <c r="AG13" s="1202"/>
      <c r="AH13" s="1202"/>
      <c r="AI13" s="1203"/>
    </row>
    <row r="14" spans="1:99" ht="16.5" customHeight="1">
      <c r="A14" s="35"/>
      <c r="B14" s="1199" t="s">
        <v>305</v>
      </c>
      <c r="C14" s="1253"/>
      <c r="D14" s="1253"/>
      <c r="E14" s="1254"/>
      <c r="F14" s="1254"/>
      <c r="G14" s="1254"/>
      <c r="H14" s="1251"/>
      <c r="I14" s="1252"/>
      <c r="J14" s="1252"/>
      <c r="K14" s="1252"/>
      <c r="L14" s="1252"/>
      <c r="M14" s="1252"/>
      <c r="N14" s="1252"/>
      <c r="O14" s="1208" t="s">
        <v>281</v>
      </c>
      <c r="P14" s="1208"/>
      <c r="Q14" s="1208"/>
      <c r="R14" s="1209"/>
      <c r="S14" s="1210" t="s">
        <v>360</v>
      </c>
      <c r="T14" s="1210"/>
      <c r="U14" s="1210"/>
      <c r="V14" s="1210"/>
      <c r="W14" s="1210"/>
      <c r="X14" s="1210"/>
      <c r="Y14" s="1210"/>
      <c r="Z14" s="1210"/>
      <c r="AA14" s="1210"/>
      <c r="AB14" s="1210"/>
      <c r="AC14" s="1210"/>
      <c r="AD14" s="1210"/>
      <c r="AE14" s="1210"/>
      <c r="AF14" s="1210"/>
      <c r="AG14" s="1210"/>
      <c r="AH14" s="1210"/>
      <c r="AI14" s="1211"/>
    </row>
    <row r="15" spans="1:99" ht="36" customHeight="1" thickBot="1">
      <c r="A15" s="35"/>
      <c r="B15" s="1259" t="s">
        <v>201</v>
      </c>
      <c r="C15" s="1254"/>
      <c r="D15" s="1254"/>
      <c r="E15" s="1254"/>
      <c r="F15" s="1254"/>
      <c r="G15" s="1254"/>
      <c r="H15" s="1260"/>
      <c r="I15" s="1261"/>
      <c r="J15" s="1261"/>
      <c r="K15" s="1261"/>
      <c r="L15" s="1261"/>
      <c r="M15" s="1261"/>
      <c r="N15" s="1261"/>
      <c r="O15" s="1261"/>
      <c r="P15" s="1261"/>
      <c r="Q15" s="1261"/>
      <c r="R15" s="1261"/>
      <c r="S15" s="1261"/>
      <c r="T15" s="1261"/>
      <c r="U15" s="1261"/>
      <c r="V15" s="1261"/>
      <c r="W15" s="1261"/>
      <c r="X15" s="1261"/>
      <c r="Y15" s="1261"/>
      <c r="Z15" s="1261"/>
      <c r="AA15" s="1261"/>
      <c r="AB15" s="1261"/>
      <c r="AC15" s="1261"/>
      <c r="AD15" s="1261"/>
      <c r="AE15" s="1261"/>
      <c r="AF15" s="1261"/>
      <c r="AG15" s="1261"/>
      <c r="AH15" s="1261"/>
      <c r="AI15" s="1262"/>
    </row>
    <row r="16" spans="1:99" ht="22.5" customHeight="1" thickBot="1">
      <c r="A16" s="35"/>
      <c r="B16" s="1263" t="s">
        <v>259</v>
      </c>
      <c r="C16" s="1264"/>
      <c r="D16" s="1264"/>
      <c r="E16" s="1264"/>
      <c r="F16" s="1264"/>
      <c r="G16" s="1264"/>
      <c r="H16" s="1264"/>
      <c r="I16" s="1264"/>
      <c r="J16" s="1264"/>
      <c r="K16" s="1264"/>
      <c r="L16" s="1264"/>
      <c r="M16" s="1264"/>
      <c r="N16" s="1264"/>
      <c r="O16" s="1264"/>
      <c r="P16" s="1264"/>
      <c r="Q16" s="1264"/>
      <c r="R16" s="1264"/>
      <c r="S16" s="1264"/>
      <c r="T16" s="1264"/>
      <c r="U16" s="1264"/>
      <c r="V16" s="1264"/>
      <c r="W16" s="1264"/>
      <c r="X16" s="1264"/>
      <c r="Y16" s="1264"/>
      <c r="Z16" s="1265"/>
      <c r="AA16" s="1266" t="s">
        <v>287</v>
      </c>
      <c r="AB16" s="1267"/>
      <c r="AC16" s="1267"/>
      <c r="AD16" s="1267"/>
      <c r="AE16" s="1267"/>
      <c r="AF16" s="1267"/>
      <c r="AG16" s="1267"/>
      <c r="AH16" s="1267"/>
      <c r="AI16" s="1268"/>
    </row>
    <row r="17" spans="1:99" ht="24.75" customHeight="1" thickBot="1">
      <c r="A17" s="35"/>
      <c r="B17" s="1204"/>
      <c r="C17" s="1204"/>
      <c r="D17" s="1204"/>
      <c r="E17" s="1204"/>
      <c r="F17" s="1204"/>
      <c r="G17" s="1204"/>
      <c r="H17" s="1204"/>
      <c r="I17" s="1205"/>
      <c r="J17" s="1205"/>
      <c r="K17" s="1205"/>
      <c r="L17" s="1205"/>
      <c r="M17" s="1205"/>
      <c r="N17" s="1205"/>
      <c r="O17" s="1205"/>
      <c r="P17" s="1205"/>
      <c r="Q17" s="1205"/>
      <c r="R17" s="1205"/>
      <c r="S17" s="1205"/>
      <c r="T17" s="1205"/>
      <c r="U17" s="1205"/>
      <c r="V17" s="1205"/>
      <c r="W17" s="1205"/>
      <c r="X17" s="1205"/>
      <c r="Y17" s="1205"/>
      <c r="Z17" s="1205"/>
      <c r="AA17" s="1205"/>
      <c r="AB17" s="1205"/>
      <c r="AC17" s="1205"/>
      <c r="AD17" s="1206"/>
      <c r="AE17" s="1206"/>
      <c r="AF17" s="1206"/>
      <c r="AG17" s="1206"/>
      <c r="AH17" s="1206"/>
      <c r="AI17" s="1207"/>
      <c r="AJ17" s="25"/>
      <c r="AK17" s="25"/>
      <c r="AL17" s="25"/>
      <c r="AM17" s="25"/>
    </row>
    <row r="18" spans="1:99" ht="16.5" customHeight="1" thickBot="1">
      <c r="A18" s="35"/>
      <c r="B18" s="1239" t="s">
        <v>50</v>
      </c>
      <c r="C18" s="1240"/>
      <c r="D18" s="1240"/>
      <c r="E18" s="1241"/>
      <c r="F18" s="1242" t="s">
        <v>395</v>
      </c>
      <c r="G18" s="1242"/>
      <c r="H18" s="1243"/>
      <c r="I18" s="1244" t="s">
        <v>123</v>
      </c>
      <c r="J18" s="1244"/>
      <c r="K18" s="1244"/>
      <c r="L18" s="1244"/>
      <c r="M18" s="1244"/>
      <c r="N18" s="1245"/>
      <c r="O18" s="1231"/>
      <c r="P18" s="1231"/>
      <c r="Q18" s="1231"/>
      <c r="R18" s="1231"/>
      <c r="S18" s="1231"/>
      <c r="T18" s="1231"/>
      <c r="U18" s="1231"/>
      <c r="V18" s="1232"/>
      <c r="W18" s="1246" t="s">
        <v>121</v>
      </c>
      <c r="X18" s="1247"/>
      <c r="Y18" s="1247"/>
      <c r="Z18" s="1247"/>
      <c r="AA18" s="1247"/>
      <c r="AB18" s="1248"/>
      <c r="AC18" s="1249"/>
      <c r="AD18" s="1249"/>
      <c r="AE18" s="1249"/>
      <c r="AF18" s="1249"/>
      <c r="AG18" s="1249"/>
      <c r="AH18" s="1249"/>
      <c r="AI18" s="1250"/>
      <c r="AT18" s="564"/>
      <c r="AU18" s="564"/>
      <c r="AV18" s="564"/>
      <c r="AW18" s="564"/>
      <c r="AX18" s="564"/>
      <c r="AY18" s="564"/>
      <c r="AZ18" s="564"/>
      <c r="BA18" s="564"/>
      <c r="BB18" s="564"/>
      <c r="BC18" s="564"/>
      <c r="BD18" s="564"/>
      <c r="BE18" s="564"/>
      <c r="BF18" s="564"/>
      <c r="BG18" s="564"/>
      <c r="BH18" s="564"/>
      <c r="BI18" s="564"/>
      <c r="BJ18" s="564"/>
      <c r="BK18" s="564"/>
      <c r="BL18" s="564"/>
      <c r="BM18" s="564"/>
      <c r="BN18" s="564"/>
      <c r="BO18" s="564"/>
      <c r="BP18" s="564"/>
      <c r="BQ18" s="564"/>
      <c r="BR18" s="564"/>
      <c r="BS18" s="22"/>
      <c r="BT18" s="22"/>
      <c r="BU18" s="22"/>
      <c r="BV18" s="22"/>
      <c r="BW18" s="22"/>
      <c r="BX18" s="22"/>
      <c r="BY18" s="22"/>
      <c r="CC18" s="22"/>
      <c r="CD18" s="564"/>
      <c r="CE18" s="564"/>
      <c r="CF18" s="564"/>
      <c r="CG18" s="564"/>
      <c r="CH18" s="564"/>
      <c r="CI18" s="564"/>
      <c r="CJ18" s="564"/>
      <c r="CK18" s="564"/>
      <c r="CL18" s="564"/>
      <c r="CM18" s="564"/>
      <c r="CN18" s="564"/>
      <c r="CO18" s="564"/>
      <c r="CP18" s="564"/>
      <c r="CQ18" s="564"/>
      <c r="CR18" s="564"/>
      <c r="CS18" s="564"/>
      <c r="CT18" s="564"/>
      <c r="CU18" s="564"/>
    </row>
    <row r="19" spans="1:99" ht="16.5">
      <c r="A19" s="35"/>
      <c r="B19" s="1228" t="s">
        <v>120</v>
      </c>
      <c r="C19" s="1229"/>
      <c r="D19" s="1229"/>
      <c r="E19" s="1229"/>
      <c r="F19" s="1229"/>
      <c r="G19" s="1229"/>
      <c r="H19" s="1230"/>
      <c r="I19" s="1231"/>
      <c r="J19" s="1231"/>
      <c r="K19" s="1231"/>
      <c r="L19" s="1231"/>
      <c r="M19" s="1231"/>
      <c r="N19" s="1231"/>
      <c r="O19" s="1231"/>
      <c r="P19" s="1231"/>
      <c r="Q19" s="1231"/>
      <c r="R19" s="1231"/>
      <c r="S19" s="1231"/>
      <c r="T19" s="1231"/>
      <c r="U19" s="1231"/>
      <c r="V19" s="1231"/>
      <c r="W19" s="1231"/>
      <c r="X19" s="1231"/>
      <c r="Y19" s="1231"/>
      <c r="Z19" s="1232"/>
      <c r="AA19" s="1233" t="s">
        <v>122</v>
      </c>
      <c r="AB19" s="1234"/>
      <c r="AC19" s="1235"/>
      <c r="AD19" s="1235"/>
      <c r="AE19" s="1235"/>
      <c r="AF19" s="1235"/>
      <c r="AG19" s="1235"/>
      <c r="AH19" s="1235"/>
      <c r="AI19" s="1236"/>
      <c r="AN19" s="22"/>
      <c r="AO19" s="564"/>
      <c r="AP19" s="564"/>
      <c r="AQ19" s="564"/>
      <c r="AR19" s="564"/>
      <c r="AY19" s="564"/>
      <c r="AZ19" s="564"/>
      <c r="BA19" s="564"/>
      <c r="BB19" s="564"/>
      <c r="BC19" s="564"/>
      <c r="BD19" s="564"/>
      <c r="BE19" s="564"/>
      <c r="BF19" s="564"/>
      <c r="BG19" s="564"/>
      <c r="BH19" s="564"/>
      <c r="BI19" s="564"/>
      <c r="BJ19" s="564"/>
      <c r="BK19" s="564"/>
      <c r="BL19" s="564"/>
      <c r="BM19" s="564"/>
      <c r="BN19" s="564"/>
      <c r="BO19" s="564"/>
      <c r="BP19" s="564"/>
      <c r="BQ19" s="564"/>
      <c r="BR19" s="564"/>
      <c r="BS19" s="22"/>
      <c r="BT19" s="22"/>
      <c r="BU19" s="22"/>
      <c r="BV19" s="22"/>
      <c r="BW19" s="22"/>
      <c r="BX19" s="22"/>
      <c r="BY19" s="22"/>
      <c r="CC19" s="22"/>
      <c r="CD19" s="564"/>
      <c r="CE19" s="564"/>
      <c r="CF19" s="564"/>
      <c r="CG19" s="564"/>
      <c r="CH19" s="564"/>
      <c r="CI19" s="564"/>
      <c r="CJ19" s="564"/>
      <c r="CK19" s="564"/>
      <c r="CL19" s="564"/>
      <c r="CM19" s="564"/>
      <c r="CN19" s="564"/>
      <c r="CO19" s="564"/>
      <c r="CP19" s="564"/>
      <c r="CQ19" s="564"/>
      <c r="CR19" s="564"/>
      <c r="CS19" s="564"/>
      <c r="CT19" s="564"/>
      <c r="CU19" s="564"/>
    </row>
    <row r="20" spans="1:99" ht="32.25" customHeight="1">
      <c r="A20" s="35"/>
      <c r="B20" s="1255" t="s">
        <v>70</v>
      </c>
      <c r="C20" s="1256"/>
      <c r="D20" s="1256"/>
      <c r="E20" s="1256"/>
      <c r="F20" s="1256"/>
      <c r="G20" s="1256"/>
      <c r="H20" s="1257"/>
      <c r="I20" s="1237"/>
      <c r="J20" s="1237"/>
      <c r="K20" s="1237"/>
      <c r="L20" s="1237"/>
      <c r="M20" s="1237"/>
      <c r="N20" s="1237"/>
      <c r="O20" s="1237"/>
      <c r="P20" s="1237"/>
      <c r="Q20" s="1237"/>
      <c r="R20" s="1237"/>
      <c r="S20" s="1237"/>
      <c r="T20" s="1237"/>
      <c r="U20" s="1237"/>
      <c r="V20" s="1237"/>
      <c r="W20" s="1237"/>
      <c r="X20" s="1237"/>
      <c r="Y20" s="1237"/>
      <c r="Z20" s="1237"/>
      <c r="AA20" s="1237"/>
      <c r="AB20" s="1237"/>
      <c r="AC20" s="1237"/>
      <c r="AD20" s="1237"/>
      <c r="AE20" s="1237"/>
      <c r="AF20" s="1237"/>
      <c r="AG20" s="1237"/>
      <c r="AH20" s="1237"/>
      <c r="AI20" s="1238"/>
      <c r="AN20" s="22"/>
      <c r="AO20" s="564"/>
      <c r="AP20" s="564"/>
      <c r="AQ20" s="564"/>
      <c r="AR20" s="564"/>
      <c r="AS20" s="564"/>
      <c r="AT20" s="564"/>
      <c r="AU20" s="564"/>
      <c r="AV20" s="564"/>
      <c r="AW20" s="564"/>
      <c r="AX20" s="564"/>
      <c r="AY20" s="564"/>
      <c r="AZ20" s="564"/>
      <c r="BA20" s="564"/>
      <c r="BB20" s="564"/>
      <c r="BC20" s="564"/>
      <c r="BD20" s="564"/>
      <c r="BE20" s="564"/>
      <c r="BF20" s="564"/>
      <c r="BG20" s="564"/>
      <c r="BH20" s="564"/>
      <c r="BI20" s="564"/>
      <c r="BJ20" s="564"/>
      <c r="BK20" s="564"/>
      <c r="BL20" s="564"/>
      <c r="BM20" s="564"/>
      <c r="BN20" s="564"/>
      <c r="BO20" s="564"/>
      <c r="BP20" s="564"/>
      <c r="BQ20" s="564"/>
      <c r="BR20" s="564"/>
      <c r="BS20" s="22"/>
      <c r="BT20" s="22"/>
      <c r="BU20" s="22"/>
      <c r="BV20" s="22"/>
      <c r="BW20" s="22"/>
      <c r="BX20" s="22"/>
      <c r="BY20" s="22"/>
      <c r="CC20" s="22"/>
      <c r="CD20" s="564"/>
      <c r="CE20" s="564"/>
      <c r="CF20" s="564"/>
      <c r="CG20" s="564"/>
      <c r="CH20" s="564"/>
      <c r="CI20" s="564"/>
      <c r="CJ20" s="564"/>
      <c r="CK20" s="564"/>
      <c r="CL20" s="564"/>
      <c r="CM20" s="564"/>
      <c r="CN20" s="564"/>
      <c r="CO20" s="564"/>
      <c r="CP20" s="564"/>
      <c r="CQ20" s="564"/>
      <c r="CR20" s="564"/>
      <c r="CS20" s="564"/>
      <c r="CT20" s="564"/>
      <c r="CU20" s="564"/>
    </row>
    <row r="21" spans="1:99" ht="16.5" customHeight="1">
      <c r="A21" s="35"/>
      <c r="B21" s="1212" t="s">
        <v>17</v>
      </c>
      <c r="C21" s="1200"/>
      <c r="D21" s="1200"/>
      <c r="E21" s="1201"/>
      <c r="F21" s="1213" t="s">
        <v>276</v>
      </c>
      <c r="G21" s="1214"/>
      <c r="H21" s="565"/>
      <c r="I21" s="566" t="s">
        <v>18</v>
      </c>
      <c r="J21" s="565"/>
      <c r="K21" s="70" t="s">
        <v>125</v>
      </c>
      <c r="L21" s="566" t="s">
        <v>169</v>
      </c>
      <c r="M21" s="1213" t="s">
        <v>276</v>
      </c>
      <c r="N21" s="1214"/>
      <c r="O21" s="565"/>
      <c r="P21" s="566" t="s">
        <v>18</v>
      </c>
      <c r="Q21" s="565"/>
      <c r="R21" s="69" t="s">
        <v>125</v>
      </c>
      <c r="S21" s="1215" t="s">
        <v>188</v>
      </c>
      <c r="T21" s="1216"/>
      <c r="U21" s="1217"/>
      <c r="V21" s="1221"/>
      <c r="W21" s="1221"/>
      <c r="X21" s="1221"/>
      <c r="Y21" s="1221"/>
      <c r="Z21" s="1221"/>
      <c r="AA21" s="1221"/>
      <c r="AB21" s="1221"/>
      <c r="AC21" s="1221"/>
      <c r="AD21" s="1221"/>
      <c r="AE21" s="1221"/>
      <c r="AF21" s="1221"/>
      <c r="AG21" s="1221"/>
      <c r="AH21" s="1221"/>
      <c r="AI21" s="1222"/>
      <c r="AN21" s="22"/>
      <c r="AO21" s="564"/>
      <c r="AP21" s="564"/>
      <c r="AQ21" s="564"/>
      <c r="AR21" s="564"/>
      <c r="AS21" s="564"/>
      <c r="AT21" s="564"/>
      <c r="AU21" s="564"/>
      <c r="AV21" s="564"/>
      <c r="AW21" s="564"/>
      <c r="AX21" s="564"/>
      <c r="AY21" s="564"/>
      <c r="AZ21" s="564"/>
      <c r="BA21" s="564"/>
      <c r="BB21" s="564"/>
      <c r="BC21" s="564"/>
      <c r="BD21" s="564"/>
      <c r="BE21" s="564"/>
      <c r="BF21" s="564"/>
      <c r="BG21" s="564"/>
      <c r="BH21" s="564"/>
      <c r="BI21" s="564"/>
      <c r="BJ21" s="564"/>
      <c r="BK21" s="564"/>
      <c r="BL21" s="564"/>
      <c r="BM21" s="564"/>
      <c r="BN21" s="564"/>
      <c r="BO21" s="564"/>
      <c r="BP21" s="564"/>
      <c r="BQ21" s="564"/>
      <c r="BR21" s="564"/>
      <c r="BS21" s="22"/>
      <c r="BT21" s="22"/>
      <c r="BU21" s="22"/>
      <c r="BV21" s="22"/>
      <c r="BW21" s="22"/>
      <c r="BX21" s="22"/>
      <c r="BY21" s="22"/>
    </row>
    <row r="22" spans="1:99" ht="30" customHeight="1">
      <c r="A22" s="35"/>
      <c r="B22" s="1199" t="s">
        <v>310</v>
      </c>
      <c r="C22" s="1200"/>
      <c r="D22" s="1200"/>
      <c r="E22" s="1201"/>
      <c r="F22" s="1225"/>
      <c r="G22" s="1225"/>
      <c r="H22" s="1225"/>
      <c r="I22" s="1225"/>
      <c r="J22" s="1225"/>
      <c r="K22" s="1225"/>
      <c r="L22" s="1225"/>
      <c r="M22" s="1225"/>
      <c r="N22" s="1225"/>
      <c r="O22" s="1226" t="s">
        <v>42</v>
      </c>
      <c r="P22" s="1226"/>
      <c r="Q22" s="1226"/>
      <c r="R22" s="1227"/>
      <c r="S22" s="1218"/>
      <c r="T22" s="1219"/>
      <c r="U22" s="1220"/>
      <c r="V22" s="1223"/>
      <c r="W22" s="1223"/>
      <c r="X22" s="1223"/>
      <c r="Y22" s="1223"/>
      <c r="Z22" s="1223"/>
      <c r="AA22" s="1223"/>
      <c r="AB22" s="1223"/>
      <c r="AC22" s="1223"/>
      <c r="AD22" s="1223"/>
      <c r="AE22" s="1223"/>
      <c r="AF22" s="1223"/>
      <c r="AG22" s="1223"/>
      <c r="AH22" s="1223"/>
      <c r="AI22" s="1224"/>
    </row>
    <row r="23" spans="1:99" ht="36" customHeight="1">
      <c r="A23" s="35"/>
      <c r="B23" s="1199" t="s">
        <v>71</v>
      </c>
      <c r="C23" s="1200"/>
      <c r="D23" s="1200"/>
      <c r="E23" s="1200"/>
      <c r="F23" s="1200"/>
      <c r="G23" s="1200"/>
      <c r="H23" s="1200"/>
      <c r="I23" s="1200"/>
      <c r="J23" s="1201"/>
      <c r="K23" s="1202"/>
      <c r="L23" s="1202"/>
      <c r="M23" s="1202"/>
      <c r="N23" s="1202"/>
      <c r="O23" s="1202"/>
      <c r="P23" s="1202"/>
      <c r="Q23" s="1202"/>
      <c r="R23" s="1202"/>
      <c r="S23" s="1202"/>
      <c r="T23" s="1202"/>
      <c r="U23" s="1202"/>
      <c r="V23" s="1202"/>
      <c r="W23" s="1202"/>
      <c r="X23" s="1202"/>
      <c r="Y23" s="1202"/>
      <c r="Z23" s="1202"/>
      <c r="AA23" s="1202"/>
      <c r="AB23" s="1202"/>
      <c r="AC23" s="1202"/>
      <c r="AD23" s="1202"/>
      <c r="AE23" s="1202"/>
      <c r="AF23" s="1202"/>
      <c r="AG23" s="1202"/>
      <c r="AH23" s="1202"/>
      <c r="AI23" s="1203"/>
      <c r="CC23" s="344"/>
    </row>
    <row r="24" spans="1:99" ht="36" customHeight="1">
      <c r="A24" s="35"/>
      <c r="B24" s="1199" t="s">
        <v>124</v>
      </c>
      <c r="C24" s="1200"/>
      <c r="D24" s="1200"/>
      <c r="E24" s="1200"/>
      <c r="F24" s="1200"/>
      <c r="G24" s="1200"/>
      <c r="H24" s="1200"/>
      <c r="I24" s="1200"/>
      <c r="J24" s="1201"/>
      <c r="K24" s="1202"/>
      <c r="L24" s="1202"/>
      <c r="M24" s="1202"/>
      <c r="N24" s="1202"/>
      <c r="O24" s="1202"/>
      <c r="P24" s="1202"/>
      <c r="Q24" s="1202"/>
      <c r="R24" s="1202"/>
      <c r="S24" s="1202"/>
      <c r="T24" s="1202"/>
      <c r="U24" s="1202"/>
      <c r="V24" s="1202"/>
      <c r="W24" s="1202"/>
      <c r="X24" s="1202"/>
      <c r="Y24" s="1202"/>
      <c r="Z24" s="1202"/>
      <c r="AA24" s="1202"/>
      <c r="AB24" s="1202"/>
      <c r="AC24" s="1202"/>
      <c r="AD24" s="1202"/>
      <c r="AE24" s="1202"/>
      <c r="AF24" s="1202"/>
      <c r="AG24" s="1202"/>
      <c r="AH24" s="1202"/>
      <c r="AI24" s="1203"/>
    </row>
    <row r="25" spans="1:99" ht="16.5" customHeight="1">
      <c r="A25" s="35"/>
      <c r="B25" s="1199" t="s">
        <v>305</v>
      </c>
      <c r="C25" s="1253"/>
      <c r="D25" s="1253"/>
      <c r="E25" s="1254"/>
      <c r="F25" s="1254"/>
      <c r="G25" s="1254"/>
      <c r="H25" s="1251"/>
      <c r="I25" s="1252"/>
      <c r="J25" s="1252"/>
      <c r="K25" s="1252"/>
      <c r="L25" s="1252"/>
      <c r="M25" s="1252"/>
      <c r="N25" s="1252"/>
      <c r="O25" s="1208" t="s">
        <v>42</v>
      </c>
      <c r="P25" s="1208"/>
      <c r="Q25" s="1208"/>
      <c r="R25" s="1209"/>
      <c r="S25" s="1210" t="s">
        <v>360</v>
      </c>
      <c r="T25" s="1210"/>
      <c r="U25" s="1210"/>
      <c r="V25" s="1210"/>
      <c r="W25" s="1210"/>
      <c r="X25" s="1210"/>
      <c r="Y25" s="1210"/>
      <c r="Z25" s="1210"/>
      <c r="AA25" s="1210"/>
      <c r="AB25" s="1210"/>
      <c r="AC25" s="1210"/>
      <c r="AD25" s="1210"/>
      <c r="AE25" s="1210"/>
      <c r="AF25" s="1210"/>
      <c r="AG25" s="1210"/>
      <c r="AH25" s="1210"/>
      <c r="AI25" s="1211"/>
    </row>
    <row r="26" spans="1:99" ht="36" customHeight="1" thickBot="1">
      <c r="A26" s="35"/>
      <c r="B26" s="1259" t="s">
        <v>201</v>
      </c>
      <c r="C26" s="1254"/>
      <c r="D26" s="1254"/>
      <c r="E26" s="1254"/>
      <c r="F26" s="1254"/>
      <c r="G26" s="1254"/>
      <c r="H26" s="1260"/>
      <c r="I26" s="1261"/>
      <c r="J26" s="1261"/>
      <c r="K26" s="1261"/>
      <c r="L26" s="1261"/>
      <c r="M26" s="1261"/>
      <c r="N26" s="1261"/>
      <c r="O26" s="1261"/>
      <c r="P26" s="1261"/>
      <c r="Q26" s="1261"/>
      <c r="R26" s="1261"/>
      <c r="S26" s="1261"/>
      <c r="T26" s="1261"/>
      <c r="U26" s="1261"/>
      <c r="V26" s="1261"/>
      <c r="W26" s="1261"/>
      <c r="X26" s="1261"/>
      <c r="Y26" s="1261"/>
      <c r="Z26" s="1261"/>
      <c r="AA26" s="1261"/>
      <c r="AB26" s="1261"/>
      <c r="AC26" s="1261"/>
      <c r="AD26" s="1261"/>
      <c r="AE26" s="1261"/>
      <c r="AF26" s="1261"/>
      <c r="AG26" s="1261"/>
      <c r="AH26" s="1261"/>
      <c r="AI26" s="1262"/>
    </row>
    <row r="27" spans="1:99" ht="22.5" customHeight="1" thickBot="1">
      <c r="A27" s="35"/>
      <c r="B27" s="1263" t="s">
        <v>259</v>
      </c>
      <c r="C27" s="1264"/>
      <c r="D27" s="1264"/>
      <c r="E27" s="1264"/>
      <c r="F27" s="1264"/>
      <c r="G27" s="1264"/>
      <c r="H27" s="1264"/>
      <c r="I27" s="1264"/>
      <c r="J27" s="1264"/>
      <c r="K27" s="1264"/>
      <c r="L27" s="1264"/>
      <c r="M27" s="1264"/>
      <c r="N27" s="1264"/>
      <c r="O27" s="1264"/>
      <c r="P27" s="1264"/>
      <c r="Q27" s="1264"/>
      <c r="R27" s="1264"/>
      <c r="S27" s="1264"/>
      <c r="T27" s="1264"/>
      <c r="U27" s="1264"/>
      <c r="V27" s="1264"/>
      <c r="W27" s="1264"/>
      <c r="X27" s="1264"/>
      <c r="Y27" s="1264"/>
      <c r="Z27" s="1265"/>
      <c r="AA27" s="1266" t="s">
        <v>287</v>
      </c>
      <c r="AB27" s="1267"/>
      <c r="AC27" s="1267"/>
      <c r="AD27" s="1267"/>
      <c r="AE27" s="1267"/>
      <c r="AF27" s="1267"/>
      <c r="AG27" s="1267"/>
      <c r="AH27" s="1267"/>
      <c r="AI27" s="1268"/>
    </row>
    <row r="28" spans="1:99" ht="24.75" customHeight="1" thickBot="1">
      <c r="A28" s="35"/>
      <c r="B28" s="1204"/>
      <c r="C28" s="1204"/>
      <c r="D28" s="1204"/>
      <c r="E28" s="1204"/>
      <c r="F28" s="1204"/>
      <c r="G28" s="1204"/>
      <c r="H28" s="1204"/>
      <c r="I28" s="1205"/>
      <c r="J28" s="1205"/>
      <c r="K28" s="1205"/>
      <c r="L28" s="1205"/>
      <c r="M28" s="1205"/>
      <c r="N28" s="1205"/>
      <c r="O28" s="1205"/>
      <c r="P28" s="1205"/>
      <c r="Q28" s="1205"/>
      <c r="R28" s="1205"/>
      <c r="S28" s="1205"/>
      <c r="T28" s="1205"/>
      <c r="U28" s="1205"/>
      <c r="V28" s="1205"/>
      <c r="W28" s="1205"/>
      <c r="X28" s="1205"/>
      <c r="Y28" s="1205"/>
      <c r="Z28" s="1205"/>
      <c r="AA28" s="1205"/>
      <c r="AB28" s="1205"/>
      <c r="AC28" s="1205"/>
      <c r="AD28" s="1206"/>
      <c r="AE28" s="1206"/>
      <c r="AF28" s="1206"/>
      <c r="AG28" s="1206"/>
      <c r="AH28" s="1206"/>
      <c r="AI28" s="1207"/>
      <c r="AJ28" s="25"/>
      <c r="AK28" s="25"/>
      <c r="AL28" s="25"/>
      <c r="AM28" s="25"/>
    </row>
    <row r="29" spans="1:99" ht="16.5" customHeight="1" thickBot="1">
      <c r="A29" s="35"/>
      <c r="B29" s="1239" t="s">
        <v>50</v>
      </c>
      <c r="C29" s="1240"/>
      <c r="D29" s="1240"/>
      <c r="E29" s="1241"/>
      <c r="F29" s="1242" t="s">
        <v>395</v>
      </c>
      <c r="G29" s="1242"/>
      <c r="H29" s="1243"/>
      <c r="I29" s="1244" t="s">
        <v>123</v>
      </c>
      <c r="J29" s="1244"/>
      <c r="K29" s="1244"/>
      <c r="L29" s="1244"/>
      <c r="M29" s="1244"/>
      <c r="N29" s="1245"/>
      <c r="O29" s="1231"/>
      <c r="P29" s="1231"/>
      <c r="Q29" s="1231"/>
      <c r="R29" s="1231"/>
      <c r="S29" s="1231"/>
      <c r="T29" s="1231"/>
      <c r="U29" s="1231"/>
      <c r="V29" s="1232"/>
      <c r="W29" s="1246" t="s">
        <v>121</v>
      </c>
      <c r="X29" s="1247"/>
      <c r="Y29" s="1247"/>
      <c r="Z29" s="1247"/>
      <c r="AA29" s="1247"/>
      <c r="AB29" s="1248"/>
      <c r="AC29" s="1249"/>
      <c r="AD29" s="1249"/>
      <c r="AE29" s="1249"/>
      <c r="AF29" s="1249"/>
      <c r="AG29" s="1249"/>
      <c r="AH29" s="1249"/>
      <c r="AI29" s="1250"/>
      <c r="AT29" s="564"/>
      <c r="AU29" s="564"/>
      <c r="AV29" s="564"/>
      <c r="AW29" s="564"/>
      <c r="AX29" s="564"/>
      <c r="AY29" s="564"/>
      <c r="AZ29" s="564"/>
      <c r="BA29" s="564"/>
      <c r="BB29" s="564"/>
      <c r="BC29" s="564"/>
      <c r="BD29" s="564"/>
      <c r="BE29" s="564"/>
      <c r="BF29" s="564"/>
      <c r="BG29" s="564"/>
      <c r="BH29" s="564"/>
      <c r="BI29" s="564"/>
      <c r="BJ29" s="564"/>
      <c r="BK29" s="564"/>
      <c r="BL29" s="564"/>
      <c r="BM29" s="564"/>
      <c r="BN29" s="564"/>
      <c r="BO29" s="564"/>
      <c r="BP29" s="564"/>
      <c r="BQ29" s="564"/>
      <c r="BR29" s="564"/>
      <c r="BS29" s="22"/>
      <c r="BT29" s="22"/>
      <c r="BU29" s="22"/>
      <c r="BV29" s="22"/>
      <c r="BW29" s="22"/>
      <c r="BX29" s="22"/>
      <c r="BY29" s="22"/>
      <c r="CC29" s="22"/>
      <c r="CD29" s="564"/>
      <c r="CE29" s="564"/>
      <c r="CF29" s="564"/>
      <c r="CG29" s="564"/>
      <c r="CH29" s="564"/>
      <c r="CI29" s="564"/>
      <c r="CJ29" s="564"/>
      <c r="CK29" s="564"/>
      <c r="CL29" s="564"/>
      <c r="CM29" s="564"/>
      <c r="CN29" s="564"/>
      <c r="CO29" s="564"/>
      <c r="CP29" s="564"/>
      <c r="CQ29" s="564"/>
      <c r="CR29" s="564"/>
      <c r="CS29" s="564"/>
      <c r="CT29" s="564"/>
      <c r="CU29" s="564"/>
    </row>
    <row r="30" spans="1:99" ht="16.5">
      <c r="A30" s="35"/>
      <c r="B30" s="1228" t="s">
        <v>120</v>
      </c>
      <c r="C30" s="1229"/>
      <c r="D30" s="1229"/>
      <c r="E30" s="1229"/>
      <c r="F30" s="1229"/>
      <c r="G30" s="1229"/>
      <c r="H30" s="1230"/>
      <c r="I30" s="1231"/>
      <c r="J30" s="1231"/>
      <c r="K30" s="1231"/>
      <c r="L30" s="1231"/>
      <c r="M30" s="1231"/>
      <c r="N30" s="1231"/>
      <c r="O30" s="1231"/>
      <c r="P30" s="1231"/>
      <c r="Q30" s="1231"/>
      <c r="R30" s="1231"/>
      <c r="S30" s="1231"/>
      <c r="T30" s="1231"/>
      <c r="U30" s="1231"/>
      <c r="V30" s="1231"/>
      <c r="W30" s="1231"/>
      <c r="X30" s="1231"/>
      <c r="Y30" s="1231"/>
      <c r="Z30" s="1232"/>
      <c r="AA30" s="1233" t="s">
        <v>122</v>
      </c>
      <c r="AB30" s="1234"/>
      <c r="AC30" s="1235"/>
      <c r="AD30" s="1235"/>
      <c r="AE30" s="1235"/>
      <c r="AF30" s="1235"/>
      <c r="AG30" s="1235"/>
      <c r="AH30" s="1235"/>
      <c r="AI30" s="1236"/>
      <c r="AN30" s="22"/>
      <c r="AO30" s="564"/>
      <c r="AP30" s="564"/>
      <c r="AQ30" s="564"/>
      <c r="AR30" s="564"/>
      <c r="AY30" s="564"/>
      <c r="AZ30" s="564"/>
      <c r="BA30" s="564"/>
      <c r="BB30" s="564"/>
      <c r="BC30" s="564"/>
      <c r="BD30" s="564"/>
      <c r="BE30" s="564"/>
      <c r="BF30" s="564"/>
      <c r="BG30" s="564"/>
      <c r="BH30" s="564"/>
      <c r="BI30" s="564"/>
      <c r="BJ30" s="564"/>
      <c r="BK30" s="564"/>
      <c r="BL30" s="564"/>
      <c r="BM30" s="564"/>
      <c r="BN30" s="564"/>
      <c r="BO30" s="564"/>
      <c r="BP30" s="564"/>
      <c r="BQ30" s="564"/>
      <c r="BR30" s="564"/>
      <c r="BS30" s="22"/>
      <c r="BT30" s="22"/>
      <c r="BU30" s="22"/>
      <c r="BV30" s="22"/>
      <c r="BW30" s="22"/>
      <c r="BX30" s="22"/>
      <c r="BY30" s="22"/>
      <c r="CC30" s="22"/>
      <c r="CD30" s="564"/>
      <c r="CE30" s="564"/>
      <c r="CF30" s="564"/>
      <c r="CG30" s="564"/>
      <c r="CH30" s="564"/>
      <c r="CI30" s="564"/>
      <c r="CJ30" s="564"/>
      <c r="CK30" s="564"/>
      <c r="CL30" s="564"/>
      <c r="CM30" s="564"/>
      <c r="CN30" s="564"/>
      <c r="CO30" s="564"/>
      <c r="CP30" s="564"/>
      <c r="CQ30" s="564"/>
      <c r="CR30" s="564"/>
      <c r="CS30" s="564"/>
      <c r="CT30" s="564"/>
      <c r="CU30" s="564"/>
    </row>
    <row r="31" spans="1:99" ht="32.25" customHeight="1">
      <c r="A31" s="35"/>
      <c r="B31" s="1255" t="s">
        <v>70</v>
      </c>
      <c r="C31" s="1256"/>
      <c r="D31" s="1256"/>
      <c r="E31" s="1256"/>
      <c r="F31" s="1256"/>
      <c r="G31" s="1256"/>
      <c r="H31" s="1257"/>
      <c r="I31" s="1237"/>
      <c r="J31" s="1237"/>
      <c r="K31" s="1237"/>
      <c r="L31" s="1237"/>
      <c r="M31" s="1237"/>
      <c r="N31" s="1237"/>
      <c r="O31" s="1237"/>
      <c r="P31" s="1237"/>
      <c r="Q31" s="1237"/>
      <c r="R31" s="1237"/>
      <c r="S31" s="1237"/>
      <c r="T31" s="1237"/>
      <c r="U31" s="1237"/>
      <c r="V31" s="1237"/>
      <c r="W31" s="1237"/>
      <c r="X31" s="1237"/>
      <c r="Y31" s="1237"/>
      <c r="Z31" s="1237"/>
      <c r="AA31" s="1237"/>
      <c r="AB31" s="1237"/>
      <c r="AC31" s="1237"/>
      <c r="AD31" s="1237"/>
      <c r="AE31" s="1237"/>
      <c r="AF31" s="1237"/>
      <c r="AG31" s="1237"/>
      <c r="AH31" s="1237"/>
      <c r="AI31" s="1238"/>
      <c r="AN31" s="22"/>
      <c r="AO31" s="564"/>
      <c r="AP31" s="564"/>
      <c r="AQ31" s="564"/>
      <c r="AR31" s="564"/>
      <c r="AS31" s="564"/>
      <c r="AT31" s="564"/>
      <c r="AU31" s="564"/>
      <c r="AV31" s="564"/>
      <c r="AW31" s="564"/>
      <c r="AX31" s="564"/>
      <c r="AY31" s="564"/>
      <c r="AZ31" s="564"/>
      <c r="BA31" s="564"/>
      <c r="BB31" s="564"/>
      <c r="BC31" s="564"/>
      <c r="BD31" s="564"/>
      <c r="BE31" s="564"/>
      <c r="BF31" s="564"/>
      <c r="BG31" s="564"/>
      <c r="BH31" s="564"/>
      <c r="BI31" s="564"/>
      <c r="BJ31" s="564"/>
      <c r="BK31" s="564"/>
      <c r="BL31" s="564"/>
      <c r="BM31" s="564"/>
      <c r="BN31" s="564"/>
      <c r="BO31" s="564"/>
      <c r="BP31" s="564"/>
      <c r="BQ31" s="564"/>
      <c r="BR31" s="564"/>
      <c r="BS31" s="22"/>
      <c r="BT31" s="22"/>
      <c r="BU31" s="22"/>
      <c r="BV31" s="22"/>
      <c r="BW31" s="22"/>
      <c r="BX31" s="22"/>
      <c r="BY31" s="22"/>
      <c r="CC31" s="22"/>
      <c r="CD31" s="564"/>
      <c r="CE31" s="564"/>
      <c r="CF31" s="564"/>
      <c r="CG31" s="564"/>
      <c r="CH31" s="564"/>
      <c r="CI31" s="564"/>
      <c r="CJ31" s="564"/>
      <c r="CK31" s="564"/>
      <c r="CL31" s="564"/>
      <c r="CM31" s="564"/>
      <c r="CN31" s="564"/>
      <c r="CO31" s="564"/>
      <c r="CP31" s="564"/>
      <c r="CQ31" s="564"/>
      <c r="CR31" s="564"/>
      <c r="CS31" s="564"/>
      <c r="CT31" s="564"/>
      <c r="CU31" s="564"/>
    </row>
    <row r="32" spans="1:99" ht="16.5" customHeight="1">
      <c r="A32" s="35"/>
      <c r="B32" s="1212" t="s">
        <v>17</v>
      </c>
      <c r="C32" s="1200"/>
      <c r="D32" s="1200"/>
      <c r="E32" s="1201"/>
      <c r="F32" s="1213" t="s">
        <v>276</v>
      </c>
      <c r="G32" s="1214"/>
      <c r="H32" s="565"/>
      <c r="I32" s="566" t="s">
        <v>18</v>
      </c>
      <c r="J32" s="565"/>
      <c r="K32" s="70" t="s">
        <v>125</v>
      </c>
      <c r="L32" s="566" t="s">
        <v>169</v>
      </c>
      <c r="M32" s="1213" t="s">
        <v>276</v>
      </c>
      <c r="N32" s="1214"/>
      <c r="O32" s="565"/>
      <c r="P32" s="566" t="s">
        <v>18</v>
      </c>
      <c r="Q32" s="565"/>
      <c r="R32" s="69" t="s">
        <v>125</v>
      </c>
      <c r="S32" s="1215" t="s">
        <v>188</v>
      </c>
      <c r="T32" s="1216"/>
      <c r="U32" s="1217"/>
      <c r="V32" s="1221"/>
      <c r="W32" s="1221"/>
      <c r="X32" s="1221"/>
      <c r="Y32" s="1221"/>
      <c r="Z32" s="1221"/>
      <c r="AA32" s="1221"/>
      <c r="AB32" s="1221"/>
      <c r="AC32" s="1221"/>
      <c r="AD32" s="1221"/>
      <c r="AE32" s="1221"/>
      <c r="AF32" s="1221"/>
      <c r="AG32" s="1221"/>
      <c r="AH32" s="1221"/>
      <c r="AI32" s="1222"/>
      <c r="AN32" s="22"/>
      <c r="AO32" s="564"/>
      <c r="AP32" s="564"/>
      <c r="AQ32" s="564"/>
      <c r="AR32" s="564"/>
      <c r="AS32" s="564"/>
      <c r="AT32" s="564"/>
      <c r="AU32" s="564"/>
      <c r="AV32" s="564"/>
      <c r="AW32" s="564"/>
      <c r="AX32" s="564"/>
      <c r="AY32" s="564"/>
      <c r="AZ32" s="564"/>
      <c r="BA32" s="564"/>
      <c r="BB32" s="564"/>
      <c r="BC32" s="564"/>
      <c r="BD32" s="564"/>
      <c r="BE32" s="564"/>
      <c r="BF32" s="564"/>
      <c r="BG32" s="564"/>
      <c r="BH32" s="564"/>
      <c r="BI32" s="564"/>
      <c r="BJ32" s="564"/>
      <c r="BK32" s="564"/>
      <c r="BL32" s="564"/>
      <c r="BM32" s="564"/>
      <c r="BN32" s="564"/>
      <c r="BO32" s="564"/>
      <c r="BP32" s="564"/>
      <c r="BQ32" s="564"/>
      <c r="BR32" s="564"/>
      <c r="BS32" s="22"/>
      <c r="BT32" s="22"/>
      <c r="BU32" s="22"/>
      <c r="BV32" s="22"/>
      <c r="BW32" s="22"/>
      <c r="BX32" s="22"/>
      <c r="BY32" s="22"/>
    </row>
    <row r="33" spans="1:81" ht="30" customHeight="1">
      <c r="A33" s="35"/>
      <c r="B33" s="1199" t="s">
        <v>310</v>
      </c>
      <c r="C33" s="1200"/>
      <c r="D33" s="1200"/>
      <c r="E33" s="1201"/>
      <c r="F33" s="1225"/>
      <c r="G33" s="1225"/>
      <c r="H33" s="1225"/>
      <c r="I33" s="1225"/>
      <c r="J33" s="1225"/>
      <c r="K33" s="1225"/>
      <c r="L33" s="1225"/>
      <c r="M33" s="1225"/>
      <c r="N33" s="1225"/>
      <c r="O33" s="1226" t="s">
        <v>42</v>
      </c>
      <c r="P33" s="1226"/>
      <c r="Q33" s="1226"/>
      <c r="R33" s="1227"/>
      <c r="S33" s="1218"/>
      <c r="T33" s="1219"/>
      <c r="U33" s="1220"/>
      <c r="V33" s="1223"/>
      <c r="W33" s="1223"/>
      <c r="X33" s="1223"/>
      <c r="Y33" s="1223"/>
      <c r="Z33" s="1223"/>
      <c r="AA33" s="1223"/>
      <c r="AB33" s="1223"/>
      <c r="AC33" s="1223"/>
      <c r="AD33" s="1223"/>
      <c r="AE33" s="1223"/>
      <c r="AF33" s="1223"/>
      <c r="AG33" s="1223"/>
      <c r="AH33" s="1223"/>
      <c r="AI33" s="1224"/>
    </row>
    <row r="34" spans="1:81" ht="36" customHeight="1">
      <c r="A34" s="35"/>
      <c r="B34" s="1199" t="s">
        <v>71</v>
      </c>
      <c r="C34" s="1200"/>
      <c r="D34" s="1200"/>
      <c r="E34" s="1200"/>
      <c r="F34" s="1200"/>
      <c r="G34" s="1200"/>
      <c r="H34" s="1200"/>
      <c r="I34" s="1200"/>
      <c r="J34" s="1201"/>
      <c r="K34" s="1202"/>
      <c r="L34" s="1202"/>
      <c r="M34" s="1202"/>
      <c r="N34" s="1202"/>
      <c r="O34" s="1202"/>
      <c r="P34" s="1202"/>
      <c r="Q34" s="1202"/>
      <c r="R34" s="1202"/>
      <c r="S34" s="1202"/>
      <c r="T34" s="1202"/>
      <c r="U34" s="1202"/>
      <c r="V34" s="1202"/>
      <c r="W34" s="1202"/>
      <c r="X34" s="1202"/>
      <c r="Y34" s="1202"/>
      <c r="Z34" s="1202"/>
      <c r="AA34" s="1202"/>
      <c r="AB34" s="1202"/>
      <c r="AC34" s="1202"/>
      <c r="AD34" s="1202"/>
      <c r="AE34" s="1202"/>
      <c r="AF34" s="1202"/>
      <c r="AG34" s="1202"/>
      <c r="AH34" s="1202"/>
      <c r="AI34" s="1203"/>
      <c r="AO34" s="303"/>
      <c r="CC34" s="344"/>
    </row>
    <row r="35" spans="1:81" ht="36" customHeight="1">
      <c r="A35" s="35"/>
      <c r="B35" s="1199" t="s">
        <v>124</v>
      </c>
      <c r="C35" s="1200"/>
      <c r="D35" s="1200"/>
      <c r="E35" s="1200"/>
      <c r="F35" s="1200"/>
      <c r="G35" s="1200"/>
      <c r="H35" s="1200"/>
      <c r="I35" s="1200"/>
      <c r="J35" s="1201"/>
      <c r="K35" s="1202"/>
      <c r="L35" s="1202"/>
      <c r="M35" s="1202"/>
      <c r="N35" s="1202"/>
      <c r="O35" s="1202"/>
      <c r="P35" s="1202"/>
      <c r="Q35" s="1202"/>
      <c r="R35" s="1202"/>
      <c r="S35" s="1202"/>
      <c r="T35" s="1202"/>
      <c r="U35" s="1202"/>
      <c r="V35" s="1202"/>
      <c r="W35" s="1202"/>
      <c r="X35" s="1202"/>
      <c r="Y35" s="1202"/>
      <c r="Z35" s="1202"/>
      <c r="AA35" s="1202"/>
      <c r="AB35" s="1202"/>
      <c r="AC35" s="1202"/>
      <c r="AD35" s="1202"/>
      <c r="AE35" s="1202"/>
      <c r="AF35" s="1202"/>
      <c r="AG35" s="1202"/>
      <c r="AH35" s="1202"/>
      <c r="AI35" s="1203"/>
    </row>
    <row r="36" spans="1:81" ht="16.5" customHeight="1">
      <c r="A36" s="35"/>
      <c r="B36" s="1199" t="s">
        <v>305</v>
      </c>
      <c r="C36" s="1253"/>
      <c r="D36" s="1253"/>
      <c r="E36" s="1254"/>
      <c r="F36" s="1254"/>
      <c r="G36" s="1254"/>
      <c r="H36" s="1251"/>
      <c r="I36" s="1252"/>
      <c r="J36" s="1252"/>
      <c r="K36" s="1252"/>
      <c r="L36" s="1252"/>
      <c r="M36" s="1252"/>
      <c r="N36" s="1252"/>
      <c r="O36" s="1208" t="s">
        <v>42</v>
      </c>
      <c r="P36" s="1208"/>
      <c r="Q36" s="1208"/>
      <c r="R36" s="1209"/>
      <c r="S36" s="1210" t="s">
        <v>360</v>
      </c>
      <c r="T36" s="1210"/>
      <c r="U36" s="1210"/>
      <c r="V36" s="1210"/>
      <c r="W36" s="1210"/>
      <c r="X36" s="1210"/>
      <c r="Y36" s="1210"/>
      <c r="Z36" s="1210"/>
      <c r="AA36" s="1210"/>
      <c r="AB36" s="1210"/>
      <c r="AC36" s="1210"/>
      <c r="AD36" s="1210"/>
      <c r="AE36" s="1210"/>
      <c r="AF36" s="1210"/>
      <c r="AG36" s="1210"/>
      <c r="AH36" s="1210"/>
      <c r="AI36" s="1211"/>
    </row>
    <row r="37" spans="1:81" ht="36" customHeight="1" thickBot="1">
      <c r="A37" s="35"/>
      <c r="B37" s="1259" t="s">
        <v>201</v>
      </c>
      <c r="C37" s="1254"/>
      <c r="D37" s="1254"/>
      <c r="E37" s="1254"/>
      <c r="F37" s="1254"/>
      <c r="G37" s="1254"/>
      <c r="H37" s="1260"/>
      <c r="I37" s="1261"/>
      <c r="J37" s="1261"/>
      <c r="K37" s="1261"/>
      <c r="L37" s="1261"/>
      <c r="M37" s="1261"/>
      <c r="N37" s="1261"/>
      <c r="O37" s="1261"/>
      <c r="P37" s="1261"/>
      <c r="Q37" s="1261"/>
      <c r="R37" s="1261"/>
      <c r="S37" s="1261"/>
      <c r="T37" s="1261"/>
      <c r="U37" s="1261"/>
      <c r="V37" s="1261"/>
      <c r="W37" s="1261"/>
      <c r="X37" s="1261"/>
      <c r="Y37" s="1261"/>
      <c r="Z37" s="1261"/>
      <c r="AA37" s="1261"/>
      <c r="AB37" s="1261"/>
      <c r="AC37" s="1261"/>
      <c r="AD37" s="1261"/>
      <c r="AE37" s="1261"/>
      <c r="AF37" s="1261"/>
      <c r="AG37" s="1261"/>
      <c r="AH37" s="1261"/>
      <c r="AI37" s="1262"/>
    </row>
    <row r="38" spans="1:81" ht="22.5" customHeight="1" thickBot="1">
      <c r="A38" s="35"/>
      <c r="B38" s="1263" t="s">
        <v>259</v>
      </c>
      <c r="C38" s="1264"/>
      <c r="D38" s="1264"/>
      <c r="E38" s="1264"/>
      <c r="F38" s="1264"/>
      <c r="G38" s="1264"/>
      <c r="H38" s="1264"/>
      <c r="I38" s="1264"/>
      <c r="J38" s="1264"/>
      <c r="K38" s="1264"/>
      <c r="L38" s="1264"/>
      <c r="M38" s="1264"/>
      <c r="N38" s="1264"/>
      <c r="O38" s="1264"/>
      <c r="P38" s="1264"/>
      <c r="Q38" s="1264"/>
      <c r="R38" s="1264"/>
      <c r="S38" s="1264"/>
      <c r="T38" s="1264"/>
      <c r="U38" s="1264"/>
      <c r="V38" s="1264"/>
      <c r="W38" s="1264"/>
      <c r="X38" s="1264"/>
      <c r="Y38" s="1264"/>
      <c r="Z38" s="1265"/>
      <c r="AA38" s="1266" t="s">
        <v>287</v>
      </c>
      <c r="AB38" s="1267"/>
      <c r="AC38" s="1267"/>
      <c r="AD38" s="1267"/>
      <c r="AE38" s="1267"/>
      <c r="AF38" s="1267"/>
      <c r="AG38" s="1267"/>
      <c r="AH38" s="1267"/>
      <c r="AI38" s="1268"/>
    </row>
    <row r="39" spans="1:81" ht="24.75" customHeight="1">
      <c r="A39" s="58"/>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80"/>
    </row>
    <row r="41" spans="1:81" ht="15" customHeight="1">
      <c r="C41" s="65"/>
    </row>
  </sheetData>
  <sheetProtection sheet="1" formatCells="0" formatRows="0" insertRows="0" deleteRows="0" selectLockedCells="1"/>
  <mergeCells count="101">
    <mergeCell ref="B32:E32"/>
    <mergeCell ref="F32:G32"/>
    <mergeCell ref="M32:N32"/>
    <mergeCell ref="S32:U33"/>
    <mergeCell ref="V32:AI33"/>
    <mergeCell ref="B33:E33"/>
    <mergeCell ref="F33:N33"/>
    <mergeCell ref="O33:R33"/>
    <mergeCell ref="B38:Z38"/>
    <mergeCell ref="AA38:AI38"/>
    <mergeCell ref="B34:J34"/>
    <mergeCell ref="K34:AI34"/>
    <mergeCell ref="B35:J35"/>
    <mergeCell ref="K35:AI35"/>
    <mergeCell ref="O36:R36"/>
    <mergeCell ref="S36:AI36"/>
    <mergeCell ref="B36:G36"/>
    <mergeCell ref="H36:N36"/>
    <mergeCell ref="B37:G37"/>
    <mergeCell ref="H37:AI37"/>
    <mergeCell ref="B31:H31"/>
    <mergeCell ref="I31:AI31"/>
    <mergeCell ref="B15:G15"/>
    <mergeCell ref="H15:AI15"/>
    <mergeCell ref="B25:G25"/>
    <mergeCell ref="H25:N25"/>
    <mergeCell ref="B26:G26"/>
    <mergeCell ref="H26:AI26"/>
    <mergeCell ref="S14:AI14"/>
    <mergeCell ref="O29:V29"/>
    <mergeCell ref="W29:AB29"/>
    <mergeCell ref="AC29:AI29"/>
    <mergeCell ref="B30:H30"/>
    <mergeCell ref="I30:Z30"/>
    <mergeCell ref="AA30:AB30"/>
    <mergeCell ref="AC30:AI30"/>
    <mergeCell ref="B29:E29"/>
    <mergeCell ref="F29:H29"/>
    <mergeCell ref="I29:N29"/>
    <mergeCell ref="B16:Z16"/>
    <mergeCell ref="AA16:AI16"/>
    <mergeCell ref="B27:Z27"/>
    <mergeCell ref="AA27:AI27"/>
    <mergeCell ref="B20:H20"/>
    <mergeCell ref="AC8:AI8"/>
    <mergeCell ref="AC7:AI7"/>
    <mergeCell ref="K13:AI13"/>
    <mergeCell ref="H14:N14"/>
    <mergeCell ref="B14:G14"/>
    <mergeCell ref="B7:E7"/>
    <mergeCell ref="F7:H7"/>
    <mergeCell ref="W7:AB7"/>
    <mergeCell ref="B9:H9"/>
    <mergeCell ref="I9:AI9"/>
    <mergeCell ref="I7:N7"/>
    <mergeCell ref="O7:V7"/>
    <mergeCell ref="B8:H8"/>
    <mergeCell ref="I8:Z8"/>
    <mergeCell ref="AA8:AB8"/>
    <mergeCell ref="B10:E10"/>
    <mergeCell ref="F10:G10"/>
    <mergeCell ref="M10:N10"/>
    <mergeCell ref="S10:U11"/>
    <mergeCell ref="O11:R11"/>
    <mergeCell ref="F11:N11"/>
    <mergeCell ref="V10:AI11"/>
    <mergeCell ref="B12:J12"/>
    <mergeCell ref="K12:AI12"/>
    <mergeCell ref="I20:AI20"/>
    <mergeCell ref="B17:AC17"/>
    <mergeCell ref="AD17:AI17"/>
    <mergeCell ref="B18:E18"/>
    <mergeCell ref="F18:H18"/>
    <mergeCell ref="I18:N18"/>
    <mergeCell ref="O18:V18"/>
    <mergeCell ref="W18:AB18"/>
    <mergeCell ref="AC18:AI18"/>
    <mergeCell ref="H2:AI2"/>
    <mergeCell ref="B23:J23"/>
    <mergeCell ref="K23:AI23"/>
    <mergeCell ref="B28:AC28"/>
    <mergeCell ref="AD28:AI28"/>
    <mergeCell ref="K24:AI24"/>
    <mergeCell ref="O25:R25"/>
    <mergeCell ref="S25:AI25"/>
    <mergeCell ref="B24:J24"/>
    <mergeCell ref="B21:E21"/>
    <mergeCell ref="F21:G21"/>
    <mergeCell ref="M21:N21"/>
    <mergeCell ref="S21:U22"/>
    <mergeCell ref="V21:AI22"/>
    <mergeCell ref="B22:E22"/>
    <mergeCell ref="F22:N22"/>
    <mergeCell ref="O22:R22"/>
    <mergeCell ref="B19:H19"/>
    <mergeCell ref="I19:Z19"/>
    <mergeCell ref="O14:R14"/>
    <mergeCell ref="AA19:AB19"/>
    <mergeCell ref="AC19:AI19"/>
    <mergeCell ref="B11:E11"/>
    <mergeCell ref="B13:J13"/>
  </mergeCells>
  <phoneticPr fontId="1"/>
  <dataValidations xWindow="328" yWindow="486" count="5">
    <dataValidation allowBlank="1" showErrorMessage="1" prompt="_x000a_" sqref="B26 B15 B37" xr:uid="{00000000-0002-0000-0E00-000000000000}"/>
    <dataValidation type="list" allowBlank="1" showErrorMessage="1" prompt="_x000a_" sqref="AA27 AA16 AA38" xr:uid="{00000000-0002-0000-0E00-000001000000}">
      <formula1>"選択してください,関連あり,関連なし"</formula1>
    </dataValidation>
    <dataValidation allowBlank="1" showErrorMessage="1" sqref="K12:AI12 K23:AI23 K34:AI34" xr:uid="{00000000-0002-0000-0E00-000002000000}"/>
    <dataValidation allowBlank="1" showInputMessage="1" showErrorMessage="1" prompt="選定に至った委託・外注先や専門家の特長と理由を具体的に記入してください。" sqref="K13:AI13 K24:AI24 K35:AI35" xr:uid="{00000000-0002-0000-0E00-000003000000}"/>
    <dataValidation allowBlank="1" showInputMessage="1" showErrorMessage="1" prompt="別紙13「7 (3)委託・外注費／専門家指導費」の「経費番号」（委カ-1、委カ-2、、、）を記入してください。" sqref="F18:H18 F29:H29 F7:H7" xr:uid="{00000000-0002-0000-0E00-000004000000}"/>
  </dataValidations>
  <pageMargins left="0.59055118110236227" right="0.19685039370078741" top="0.39370078740157483" bottom="0.39370078740157483" header="0.19685039370078741" footer="0.19685039370078741"/>
  <pageSetup paperSize="9" scale="87" orientation="portrait" r:id="rId1"/>
  <extLst>
    <ext xmlns:x14="http://schemas.microsoft.com/office/spreadsheetml/2009/9/main" uri="{78C0D931-6437-407d-A8EE-F0AAD7539E65}">
      <x14:conditionalFormattings>
        <x14:conditionalFormatting xmlns:xm="http://schemas.microsoft.com/office/excel/2006/main">
          <x14:cfRule type="expression" priority="8" id="{E58FB7A4-9AF2-4FCF-ABEB-331684E92F15}">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B11:E11</xm:sqref>
        </x14:conditionalFormatting>
        <x14:conditionalFormatting xmlns:xm="http://schemas.microsoft.com/office/excel/2006/main">
          <x14:cfRule type="expression" priority="6" id="{36263A58-3F72-456C-A70C-B99ECD7B90AE}">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B22:E22</xm:sqref>
        </x14:conditionalFormatting>
        <x14:conditionalFormatting xmlns:xm="http://schemas.microsoft.com/office/excel/2006/main">
          <x14:cfRule type="expression" priority="4" id="{5692D00B-6E6E-420B-8ACA-A2773788C2E9}">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B33:E33</xm:sqref>
        </x14:conditionalFormatting>
        <x14:conditionalFormatting xmlns:xm="http://schemas.microsoft.com/office/excel/2006/main">
          <x14:cfRule type="expression" priority="9" id="{28C564E6-CD20-4F8E-B387-D234DF0595B8}">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B7:AI10 F11:AI11 B12:AI16</xm:sqref>
        </x14:conditionalFormatting>
        <x14:conditionalFormatting xmlns:xm="http://schemas.microsoft.com/office/excel/2006/main">
          <x14:cfRule type="expression" priority="7" id="{80BD7C76-5B16-49AE-AAD6-50D69522C0AE}">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B18:AI21 F22:AI22 B23:AI27</xm:sqref>
        </x14:conditionalFormatting>
        <x14:conditionalFormatting xmlns:xm="http://schemas.microsoft.com/office/excel/2006/main">
          <x14:cfRule type="expression" priority="5" id="{7106BA5A-B7EE-4216-B55C-9E26A99A1606}">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B29:AI32 F33:AI33 B34:AI38</xm:sqref>
        </x14:conditionalFormatting>
        <x14:conditionalFormatting xmlns:xm="http://schemas.microsoft.com/office/excel/2006/main">
          <x14:cfRule type="expression" priority="3" id="{DBBCE497-D90B-48E5-A2CB-E588CE0B080D}">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F7:H7 O7:V7 AC7:AI8 I8:Z8 I9:AI9 H10 J10 O10 Q10 V10:AI11 F11:N11 K12:AI13 H14:N14 H15:AI15 AA16:AI16</xm:sqref>
        </x14:conditionalFormatting>
        <x14:conditionalFormatting xmlns:xm="http://schemas.microsoft.com/office/excel/2006/main">
          <x14:cfRule type="expression" priority="2" id="{E53DF490-A24A-45A6-BB3B-8EF15C207536}">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F18:H18 O18:V18 AC18:AI19 I19:Z19 I20:AI20 H21 J21 O21 Q21 V21:AI22 F22:N22 K23:AI24 H25:N25 H26:AI26 AA27:AI27</xm:sqref>
        </x14:conditionalFormatting>
        <x14:conditionalFormatting xmlns:xm="http://schemas.microsoft.com/office/excel/2006/main">
          <x14:cfRule type="expression" priority="1" id="{00D3E7F6-8B1E-4FD2-8FA9-FFC5AB222A22}">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F29:H29 O29:V29 AC29:AI30 I30:Z30 I31:AI31 H32 J32 O32 Q32 V32:AI33 F33:N33 K34:AI35 H36:N36 H37:AI37 AA38:AI38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5">
    <tabColor theme="8" tint="0.79998168889431442"/>
  </sheetPr>
  <dimension ref="A1:Y16"/>
  <sheetViews>
    <sheetView view="pageBreakPreview" zoomScaleNormal="100" zoomScaleSheetLayoutView="100" workbookViewId="0">
      <selection activeCell="C6" sqref="C6"/>
    </sheetView>
  </sheetViews>
  <sheetFormatPr defaultColWidth="2.08984375" defaultRowHeight="16.5"/>
  <cols>
    <col min="1" max="1" width="2.08984375" style="20"/>
    <col min="2" max="2" width="6.453125" style="20" customWidth="1"/>
    <col min="3" max="3" width="15" style="20" customWidth="1"/>
    <col min="4" max="4" width="13.7265625" style="20" customWidth="1"/>
    <col min="5" max="5" width="13" style="20" customWidth="1"/>
    <col min="6" max="6" width="16" style="20" customWidth="1"/>
    <col min="7" max="7" width="8.6328125" style="20" customWidth="1"/>
    <col min="8" max="9" width="10.90625" style="20" customWidth="1"/>
    <col min="10" max="10" width="11.453125" style="20" customWidth="1"/>
    <col min="11" max="188" width="2.08984375" style="20" customWidth="1"/>
    <col min="189" max="16384" width="2.08984375" style="20"/>
  </cols>
  <sheetData>
    <row r="1" spans="1:25">
      <c r="A1" s="20" t="s">
        <v>320</v>
      </c>
    </row>
    <row r="2" spans="1:25" s="213" customFormat="1" ht="20">
      <c r="A2" s="304" t="s">
        <v>170</v>
      </c>
      <c r="B2" s="305"/>
      <c r="C2" s="306"/>
      <c r="D2" s="306"/>
      <c r="E2" s="1022"/>
      <c r="F2" s="1022"/>
      <c r="G2" s="1022"/>
      <c r="H2" s="1022"/>
      <c r="I2" s="1022"/>
      <c r="J2" s="567"/>
    </row>
    <row r="3" spans="1:25" ht="15" customHeight="1">
      <c r="A3" s="307" t="s">
        <v>103</v>
      </c>
      <c r="B3" s="68"/>
      <c r="C3" s="308"/>
      <c r="D3" s="308"/>
      <c r="E3" s="308"/>
      <c r="F3" s="308"/>
      <c r="G3" s="308"/>
      <c r="H3" s="308"/>
      <c r="I3" s="308"/>
      <c r="J3" s="568"/>
    </row>
    <row r="4" spans="1:25">
      <c r="A4" s="35"/>
      <c r="B4" s="66" t="s">
        <v>181</v>
      </c>
      <c r="C4" s="67"/>
      <c r="D4" s="67"/>
      <c r="E4" s="67"/>
      <c r="F4" s="67"/>
      <c r="G4" s="309"/>
      <c r="H4" s="67"/>
      <c r="I4" s="309" t="s">
        <v>10</v>
      </c>
      <c r="J4" s="569"/>
    </row>
    <row r="5" spans="1:25" ht="56.25" customHeight="1">
      <c r="A5" s="35"/>
      <c r="B5" s="197" t="s">
        <v>49</v>
      </c>
      <c r="C5" s="198" t="s">
        <v>79</v>
      </c>
      <c r="D5" s="198" t="s">
        <v>33</v>
      </c>
      <c r="E5" s="198" t="s">
        <v>27</v>
      </c>
      <c r="F5" s="198" t="s">
        <v>80</v>
      </c>
      <c r="G5" s="199" t="s">
        <v>81</v>
      </c>
      <c r="H5" s="310" t="s">
        <v>94</v>
      </c>
      <c r="I5" s="436" t="s">
        <v>14</v>
      </c>
      <c r="J5" s="570" t="s">
        <v>365</v>
      </c>
      <c r="K5" s="416"/>
      <c r="L5" s="416"/>
      <c r="M5" s="416"/>
      <c r="N5" s="416"/>
      <c r="O5" s="416"/>
      <c r="P5" s="416"/>
      <c r="Q5" s="416"/>
      <c r="R5" s="416"/>
      <c r="S5" s="416"/>
    </row>
    <row r="6" spans="1:25" ht="41.25" customHeight="1">
      <c r="A6" s="35"/>
      <c r="B6" s="311">
        <f t="shared" ref="B6:B15" si="0">ROW()-5</f>
        <v>1</v>
      </c>
      <c r="C6" s="299"/>
      <c r="D6" s="312"/>
      <c r="E6" s="312"/>
      <c r="F6" s="299"/>
      <c r="G6" s="195"/>
      <c r="H6" s="201" t="str">
        <f>IF(産業財産権・出願導入費914[[#This Row],[単価
（税抜）]]="","",産業財産権・出願導入費914[[#This Row],[単価
（税抜）]])</f>
        <v/>
      </c>
      <c r="I6" s="437" t="str">
        <f>IF(産業財産権・出願導入費914[[#This Row],[助成対象経費
（税抜）]]="","",産業財産権・出願導入費914[[#This Row],[助成対象経費
（税抜）]]*1.1)</f>
        <v/>
      </c>
      <c r="J6" s="627"/>
    </row>
    <row r="7" spans="1:25" ht="41.25" customHeight="1">
      <c r="A7" s="35"/>
      <c r="B7" s="311">
        <f t="shared" si="0"/>
        <v>2</v>
      </c>
      <c r="C7" s="299"/>
      <c r="D7" s="312"/>
      <c r="E7" s="312"/>
      <c r="F7" s="299"/>
      <c r="G7" s="195"/>
      <c r="H7" s="201" t="str">
        <f>IF(産業財産権・出願導入費914[[#This Row],[単価
（税抜）]]="","",産業財産権・出願導入費914[[#This Row],[単価
（税抜）]])</f>
        <v/>
      </c>
      <c r="I7" s="437" t="str">
        <f>IF(産業財産権・出願導入費914[[#This Row],[助成対象経費
（税抜）]]="","",産業財産権・出願導入費914[[#This Row],[助成対象経費
（税抜）]]*1.1)</f>
        <v/>
      </c>
      <c r="J7" s="627"/>
    </row>
    <row r="8" spans="1:25" ht="41.25" customHeight="1">
      <c r="A8" s="35"/>
      <c r="B8" s="311">
        <f t="shared" si="0"/>
        <v>3</v>
      </c>
      <c r="C8" s="299"/>
      <c r="D8" s="312"/>
      <c r="E8" s="312"/>
      <c r="F8" s="299"/>
      <c r="G8" s="195"/>
      <c r="H8" s="201" t="str">
        <f>IF(産業財産権・出願導入費914[[#This Row],[単価
（税抜）]]="","",産業財産権・出願導入費914[[#This Row],[単価
（税抜）]])</f>
        <v/>
      </c>
      <c r="I8" s="437" t="str">
        <f>IF(産業財産権・出願導入費914[[#This Row],[助成対象経費
（税抜）]]="","",産業財産権・出願導入費914[[#This Row],[助成対象経費
（税抜）]]*1.1)</f>
        <v/>
      </c>
      <c r="J8" s="627"/>
    </row>
    <row r="9" spans="1:25" ht="41.25" customHeight="1">
      <c r="A9" s="35"/>
      <c r="B9" s="311">
        <f t="shared" si="0"/>
        <v>4</v>
      </c>
      <c r="C9" s="299"/>
      <c r="D9" s="312"/>
      <c r="E9" s="312"/>
      <c r="F9" s="299"/>
      <c r="G9" s="195"/>
      <c r="H9" s="201" t="str">
        <f>IF(産業財産権・出願導入費914[[#This Row],[単価
（税抜）]]="","",産業財産権・出願導入費914[[#This Row],[単価
（税抜）]])</f>
        <v/>
      </c>
      <c r="I9" s="437" t="str">
        <f>IF(産業財産権・出願導入費914[[#This Row],[助成対象経費
（税抜）]]="","",産業財産権・出願導入費914[[#This Row],[助成対象経費
（税抜）]]*1.1)</f>
        <v/>
      </c>
      <c r="J9" s="627"/>
    </row>
    <row r="10" spans="1:25" ht="41.25" customHeight="1">
      <c r="A10" s="35"/>
      <c r="B10" s="311">
        <f t="shared" si="0"/>
        <v>5</v>
      </c>
      <c r="C10" s="299"/>
      <c r="D10" s="312"/>
      <c r="E10" s="312"/>
      <c r="F10" s="299"/>
      <c r="G10" s="195"/>
      <c r="H10" s="201" t="str">
        <f>IF(産業財産権・出願導入費914[[#This Row],[単価
（税抜）]]="","",産業財産権・出願導入費914[[#This Row],[単価
（税抜）]])</f>
        <v/>
      </c>
      <c r="I10" s="437" t="str">
        <f>IF(産業財産権・出願導入費914[[#This Row],[助成対象経費
（税抜）]]="","",産業財産権・出願導入費914[[#This Row],[助成対象経費
（税抜）]]*1.1)</f>
        <v/>
      </c>
      <c r="J10" s="627"/>
      <c r="Y10" s="194"/>
    </row>
    <row r="11" spans="1:25" ht="41.25" customHeight="1">
      <c r="A11" s="35"/>
      <c r="B11" s="311">
        <f t="shared" si="0"/>
        <v>6</v>
      </c>
      <c r="C11" s="313"/>
      <c r="D11" s="314"/>
      <c r="E11" s="312"/>
      <c r="F11" s="299"/>
      <c r="G11" s="195"/>
      <c r="H11" s="201" t="str">
        <f>IF(産業財産権・出願導入費914[[#This Row],[単価
（税抜）]]="","",産業財産権・出願導入費914[[#This Row],[単価
（税抜）]])</f>
        <v/>
      </c>
      <c r="I11" s="437" t="str">
        <f>IF(産業財産権・出願導入費914[[#This Row],[助成対象経費
（税抜）]]="","",産業財産権・出願導入費914[[#This Row],[助成対象経費
（税抜）]]*1.1)</f>
        <v/>
      </c>
      <c r="J11" s="627"/>
    </row>
    <row r="12" spans="1:25" ht="41.25" customHeight="1">
      <c r="A12" s="35"/>
      <c r="B12" s="311">
        <f t="shared" si="0"/>
        <v>7</v>
      </c>
      <c r="C12" s="313"/>
      <c r="D12" s="314"/>
      <c r="E12" s="312"/>
      <c r="F12" s="299"/>
      <c r="G12" s="195"/>
      <c r="H12" s="201" t="str">
        <f>IF(産業財産権・出願導入費914[[#This Row],[単価
（税抜）]]="","",産業財産権・出願導入費914[[#This Row],[単価
（税抜）]])</f>
        <v/>
      </c>
      <c r="I12" s="437" t="str">
        <f>IF(産業財産権・出願導入費914[[#This Row],[助成対象経費
（税抜）]]="","",産業財産権・出願導入費914[[#This Row],[助成対象経費
（税抜）]]*1.1)</f>
        <v/>
      </c>
      <c r="J12" s="627"/>
    </row>
    <row r="13" spans="1:25" ht="41.25" customHeight="1">
      <c r="A13" s="35"/>
      <c r="B13" s="311">
        <f t="shared" si="0"/>
        <v>8</v>
      </c>
      <c r="C13" s="313"/>
      <c r="D13" s="314"/>
      <c r="E13" s="312"/>
      <c r="F13" s="299"/>
      <c r="G13" s="195"/>
      <c r="H13" s="201" t="str">
        <f>IF(産業財産権・出願導入費914[[#This Row],[単価
（税抜）]]="","",産業財産権・出願導入費914[[#This Row],[単価
（税抜）]])</f>
        <v/>
      </c>
      <c r="I13" s="437" t="str">
        <f>IF(産業財産権・出願導入費914[[#This Row],[助成対象経費
（税抜）]]="","",産業財産権・出願導入費914[[#This Row],[助成対象経費
（税抜）]]*1.1)</f>
        <v/>
      </c>
      <c r="J13" s="627"/>
    </row>
    <row r="14" spans="1:25" ht="41.25" customHeight="1">
      <c r="A14" s="35"/>
      <c r="B14" s="311">
        <f t="shared" si="0"/>
        <v>9</v>
      </c>
      <c r="C14" s="313"/>
      <c r="D14" s="314"/>
      <c r="E14" s="312"/>
      <c r="F14" s="299"/>
      <c r="G14" s="195"/>
      <c r="H14" s="201" t="str">
        <f>IF(産業財産権・出願導入費914[[#This Row],[単価
（税抜）]]="","",産業財産権・出願導入費914[[#This Row],[単価
（税抜）]])</f>
        <v/>
      </c>
      <c r="I14" s="437" t="str">
        <f>IF(産業財産権・出願導入費914[[#This Row],[助成対象経費
（税抜）]]="","",産業財産権・出願導入費914[[#This Row],[助成対象経費
（税抜）]]*1.1)</f>
        <v/>
      </c>
      <c r="J14" s="627"/>
    </row>
    <row r="15" spans="1:25" ht="41.25" customHeight="1">
      <c r="A15" s="35"/>
      <c r="B15" s="315">
        <f t="shared" si="0"/>
        <v>10</v>
      </c>
      <c r="C15" s="316"/>
      <c r="D15" s="317"/>
      <c r="E15" s="318"/>
      <c r="F15" s="300"/>
      <c r="G15" s="196"/>
      <c r="H15" s="202" t="str">
        <f>IF(産業財産権・出願導入費914[[#This Row],[単価
（税抜）]]="","",産業財産権・出願導入費914[[#This Row],[単価
（税抜）]])</f>
        <v/>
      </c>
      <c r="I15" s="438" t="str">
        <f>IF(産業財産権・出願導入費914[[#This Row],[助成対象経費
（税抜）]]="","",産業財産権・出願導入費914[[#This Row],[助成対象経費
（税抜）]]*1.1)</f>
        <v/>
      </c>
      <c r="J15" s="638"/>
    </row>
    <row r="16" spans="1:25" ht="30" customHeight="1">
      <c r="A16" s="58"/>
      <c r="B16" s="319" t="s">
        <v>202</v>
      </c>
      <c r="C16" s="292"/>
      <c r="D16" s="292"/>
      <c r="E16" s="292"/>
      <c r="F16" s="292"/>
      <c r="G16" s="320" t="s">
        <v>28</v>
      </c>
      <c r="H16" s="321">
        <f>SUBTOTAL(109,産業財産権・出願導入費914[助成対象経費
（税抜）])</f>
        <v>0</v>
      </c>
      <c r="I16" s="322">
        <f>SUBTOTAL(109,産業財産権・出願導入費914[助成事業に
要する経費
（税込）])</f>
        <v>0</v>
      </c>
      <c r="J16" s="435"/>
    </row>
  </sheetData>
  <sheetProtection sheet="1" formatCells="0" formatRows="0" insertRows="0" deleteRows="0" selectLockedCells="1"/>
  <mergeCells count="1">
    <mergeCell ref="E2:I2"/>
  </mergeCells>
  <phoneticPr fontId="1"/>
  <dataValidations count="6">
    <dataValidation type="list" allowBlank="1" showInputMessage="1" showErrorMessage="1" sqref="E6:E15" xr:uid="{00000000-0002-0000-0F00-000000000000}">
      <formula1>"出願,実施許諾,譲渡"</formula1>
    </dataValidation>
    <dataValidation type="list" allowBlank="1" showInputMessage="1" showErrorMessage="1" sqref="D6:D15" xr:uid="{00000000-0002-0000-0F00-000001000000}">
      <formula1>"特許権,実用新案権,意匠権,商標権"</formula1>
    </dataValidation>
    <dataValidation imeMode="disabled" allowBlank="1" showInputMessage="1" showErrorMessage="1" sqref="G6:G15" xr:uid="{00000000-0002-0000-0F00-000002000000}"/>
    <dataValidation allowBlank="1" showInputMessage="1" showErrorMessage="1" prompt="未定等不明確の場合は、 申請時点の候補先を記入してください。「未定、検討中」等の記入はできません。" sqref="F6:F15" xr:uid="{00000000-0002-0000-0F00-000003000000}"/>
    <dataValidation allowBlank="1" showInputMessage="1" showErrorMessage="1" prompt="自動計算されます。" sqref="H6:I15" xr:uid="{00000000-0002-0000-0F00-000004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6:J15" xr:uid="{00000000-0002-0000-0F00-000005000000}">
      <formula1>"改良目標,規格・認証目標"</formula1>
    </dataValidation>
  </dataValidations>
  <pageMargins left="0.59055118110236227" right="0.19685039370078741" top="0.39370078740157483" bottom="0.39370078740157483" header="0.19685039370078741" footer="0.19685039370078741"/>
  <pageSetup paperSize="9" scale="89" fitToWidth="0" fitToHeight="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7BB4735B-E485-409B-8DEB-B54E0833EFD3}">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C6:G15</xm:sqref>
        </x14:conditionalFormatting>
        <x14:conditionalFormatting xmlns:xm="http://schemas.microsoft.com/office/excel/2006/main">
          <x14:cfRule type="expression" priority="2" id="{308AD09D-3778-4CFF-ACF2-195C00A19477}">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J6:J15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79998168889431442"/>
    <pageSetUpPr fitToPage="1"/>
  </sheetPr>
  <dimension ref="A1:V20"/>
  <sheetViews>
    <sheetView view="pageBreakPreview" zoomScaleNormal="100" zoomScaleSheetLayoutView="100" workbookViewId="0">
      <selection activeCell="C6" sqref="C6"/>
    </sheetView>
  </sheetViews>
  <sheetFormatPr defaultColWidth="2.08984375" defaultRowHeight="16.5"/>
  <cols>
    <col min="1" max="1" width="2.08984375" style="20"/>
    <col min="2" max="2" width="7.36328125" style="20" customWidth="1"/>
    <col min="3" max="3" width="13" style="20" customWidth="1"/>
    <col min="4" max="8" width="6.6328125" style="20" customWidth="1"/>
    <col min="9" max="9" width="7.90625" style="20" customWidth="1"/>
    <col min="10" max="10" width="12.36328125" style="20" customWidth="1"/>
    <col min="11" max="221" width="2.453125" style="20" customWidth="1"/>
    <col min="222" max="16384" width="2.08984375" style="20"/>
  </cols>
  <sheetData>
    <row r="1" spans="1:22">
      <c r="A1" s="20" t="s">
        <v>321</v>
      </c>
    </row>
    <row r="2" spans="1:22" s="213" customFormat="1" ht="20">
      <c r="A2" s="304" t="s">
        <v>170</v>
      </c>
      <c r="B2" s="305"/>
      <c r="C2" s="306"/>
      <c r="D2" s="1022"/>
      <c r="E2" s="1022"/>
      <c r="F2" s="1022"/>
      <c r="G2" s="1022"/>
      <c r="H2" s="1022"/>
      <c r="I2" s="1022"/>
      <c r="J2" s="306"/>
      <c r="K2" s="306"/>
      <c r="L2" s="306"/>
      <c r="M2" s="306"/>
      <c r="N2" s="306"/>
      <c r="O2" s="306"/>
      <c r="P2" s="571"/>
      <c r="Q2" s="571"/>
      <c r="R2" s="210"/>
      <c r="S2" s="210"/>
      <c r="T2" s="210"/>
      <c r="U2" s="210"/>
      <c r="V2" s="210"/>
    </row>
    <row r="3" spans="1:22" s="21" customFormat="1" ht="15" customHeight="1">
      <c r="A3" s="307" t="s">
        <v>104</v>
      </c>
      <c r="B3" s="60"/>
      <c r="C3" s="60"/>
      <c r="D3" s="60"/>
      <c r="E3" s="60"/>
      <c r="F3" s="60"/>
      <c r="G3" s="60"/>
      <c r="H3" s="60"/>
      <c r="I3" s="451" t="s">
        <v>22</v>
      </c>
      <c r="J3" s="62"/>
    </row>
    <row r="4" spans="1:22" ht="23.25" customHeight="1">
      <c r="A4" s="35"/>
      <c r="B4" s="1269" t="s">
        <v>49</v>
      </c>
      <c r="C4" s="1275" t="s">
        <v>21</v>
      </c>
      <c r="D4" s="1271" t="s">
        <v>405</v>
      </c>
      <c r="E4" s="1272"/>
      <c r="F4" s="572" t="s">
        <v>54</v>
      </c>
      <c r="G4" s="1273" t="s">
        <v>55</v>
      </c>
      <c r="H4" s="1274"/>
      <c r="I4" s="1277" t="s">
        <v>409</v>
      </c>
      <c r="J4" s="1269" t="s">
        <v>365</v>
      </c>
    </row>
    <row r="5" spans="1:22" ht="146.5" customHeight="1">
      <c r="A5" s="35"/>
      <c r="B5" s="1270"/>
      <c r="C5" s="1276"/>
      <c r="D5" s="573" t="s">
        <v>403</v>
      </c>
      <c r="E5" s="573" t="s">
        <v>404</v>
      </c>
      <c r="F5" s="646" t="s">
        <v>406</v>
      </c>
      <c r="G5" s="574" t="s">
        <v>407</v>
      </c>
      <c r="H5" s="575" t="s">
        <v>408</v>
      </c>
      <c r="I5" s="1278"/>
      <c r="J5" s="1270"/>
    </row>
    <row r="6" spans="1:22" ht="36" customHeight="1">
      <c r="A6" s="35"/>
      <c r="B6" s="215">
        <f>ROW()-5</f>
        <v>1</v>
      </c>
      <c r="C6" s="644"/>
      <c r="D6" s="324"/>
      <c r="E6" s="325"/>
      <c r="F6" s="323"/>
      <c r="G6" s="324"/>
      <c r="H6" s="325"/>
      <c r="I6" s="440">
        <f>SUM('人件費早見表・改良(別紙１６)'!$D6:$H6)</f>
        <v>0</v>
      </c>
      <c r="J6" s="639"/>
    </row>
    <row r="7" spans="1:22" ht="36" customHeight="1">
      <c r="A7" s="35"/>
      <c r="B7" s="215">
        <f t="shared" ref="B7:B20" si="0">ROW()-5</f>
        <v>2</v>
      </c>
      <c r="C7" s="644"/>
      <c r="D7" s="324"/>
      <c r="E7" s="325"/>
      <c r="F7" s="323"/>
      <c r="G7" s="324"/>
      <c r="H7" s="325"/>
      <c r="I7" s="440">
        <f>SUM('人件費早見表・改良(別紙１６)'!$D7:$H7)</f>
        <v>0</v>
      </c>
      <c r="J7" s="639"/>
    </row>
    <row r="8" spans="1:22" ht="36" customHeight="1">
      <c r="A8" s="35"/>
      <c r="B8" s="215">
        <f t="shared" si="0"/>
        <v>3</v>
      </c>
      <c r="C8" s="644"/>
      <c r="D8" s="324"/>
      <c r="E8" s="325"/>
      <c r="F8" s="323"/>
      <c r="G8" s="324"/>
      <c r="H8" s="325"/>
      <c r="I8" s="440">
        <f>SUM('人件費早見表・改良(別紙１６)'!$D8:$H8)</f>
        <v>0</v>
      </c>
      <c r="J8" s="639"/>
    </row>
    <row r="9" spans="1:22" ht="36" customHeight="1">
      <c r="A9" s="35"/>
      <c r="B9" s="215">
        <f t="shared" si="0"/>
        <v>4</v>
      </c>
      <c r="C9" s="644"/>
      <c r="D9" s="324"/>
      <c r="E9" s="325"/>
      <c r="F9" s="323"/>
      <c r="G9" s="324"/>
      <c r="H9" s="325"/>
      <c r="I9" s="440">
        <f>SUM('人件費早見表・改良(別紙１６)'!$D9:$H9)</f>
        <v>0</v>
      </c>
      <c r="J9" s="639"/>
    </row>
    <row r="10" spans="1:22" ht="36" customHeight="1">
      <c r="A10" s="35"/>
      <c r="B10" s="215">
        <f t="shared" si="0"/>
        <v>5</v>
      </c>
      <c r="C10" s="644"/>
      <c r="D10" s="324"/>
      <c r="E10" s="325"/>
      <c r="F10" s="323"/>
      <c r="G10" s="324"/>
      <c r="H10" s="325"/>
      <c r="I10" s="440">
        <f>SUM('人件費早見表・改良(別紙１６)'!$D10:$H10)</f>
        <v>0</v>
      </c>
      <c r="J10" s="639"/>
    </row>
    <row r="11" spans="1:22" ht="36" customHeight="1">
      <c r="A11" s="35"/>
      <c r="B11" s="215">
        <f t="shared" si="0"/>
        <v>6</v>
      </c>
      <c r="C11" s="644"/>
      <c r="D11" s="324"/>
      <c r="E11" s="325"/>
      <c r="F11" s="323"/>
      <c r="G11" s="324"/>
      <c r="H11" s="325"/>
      <c r="I11" s="440">
        <f>SUM('人件費早見表・改良(別紙１６)'!$D11:$H11)</f>
        <v>0</v>
      </c>
      <c r="J11" s="639"/>
    </row>
    <row r="12" spans="1:22" ht="36" customHeight="1">
      <c r="A12" s="35"/>
      <c r="B12" s="215">
        <f t="shared" si="0"/>
        <v>7</v>
      </c>
      <c r="C12" s="644"/>
      <c r="D12" s="324"/>
      <c r="E12" s="325"/>
      <c r="F12" s="323"/>
      <c r="G12" s="324"/>
      <c r="H12" s="325"/>
      <c r="I12" s="440">
        <f>SUM('人件費早見表・改良(別紙１６)'!$D12:$H12)</f>
        <v>0</v>
      </c>
      <c r="J12" s="639"/>
    </row>
    <row r="13" spans="1:22" ht="36" customHeight="1">
      <c r="A13" s="35"/>
      <c r="B13" s="215">
        <f t="shared" si="0"/>
        <v>8</v>
      </c>
      <c r="C13" s="644"/>
      <c r="D13" s="324"/>
      <c r="E13" s="325"/>
      <c r="F13" s="323"/>
      <c r="G13" s="324"/>
      <c r="H13" s="325"/>
      <c r="I13" s="440">
        <f>SUM('人件費早見表・改良(別紙１６)'!$D13:$H13)</f>
        <v>0</v>
      </c>
      <c r="J13" s="639"/>
    </row>
    <row r="14" spans="1:22" ht="36" customHeight="1">
      <c r="A14" s="35"/>
      <c r="B14" s="215">
        <f t="shared" si="0"/>
        <v>9</v>
      </c>
      <c r="C14" s="644"/>
      <c r="D14" s="324"/>
      <c r="E14" s="325"/>
      <c r="F14" s="323"/>
      <c r="G14" s="324"/>
      <c r="H14" s="325"/>
      <c r="I14" s="440">
        <f>SUM('人件費早見表・改良(別紙１６)'!$D14:$H14)</f>
        <v>0</v>
      </c>
      <c r="J14" s="639"/>
    </row>
    <row r="15" spans="1:22" ht="36" customHeight="1">
      <c r="A15" s="35"/>
      <c r="B15" s="215">
        <f t="shared" si="0"/>
        <v>10</v>
      </c>
      <c r="C15" s="644"/>
      <c r="D15" s="324"/>
      <c r="E15" s="325"/>
      <c r="F15" s="323"/>
      <c r="G15" s="324"/>
      <c r="H15" s="325"/>
      <c r="I15" s="440">
        <f>SUM('人件費早見表・改良(別紙１６)'!$D15:$H15)</f>
        <v>0</v>
      </c>
      <c r="J15" s="639"/>
    </row>
    <row r="16" spans="1:22" ht="36" customHeight="1">
      <c r="A16" s="35"/>
      <c r="B16" s="215">
        <f t="shared" si="0"/>
        <v>11</v>
      </c>
      <c r="C16" s="644"/>
      <c r="D16" s="324"/>
      <c r="E16" s="325"/>
      <c r="F16" s="323"/>
      <c r="G16" s="324"/>
      <c r="H16" s="325"/>
      <c r="I16" s="440">
        <f>SUM('人件費早見表・改良(別紙１６)'!$D16:$H16)</f>
        <v>0</v>
      </c>
      <c r="J16" s="639"/>
    </row>
    <row r="17" spans="1:10" ht="36" customHeight="1">
      <c r="A17" s="35"/>
      <c r="B17" s="215">
        <f t="shared" si="0"/>
        <v>12</v>
      </c>
      <c r="C17" s="644"/>
      <c r="D17" s="324"/>
      <c r="E17" s="325"/>
      <c r="F17" s="323"/>
      <c r="G17" s="324"/>
      <c r="H17" s="325"/>
      <c r="I17" s="440">
        <f>SUM('人件費早見表・改良(別紙１６)'!$D17:$H17)</f>
        <v>0</v>
      </c>
      <c r="J17" s="639"/>
    </row>
    <row r="18" spans="1:10" ht="36" customHeight="1">
      <c r="A18" s="35"/>
      <c r="B18" s="215">
        <f t="shared" si="0"/>
        <v>13</v>
      </c>
      <c r="C18" s="644"/>
      <c r="D18" s="324"/>
      <c r="E18" s="325"/>
      <c r="F18" s="323"/>
      <c r="G18" s="324"/>
      <c r="H18" s="325"/>
      <c r="I18" s="440">
        <f>SUM('人件費早見表・改良(別紙１６)'!$D18:$H18)</f>
        <v>0</v>
      </c>
      <c r="J18" s="639"/>
    </row>
    <row r="19" spans="1:10" ht="36" customHeight="1">
      <c r="A19" s="35"/>
      <c r="B19" s="215">
        <f t="shared" si="0"/>
        <v>14</v>
      </c>
      <c r="C19" s="644"/>
      <c r="D19" s="324"/>
      <c r="E19" s="325"/>
      <c r="F19" s="323"/>
      <c r="G19" s="324"/>
      <c r="H19" s="325"/>
      <c r="I19" s="440">
        <f>SUM('人件費早見表・改良(別紙１６)'!$D19:$H19)</f>
        <v>0</v>
      </c>
      <c r="J19" s="639"/>
    </row>
    <row r="20" spans="1:10" ht="36" customHeight="1">
      <c r="A20" s="58"/>
      <c r="B20" s="215">
        <f t="shared" si="0"/>
        <v>15</v>
      </c>
      <c r="C20" s="645"/>
      <c r="D20" s="327"/>
      <c r="E20" s="328"/>
      <c r="F20" s="326"/>
      <c r="G20" s="327"/>
      <c r="H20" s="328"/>
      <c r="I20" s="441">
        <f>SUM('人件費早見表・改良(別紙１６)'!$D20:$H20)</f>
        <v>0</v>
      </c>
      <c r="J20" s="639"/>
    </row>
  </sheetData>
  <sheetProtection sheet="1" formatCells="0" formatRows="0" insertRows="0" deleteRows="0" selectLockedCells="1"/>
  <mergeCells count="7">
    <mergeCell ref="J4:J5"/>
    <mergeCell ref="D2:I2"/>
    <mergeCell ref="D4:E4"/>
    <mergeCell ref="G4:H4"/>
    <mergeCell ref="B4:B5"/>
    <mergeCell ref="C4:C5"/>
    <mergeCell ref="I4:I5"/>
  </mergeCells>
  <phoneticPr fontId="1"/>
  <conditionalFormatting sqref="C6:C20 J6:J20">
    <cfRule type="expression" dxfId="44" priority="128">
      <formula>AND(OR($C6&lt;&gt;"",$J6&lt;&gt;""),C6="")</formula>
    </cfRule>
  </conditionalFormatting>
  <dataValidations xWindow="573" yWindow="668" count="4">
    <dataValidation allowBlank="1" showInputMessage="1" showErrorMessage="1" prompt="助成事業者の役員及び直接雇用の従業員のうち、常態として助成事業の製品改良に従事し、助成事業者から毎月一定の報酬・給与が直接支払われている方が対象です。" sqref="C6:C20" xr:uid="{00000000-0002-0000-1000-000000000000}"/>
    <dataValidation allowBlank="1" showInputMessage="1" showErrorMessage="1" prompt="合計時間は自動計算されます。" sqref="I6:I20" xr:uid="{00000000-0002-0000-1000-000001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6:J20" xr:uid="{00000000-0002-0000-1000-000002000000}">
      <formula1>"改良目標,規格・認証目標"</formula1>
    </dataValidation>
    <dataValidation imeMode="disabled" allowBlank="1" showInputMessage="1" showErrorMessage="1" promptTitle="従事時間を記入してください" prompt="合計従事時間の上限は、１人につき１日８時間、年間1,800時間です。" sqref="D6:H20" xr:uid="{00000000-0002-0000-1000-000003000000}"/>
  </dataValidations>
  <pageMargins left="0.59055118110236227" right="0.19685039370078741" top="0.39370078740157483" bottom="0.39370078740157483" header="0.19685039370078741" footer="0.19685039370078741"/>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 id="{C0885EAF-2E33-4FC8-BE2B-D59665597C7D}">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C6:C7</xm:sqref>
        </x14:conditionalFormatting>
        <x14:conditionalFormatting xmlns:xm="http://schemas.microsoft.com/office/excel/2006/main">
          <x14:cfRule type="expression" priority="1" id="{9E529633-8A6A-45BE-87E4-3FC91902F177}">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C6:H20</xm:sqref>
        </x14:conditionalFormatting>
        <x14:conditionalFormatting xmlns:xm="http://schemas.microsoft.com/office/excel/2006/main">
          <x14:cfRule type="expression" priority="2" id="{9D97F3CB-24A3-4FE7-A0F7-1BC8D695C35C}">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J6:J20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tabColor theme="8" tint="0.79998168889431442"/>
    <pageSetUpPr fitToPage="1"/>
  </sheetPr>
  <dimension ref="A1:AM25"/>
  <sheetViews>
    <sheetView view="pageBreakPreview" zoomScaleNormal="100" zoomScaleSheetLayoutView="100" workbookViewId="0">
      <selection activeCell="D5" sqref="D5"/>
    </sheetView>
  </sheetViews>
  <sheetFormatPr defaultColWidth="2.08984375" defaultRowHeight="16.5"/>
  <cols>
    <col min="1" max="1" width="2.08984375" style="20"/>
    <col min="2" max="2" width="7.7265625" style="20" customWidth="1"/>
    <col min="3" max="3" width="12.90625" style="20" customWidth="1"/>
    <col min="4" max="4" width="16.08984375" style="20" customWidth="1"/>
    <col min="5" max="5" width="17.453125" style="20" customWidth="1"/>
    <col min="6" max="6" width="8.08984375" style="20" customWidth="1"/>
    <col min="7" max="7" width="9.7265625" style="20" customWidth="1"/>
    <col min="8" max="8" width="11.26953125" style="20" customWidth="1"/>
    <col min="9" max="9" width="11" style="20" customWidth="1"/>
    <col min="10" max="10" width="10" style="20" customWidth="1"/>
    <col min="11" max="11" width="2.453125" style="20" customWidth="1"/>
    <col min="12" max="12" width="11.26953125" style="20" customWidth="1"/>
    <col min="13" max="13" width="9.453125" style="20" customWidth="1"/>
    <col min="14" max="14" width="6.26953125" style="20" customWidth="1"/>
    <col min="15" max="222" width="2.453125" style="20" customWidth="1"/>
    <col min="223" max="16384" width="2.08984375" style="20"/>
  </cols>
  <sheetData>
    <row r="1" spans="1:26">
      <c r="A1" s="20" t="s">
        <v>323</v>
      </c>
    </row>
    <row r="2" spans="1:26" s="19" customFormat="1" ht="20">
      <c r="A2" s="59" t="s">
        <v>170</v>
      </c>
      <c r="B2" s="13"/>
      <c r="C2" s="45"/>
      <c r="D2" s="793"/>
      <c r="E2" s="793"/>
      <c r="F2" s="793"/>
      <c r="G2" s="793"/>
      <c r="H2" s="793"/>
      <c r="I2" s="793"/>
      <c r="J2" s="26"/>
      <c r="K2" s="26"/>
      <c r="L2" s="18"/>
      <c r="M2" s="18"/>
      <c r="N2" s="18"/>
      <c r="O2" s="18"/>
      <c r="P2" s="18"/>
      <c r="Q2" s="18"/>
      <c r="R2" s="18"/>
      <c r="S2" s="18"/>
      <c r="T2" s="27"/>
      <c r="U2" s="27"/>
      <c r="V2" s="1"/>
      <c r="W2" s="1"/>
      <c r="X2" s="1"/>
      <c r="Y2" s="1"/>
      <c r="Z2" s="1"/>
    </row>
    <row r="3" spans="1:26" ht="15" customHeight="1">
      <c r="A3" s="36" t="s">
        <v>306</v>
      </c>
      <c r="B3" s="61"/>
      <c r="C3" s="61"/>
      <c r="D3" s="61"/>
      <c r="E3" s="61"/>
      <c r="F3" s="61"/>
      <c r="G3" s="61"/>
      <c r="H3" s="61"/>
      <c r="I3" s="439" t="s">
        <v>10</v>
      </c>
      <c r="J3" s="421"/>
    </row>
    <row r="4" spans="1:26" ht="49.5" customHeight="1">
      <c r="A4" s="35"/>
      <c r="B4" s="141" t="s">
        <v>48</v>
      </c>
      <c r="C4" s="142" t="s">
        <v>21</v>
      </c>
      <c r="D4" s="142" t="s">
        <v>82</v>
      </c>
      <c r="E4" s="142" t="s">
        <v>135</v>
      </c>
      <c r="F4" s="142" t="s">
        <v>83</v>
      </c>
      <c r="G4" s="142" t="s">
        <v>30</v>
      </c>
      <c r="H4" s="184" t="s">
        <v>75</v>
      </c>
      <c r="I4" s="443" t="s">
        <v>84</v>
      </c>
      <c r="J4" s="444" t="s">
        <v>365</v>
      </c>
      <c r="K4" s="23"/>
      <c r="L4" s="23"/>
      <c r="M4" s="23"/>
      <c r="N4" s="23"/>
    </row>
    <row r="5" spans="1:26" ht="42" customHeight="1">
      <c r="A5" s="35"/>
      <c r="B5" s="216">
        <f t="shared" ref="B5:B19" si="0">ROW()-4</f>
        <v>1</v>
      </c>
      <c r="C5" s="329" t="str">
        <f>IF(AND('人件費早見表・改良(別紙１６)'!C6=""),"",'人件費早見表・改良(別紙１６)'!C6)</f>
        <v/>
      </c>
      <c r="D5" s="330"/>
      <c r="E5" s="331"/>
      <c r="F5" s="260">
        <f>'人件費早見表・改良(別紙１６)'!I6</f>
        <v>0</v>
      </c>
      <c r="G5" s="262"/>
      <c r="H5" s="332">
        <f>直接人件費[[#This Row],[従事時間
(A)]]*直接人件費[[#This Row],[時間単価
(B)]]</f>
        <v>0</v>
      </c>
      <c r="I5" s="445">
        <f>直接人件費[[#This Row],[助成対象経費
(A)×(B)]]</f>
        <v>0</v>
      </c>
      <c r="J5" s="640"/>
    </row>
    <row r="6" spans="1:26" ht="42" customHeight="1">
      <c r="A6" s="35"/>
      <c r="B6" s="216">
        <f t="shared" si="0"/>
        <v>2</v>
      </c>
      <c r="C6" s="329" t="str">
        <f>IF(AND('人件費早見表・改良(別紙１６)'!C7=""),"",'人件費早見表・改良(別紙１６)'!C7)</f>
        <v/>
      </c>
      <c r="D6" s="330"/>
      <c r="E6" s="331"/>
      <c r="F6" s="260">
        <f>'人件費早見表・改良(別紙１６)'!I7</f>
        <v>0</v>
      </c>
      <c r="G6" s="262"/>
      <c r="H6" s="332">
        <f>直接人件費[[#This Row],[従事時間
(A)]]*直接人件費[[#This Row],[時間単価
(B)]]</f>
        <v>0</v>
      </c>
      <c r="I6" s="445">
        <f>直接人件費[[#This Row],[助成対象経費
(A)×(B)]]</f>
        <v>0</v>
      </c>
      <c r="J6" s="640"/>
    </row>
    <row r="7" spans="1:26" ht="42" customHeight="1">
      <c r="A7" s="35"/>
      <c r="B7" s="216">
        <f t="shared" si="0"/>
        <v>3</v>
      </c>
      <c r="C7" s="329" t="str">
        <f>IF(AND('人件費早見表・改良(別紙１６)'!C8=""),"",'人件費早見表・改良(別紙１６)'!C8)</f>
        <v/>
      </c>
      <c r="D7" s="330"/>
      <c r="E7" s="331"/>
      <c r="F7" s="260">
        <f>'人件費早見表・改良(別紙１６)'!I8</f>
        <v>0</v>
      </c>
      <c r="G7" s="262"/>
      <c r="H7" s="332">
        <f>直接人件費[[#This Row],[従事時間
(A)]]*直接人件費[[#This Row],[時間単価
(B)]]</f>
        <v>0</v>
      </c>
      <c r="I7" s="445">
        <f>直接人件費[[#This Row],[助成対象経費
(A)×(B)]]</f>
        <v>0</v>
      </c>
      <c r="J7" s="640"/>
    </row>
    <row r="8" spans="1:26" ht="42" customHeight="1">
      <c r="A8" s="35"/>
      <c r="B8" s="216">
        <f t="shared" si="0"/>
        <v>4</v>
      </c>
      <c r="C8" s="329" t="str">
        <f>IF(AND('人件費早見表・改良(別紙１６)'!C9=""),"",'人件費早見表・改良(別紙１６)'!C9)</f>
        <v/>
      </c>
      <c r="D8" s="330"/>
      <c r="E8" s="331"/>
      <c r="F8" s="260">
        <f>'人件費早見表・改良(別紙１６)'!I9</f>
        <v>0</v>
      </c>
      <c r="G8" s="262"/>
      <c r="H8" s="332">
        <f>直接人件費[[#This Row],[従事時間
(A)]]*直接人件費[[#This Row],[時間単価
(B)]]</f>
        <v>0</v>
      </c>
      <c r="I8" s="445">
        <f>直接人件費[[#This Row],[助成対象経費
(A)×(B)]]</f>
        <v>0</v>
      </c>
      <c r="J8" s="640"/>
    </row>
    <row r="9" spans="1:26" ht="42" customHeight="1">
      <c r="A9" s="35"/>
      <c r="B9" s="216">
        <f t="shared" si="0"/>
        <v>5</v>
      </c>
      <c r="C9" s="329" t="str">
        <f>IF(AND('人件費早見表・改良(別紙１６)'!C10=""),"",'人件費早見表・改良(別紙１６)'!C10)</f>
        <v/>
      </c>
      <c r="D9" s="330"/>
      <c r="E9" s="331"/>
      <c r="F9" s="260">
        <f>'人件費早見表・改良(別紙１６)'!I10</f>
        <v>0</v>
      </c>
      <c r="G9" s="262"/>
      <c r="H9" s="332">
        <f>直接人件費[[#This Row],[従事時間
(A)]]*直接人件費[[#This Row],[時間単価
(B)]]</f>
        <v>0</v>
      </c>
      <c r="I9" s="445">
        <f>直接人件費[[#This Row],[助成対象経費
(A)×(B)]]</f>
        <v>0</v>
      </c>
      <c r="J9" s="640"/>
    </row>
    <row r="10" spans="1:26" ht="42" customHeight="1">
      <c r="A10" s="35"/>
      <c r="B10" s="216">
        <f t="shared" si="0"/>
        <v>6</v>
      </c>
      <c r="C10" s="329" t="str">
        <f>IF(AND('人件費早見表・改良(別紙１６)'!C11=""),"",'人件費早見表・改良(別紙１６)'!C11)</f>
        <v/>
      </c>
      <c r="D10" s="330"/>
      <c r="E10" s="331"/>
      <c r="F10" s="260">
        <f>'人件費早見表・改良(別紙１６)'!I11</f>
        <v>0</v>
      </c>
      <c r="G10" s="262"/>
      <c r="H10" s="332">
        <f>直接人件費[[#This Row],[従事時間
(A)]]*直接人件費[[#This Row],[時間単価
(B)]]</f>
        <v>0</v>
      </c>
      <c r="I10" s="445">
        <f>直接人件費[[#This Row],[助成対象経費
(A)×(B)]]</f>
        <v>0</v>
      </c>
      <c r="J10" s="640"/>
    </row>
    <row r="11" spans="1:26" ht="42" customHeight="1">
      <c r="A11" s="35"/>
      <c r="B11" s="216">
        <f t="shared" si="0"/>
        <v>7</v>
      </c>
      <c r="C11" s="329" t="str">
        <f>IF(AND('人件費早見表・改良(別紙１６)'!C12=""),"",'人件費早見表・改良(別紙１６)'!C12)</f>
        <v/>
      </c>
      <c r="D11" s="330"/>
      <c r="E11" s="331"/>
      <c r="F11" s="260">
        <f>'人件費早見表・改良(別紙１６)'!I12</f>
        <v>0</v>
      </c>
      <c r="G11" s="262"/>
      <c r="H11" s="332">
        <f>直接人件費[[#This Row],[従事時間
(A)]]*直接人件費[[#This Row],[時間単価
(B)]]</f>
        <v>0</v>
      </c>
      <c r="I11" s="445">
        <f>直接人件費[[#This Row],[助成対象経費
(A)×(B)]]</f>
        <v>0</v>
      </c>
      <c r="J11" s="640"/>
    </row>
    <row r="12" spans="1:26" ht="42" customHeight="1">
      <c r="A12" s="35"/>
      <c r="B12" s="216">
        <f t="shared" si="0"/>
        <v>8</v>
      </c>
      <c r="C12" s="329" t="str">
        <f>IF(AND('人件費早見表・改良(別紙１６)'!C13=""),"",'人件費早見表・改良(別紙１６)'!C13)</f>
        <v/>
      </c>
      <c r="D12" s="330"/>
      <c r="E12" s="331"/>
      <c r="F12" s="260">
        <f>'人件費早見表・改良(別紙１６)'!I13</f>
        <v>0</v>
      </c>
      <c r="G12" s="262"/>
      <c r="H12" s="332">
        <f>直接人件費[[#This Row],[従事時間
(A)]]*直接人件費[[#This Row],[時間単価
(B)]]</f>
        <v>0</v>
      </c>
      <c r="I12" s="445">
        <f>直接人件費[[#This Row],[助成対象経費
(A)×(B)]]</f>
        <v>0</v>
      </c>
      <c r="J12" s="640"/>
    </row>
    <row r="13" spans="1:26" ht="42" customHeight="1">
      <c r="A13" s="35"/>
      <c r="B13" s="216">
        <f t="shared" si="0"/>
        <v>9</v>
      </c>
      <c r="C13" s="329" t="str">
        <f>IF(AND('人件費早見表・改良(別紙１６)'!C14=""),"",'人件費早見表・改良(別紙１６)'!C14)</f>
        <v/>
      </c>
      <c r="D13" s="330"/>
      <c r="E13" s="331"/>
      <c r="F13" s="260">
        <f>'人件費早見表・改良(別紙１６)'!I14</f>
        <v>0</v>
      </c>
      <c r="G13" s="262"/>
      <c r="H13" s="332">
        <f>直接人件費[[#This Row],[従事時間
(A)]]*直接人件費[[#This Row],[時間単価
(B)]]</f>
        <v>0</v>
      </c>
      <c r="I13" s="445">
        <f>直接人件費[[#This Row],[助成対象経費
(A)×(B)]]</f>
        <v>0</v>
      </c>
      <c r="J13" s="640"/>
      <c r="K13" s="31"/>
    </row>
    <row r="14" spans="1:26" ht="42" customHeight="1">
      <c r="A14" s="35"/>
      <c r="B14" s="216">
        <f t="shared" si="0"/>
        <v>10</v>
      </c>
      <c r="C14" s="329" t="str">
        <f>IF(AND('人件費早見表・改良(別紙１６)'!C15=""),"",'人件費早見表・改良(別紙１６)'!C15)</f>
        <v/>
      </c>
      <c r="D14" s="330"/>
      <c r="E14" s="331"/>
      <c r="F14" s="260">
        <f>'人件費早見表・改良(別紙１６)'!I15</f>
        <v>0</v>
      </c>
      <c r="G14" s="262"/>
      <c r="H14" s="332">
        <f>直接人件費[[#This Row],[従事時間
(A)]]*直接人件費[[#This Row],[時間単価
(B)]]</f>
        <v>0</v>
      </c>
      <c r="I14" s="445">
        <f>直接人件費[[#This Row],[助成対象経費
(A)×(B)]]</f>
        <v>0</v>
      </c>
      <c r="J14" s="640"/>
    </row>
    <row r="15" spans="1:26" ht="42" customHeight="1">
      <c r="A15" s="35"/>
      <c r="B15" s="216">
        <f t="shared" si="0"/>
        <v>11</v>
      </c>
      <c r="C15" s="329" t="str">
        <f>IF(AND('人件費早見表・改良(別紙１６)'!C16=""),"",'人件費早見表・改良(別紙１６)'!C16)</f>
        <v/>
      </c>
      <c r="D15" s="330"/>
      <c r="E15" s="331"/>
      <c r="F15" s="260">
        <f>'人件費早見表・改良(別紙１６)'!I16</f>
        <v>0</v>
      </c>
      <c r="G15" s="262"/>
      <c r="H15" s="332">
        <f>直接人件費[[#This Row],[従事時間
(A)]]*直接人件費[[#This Row],[時間単価
(B)]]</f>
        <v>0</v>
      </c>
      <c r="I15" s="445">
        <f>直接人件費[[#This Row],[助成対象経費
(A)×(B)]]</f>
        <v>0</v>
      </c>
      <c r="J15" s="640"/>
    </row>
    <row r="16" spans="1:26" ht="42" customHeight="1">
      <c r="A16" s="35"/>
      <c r="B16" s="216">
        <f t="shared" si="0"/>
        <v>12</v>
      </c>
      <c r="C16" s="329" t="str">
        <f>IF(AND('人件費早見表・改良(別紙１６)'!C17=""),"",'人件費早見表・改良(別紙１６)'!C17)</f>
        <v/>
      </c>
      <c r="D16" s="330"/>
      <c r="E16" s="331"/>
      <c r="F16" s="260">
        <f>'人件費早見表・改良(別紙１６)'!I17</f>
        <v>0</v>
      </c>
      <c r="G16" s="262"/>
      <c r="H16" s="332">
        <f>直接人件費[[#This Row],[従事時間
(A)]]*直接人件費[[#This Row],[時間単価
(B)]]</f>
        <v>0</v>
      </c>
      <c r="I16" s="445">
        <f>直接人件費[[#This Row],[助成対象経費
(A)×(B)]]</f>
        <v>0</v>
      </c>
      <c r="J16" s="640"/>
    </row>
    <row r="17" spans="1:39" ht="42" customHeight="1">
      <c r="A17" s="35"/>
      <c r="B17" s="216">
        <f t="shared" si="0"/>
        <v>13</v>
      </c>
      <c r="C17" s="329" t="str">
        <f>IF(AND('人件費早見表・改良(別紙１６)'!C18=""),"",'人件費早見表・改良(別紙１６)'!C18)</f>
        <v/>
      </c>
      <c r="D17" s="330"/>
      <c r="E17" s="331"/>
      <c r="F17" s="260">
        <f>'人件費早見表・改良(別紙１６)'!I18</f>
        <v>0</v>
      </c>
      <c r="G17" s="262"/>
      <c r="H17" s="332">
        <f>直接人件費[[#This Row],[従事時間
(A)]]*直接人件費[[#This Row],[時間単価
(B)]]</f>
        <v>0</v>
      </c>
      <c r="I17" s="445">
        <f>直接人件費[[#This Row],[助成対象経費
(A)×(B)]]</f>
        <v>0</v>
      </c>
      <c r="J17" s="640"/>
    </row>
    <row r="18" spans="1:39" ht="42" customHeight="1">
      <c r="A18" s="35"/>
      <c r="B18" s="216">
        <f t="shared" si="0"/>
        <v>14</v>
      </c>
      <c r="C18" s="329" t="str">
        <f>IF(AND('人件費早見表・改良(別紙１６)'!C19=""),"",'人件費早見表・改良(別紙１６)'!C19)</f>
        <v/>
      </c>
      <c r="D18" s="330"/>
      <c r="E18" s="331"/>
      <c r="F18" s="260">
        <f>'人件費早見表・改良(別紙１６)'!I19</f>
        <v>0</v>
      </c>
      <c r="G18" s="262"/>
      <c r="H18" s="332">
        <f>直接人件費[[#This Row],[従事時間
(A)]]*直接人件費[[#This Row],[時間単価
(B)]]</f>
        <v>0</v>
      </c>
      <c r="I18" s="445">
        <f>直接人件費[[#This Row],[助成対象経費
(A)×(B)]]</f>
        <v>0</v>
      </c>
      <c r="J18" s="640"/>
    </row>
    <row r="19" spans="1:39" ht="42" customHeight="1">
      <c r="A19" s="35"/>
      <c r="B19" s="217">
        <f t="shared" si="0"/>
        <v>15</v>
      </c>
      <c r="C19" s="333" t="str">
        <f>IF(AND('人件費早見表・改良(別紙１６)'!C20=""),"",'人件費早見表・改良(別紙１６)'!C20)</f>
        <v/>
      </c>
      <c r="D19" s="334"/>
      <c r="E19" s="335"/>
      <c r="F19" s="267">
        <f>'人件費早見表・改良(別紙１６)'!I20</f>
        <v>0</v>
      </c>
      <c r="G19" s="262"/>
      <c r="H19" s="336">
        <f>直接人件費[[#This Row],[従事時間
(A)]]*直接人件費[[#This Row],[時間単価
(B)]]</f>
        <v>0</v>
      </c>
      <c r="I19" s="446">
        <f>直接人件費[[#This Row],[助成対象経費
(A)×(B)]]</f>
        <v>0</v>
      </c>
      <c r="J19" s="641"/>
    </row>
    <row r="20" spans="1:39" ht="25.5" customHeight="1">
      <c r="A20" s="58"/>
      <c r="B20" s="81" t="s">
        <v>190</v>
      </c>
      <c r="C20" s="337"/>
      <c r="D20" s="337"/>
      <c r="E20" s="337"/>
      <c r="F20" s="338"/>
      <c r="G20" s="339"/>
      <c r="H20" s="340">
        <f>SUBTOTAL(109,直接人件費[助成対象経費
(A)×(B)])</f>
        <v>0</v>
      </c>
      <c r="I20" s="341">
        <f>SUBTOTAL(109,直接人件費[助成事業に
要する経費])</f>
        <v>0</v>
      </c>
      <c r="J20" s="447"/>
    </row>
    <row r="21" spans="1:39">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row>
    <row r="22" spans="1:39">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row>
    <row r="23" spans="1:39">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row>
    <row r="24" spans="1:39">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39">
      <c r="F25" s="414"/>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row>
  </sheetData>
  <sheetProtection sheet="1" formatCells="0" formatRows="0" insertRows="0" deleteRows="0" selectLockedCells="1"/>
  <mergeCells count="1">
    <mergeCell ref="D2:I2"/>
  </mergeCells>
  <phoneticPr fontId="1"/>
  <dataValidations xWindow="382" yWindow="535" count="5">
    <dataValidation allowBlank="1" showErrorMessage="1" sqref="E5:E19" xr:uid="{00000000-0002-0000-1100-000000000000}"/>
    <dataValidation allowBlank="1" showInputMessage="1" showErrorMessage="1" prompt="別紙18「(5) 直接人件費　【従事時間見積表】」から自動転記されます。" sqref="F5:F19 C5:C19" xr:uid="{00000000-0002-0000-1100-000001000000}"/>
    <dataValidation allowBlank="1" showInputMessage="1" showErrorMessage="1" prompt="自動計算されます。" sqref="H5:I19" xr:uid="{00000000-0002-0000-1100-000002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5:J19" xr:uid="{00000000-0002-0000-1100-000004000000}">
      <formula1>"改良目標,規格・認証目標"</formula1>
    </dataValidation>
    <dataValidation type="list" allowBlank="1" showInputMessage="1" showErrorMessage="1" promptTitle="時間単価を入力してください" prompt="　募集要項の「人件費単価一覧表」を参考にしてください。単価の上限額は5,160円です。" sqref="G5:G19" xr:uid="{00000000-0002-0000-1100-000005000000}">
      <formula1>"1040,1110,1180,1240,1330,1410,1490,1580,1660,1830,1990,2160,2330,2490,2660,2820,2990,3160,3410,3660,3910,4160,4410,4660,4910,5160"</formula1>
    </dataValidation>
  </dataValidations>
  <pageMargins left="0.59055118110236227" right="0.19685039370078741" top="0.39370078740157483" bottom="0.39370078740157483" header="0.19685039370078741" footer="0.19685039370078741"/>
  <pageSetup paperSize="9" scale="91"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1BD736AA-EF8E-47C6-9F75-C66A1ED9F881}">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D5:E19 G5:G19</xm:sqref>
        </x14:conditionalFormatting>
        <x14:conditionalFormatting xmlns:xm="http://schemas.microsoft.com/office/excel/2006/main">
          <x14:cfRule type="expression" priority="2" id="{E2BFD9CE-3826-463F-96A4-2395507A3BA7}">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J5:J19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79998168889431442"/>
    <pageSetUpPr fitToPage="1"/>
  </sheetPr>
  <dimension ref="A1:AO31"/>
  <sheetViews>
    <sheetView view="pageBreakPreview" zoomScaleNormal="100" zoomScaleSheetLayoutView="100" workbookViewId="0">
      <selection activeCell="D8" sqref="D8"/>
    </sheetView>
  </sheetViews>
  <sheetFormatPr defaultColWidth="2.08984375" defaultRowHeight="18"/>
  <cols>
    <col min="1" max="1" width="0.7265625" style="20" customWidth="1"/>
    <col min="2" max="2" width="6.7265625" style="23" customWidth="1"/>
    <col min="3" max="3" width="20.08984375" style="23" customWidth="1"/>
    <col min="4" max="4" width="14.08984375" style="23" customWidth="1"/>
    <col min="5" max="5" width="7.90625" style="23" customWidth="1"/>
    <col min="6" max="6" width="5.08984375" style="23" customWidth="1"/>
    <col min="7" max="7" width="8.6328125" style="23" customWidth="1"/>
    <col min="8" max="9" width="10.6328125" style="23" customWidth="1"/>
    <col min="10" max="10" width="15.7265625" style="23" customWidth="1"/>
    <col min="11" max="11" width="8.08984375" style="576" customWidth="1"/>
    <col min="12" max="13" width="2.08984375" style="20" customWidth="1"/>
    <col min="14" max="14" width="11.26953125" style="20" customWidth="1"/>
    <col min="15" max="15" width="9.453125" style="20" customWidth="1"/>
    <col min="16" max="16" width="6.26953125" style="20" customWidth="1"/>
    <col min="17" max="17" width="2.08984375" style="20" customWidth="1"/>
    <col min="18" max="18" width="6.90625" style="20" customWidth="1"/>
    <col min="19" max="184" width="2.08984375" style="20" customWidth="1"/>
    <col min="185" max="16384" width="2.08984375" style="20"/>
  </cols>
  <sheetData>
    <row r="1" spans="1:41">
      <c r="A1" s="20" t="s">
        <v>322</v>
      </c>
    </row>
    <row r="2" spans="1:41" s="213" customFormat="1" ht="20">
      <c r="A2" s="304" t="s">
        <v>170</v>
      </c>
      <c r="B2" s="305"/>
      <c r="C2" s="306"/>
      <c r="D2" s="1022"/>
      <c r="E2" s="1022"/>
      <c r="F2" s="1022"/>
      <c r="G2" s="1022"/>
      <c r="H2" s="1022"/>
      <c r="I2" s="1022"/>
      <c r="J2" s="1022"/>
      <c r="K2" s="577"/>
      <c r="L2" s="567"/>
      <c r="M2" s="567"/>
      <c r="N2" s="306"/>
      <c r="O2" s="306"/>
      <c r="P2" s="306"/>
      <c r="Q2" s="306"/>
      <c r="R2" s="306"/>
      <c r="S2" s="306"/>
      <c r="T2" s="306"/>
      <c r="U2" s="306"/>
      <c r="V2" s="571"/>
      <c r="W2" s="571"/>
      <c r="X2" s="210"/>
      <c r="Y2" s="210"/>
      <c r="Z2" s="210"/>
      <c r="AA2" s="210"/>
      <c r="AB2" s="210"/>
    </row>
    <row r="3" spans="1:41" ht="15" customHeight="1">
      <c r="A3" s="307" t="s">
        <v>105</v>
      </c>
      <c r="B3" s="43"/>
      <c r="C3" s="308"/>
      <c r="D3" s="308"/>
      <c r="E3" s="308"/>
      <c r="F3" s="308"/>
      <c r="G3" s="308"/>
      <c r="H3" s="308"/>
      <c r="I3" s="308"/>
      <c r="J3" s="308"/>
      <c r="K3" s="578"/>
    </row>
    <row r="4" spans="1:41" ht="15" customHeight="1">
      <c r="A4" s="35"/>
      <c r="B4" s="143" t="s">
        <v>203</v>
      </c>
      <c r="C4" s="144"/>
      <c r="D4" s="72"/>
      <c r="E4" s="72"/>
      <c r="F4" s="72"/>
      <c r="G4" s="72"/>
      <c r="H4" s="72"/>
      <c r="I4" s="72"/>
      <c r="J4" s="72"/>
      <c r="K4" s="448"/>
      <c r="N4" s="28"/>
    </row>
    <row r="5" spans="1:41" ht="15" customHeight="1">
      <c r="A5" s="35"/>
      <c r="B5" s="145" t="s">
        <v>204</v>
      </c>
      <c r="C5" s="579"/>
      <c r="D5" s="580"/>
      <c r="E5" s="580"/>
      <c r="F5" s="580"/>
      <c r="G5" s="580"/>
      <c r="H5" s="580"/>
      <c r="I5" s="580"/>
      <c r="J5" s="580"/>
      <c r="K5" s="581"/>
      <c r="L5" s="82"/>
      <c r="M5" s="22"/>
      <c r="N5" s="25"/>
    </row>
    <row r="6" spans="1:41" ht="15" customHeight="1">
      <c r="A6" s="35"/>
      <c r="B6" s="146" t="s">
        <v>205</v>
      </c>
      <c r="C6" s="147"/>
      <c r="D6" s="85"/>
      <c r="E6" s="85"/>
      <c r="F6" s="85"/>
      <c r="G6" s="85"/>
      <c r="H6" s="85"/>
      <c r="I6" s="85"/>
      <c r="J6" s="582" t="s">
        <v>10</v>
      </c>
      <c r="K6" s="583"/>
      <c r="L6" s="481"/>
      <c r="M6" s="481"/>
      <c r="N6" s="481"/>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row>
    <row r="7" spans="1:41" ht="52.5" customHeight="1">
      <c r="A7" s="35"/>
      <c r="B7" s="149" t="s">
        <v>49</v>
      </c>
      <c r="C7" s="222" t="s">
        <v>88</v>
      </c>
      <c r="D7" s="222" t="s">
        <v>85</v>
      </c>
      <c r="E7" s="222" t="s">
        <v>158</v>
      </c>
      <c r="F7" s="150" t="s">
        <v>144</v>
      </c>
      <c r="G7" s="222" t="s">
        <v>86</v>
      </c>
      <c r="H7" s="584" t="s">
        <v>142</v>
      </c>
      <c r="I7" s="584" t="s">
        <v>23</v>
      </c>
      <c r="J7" s="347" t="s">
        <v>87</v>
      </c>
      <c r="K7" s="642" t="s">
        <v>365</v>
      </c>
      <c r="L7" s="22"/>
      <c r="M7" s="22"/>
      <c r="N7" s="22"/>
    </row>
    <row r="8" spans="1:41" ht="41.25" customHeight="1">
      <c r="A8" s="35"/>
      <c r="B8" s="218">
        <f t="shared" ref="B8:B17" si="0">ROW()-7</f>
        <v>1</v>
      </c>
      <c r="C8" s="585"/>
      <c r="D8" s="585"/>
      <c r="E8" s="177"/>
      <c r="F8" s="178"/>
      <c r="G8" s="178"/>
      <c r="H8" s="86">
        <f>'支出明細＜賃借料・改良＞(別紙１８)'!$F8*'支出明細＜賃借料・改良＞(別紙１８)'!$G8</f>
        <v>0</v>
      </c>
      <c r="I8" s="86">
        <f>ROUNDDOWN('支出明細＜賃借料・改良＞(別紙１８)'!$H8*1.1,0)</f>
        <v>0</v>
      </c>
      <c r="J8" s="449"/>
      <c r="K8" s="627"/>
      <c r="L8" s="22"/>
      <c r="M8" s="83"/>
      <c r="N8" s="22"/>
      <c r="O8" s="31"/>
      <c r="P8" s="31"/>
    </row>
    <row r="9" spans="1:41" ht="41.25" customHeight="1">
      <c r="A9" s="35"/>
      <c r="B9" s="218">
        <f t="shared" si="0"/>
        <v>2</v>
      </c>
      <c r="C9" s="179"/>
      <c r="D9" s="179"/>
      <c r="E9" s="177"/>
      <c r="F9" s="178"/>
      <c r="G9" s="178"/>
      <c r="H9" s="86">
        <f>'支出明細＜賃借料・改良＞(別紙１８)'!$F9*'支出明細＜賃借料・改良＞(別紙１８)'!$G9</f>
        <v>0</v>
      </c>
      <c r="I9" s="86">
        <f>ROUNDDOWN('支出明細＜賃借料・改良＞(別紙１８)'!$H9*1.1,0)</f>
        <v>0</v>
      </c>
      <c r="J9" s="449"/>
      <c r="K9" s="627"/>
      <c r="L9" s="22"/>
      <c r="M9" s="22"/>
      <c r="N9" s="22"/>
      <c r="O9" s="22"/>
      <c r="P9" s="22"/>
    </row>
    <row r="10" spans="1:41" ht="41.25" customHeight="1">
      <c r="A10" s="35"/>
      <c r="B10" s="218">
        <f t="shared" si="0"/>
        <v>3</v>
      </c>
      <c r="C10" s="179"/>
      <c r="D10" s="179"/>
      <c r="E10" s="177"/>
      <c r="F10" s="178"/>
      <c r="G10" s="178"/>
      <c r="H10" s="86">
        <f>'支出明細＜賃借料・改良＞(別紙１８)'!$F10*'支出明細＜賃借料・改良＞(別紙１８)'!$G10</f>
        <v>0</v>
      </c>
      <c r="I10" s="86">
        <f>ROUNDDOWN('支出明細＜賃借料・改良＞(別紙１８)'!$H10*1.1,0)</f>
        <v>0</v>
      </c>
      <c r="J10" s="449"/>
      <c r="K10" s="627"/>
      <c r="L10" s="22"/>
      <c r="M10" s="22"/>
      <c r="N10" s="22"/>
      <c r="O10" s="22"/>
      <c r="P10" s="22"/>
    </row>
    <row r="11" spans="1:41" ht="41.25" customHeight="1">
      <c r="A11" s="35"/>
      <c r="B11" s="218">
        <f t="shared" si="0"/>
        <v>4</v>
      </c>
      <c r="C11" s="179"/>
      <c r="D11" s="179"/>
      <c r="E11" s="177"/>
      <c r="F11" s="178"/>
      <c r="G11" s="178"/>
      <c r="H11" s="86">
        <f>'支出明細＜賃借料・改良＞(別紙１８)'!$F11*'支出明細＜賃借料・改良＞(別紙１８)'!$G11</f>
        <v>0</v>
      </c>
      <c r="I11" s="86">
        <f>ROUNDDOWN('支出明細＜賃借料・改良＞(別紙１８)'!$H11*1.1,0)</f>
        <v>0</v>
      </c>
      <c r="J11" s="449"/>
      <c r="K11" s="627"/>
      <c r="L11" s="22"/>
      <c r="M11" s="22"/>
      <c r="N11" s="22"/>
      <c r="O11" s="22"/>
      <c r="P11" s="22"/>
    </row>
    <row r="12" spans="1:41" ht="41.25" customHeight="1">
      <c r="A12" s="35"/>
      <c r="B12" s="218">
        <f t="shared" si="0"/>
        <v>5</v>
      </c>
      <c r="C12" s="179"/>
      <c r="D12" s="179"/>
      <c r="E12" s="177"/>
      <c r="F12" s="178"/>
      <c r="G12" s="178"/>
      <c r="H12" s="86">
        <f>'支出明細＜賃借料・改良＞(別紙１８)'!$F12*'支出明細＜賃借料・改良＞(別紙１８)'!$G12</f>
        <v>0</v>
      </c>
      <c r="I12" s="86">
        <f>ROUNDDOWN('支出明細＜賃借料・改良＞(別紙１８)'!$H12*1.1,0)</f>
        <v>0</v>
      </c>
      <c r="J12" s="449"/>
      <c r="K12" s="627"/>
      <c r="L12" s="22"/>
      <c r="M12" s="22"/>
      <c r="N12" s="22"/>
      <c r="O12" s="22"/>
      <c r="P12" s="22"/>
    </row>
    <row r="13" spans="1:41" ht="41.25" customHeight="1">
      <c r="A13" s="35"/>
      <c r="B13" s="218">
        <f t="shared" si="0"/>
        <v>6</v>
      </c>
      <c r="C13" s="179"/>
      <c r="D13" s="179"/>
      <c r="E13" s="177"/>
      <c r="F13" s="178"/>
      <c r="G13" s="178"/>
      <c r="H13" s="86">
        <f>'支出明細＜賃借料・改良＞(別紙１８)'!$F13*'支出明細＜賃借料・改良＞(別紙１８)'!$G13</f>
        <v>0</v>
      </c>
      <c r="I13" s="86">
        <f>ROUNDDOWN('支出明細＜賃借料・改良＞(別紙１８)'!$H13*1.1,0)</f>
        <v>0</v>
      </c>
      <c r="J13" s="449"/>
      <c r="K13" s="627"/>
      <c r="L13" s="22"/>
      <c r="M13" s="22"/>
      <c r="N13" s="22"/>
    </row>
    <row r="14" spans="1:41" ht="41.25" customHeight="1">
      <c r="A14" s="35"/>
      <c r="B14" s="218">
        <f t="shared" si="0"/>
        <v>7</v>
      </c>
      <c r="C14" s="179"/>
      <c r="D14" s="179"/>
      <c r="E14" s="177"/>
      <c r="F14" s="178"/>
      <c r="G14" s="178"/>
      <c r="H14" s="86">
        <f>'支出明細＜賃借料・改良＞(別紙１８)'!$F14*'支出明細＜賃借料・改良＞(別紙１８)'!$G14</f>
        <v>0</v>
      </c>
      <c r="I14" s="86">
        <f>ROUNDDOWN('支出明細＜賃借料・改良＞(別紙１８)'!$H14*1.1,0)</f>
        <v>0</v>
      </c>
      <c r="J14" s="449"/>
      <c r="K14" s="627"/>
      <c r="L14" s="22"/>
      <c r="M14" s="22"/>
      <c r="N14" s="22"/>
    </row>
    <row r="15" spans="1:41" ht="41.25" customHeight="1">
      <c r="A15" s="35"/>
      <c r="B15" s="218">
        <f t="shared" si="0"/>
        <v>8</v>
      </c>
      <c r="C15" s="179"/>
      <c r="D15" s="179"/>
      <c r="E15" s="177"/>
      <c r="F15" s="178"/>
      <c r="G15" s="178"/>
      <c r="H15" s="86">
        <f>'支出明細＜賃借料・改良＞(別紙１８)'!$F15*'支出明細＜賃借料・改良＞(別紙１８)'!$G15</f>
        <v>0</v>
      </c>
      <c r="I15" s="86">
        <f>ROUNDDOWN('支出明細＜賃借料・改良＞(別紙１８)'!$H15*1.1,0)</f>
        <v>0</v>
      </c>
      <c r="J15" s="449"/>
      <c r="K15" s="627"/>
      <c r="L15" s="22"/>
      <c r="M15" s="22"/>
      <c r="N15" s="22"/>
      <c r="O15" s="22"/>
    </row>
    <row r="16" spans="1:41" ht="41.25" customHeight="1">
      <c r="A16" s="35"/>
      <c r="B16" s="218">
        <f t="shared" si="0"/>
        <v>9</v>
      </c>
      <c r="C16" s="179"/>
      <c r="D16" s="179"/>
      <c r="E16" s="177"/>
      <c r="F16" s="178"/>
      <c r="G16" s="178"/>
      <c r="H16" s="86">
        <f>'支出明細＜賃借料・改良＞(別紙１８)'!$F16*'支出明細＜賃借料・改良＞(別紙１８)'!$G16</f>
        <v>0</v>
      </c>
      <c r="I16" s="86">
        <f>ROUNDDOWN('支出明細＜賃借料・改良＞(別紙１８)'!$H16*1.1,0)</f>
        <v>0</v>
      </c>
      <c r="J16" s="449"/>
      <c r="K16" s="627"/>
      <c r="L16" s="22"/>
      <c r="M16" s="22"/>
      <c r="N16" s="22"/>
      <c r="O16" s="22"/>
    </row>
    <row r="17" spans="1:18" ht="41.25" customHeight="1">
      <c r="A17" s="35"/>
      <c r="B17" s="219">
        <f t="shared" si="0"/>
        <v>10</v>
      </c>
      <c r="C17" s="180"/>
      <c r="D17" s="180"/>
      <c r="E17" s="181"/>
      <c r="F17" s="182"/>
      <c r="G17" s="182"/>
      <c r="H17" s="87">
        <f>'支出明細＜賃借料・改良＞(別紙１８)'!$F17*'支出明細＜賃借料・改良＞(別紙１８)'!$G17</f>
        <v>0</v>
      </c>
      <c r="I17" s="87">
        <f>ROUNDDOWN('支出明細＜賃借料・改良＞(別紙１８)'!$H17*1.1,0)</f>
        <v>0</v>
      </c>
      <c r="J17" s="450"/>
      <c r="K17" s="628"/>
      <c r="L17" s="22"/>
      <c r="M17" s="22"/>
      <c r="N17" s="22"/>
      <c r="O17" s="22"/>
    </row>
    <row r="18" spans="1:18" ht="30" customHeight="1">
      <c r="A18" s="58"/>
      <c r="B18" s="1279" t="s">
        <v>191</v>
      </c>
      <c r="C18" s="1279"/>
      <c r="D18" s="1279"/>
      <c r="E18" s="1279"/>
      <c r="F18" s="1279"/>
      <c r="G18" s="1280"/>
      <c r="H18" s="342">
        <f>SUBTOTAL(109,'支出明細＜賃借料・改良＞(別紙１８)'!$H$8:$H$17)</f>
        <v>0</v>
      </c>
      <c r="I18" s="343">
        <f>SUBTOTAL(109,'支出明細＜賃借料・改良＞(別紙１８)'!$I$8:$I$17)</f>
        <v>0</v>
      </c>
      <c r="J18" s="477"/>
      <c r="K18" s="478"/>
      <c r="L18" s="22"/>
      <c r="M18" s="22"/>
      <c r="N18" s="22"/>
      <c r="O18" s="22"/>
    </row>
    <row r="19" spans="1:18" ht="15" customHeight="1">
      <c r="B19" s="344"/>
      <c r="C19" s="20"/>
      <c r="D19" s="20"/>
      <c r="E19" s="47"/>
      <c r="F19" s="47"/>
      <c r="G19" s="47"/>
      <c r="H19" s="20"/>
      <c r="I19" s="47"/>
      <c r="J19" s="345"/>
      <c r="M19" s="22"/>
      <c r="N19" s="22"/>
      <c r="O19" s="22"/>
    </row>
    <row r="20" spans="1:18" ht="15" customHeight="1">
      <c r="A20" s="586" t="s">
        <v>262</v>
      </c>
      <c r="B20" s="43"/>
      <c r="C20" s="68"/>
      <c r="D20" s="68"/>
      <c r="E20" s="68"/>
      <c r="F20" s="68"/>
      <c r="G20" s="68"/>
      <c r="H20" s="68"/>
      <c r="I20" s="68"/>
      <c r="J20" s="451" t="s">
        <v>10</v>
      </c>
      <c r="K20" s="587"/>
      <c r="M20" s="22"/>
      <c r="N20" s="22"/>
      <c r="O20" s="22"/>
    </row>
    <row r="21" spans="1:18" ht="51.75" customHeight="1">
      <c r="A21" s="35"/>
      <c r="B21" s="346" t="s">
        <v>49</v>
      </c>
      <c r="C21" s="1281" t="s">
        <v>95</v>
      </c>
      <c r="D21" s="1281"/>
      <c r="E21" s="482" t="s">
        <v>96</v>
      </c>
      <c r="F21" s="482" t="s">
        <v>32</v>
      </c>
      <c r="G21" s="347" t="s">
        <v>74</v>
      </c>
      <c r="H21" s="348" t="s">
        <v>129</v>
      </c>
      <c r="I21" s="348" t="s">
        <v>14</v>
      </c>
      <c r="J21" s="452" t="s">
        <v>37</v>
      </c>
      <c r="K21" s="570" t="s">
        <v>365</v>
      </c>
      <c r="M21" s="22"/>
      <c r="N21" s="22"/>
      <c r="O21" s="22"/>
    </row>
    <row r="22" spans="1:18" ht="49.5" customHeight="1">
      <c r="A22" s="35"/>
      <c r="B22" s="349">
        <f>ROW()-ROW('支出明細＜賃借料・改良＞(別紙１８)'!$B$21)</f>
        <v>1</v>
      </c>
      <c r="C22" s="1285"/>
      <c r="D22" s="1285"/>
      <c r="E22" s="350"/>
      <c r="F22" s="351"/>
      <c r="G22" s="352"/>
      <c r="H22" s="353">
        <f>'支出明細＜賃借料・改良＞(別紙１８)'!$E$22:$E$25*'支出明細＜賃借料・改良＞(別紙１８)'!$G$22:$G$25</f>
        <v>0</v>
      </c>
      <c r="I22" s="88">
        <f>ROUNDDOWN('支出明細＜賃借料・改良＞(別紙１８)'!$H22*1.1,0)</f>
        <v>0</v>
      </c>
      <c r="J22" s="625"/>
      <c r="K22" s="627"/>
      <c r="M22" s="22"/>
      <c r="N22" s="22"/>
      <c r="O22" s="22"/>
    </row>
    <row r="23" spans="1:18" ht="45.75" customHeight="1">
      <c r="A23" s="35"/>
      <c r="B23" s="349">
        <f>ROW()-ROW('支出明細＜賃借料・改良＞(別紙１８)'!$B$21)</f>
        <v>2</v>
      </c>
      <c r="C23" s="1285"/>
      <c r="D23" s="1285"/>
      <c r="E23" s="350"/>
      <c r="F23" s="351"/>
      <c r="G23" s="352"/>
      <c r="H23" s="353">
        <f>'支出明細＜賃借料・改良＞(別紙１８)'!$E$22:$E$25*'支出明細＜賃借料・改良＞(別紙１８)'!$G$22:$G$25</f>
        <v>0</v>
      </c>
      <c r="I23" s="88">
        <f>ROUNDDOWN('支出明細＜賃借料・改良＞(別紙１８)'!$H23*1.1,0)</f>
        <v>0</v>
      </c>
      <c r="J23" s="625"/>
      <c r="K23" s="627"/>
      <c r="M23" s="31"/>
      <c r="N23" s="31"/>
      <c r="O23" s="31"/>
    </row>
    <row r="24" spans="1:18" ht="45.75" customHeight="1">
      <c r="A24" s="35"/>
      <c r="B24" s="349">
        <f>ROW()-ROW('支出明細＜賃借料・改良＞(別紙１８)'!$B$21)</f>
        <v>3</v>
      </c>
      <c r="C24" s="1285"/>
      <c r="D24" s="1285"/>
      <c r="E24" s="350"/>
      <c r="F24" s="351"/>
      <c r="G24" s="352"/>
      <c r="H24" s="353">
        <f>'支出明細＜賃借料・改良＞(別紙１８)'!$E$22:$E$25*'支出明細＜賃借料・改良＞(別紙１８)'!$G$22:$G$25</f>
        <v>0</v>
      </c>
      <c r="I24" s="88">
        <f>ROUNDDOWN('支出明細＜賃借料・改良＞(別紙１８)'!$H24*1.1,0)</f>
        <v>0</v>
      </c>
      <c r="J24" s="625"/>
      <c r="K24" s="627"/>
      <c r="M24" s="22"/>
      <c r="N24" s="22"/>
      <c r="O24" s="22"/>
    </row>
    <row r="25" spans="1:18" ht="45.75" customHeight="1">
      <c r="A25" s="35"/>
      <c r="B25" s="354">
        <f>ROW()-ROW('支出明細＜賃借料・改良＞(別紙１８)'!$B$21)</f>
        <v>4</v>
      </c>
      <c r="C25" s="1284"/>
      <c r="D25" s="1284"/>
      <c r="E25" s="355"/>
      <c r="F25" s="356"/>
      <c r="G25" s="357"/>
      <c r="H25" s="358">
        <f>'支出明細＜賃借料・改良＞(別紙１８)'!$E$22:$E$25*'支出明細＜賃借料・改良＞(別紙１８)'!$G$22:$G$25</f>
        <v>0</v>
      </c>
      <c r="I25" s="89">
        <f>ROUNDDOWN('支出明細＜賃借料・改良＞(別紙１８)'!$H25*1.1,0)</f>
        <v>0</v>
      </c>
      <c r="J25" s="649"/>
      <c r="K25" s="628"/>
      <c r="M25" s="32"/>
      <c r="N25" s="32"/>
      <c r="O25" s="32"/>
      <c r="P25" s="22"/>
      <c r="Q25" s="22"/>
      <c r="R25" s="22"/>
    </row>
    <row r="26" spans="1:18" ht="27" customHeight="1">
      <c r="A26" s="58"/>
      <c r="B26" s="1282" t="s">
        <v>28</v>
      </c>
      <c r="C26" s="1282"/>
      <c r="D26" s="1282"/>
      <c r="E26" s="1282"/>
      <c r="F26" s="1282"/>
      <c r="G26" s="1282"/>
      <c r="H26" s="1283"/>
      <c r="I26" s="359">
        <f>SUBTOTAL(109,'支出明細＜賃借料・改良＞(別紙１８)'!$I$22:$I$25)</f>
        <v>0</v>
      </c>
      <c r="J26" s="360"/>
      <c r="K26" s="360"/>
      <c r="M26" s="22"/>
      <c r="N26" s="22"/>
      <c r="O26" s="22"/>
      <c r="P26" s="22"/>
      <c r="Q26" s="22"/>
      <c r="R26" s="22"/>
    </row>
    <row r="27" spans="1:18">
      <c r="M27" s="22"/>
      <c r="N27" s="22"/>
      <c r="O27" s="22"/>
      <c r="P27" s="22"/>
      <c r="Q27" s="22"/>
      <c r="R27" s="22"/>
    </row>
    <row r="28" spans="1:18">
      <c r="M28" s="22"/>
      <c r="N28" s="22"/>
      <c r="O28" s="22"/>
      <c r="P28" s="22"/>
      <c r="Q28" s="22"/>
      <c r="R28" s="22"/>
    </row>
    <row r="29" spans="1:18">
      <c r="M29" s="22"/>
      <c r="N29" s="22"/>
      <c r="O29" s="22"/>
    </row>
    <row r="30" spans="1:18">
      <c r="M30" s="22"/>
      <c r="N30" s="22"/>
      <c r="O30" s="22"/>
    </row>
    <row r="31" spans="1:18">
      <c r="M31" s="22"/>
      <c r="N31" s="22"/>
      <c r="O31" s="22"/>
    </row>
  </sheetData>
  <sheetProtection sheet="1" formatCells="0" formatRows="0" insertRows="0" deleteRows="0" selectLockedCells="1"/>
  <mergeCells count="8">
    <mergeCell ref="D2:J2"/>
    <mergeCell ref="B18:G18"/>
    <mergeCell ref="C21:D21"/>
    <mergeCell ref="B26:H26"/>
    <mergeCell ref="C25:D25"/>
    <mergeCell ref="C24:D24"/>
    <mergeCell ref="C23:D23"/>
    <mergeCell ref="C22:D22"/>
  </mergeCells>
  <phoneticPr fontId="1"/>
  <dataValidations xWindow="957" yWindow="443" count="8">
    <dataValidation allowBlank="1" showInputMessage="1" showErrorMessage="1" prompt="場所・延床面積を必ず記入してください。_x000a_（例）貸倉庫（昭島市・200㎡）" sqref="C8:C17" xr:uid="{00000000-0002-0000-1200-000000000000}"/>
    <dataValidation allowBlank="1" showInputMessage="1" showErrorMessage="1" prompt="未定等不明確の場合は、 申請時点の候補先を記入してください。「未定、検討中」等の記入はできません。" sqref="J8:J17" xr:uid="{00000000-0002-0000-1200-000001000000}"/>
    <dataValidation imeMode="disabled" allowBlank="1" showInputMessage="1" showErrorMessage="1" sqref="E22:E25 G22:G25 G8:G17" xr:uid="{00000000-0002-0000-1200-000002000000}"/>
    <dataValidation allowBlank="1" showInputMessage="1" showErrorMessage="1" prompt="自動計算されます。" sqref="H8:I17" xr:uid="{00000000-0002-0000-1200-000003000000}"/>
    <dataValidation type="custom" allowBlank="1" showInputMessage="1" showErrorMessage="1" prompt="自動計算されます。" sqref="H22:I25" xr:uid="{00000000-0002-0000-1200-000004000000}">
      <formula1>ISERROR(FIND(CHAR(10),H22))</formula1>
    </dataValidation>
    <dataValidation type="whole" imeMode="disabled" allowBlank="1" showInputMessage="1" showErrorMessage="1" prompt="賃借月数（数字）のみ記入してください。_x000a_（例）賃借月数１年３ヶ月（15ヶ月）の場合→「15」" sqref="F8:F17" xr:uid="{00000000-0002-0000-1200-000005000000}">
      <formula1>1</formula1>
      <formula2>21</formula2>
    </dataValidation>
    <dataValidation allowBlank="1" showInputMessage="1" showErrorMessage="1" prompt="賃借期間（年月）を記入してください。_x000a_（例）R6.9～R6.10" sqref="E8:E17" xr:uid="{00000000-0002-0000-1200-000006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K8:K17 K22:K25" xr:uid="{00000000-0002-0000-1200-000007000000}">
      <formula1>"改良目標,規格・認証目標"</formula1>
    </dataValidation>
  </dataValidations>
  <pageMargins left="0.59055118110236227" right="0.19685039370078741" top="0.39370078740157483" bottom="0.39370078740157483" header="0.19685039370078741" footer="0.19685039370078741"/>
  <pageSetup paperSize="9" scale="8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781CF96-6B69-46E9-BDB4-525686E4B182}">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C8:G17 J8:J17</xm:sqref>
        </x14:conditionalFormatting>
        <x14:conditionalFormatting xmlns:xm="http://schemas.microsoft.com/office/excel/2006/main">
          <x14:cfRule type="expression" priority="7" id="{55A59CC3-00F0-4D14-BAFB-7903AE5FF164}">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K8:K17</xm:sqref>
        </x14:conditionalFormatting>
        <x14:conditionalFormatting xmlns:xm="http://schemas.microsoft.com/office/excel/2006/main">
          <x14:cfRule type="expression" priority="3" id="{88D4E22D-649F-494C-BC8E-D2F4CA97E846}">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K22:K25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AA52"/>
  <sheetViews>
    <sheetView view="pageBreakPreview" zoomScaleNormal="100" zoomScaleSheetLayoutView="100" zoomScalePageLayoutView="90" workbookViewId="0">
      <selection activeCell="O16" sqref="O16:S16"/>
    </sheetView>
  </sheetViews>
  <sheetFormatPr defaultColWidth="5" defaultRowHeight="15" customHeight="1"/>
  <cols>
    <col min="1" max="3" width="4.7265625" style="12" customWidth="1"/>
    <col min="4" max="4" width="5.7265625" style="12" customWidth="1"/>
    <col min="5" max="6" width="5" style="7"/>
    <col min="7" max="20" width="4.7265625" style="7" customWidth="1"/>
    <col min="21" max="21" width="4.453125" style="6" bestFit="1" customWidth="1"/>
    <col min="22" max="27" width="5" style="6"/>
    <col min="28" max="16384" width="5" style="7"/>
  </cols>
  <sheetData>
    <row r="1" spans="1:27" ht="15" customHeight="1">
      <c r="A1" s="214" t="s">
        <v>314</v>
      </c>
      <c r="B1" s="500"/>
      <c r="C1" s="500"/>
      <c r="D1" s="500"/>
      <c r="E1" s="501"/>
      <c r="F1" s="501"/>
      <c r="G1" s="501"/>
      <c r="H1" s="501"/>
      <c r="I1" s="501"/>
      <c r="J1" s="501"/>
      <c r="K1" s="501"/>
      <c r="L1" s="501"/>
      <c r="M1" s="501"/>
      <c r="N1" s="501"/>
      <c r="O1" s="501"/>
      <c r="P1" s="501"/>
      <c r="Q1" s="501"/>
      <c r="R1" s="501"/>
      <c r="S1" s="501"/>
      <c r="T1" s="501"/>
    </row>
    <row r="2" spans="1:27" ht="31.5" customHeight="1">
      <c r="A2" s="680" t="s">
        <v>361</v>
      </c>
      <c r="B2" s="680"/>
      <c r="C2" s="680"/>
      <c r="D2" s="680"/>
      <c r="E2" s="680"/>
      <c r="F2" s="680"/>
      <c r="G2" s="680"/>
      <c r="H2" s="680"/>
      <c r="I2" s="680"/>
      <c r="J2" s="680"/>
      <c r="K2" s="680"/>
      <c r="L2" s="680"/>
      <c r="M2" s="680"/>
      <c r="N2" s="680"/>
      <c r="O2" s="680"/>
      <c r="P2" s="680"/>
      <c r="Q2" s="680"/>
      <c r="R2" s="680"/>
      <c r="S2" s="680"/>
      <c r="T2" s="680"/>
    </row>
    <row r="3" spans="1:27" ht="20">
      <c r="A3" s="305" t="s">
        <v>331</v>
      </c>
      <c r="B3" s="305"/>
      <c r="C3" s="305"/>
      <c r="D3" s="305"/>
      <c r="E3" s="502"/>
      <c r="F3" s="502"/>
      <c r="G3" s="502"/>
      <c r="H3" s="502"/>
      <c r="I3" s="502"/>
      <c r="J3" s="502"/>
      <c r="K3" s="502"/>
      <c r="L3" s="502"/>
      <c r="M3" s="502"/>
      <c r="N3" s="502"/>
      <c r="O3" s="502"/>
      <c r="P3" s="502"/>
      <c r="Q3" s="502"/>
      <c r="R3" s="502"/>
      <c r="S3" s="502"/>
      <c r="T3" s="502"/>
      <c r="U3" s="2"/>
      <c r="V3" s="5"/>
    </row>
    <row r="4" spans="1:27" ht="21.75" customHeight="1">
      <c r="A4" s="757" t="s">
        <v>290</v>
      </c>
      <c r="B4" s="758"/>
      <c r="C4" s="758"/>
      <c r="D4" s="759"/>
      <c r="E4" s="722" t="s">
        <v>289</v>
      </c>
      <c r="F4" s="723"/>
      <c r="G4" s="751" t="str">
        <f>IF(様式外＿申請書別紙入力用資料!E14="","",様式外＿申請書別紙入力用資料!E14)</f>
        <v/>
      </c>
      <c r="H4" s="752"/>
      <c r="I4" s="752"/>
      <c r="J4" s="752"/>
      <c r="K4" s="752"/>
      <c r="L4" s="752"/>
      <c r="M4" s="752"/>
      <c r="N4" s="752"/>
      <c r="O4" s="752"/>
      <c r="P4" s="752"/>
      <c r="Q4" s="752"/>
      <c r="R4" s="752"/>
      <c r="S4" s="752"/>
      <c r="T4" s="753"/>
      <c r="U4" s="3"/>
      <c r="V4" s="8"/>
      <c r="W4" s="7"/>
      <c r="X4" s="7"/>
      <c r="Y4" s="7"/>
      <c r="Z4" s="7"/>
      <c r="AA4" s="7"/>
    </row>
    <row r="5" spans="1:27" ht="21.75" customHeight="1">
      <c r="A5" s="760"/>
      <c r="B5" s="761"/>
      <c r="C5" s="761"/>
      <c r="D5" s="762"/>
      <c r="E5" s="749" t="s">
        <v>162</v>
      </c>
      <c r="F5" s="750"/>
      <c r="G5" s="754" t="str">
        <f>IF(様式外＿申請書別紙入力用資料!E15="","",様式外＿申請書別紙入力用資料!E15)</f>
        <v/>
      </c>
      <c r="H5" s="755"/>
      <c r="I5" s="755"/>
      <c r="J5" s="755"/>
      <c r="K5" s="755"/>
      <c r="L5" s="755"/>
      <c r="M5" s="755"/>
      <c r="N5" s="755"/>
      <c r="O5" s="755"/>
      <c r="P5" s="755"/>
      <c r="Q5" s="755"/>
      <c r="R5" s="755"/>
      <c r="S5" s="755"/>
      <c r="T5" s="756"/>
      <c r="U5" s="2"/>
      <c r="V5" s="2"/>
    </row>
    <row r="6" spans="1:27" ht="19.5" customHeight="1">
      <c r="A6" s="713" t="s">
        <v>369</v>
      </c>
      <c r="B6" s="714"/>
      <c r="C6" s="714"/>
      <c r="D6" s="714"/>
      <c r="E6" s="714"/>
      <c r="F6" s="714"/>
      <c r="G6" s="714"/>
      <c r="H6" s="714"/>
      <c r="I6" s="714"/>
      <c r="J6" s="714"/>
      <c r="K6" s="714"/>
      <c r="L6" s="714"/>
      <c r="M6" s="714"/>
      <c r="N6" s="714"/>
      <c r="O6" s="714"/>
      <c r="P6" s="714"/>
      <c r="Q6" s="714"/>
      <c r="R6" s="714"/>
      <c r="S6" s="714"/>
      <c r="T6" s="715"/>
      <c r="U6" s="2"/>
    </row>
    <row r="7" spans="1:27" ht="19.5" customHeight="1">
      <c r="A7" s="716"/>
      <c r="B7" s="717"/>
      <c r="C7" s="717"/>
      <c r="D7" s="717"/>
      <c r="E7" s="717"/>
      <c r="F7" s="717"/>
      <c r="G7" s="717"/>
      <c r="H7" s="717"/>
      <c r="I7" s="717"/>
      <c r="J7" s="717"/>
      <c r="K7" s="717"/>
      <c r="L7" s="717"/>
      <c r="M7" s="717"/>
      <c r="N7" s="717"/>
      <c r="O7" s="717"/>
      <c r="P7" s="717"/>
      <c r="Q7" s="717"/>
      <c r="R7" s="717"/>
      <c r="S7" s="717"/>
      <c r="T7" s="718"/>
      <c r="U7" s="2"/>
    </row>
    <row r="8" spans="1:27" ht="15" customHeight="1">
      <c r="A8" s="708" t="s">
        <v>65</v>
      </c>
      <c r="B8" s="709"/>
      <c r="C8" s="709"/>
      <c r="D8" s="710"/>
      <c r="E8" s="719"/>
      <c r="F8" s="720"/>
      <c r="G8" s="720"/>
      <c r="H8" s="720"/>
      <c r="I8" s="720"/>
      <c r="J8" s="720"/>
      <c r="K8" s="720"/>
      <c r="L8" s="720"/>
      <c r="M8" s="720"/>
      <c r="N8" s="720"/>
      <c r="O8" s="720"/>
      <c r="P8" s="720"/>
      <c r="Q8" s="720"/>
      <c r="R8" s="720"/>
      <c r="S8" s="720"/>
      <c r="T8" s="721"/>
      <c r="U8" s="2"/>
    </row>
    <row r="9" spans="1:27" ht="15" customHeight="1">
      <c r="A9" s="705" t="s">
        <v>370</v>
      </c>
      <c r="B9" s="706"/>
      <c r="C9" s="706"/>
      <c r="D9" s="707"/>
      <c r="E9" s="691"/>
      <c r="F9" s="692"/>
      <c r="G9" s="692"/>
      <c r="H9" s="692"/>
      <c r="I9" s="692"/>
      <c r="J9" s="692"/>
      <c r="K9" s="692"/>
      <c r="L9" s="692"/>
      <c r="M9" s="692"/>
      <c r="N9" s="692"/>
      <c r="O9" s="692"/>
      <c r="P9" s="692"/>
      <c r="Q9" s="692"/>
      <c r="R9" s="692"/>
      <c r="S9" s="692"/>
      <c r="T9" s="693"/>
    </row>
    <row r="10" spans="1:27" ht="15" customHeight="1">
      <c r="A10" s="708"/>
      <c r="B10" s="709"/>
      <c r="C10" s="709"/>
      <c r="D10" s="710"/>
      <c r="E10" s="694"/>
      <c r="F10" s="695"/>
      <c r="G10" s="695"/>
      <c r="H10" s="695"/>
      <c r="I10" s="695"/>
      <c r="J10" s="695"/>
      <c r="K10" s="695"/>
      <c r="L10" s="695"/>
      <c r="M10" s="695"/>
      <c r="N10" s="695"/>
      <c r="O10" s="695"/>
      <c r="P10" s="695"/>
      <c r="Q10" s="695"/>
      <c r="R10" s="695"/>
      <c r="S10" s="695"/>
      <c r="T10" s="696"/>
    </row>
    <row r="11" spans="1:27" ht="15" customHeight="1">
      <c r="A11" s="708"/>
      <c r="B11" s="709"/>
      <c r="C11" s="709"/>
      <c r="D11" s="710"/>
      <c r="E11" s="694"/>
      <c r="F11" s="695"/>
      <c r="G11" s="695"/>
      <c r="H11" s="695"/>
      <c r="I11" s="695"/>
      <c r="J11" s="695"/>
      <c r="K11" s="695"/>
      <c r="L11" s="695"/>
      <c r="M11" s="695"/>
      <c r="N11" s="695"/>
      <c r="O11" s="695"/>
      <c r="P11" s="695"/>
      <c r="Q11" s="695"/>
      <c r="R11" s="695"/>
      <c r="S11" s="695"/>
      <c r="T11" s="696"/>
    </row>
    <row r="12" spans="1:27" ht="15" customHeight="1">
      <c r="A12" s="708"/>
      <c r="B12" s="709"/>
      <c r="C12" s="709"/>
      <c r="D12" s="710"/>
      <c r="E12" s="694"/>
      <c r="F12" s="695"/>
      <c r="G12" s="695"/>
      <c r="H12" s="695"/>
      <c r="I12" s="695"/>
      <c r="J12" s="695"/>
      <c r="K12" s="695"/>
      <c r="L12" s="695"/>
      <c r="M12" s="695"/>
      <c r="N12" s="695"/>
      <c r="O12" s="695"/>
      <c r="P12" s="695"/>
      <c r="Q12" s="695"/>
      <c r="R12" s="695"/>
      <c r="S12" s="695"/>
      <c r="T12" s="696"/>
    </row>
    <row r="13" spans="1:27" ht="15" customHeight="1">
      <c r="A13" s="708"/>
      <c r="B13" s="709"/>
      <c r="C13" s="709"/>
      <c r="D13" s="710"/>
      <c r="E13" s="694"/>
      <c r="F13" s="695"/>
      <c r="G13" s="695"/>
      <c r="H13" s="695"/>
      <c r="I13" s="695"/>
      <c r="J13" s="695"/>
      <c r="K13" s="695"/>
      <c r="L13" s="695"/>
      <c r="M13" s="695"/>
      <c r="N13" s="695"/>
      <c r="O13" s="695"/>
      <c r="P13" s="695"/>
      <c r="Q13" s="695"/>
      <c r="R13" s="695"/>
      <c r="S13" s="695"/>
      <c r="T13" s="696"/>
    </row>
    <row r="14" spans="1:27" ht="15" customHeight="1">
      <c r="A14" s="697">
        <f>IF(LEN(E9)&lt;=200,LEN(E9),"→200字を超過しています")</f>
        <v>0</v>
      </c>
      <c r="B14" s="698"/>
      <c r="C14" s="698"/>
      <c r="D14" s="699"/>
      <c r="E14" s="694"/>
      <c r="F14" s="695"/>
      <c r="G14" s="695"/>
      <c r="H14" s="695"/>
      <c r="I14" s="695"/>
      <c r="J14" s="695"/>
      <c r="K14" s="695"/>
      <c r="L14" s="695"/>
      <c r="M14" s="695"/>
      <c r="N14" s="695"/>
      <c r="O14" s="695"/>
      <c r="P14" s="695"/>
      <c r="Q14" s="695"/>
      <c r="R14" s="695"/>
      <c r="S14" s="695"/>
      <c r="T14" s="696"/>
    </row>
    <row r="15" spans="1:27" ht="15" customHeight="1">
      <c r="A15" s="700" t="s">
        <v>67</v>
      </c>
      <c r="B15" s="701"/>
      <c r="C15" s="701"/>
      <c r="D15" s="702"/>
      <c r="E15" s="703"/>
      <c r="F15" s="704"/>
      <c r="G15" s="704"/>
      <c r="H15" s="503"/>
      <c r="I15" s="232" t="s">
        <v>51</v>
      </c>
      <c r="J15" s="504"/>
      <c r="K15" s="232" t="s">
        <v>56</v>
      </c>
      <c r="L15" s="233" t="s">
        <v>273</v>
      </c>
      <c r="M15" s="711">
        <v>45931</v>
      </c>
      <c r="N15" s="711"/>
      <c r="O15" s="711"/>
      <c r="P15" s="711"/>
      <c r="Q15" s="712" t="s">
        <v>292</v>
      </c>
      <c r="R15" s="712"/>
      <c r="S15" s="712"/>
      <c r="T15" s="505"/>
      <c r="U15" s="2"/>
    </row>
    <row r="16" spans="1:27" s="6" customFormat="1" ht="15" customHeight="1">
      <c r="A16" s="681" t="s">
        <v>66</v>
      </c>
      <c r="B16" s="682"/>
      <c r="C16" s="682"/>
      <c r="D16" s="683"/>
      <c r="E16" s="684"/>
      <c r="F16" s="685"/>
      <c r="G16" s="685"/>
      <c r="H16" s="685"/>
      <c r="I16" s="685"/>
      <c r="J16" s="685"/>
      <c r="K16" s="686" t="s">
        <v>73</v>
      </c>
      <c r="L16" s="687"/>
      <c r="M16" s="687"/>
      <c r="N16" s="688"/>
      <c r="O16" s="689"/>
      <c r="P16" s="690"/>
      <c r="Q16" s="690"/>
      <c r="R16" s="690"/>
      <c r="S16" s="690"/>
      <c r="T16" s="506" t="s">
        <v>0</v>
      </c>
      <c r="U16" s="2"/>
    </row>
    <row r="17" spans="1:20" s="6" customFormat="1" ht="15" customHeight="1">
      <c r="A17" s="763" t="s">
        <v>291</v>
      </c>
      <c r="B17" s="764"/>
      <c r="C17" s="764"/>
      <c r="D17" s="764"/>
      <c r="E17" s="764"/>
      <c r="F17" s="764"/>
      <c r="G17" s="764"/>
      <c r="H17" s="764"/>
      <c r="I17" s="764"/>
      <c r="J17" s="764"/>
      <c r="K17" s="764"/>
      <c r="L17" s="764"/>
      <c r="M17" s="764"/>
      <c r="N17" s="764"/>
      <c r="O17" s="764"/>
      <c r="P17" s="764"/>
      <c r="Q17" s="764"/>
      <c r="R17" s="764"/>
      <c r="S17" s="764"/>
      <c r="T17" s="765"/>
    </row>
    <row r="18" spans="1:20" s="6" customFormat="1" ht="15" customHeight="1">
      <c r="A18" s="766"/>
      <c r="B18" s="767"/>
      <c r="C18" s="767"/>
      <c r="D18" s="767"/>
      <c r="E18" s="767"/>
      <c r="F18" s="767"/>
      <c r="G18" s="767"/>
      <c r="H18" s="767"/>
      <c r="I18" s="767"/>
      <c r="J18" s="767"/>
      <c r="K18" s="767"/>
      <c r="L18" s="767"/>
      <c r="M18" s="767"/>
      <c r="N18" s="767"/>
      <c r="O18" s="767"/>
      <c r="P18" s="767"/>
      <c r="Q18" s="767"/>
      <c r="R18" s="767"/>
      <c r="S18" s="767"/>
      <c r="T18" s="768"/>
    </row>
    <row r="19" spans="1:20" s="6" customFormat="1" ht="18.75" customHeight="1">
      <c r="A19" s="724" t="s">
        <v>371</v>
      </c>
      <c r="B19" s="725"/>
      <c r="C19" s="725"/>
      <c r="D19" s="726"/>
      <c r="E19" s="730"/>
      <c r="F19" s="731"/>
      <c r="G19" s="731"/>
      <c r="H19" s="731"/>
      <c r="I19" s="731"/>
      <c r="J19" s="731"/>
      <c r="K19" s="731"/>
      <c r="L19" s="731"/>
      <c r="M19" s="731"/>
      <c r="N19" s="731"/>
      <c r="O19" s="731"/>
      <c r="P19" s="731"/>
      <c r="Q19" s="731"/>
      <c r="R19" s="731"/>
      <c r="S19" s="731"/>
      <c r="T19" s="732"/>
    </row>
    <row r="20" spans="1:20" s="6" customFormat="1" ht="18.75" customHeight="1">
      <c r="A20" s="727"/>
      <c r="B20" s="728"/>
      <c r="C20" s="728"/>
      <c r="D20" s="729"/>
      <c r="E20" s="733"/>
      <c r="F20" s="695"/>
      <c r="G20" s="695"/>
      <c r="H20" s="695"/>
      <c r="I20" s="695"/>
      <c r="J20" s="695"/>
      <c r="K20" s="695"/>
      <c r="L20" s="695"/>
      <c r="M20" s="695"/>
      <c r="N20" s="695"/>
      <c r="O20" s="695"/>
      <c r="P20" s="695"/>
      <c r="Q20" s="695"/>
      <c r="R20" s="695"/>
      <c r="S20" s="695"/>
      <c r="T20" s="696"/>
    </row>
    <row r="21" spans="1:20" s="6" customFormat="1" ht="18.75" customHeight="1">
      <c r="A21" s="727"/>
      <c r="B21" s="728"/>
      <c r="C21" s="728"/>
      <c r="D21" s="729"/>
      <c r="E21" s="733"/>
      <c r="F21" s="695"/>
      <c r="G21" s="695"/>
      <c r="H21" s="695"/>
      <c r="I21" s="695"/>
      <c r="J21" s="695"/>
      <c r="K21" s="695"/>
      <c r="L21" s="695"/>
      <c r="M21" s="695"/>
      <c r="N21" s="695"/>
      <c r="O21" s="695"/>
      <c r="P21" s="695"/>
      <c r="Q21" s="695"/>
      <c r="R21" s="695"/>
      <c r="S21" s="695"/>
      <c r="T21" s="696"/>
    </row>
    <row r="22" spans="1:20" s="6" customFormat="1" ht="18.75" customHeight="1">
      <c r="A22" s="727"/>
      <c r="B22" s="728"/>
      <c r="C22" s="728"/>
      <c r="D22" s="729"/>
      <c r="E22" s="733"/>
      <c r="F22" s="695"/>
      <c r="G22" s="695"/>
      <c r="H22" s="695"/>
      <c r="I22" s="695"/>
      <c r="J22" s="695"/>
      <c r="K22" s="695"/>
      <c r="L22" s="695"/>
      <c r="M22" s="695"/>
      <c r="N22" s="695"/>
      <c r="O22" s="695"/>
      <c r="P22" s="695"/>
      <c r="Q22" s="695"/>
      <c r="R22" s="695"/>
      <c r="S22" s="695"/>
      <c r="T22" s="696"/>
    </row>
    <row r="23" spans="1:20" s="6" customFormat="1" ht="18.75" customHeight="1">
      <c r="A23" s="727"/>
      <c r="B23" s="728"/>
      <c r="C23" s="728"/>
      <c r="D23" s="729"/>
      <c r="E23" s="733"/>
      <c r="F23" s="695"/>
      <c r="G23" s="695"/>
      <c r="H23" s="695"/>
      <c r="I23" s="695"/>
      <c r="J23" s="695"/>
      <c r="K23" s="695"/>
      <c r="L23" s="695"/>
      <c r="M23" s="695"/>
      <c r="N23" s="695"/>
      <c r="O23" s="695"/>
      <c r="P23" s="695"/>
      <c r="Q23" s="695"/>
      <c r="R23" s="695"/>
      <c r="S23" s="695"/>
      <c r="T23" s="696"/>
    </row>
    <row r="24" spans="1:20" s="6" customFormat="1" ht="18.75" customHeight="1">
      <c r="A24" s="727"/>
      <c r="B24" s="728"/>
      <c r="C24" s="728"/>
      <c r="D24" s="729"/>
      <c r="E24" s="733"/>
      <c r="F24" s="695"/>
      <c r="G24" s="695"/>
      <c r="H24" s="695"/>
      <c r="I24" s="695"/>
      <c r="J24" s="695"/>
      <c r="K24" s="695"/>
      <c r="L24" s="695"/>
      <c r="M24" s="695"/>
      <c r="N24" s="695"/>
      <c r="O24" s="695"/>
      <c r="P24" s="695"/>
      <c r="Q24" s="695"/>
      <c r="R24" s="695"/>
      <c r="S24" s="695"/>
      <c r="T24" s="696"/>
    </row>
    <row r="25" spans="1:20" s="6" customFormat="1" ht="18.75" customHeight="1">
      <c r="A25" s="727"/>
      <c r="B25" s="728"/>
      <c r="C25" s="728"/>
      <c r="D25" s="729"/>
      <c r="E25" s="733"/>
      <c r="F25" s="695"/>
      <c r="G25" s="695"/>
      <c r="H25" s="695"/>
      <c r="I25" s="695"/>
      <c r="J25" s="695"/>
      <c r="K25" s="695"/>
      <c r="L25" s="695"/>
      <c r="M25" s="695"/>
      <c r="N25" s="695"/>
      <c r="O25" s="695"/>
      <c r="P25" s="695"/>
      <c r="Q25" s="695"/>
      <c r="R25" s="695"/>
      <c r="S25" s="695"/>
      <c r="T25" s="696"/>
    </row>
    <row r="26" spans="1:20" s="6" customFormat="1" ht="18.75" customHeight="1">
      <c r="A26" s="727"/>
      <c r="B26" s="728"/>
      <c r="C26" s="728"/>
      <c r="D26" s="729"/>
      <c r="E26" s="733"/>
      <c r="F26" s="695"/>
      <c r="G26" s="695"/>
      <c r="H26" s="695"/>
      <c r="I26" s="695"/>
      <c r="J26" s="695"/>
      <c r="K26" s="695"/>
      <c r="L26" s="695"/>
      <c r="M26" s="695"/>
      <c r="N26" s="695"/>
      <c r="O26" s="695"/>
      <c r="P26" s="695"/>
      <c r="Q26" s="695"/>
      <c r="R26" s="695"/>
      <c r="S26" s="695"/>
      <c r="T26" s="696"/>
    </row>
    <row r="27" spans="1:20" s="6" customFormat="1" ht="18.75" customHeight="1">
      <c r="A27" s="727"/>
      <c r="B27" s="728"/>
      <c r="C27" s="728"/>
      <c r="D27" s="729"/>
      <c r="E27" s="733"/>
      <c r="F27" s="695"/>
      <c r="G27" s="695"/>
      <c r="H27" s="695"/>
      <c r="I27" s="695"/>
      <c r="J27" s="695"/>
      <c r="K27" s="695"/>
      <c r="L27" s="695"/>
      <c r="M27" s="695"/>
      <c r="N27" s="695"/>
      <c r="O27" s="695"/>
      <c r="P27" s="695"/>
      <c r="Q27" s="695"/>
      <c r="R27" s="695"/>
      <c r="S27" s="695"/>
      <c r="T27" s="696"/>
    </row>
    <row r="28" spans="1:20" s="6" customFormat="1" ht="18.75" customHeight="1">
      <c r="A28" s="727"/>
      <c r="B28" s="728"/>
      <c r="C28" s="728"/>
      <c r="D28" s="729"/>
      <c r="E28" s="733"/>
      <c r="F28" s="695"/>
      <c r="G28" s="695"/>
      <c r="H28" s="695"/>
      <c r="I28" s="695"/>
      <c r="J28" s="695"/>
      <c r="K28" s="695"/>
      <c r="L28" s="695"/>
      <c r="M28" s="695"/>
      <c r="N28" s="695"/>
      <c r="O28" s="695"/>
      <c r="P28" s="695"/>
      <c r="Q28" s="695"/>
      <c r="R28" s="695"/>
      <c r="S28" s="695"/>
      <c r="T28" s="696"/>
    </row>
    <row r="29" spans="1:20" s="6" customFormat="1" ht="18.75" customHeight="1">
      <c r="A29" s="727"/>
      <c r="B29" s="728"/>
      <c r="C29" s="728"/>
      <c r="D29" s="729"/>
      <c r="E29" s="733"/>
      <c r="F29" s="695"/>
      <c r="G29" s="695"/>
      <c r="H29" s="695"/>
      <c r="I29" s="695"/>
      <c r="J29" s="695"/>
      <c r="K29" s="695"/>
      <c r="L29" s="695"/>
      <c r="M29" s="695"/>
      <c r="N29" s="695"/>
      <c r="O29" s="695"/>
      <c r="P29" s="695"/>
      <c r="Q29" s="695"/>
      <c r="R29" s="695"/>
      <c r="S29" s="695"/>
      <c r="T29" s="696"/>
    </row>
    <row r="30" spans="1:20" s="6" customFormat="1" ht="18.75" customHeight="1">
      <c r="A30" s="727"/>
      <c r="B30" s="728"/>
      <c r="C30" s="728"/>
      <c r="D30" s="729"/>
      <c r="E30" s="733"/>
      <c r="F30" s="695"/>
      <c r="G30" s="695"/>
      <c r="H30" s="695"/>
      <c r="I30" s="695"/>
      <c r="J30" s="695"/>
      <c r="K30" s="695"/>
      <c r="L30" s="695"/>
      <c r="M30" s="695"/>
      <c r="N30" s="695"/>
      <c r="O30" s="695"/>
      <c r="P30" s="695"/>
      <c r="Q30" s="695"/>
      <c r="R30" s="695"/>
      <c r="S30" s="695"/>
      <c r="T30" s="696"/>
    </row>
    <row r="31" spans="1:20" s="6" customFormat="1" ht="18.75" customHeight="1">
      <c r="A31" s="727"/>
      <c r="B31" s="728"/>
      <c r="C31" s="728"/>
      <c r="D31" s="729"/>
      <c r="E31" s="733"/>
      <c r="F31" s="695"/>
      <c r="G31" s="695"/>
      <c r="H31" s="695"/>
      <c r="I31" s="695"/>
      <c r="J31" s="695"/>
      <c r="K31" s="695"/>
      <c r="L31" s="695"/>
      <c r="M31" s="695"/>
      <c r="N31" s="695"/>
      <c r="O31" s="695"/>
      <c r="P31" s="695"/>
      <c r="Q31" s="695"/>
      <c r="R31" s="695"/>
      <c r="S31" s="695"/>
      <c r="T31" s="696"/>
    </row>
    <row r="32" spans="1:20" ht="18.75" customHeight="1">
      <c r="A32" s="746">
        <f>IF(LEN(E19)&lt;=500,LEN(E19),"→500字を超過しています")</f>
        <v>0</v>
      </c>
      <c r="B32" s="747"/>
      <c r="C32" s="747"/>
      <c r="D32" s="748"/>
      <c r="E32" s="733"/>
      <c r="F32" s="695"/>
      <c r="G32" s="695"/>
      <c r="H32" s="695"/>
      <c r="I32" s="695"/>
      <c r="J32" s="695"/>
      <c r="K32" s="695"/>
      <c r="L32" s="695"/>
      <c r="M32" s="695"/>
      <c r="N32" s="695"/>
      <c r="O32" s="695"/>
      <c r="P32" s="695"/>
      <c r="Q32" s="695"/>
      <c r="R32" s="695"/>
      <c r="S32" s="695"/>
      <c r="T32" s="696"/>
    </row>
    <row r="33" spans="1:27" ht="18.75" customHeight="1">
      <c r="A33" s="724" t="s">
        <v>372</v>
      </c>
      <c r="B33" s="725"/>
      <c r="C33" s="725"/>
      <c r="D33" s="726"/>
      <c r="E33" s="730"/>
      <c r="F33" s="731"/>
      <c r="G33" s="731"/>
      <c r="H33" s="731"/>
      <c r="I33" s="731"/>
      <c r="J33" s="731"/>
      <c r="K33" s="731"/>
      <c r="L33" s="731"/>
      <c r="M33" s="731"/>
      <c r="N33" s="731"/>
      <c r="O33" s="731"/>
      <c r="P33" s="731"/>
      <c r="Q33" s="731"/>
      <c r="R33" s="731"/>
      <c r="S33" s="731"/>
      <c r="T33" s="732"/>
      <c r="U33" s="2"/>
      <c r="V33" s="9"/>
    </row>
    <row r="34" spans="1:27" ht="18.75" customHeight="1">
      <c r="A34" s="727"/>
      <c r="B34" s="728"/>
      <c r="C34" s="728"/>
      <c r="D34" s="729"/>
      <c r="E34" s="733"/>
      <c r="F34" s="695"/>
      <c r="G34" s="695"/>
      <c r="H34" s="695"/>
      <c r="I34" s="695"/>
      <c r="J34" s="695"/>
      <c r="K34" s="695"/>
      <c r="L34" s="695"/>
      <c r="M34" s="695"/>
      <c r="N34" s="695"/>
      <c r="O34" s="695"/>
      <c r="P34" s="695"/>
      <c r="Q34" s="695"/>
      <c r="R34" s="695"/>
      <c r="S34" s="695"/>
      <c r="T34" s="696"/>
      <c r="U34" s="2"/>
    </row>
    <row r="35" spans="1:27" ht="18.75" customHeight="1">
      <c r="A35" s="727"/>
      <c r="B35" s="728"/>
      <c r="C35" s="728"/>
      <c r="D35" s="729"/>
      <c r="E35" s="733"/>
      <c r="F35" s="695"/>
      <c r="G35" s="695"/>
      <c r="H35" s="695"/>
      <c r="I35" s="695"/>
      <c r="J35" s="695"/>
      <c r="K35" s="695"/>
      <c r="L35" s="695"/>
      <c r="M35" s="695"/>
      <c r="N35" s="695"/>
      <c r="O35" s="695"/>
      <c r="P35" s="695"/>
      <c r="Q35" s="695"/>
      <c r="R35" s="695"/>
      <c r="S35" s="695"/>
      <c r="T35" s="696"/>
      <c r="U35" s="2"/>
    </row>
    <row r="36" spans="1:27" ht="18.75" customHeight="1">
      <c r="A36" s="727"/>
      <c r="B36" s="728"/>
      <c r="C36" s="728"/>
      <c r="D36" s="729"/>
      <c r="E36" s="733"/>
      <c r="F36" s="695"/>
      <c r="G36" s="695"/>
      <c r="H36" s="695"/>
      <c r="I36" s="695"/>
      <c r="J36" s="695"/>
      <c r="K36" s="695"/>
      <c r="L36" s="695"/>
      <c r="M36" s="695"/>
      <c r="N36" s="695"/>
      <c r="O36" s="695"/>
      <c r="P36" s="695"/>
      <c r="Q36" s="695"/>
      <c r="R36" s="695"/>
      <c r="S36" s="695"/>
      <c r="T36" s="696"/>
    </row>
    <row r="37" spans="1:27" ht="18.75" customHeight="1">
      <c r="A37" s="727"/>
      <c r="B37" s="728"/>
      <c r="C37" s="728"/>
      <c r="D37" s="729"/>
      <c r="E37" s="733"/>
      <c r="F37" s="695"/>
      <c r="G37" s="695"/>
      <c r="H37" s="695"/>
      <c r="I37" s="695"/>
      <c r="J37" s="695"/>
      <c r="K37" s="695"/>
      <c r="L37" s="695"/>
      <c r="M37" s="695"/>
      <c r="N37" s="695"/>
      <c r="O37" s="695"/>
      <c r="P37" s="695"/>
      <c r="Q37" s="695"/>
      <c r="R37" s="695"/>
      <c r="S37" s="695"/>
      <c r="T37" s="696"/>
    </row>
    <row r="38" spans="1:27" ht="18.75" customHeight="1">
      <c r="A38" s="727"/>
      <c r="B38" s="728"/>
      <c r="C38" s="728"/>
      <c r="D38" s="729"/>
      <c r="E38" s="733"/>
      <c r="F38" s="695"/>
      <c r="G38" s="695"/>
      <c r="H38" s="695"/>
      <c r="I38" s="695"/>
      <c r="J38" s="695"/>
      <c r="K38" s="695"/>
      <c r="L38" s="695"/>
      <c r="M38" s="695"/>
      <c r="N38" s="695"/>
      <c r="O38" s="695"/>
      <c r="P38" s="695"/>
      <c r="Q38" s="695"/>
      <c r="R38" s="695"/>
      <c r="S38" s="695"/>
      <c r="T38" s="696"/>
    </row>
    <row r="39" spans="1:27" ht="18.75" customHeight="1">
      <c r="A39" s="727"/>
      <c r="B39" s="728"/>
      <c r="C39" s="728"/>
      <c r="D39" s="729"/>
      <c r="E39" s="733"/>
      <c r="F39" s="695"/>
      <c r="G39" s="695"/>
      <c r="H39" s="695"/>
      <c r="I39" s="695"/>
      <c r="J39" s="695"/>
      <c r="K39" s="695"/>
      <c r="L39" s="695"/>
      <c r="M39" s="695"/>
      <c r="N39" s="695"/>
      <c r="O39" s="695"/>
      <c r="P39" s="695"/>
      <c r="Q39" s="695"/>
      <c r="R39" s="695"/>
      <c r="S39" s="695"/>
      <c r="T39" s="696"/>
    </row>
    <row r="40" spans="1:27" ht="18.75" customHeight="1">
      <c r="A40" s="727"/>
      <c r="B40" s="728"/>
      <c r="C40" s="728"/>
      <c r="D40" s="729"/>
      <c r="E40" s="733"/>
      <c r="F40" s="695"/>
      <c r="G40" s="695"/>
      <c r="H40" s="695"/>
      <c r="I40" s="695"/>
      <c r="J40" s="695"/>
      <c r="K40" s="695"/>
      <c r="L40" s="695"/>
      <c r="M40" s="695"/>
      <c r="N40" s="695"/>
      <c r="O40" s="695"/>
      <c r="P40" s="695"/>
      <c r="Q40" s="695"/>
      <c r="R40" s="695"/>
      <c r="S40" s="695"/>
      <c r="T40" s="696"/>
      <c r="W40" s="10"/>
      <c r="X40" s="11"/>
      <c r="Y40" s="11"/>
      <c r="Z40" s="7"/>
      <c r="AA40" s="7"/>
    </row>
    <row r="41" spans="1:27" ht="18.75" customHeight="1">
      <c r="A41" s="727"/>
      <c r="B41" s="728"/>
      <c r="C41" s="728"/>
      <c r="D41" s="729"/>
      <c r="E41" s="733"/>
      <c r="F41" s="695"/>
      <c r="G41" s="695"/>
      <c r="H41" s="695"/>
      <c r="I41" s="695"/>
      <c r="J41" s="695"/>
      <c r="K41" s="695"/>
      <c r="L41" s="695"/>
      <c r="M41" s="695"/>
      <c r="N41" s="695"/>
      <c r="O41" s="695"/>
      <c r="P41" s="695"/>
      <c r="Q41" s="695"/>
      <c r="R41" s="695"/>
      <c r="S41" s="695"/>
      <c r="T41" s="696"/>
      <c r="W41" s="7"/>
      <c r="X41" s="7"/>
      <c r="Y41" s="7"/>
      <c r="Z41" s="7"/>
      <c r="AA41" s="7"/>
    </row>
    <row r="42" spans="1:27" ht="18.75" customHeight="1">
      <c r="A42" s="727"/>
      <c r="B42" s="728"/>
      <c r="C42" s="728"/>
      <c r="D42" s="729"/>
      <c r="E42" s="733"/>
      <c r="F42" s="695"/>
      <c r="G42" s="695"/>
      <c r="H42" s="695"/>
      <c r="I42" s="695"/>
      <c r="J42" s="695"/>
      <c r="K42" s="695"/>
      <c r="L42" s="695"/>
      <c r="M42" s="695"/>
      <c r="N42" s="695"/>
      <c r="O42" s="695"/>
      <c r="P42" s="695"/>
      <c r="Q42" s="695"/>
      <c r="R42" s="695"/>
      <c r="S42" s="695"/>
      <c r="T42" s="696"/>
      <c r="W42" s="10"/>
      <c r="X42" s="10"/>
      <c r="Y42" s="10"/>
      <c r="Z42" s="10"/>
      <c r="AA42" s="10"/>
    </row>
    <row r="43" spans="1:27" ht="18.75" customHeight="1">
      <c r="A43" s="727"/>
      <c r="B43" s="728"/>
      <c r="C43" s="728"/>
      <c r="D43" s="729"/>
      <c r="E43" s="733"/>
      <c r="F43" s="695"/>
      <c r="G43" s="695"/>
      <c r="H43" s="695"/>
      <c r="I43" s="695"/>
      <c r="J43" s="695"/>
      <c r="K43" s="695"/>
      <c r="L43" s="695"/>
      <c r="M43" s="695"/>
      <c r="N43" s="695"/>
      <c r="O43" s="695"/>
      <c r="P43" s="695"/>
      <c r="Q43" s="695"/>
      <c r="R43" s="695"/>
      <c r="S43" s="695"/>
      <c r="T43" s="696"/>
      <c r="W43" s="10"/>
      <c r="X43" s="10"/>
      <c r="Y43" s="10"/>
      <c r="Z43" s="10"/>
      <c r="AA43" s="10"/>
    </row>
    <row r="44" spans="1:27" ht="18.75" customHeight="1">
      <c r="A44" s="727"/>
      <c r="B44" s="728"/>
      <c r="C44" s="728"/>
      <c r="D44" s="729"/>
      <c r="E44" s="733"/>
      <c r="F44" s="695"/>
      <c r="G44" s="695"/>
      <c r="H44" s="695"/>
      <c r="I44" s="695"/>
      <c r="J44" s="695"/>
      <c r="K44" s="695"/>
      <c r="L44" s="695"/>
      <c r="M44" s="695"/>
      <c r="N44" s="695"/>
      <c r="O44" s="695"/>
      <c r="P44" s="695"/>
      <c r="Q44" s="695"/>
      <c r="R44" s="695"/>
      <c r="S44" s="695"/>
      <c r="T44" s="696"/>
      <c r="W44" s="10"/>
      <c r="X44" s="10"/>
      <c r="Y44" s="10"/>
      <c r="Z44" s="10"/>
      <c r="AA44" s="10"/>
    </row>
    <row r="45" spans="1:27" ht="18.75" customHeight="1">
      <c r="A45" s="727"/>
      <c r="B45" s="728"/>
      <c r="C45" s="728"/>
      <c r="D45" s="729"/>
      <c r="E45" s="733"/>
      <c r="F45" s="695"/>
      <c r="G45" s="695"/>
      <c r="H45" s="695"/>
      <c r="I45" s="695"/>
      <c r="J45" s="695"/>
      <c r="K45" s="695"/>
      <c r="L45" s="695"/>
      <c r="M45" s="695"/>
      <c r="N45" s="695"/>
      <c r="O45" s="695"/>
      <c r="P45" s="695"/>
      <c r="Q45" s="695"/>
      <c r="R45" s="695"/>
      <c r="S45" s="695"/>
      <c r="T45" s="696"/>
      <c r="W45" s="10"/>
      <c r="X45" s="10"/>
      <c r="Y45" s="10"/>
      <c r="Z45" s="10"/>
      <c r="AA45" s="10"/>
    </row>
    <row r="46" spans="1:27" ht="18.75" customHeight="1">
      <c r="A46" s="737">
        <f>IF(LEN(E33)&lt;=500,LEN(E33),"→500字を超過しています")</f>
        <v>0</v>
      </c>
      <c r="B46" s="738"/>
      <c r="C46" s="738"/>
      <c r="D46" s="739"/>
      <c r="E46" s="734"/>
      <c r="F46" s="735"/>
      <c r="G46" s="735"/>
      <c r="H46" s="735"/>
      <c r="I46" s="735"/>
      <c r="J46" s="735"/>
      <c r="K46" s="735"/>
      <c r="L46" s="735"/>
      <c r="M46" s="735"/>
      <c r="N46" s="735"/>
      <c r="O46" s="735"/>
      <c r="P46" s="735"/>
      <c r="Q46" s="735"/>
      <c r="R46" s="735"/>
      <c r="S46" s="735"/>
      <c r="T46" s="736"/>
      <c r="W46" s="10"/>
      <c r="X46" s="10"/>
      <c r="Y46" s="10"/>
      <c r="Z46" s="10"/>
      <c r="AA46" s="10"/>
    </row>
    <row r="47" spans="1:27" ht="18.75" customHeight="1">
      <c r="A47" s="724" t="s">
        <v>373</v>
      </c>
      <c r="B47" s="725"/>
      <c r="C47" s="725"/>
      <c r="D47" s="726"/>
      <c r="E47" s="733"/>
      <c r="F47" s="695"/>
      <c r="G47" s="695"/>
      <c r="H47" s="695"/>
      <c r="I47" s="695"/>
      <c r="J47" s="695"/>
      <c r="K47" s="695"/>
      <c r="L47" s="695"/>
      <c r="M47" s="695"/>
      <c r="N47" s="695"/>
      <c r="O47" s="695"/>
      <c r="P47" s="695"/>
      <c r="Q47" s="695"/>
      <c r="R47" s="695"/>
      <c r="S47" s="695"/>
      <c r="T47" s="696"/>
    </row>
    <row r="48" spans="1:27" ht="18.75" customHeight="1">
      <c r="A48" s="727"/>
      <c r="B48" s="728"/>
      <c r="C48" s="728"/>
      <c r="D48" s="729"/>
      <c r="E48" s="733"/>
      <c r="F48" s="695"/>
      <c r="G48" s="695"/>
      <c r="H48" s="695"/>
      <c r="I48" s="695"/>
      <c r="J48" s="695"/>
      <c r="K48" s="695"/>
      <c r="L48" s="695"/>
      <c r="M48" s="695"/>
      <c r="N48" s="695"/>
      <c r="O48" s="695"/>
      <c r="P48" s="695"/>
      <c r="Q48" s="695"/>
      <c r="R48" s="695"/>
      <c r="S48" s="695"/>
      <c r="T48" s="696"/>
    </row>
    <row r="49" spans="1:27" ht="18.75" customHeight="1">
      <c r="A49" s="727"/>
      <c r="B49" s="728"/>
      <c r="C49" s="728"/>
      <c r="D49" s="729"/>
      <c r="E49" s="733"/>
      <c r="F49" s="695"/>
      <c r="G49" s="695"/>
      <c r="H49" s="695"/>
      <c r="I49" s="695"/>
      <c r="J49" s="695"/>
      <c r="K49" s="695"/>
      <c r="L49" s="695"/>
      <c r="M49" s="695"/>
      <c r="N49" s="695"/>
      <c r="O49" s="695"/>
      <c r="P49" s="695"/>
      <c r="Q49" s="695"/>
      <c r="R49" s="695"/>
      <c r="S49" s="695"/>
      <c r="T49" s="696"/>
    </row>
    <row r="50" spans="1:27" ht="18.75" customHeight="1">
      <c r="A50" s="727"/>
      <c r="B50" s="728"/>
      <c r="C50" s="728"/>
      <c r="D50" s="729"/>
      <c r="E50" s="733"/>
      <c r="F50" s="695"/>
      <c r="G50" s="695"/>
      <c r="H50" s="695"/>
      <c r="I50" s="695"/>
      <c r="J50" s="695"/>
      <c r="K50" s="695"/>
      <c r="L50" s="695"/>
      <c r="M50" s="695"/>
      <c r="N50" s="695"/>
      <c r="O50" s="695"/>
      <c r="P50" s="695"/>
      <c r="Q50" s="695"/>
      <c r="R50" s="695"/>
      <c r="S50" s="695"/>
      <c r="T50" s="696"/>
      <c r="W50" s="10"/>
      <c r="X50" s="11"/>
      <c r="Y50" s="11"/>
      <c r="Z50" s="7"/>
      <c r="AA50" s="7"/>
    </row>
    <row r="51" spans="1:27" ht="18.75" customHeight="1">
      <c r="A51" s="727"/>
      <c r="B51" s="728"/>
      <c r="C51" s="728"/>
      <c r="D51" s="729"/>
      <c r="E51" s="733"/>
      <c r="F51" s="695"/>
      <c r="G51" s="695"/>
      <c r="H51" s="695"/>
      <c r="I51" s="695"/>
      <c r="J51" s="695"/>
      <c r="K51" s="695"/>
      <c r="L51" s="695"/>
      <c r="M51" s="695"/>
      <c r="N51" s="695"/>
      <c r="O51" s="695"/>
      <c r="P51" s="695"/>
      <c r="Q51" s="695"/>
      <c r="R51" s="695"/>
      <c r="S51" s="695"/>
      <c r="T51" s="696"/>
      <c r="W51" s="10"/>
      <c r="X51" s="11"/>
      <c r="Y51" s="11"/>
      <c r="Z51" s="7"/>
      <c r="AA51" s="7"/>
    </row>
    <row r="52" spans="1:27" ht="18.75" customHeight="1">
      <c r="A52" s="743">
        <f>IF(LEN(E47)&lt;=200,LEN(E47),"→200字を超過しています")</f>
        <v>0</v>
      </c>
      <c r="B52" s="744"/>
      <c r="C52" s="744"/>
      <c r="D52" s="745"/>
      <c r="E52" s="740"/>
      <c r="F52" s="741"/>
      <c r="G52" s="741"/>
      <c r="H52" s="741"/>
      <c r="I52" s="741"/>
      <c r="J52" s="741"/>
      <c r="K52" s="741"/>
      <c r="L52" s="741"/>
      <c r="M52" s="741"/>
      <c r="N52" s="741"/>
      <c r="O52" s="741"/>
      <c r="P52" s="741"/>
      <c r="Q52" s="741"/>
      <c r="R52" s="741"/>
      <c r="S52" s="741"/>
      <c r="T52" s="742"/>
      <c r="W52" s="10"/>
      <c r="X52" s="10"/>
      <c r="Y52" s="10"/>
      <c r="Z52" s="10"/>
      <c r="AA52" s="10"/>
    </row>
  </sheetData>
  <sheetProtection sheet="1" formatCells="0" formatRows="0" selectLockedCells="1"/>
  <mergeCells count="30">
    <mergeCell ref="E5:F5"/>
    <mergeCell ref="G4:T4"/>
    <mergeCell ref="G5:T5"/>
    <mergeCell ref="A4:D5"/>
    <mergeCell ref="A17:T18"/>
    <mergeCell ref="A19:D31"/>
    <mergeCell ref="A33:D45"/>
    <mergeCell ref="A47:D51"/>
    <mergeCell ref="E33:T46"/>
    <mergeCell ref="A46:D46"/>
    <mergeCell ref="E47:T52"/>
    <mergeCell ref="A52:D52"/>
    <mergeCell ref="E19:T32"/>
    <mergeCell ref="A32:D32"/>
    <mergeCell ref="A2:T2"/>
    <mergeCell ref="A16:D16"/>
    <mergeCell ref="E16:J16"/>
    <mergeCell ref="K16:N16"/>
    <mergeCell ref="O16:S16"/>
    <mergeCell ref="E9:T14"/>
    <mergeCell ref="A14:D14"/>
    <mergeCell ref="A15:D15"/>
    <mergeCell ref="E15:G15"/>
    <mergeCell ref="A9:D13"/>
    <mergeCell ref="M15:P15"/>
    <mergeCell ref="Q15:S15"/>
    <mergeCell ref="A6:T7"/>
    <mergeCell ref="A8:D8"/>
    <mergeCell ref="E8:T8"/>
    <mergeCell ref="E4:F4"/>
  </mergeCells>
  <phoneticPr fontId="9"/>
  <dataValidations count="8">
    <dataValidation allowBlank="1" showInputMessage="1" showErrorMessage="1" prompt="製品改良によって課題をどのように解決し、どういった効果があるのか等を説明してください。" sqref="E19:T32" xr:uid="{00000000-0002-0000-0100-000000000000}"/>
    <dataValidation allowBlank="1" showInputMessage="1" showErrorMessage="1" prompt="上記以外に特筆すべき点があれば追加で説明してください。_x000a_・利用素材や技術等の特徴_x000a_・技術や取引先等自社の強み" sqref="E47:T52" xr:uid="{00000000-0002-0000-0100-000001000000}"/>
    <dataValidation allowBlank="1" showInputMessage="1" showErrorMessage="1" prompt="主に以下の点を説明してください。・改良前製品や競合・類似製品と比較しての優位性・顧客又は自社へもたらすメリットの大きさ例）機能性・利便性・安全性・品質の向上、高付加価値化、コスト削減" sqref="E33:T46" xr:uid="{00000000-0002-0000-0100-000002000000}"/>
    <dataValidation allowBlank="1" showInputMessage="1" showErrorMessage="1" prompt="シリーズ製品の場合はシリーズ製品であることの説明も記入してください。" sqref="E9:T14" xr:uid="{00000000-0002-0000-0100-000003000000}"/>
    <dataValidation allowBlank="1" showInputMessage="1" showErrorMessage="1" prompt="対象製品等は原則１種類です。_x000a_ただし、シリーズ化している製品等はシリーズ全体で１種類とみなします。" sqref="E8:T8" xr:uid="{00000000-0002-0000-0100-000004000000}"/>
    <dataValidation imeMode="disabled" allowBlank="1" showInputMessage="1" showErrorMessage="1" sqref="H15 J15 O16:S16" xr:uid="{00000000-0002-0000-0100-000005000000}"/>
    <dataValidation type="list" allowBlank="1" showInputMessage="1" showErrorMessage="1" sqref="E15" xr:uid="{00000000-0002-0000-0100-000006000000}">
      <formula1>"選択してください,令和,平成,昭和,大正,明治"</formula1>
    </dataValidation>
    <dataValidation type="list" allowBlank="1" showInputMessage="1" showErrorMessage="1" sqref="E16:J16" xr:uid="{00000000-0002-0000-0100-000007000000}">
      <formula1>"選択してください,試作品,既存製品"</formula1>
    </dataValidation>
  </dataValidations>
  <pageMargins left="0.59055118110236227" right="0.19685039370078741" top="0.39370078740157483" bottom="0.39370078740157483" header="0.19685039370078741" footer="0.19685039370078741"/>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79998168889431442"/>
    <pageSetUpPr fitToPage="1"/>
  </sheetPr>
  <dimension ref="A1:CU33"/>
  <sheetViews>
    <sheetView view="pageBreakPreview" zoomScaleNormal="100" zoomScaleSheetLayoutView="100" workbookViewId="0">
      <selection activeCell="M7" sqref="M7:AI7"/>
    </sheetView>
  </sheetViews>
  <sheetFormatPr defaultColWidth="1.90625" defaultRowHeight="15" customHeight="1"/>
  <cols>
    <col min="1" max="1" width="1.90625" style="20"/>
    <col min="2" max="35" width="2.7265625" style="20" customWidth="1"/>
    <col min="36" max="224" width="2.453125" style="20" customWidth="1"/>
    <col min="225" max="16384" width="1.90625" style="20"/>
  </cols>
  <sheetData>
    <row r="1" spans="1:99" ht="15" customHeight="1">
      <c r="A1" s="20" t="s">
        <v>324</v>
      </c>
    </row>
    <row r="2" spans="1:99" ht="20">
      <c r="A2" s="59" t="s">
        <v>170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223"/>
    </row>
    <row r="3" spans="1:99" ht="15" customHeight="1">
      <c r="A3" s="36" t="s">
        <v>254</v>
      </c>
      <c r="B3" s="68"/>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96"/>
    </row>
    <row r="4" spans="1:99" ht="15" customHeight="1">
      <c r="A4" s="35"/>
      <c r="B4" s="71" t="s">
        <v>193</v>
      </c>
      <c r="C4" s="9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95"/>
    </row>
    <row r="5" spans="1:99" ht="15" customHeight="1" thickBot="1">
      <c r="A5" s="35"/>
      <c r="B5" s="84" t="s">
        <v>179</v>
      </c>
      <c r="C5" s="93"/>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4"/>
    </row>
    <row r="6" spans="1:99" ht="19.5" customHeight="1" thickBot="1">
      <c r="A6" s="35"/>
      <c r="B6" s="1239" t="s">
        <v>50</v>
      </c>
      <c r="C6" s="1240"/>
      <c r="D6" s="1240"/>
      <c r="E6" s="1240"/>
      <c r="F6" s="1286"/>
      <c r="G6" s="1287" t="s">
        <v>311</v>
      </c>
      <c r="H6" s="1242"/>
      <c r="I6" s="1243"/>
      <c r="J6" s="1296"/>
      <c r="K6" s="1296"/>
      <c r="L6" s="1296"/>
      <c r="M6" s="1296"/>
      <c r="N6" s="1296"/>
      <c r="O6" s="1296"/>
      <c r="P6" s="1296"/>
      <c r="Q6" s="1296"/>
      <c r="R6" s="1296"/>
      <c r="S6" s="1296"/>
      <c r="T6" s="1296"/>
      <c r="U6" s="1296"/>
      <c r="V6" s="1296"/>
      <c r="W6" s="1296"/>
      <c r="X6" s="1296"/>
      <c r="Y6" s="1296"/>
      <c r="Z6" s="1296"/>
      <c r="AA6" s="1296"/>
      <c r="AB6" s="1296"/>
      <c r="AC6" s="1296"/>
      <c r="AD6" s="1296"/>
      <c r="AE6" s="1296"/>
      <c r="AF6" s="1296"/>
      <c r="AG6" s="1296"/>
      <c r="AH6" s="1296"/>
      <c r="AI6" s="1297"/>
      <c r="AN6" s="22"/>
      <c r="AO6" s="564"/>
      <c r="AP6" s="564"/>
      <c r="AQ6" s="564"/>
      <c r="AR6" s="564"/>
      <c r="AS6" s="564"/>
      <c r="AT6" s="564"/>
      <c r="AU6" s="564"/>
      <c r="AV6" s="564"/>
      <c r="AW6" s="564"/>
      <c r="AX6" s="564"/>
      <c r="AY6" s="564"/>
      <c r="AZ6" s="564"/>
      <c r="BA6" s="564"/>
      <c r="BB6" s="564"/>
      <c r="BC6" s="564"/>
      <c r="BD6" s="564"/>
      <c r="BE6" s="564"/>
      <c r="BF6" s="564"/>
      <c r="BG6" s="564"/>
      <c r="BH6" s="564"/>
      <c r="BI6" s="564"/>
      <c r="BJ6" s="564"/>
      <c r="BK6" s="564"/>
      <c r="BL6" s="564"/>
      <c r="BM6" s="564"/>
      <c r="BN6" s="564"/>
      <c r="BO6" s="564"/>
      <c r="BP6" s="564"/>
      <c r="BQ6" s="564"/>
      <c r="BR6" s="564"/>
      <c r="BS6" s="22"/>
      <c r="BT6" s="22"/>
      <c r="BU6" s="22"/>
      <c r="BV6" s="22"/>
      <c r="BW6" s="22"/>
      <c r="BX6" s="22"/>
      <c r="BY6" s="22"/>
      <c r="CC6" s="22"/>
      <c r="CD6" s="564"/>
      <c r="CE6" s="564"/>
      <c r="CF6" s="564"/>
      <c r="CG6" s="564"/>
      <c r="CH6" s="564"/>
      <c r="CI6" s="564"/>
      <c r="CJ6" s="564"/>
      <c r="CK6" s="564"/>
      <c r="CL6" s="564"/>
      <c r="CM6" s="564"/>
      <c r="CN6" s="564"/>
      <c r="CO6" s="564"/>
      <c r="CP6" s="564"/>
      <c r="CQ6" s="564"/>
      <c r="CR6" s="564"/>
      <c r="CS6" s="564"/>
      <c r="CT6" s="564"/>
      <c r="CU6" s="564"/>
    </row>
    <row r="7" spans="1:99" ht="19.5" customHeight="1">
      <c r="A7" s="35"/>
      <c r="B7" s="1312" t="s">
        <v>143</v>
      </c>
      <c r="C7" s="1118"/>
      <c r="D7" s="1118"/>
      <c r="E7" s="1118"/>
      <c r="F7" s="1118"/>
      <c r="G7" s="1118"/>
      <c r="H7" s="1118"/>
      <c r="I7" s="1118"/>
      <c r="J7" s="1315" t="s">
        <v>148</v>
      </c>
      <c r="K7" s="1316"/>
      <c r="L7" s="1316"/>
      <c r="M7" s="1309"/>
      <c r="N7" s="1310"/>
      <c r="O7" s="1310"/>
      <c r="P7" s="1310"/>
      <c r="Q7" s="1310"/>
      <c r="R7" s="1310"/>
      <c r="S7" s="1310"/>
      <c r="T7" s="1310"/>
      <c r="U7" s="1310"/>
      <c r="V7" s="1310"/>
      <c r="W7" s="1310"/>
      <c r="X7" s="1310"/>
      <c r="Y7" s="1310"/>
      <c r="Z7" s="1310"/>
      <c r="AA7" s="1310"/>
      <c r="AB7" s="1310"/>
      <c r="AC7" s="1310"/>
      <c r="AD7" s="1310"/>
      <c r="AE7" s="1310"/>
      <c r="AF7" s="1310"/>
      <c r="AG7" s="1310"/>
      <c r="AH7" s="1310"/>
      <c r="AI7" s="1311"/>
    </row>
    <row r="8" spans="1:99" ht="19.5" customHeight="1">
      <c r="A8" s="35"/>
      <c r="B8" s="1312"/>
      <c r="C8" s="1118"/>
      <c r="D8" s="1118"/>
      <c r="E8" s="1118"/>
      <c r="F8" s="1118"/>
      <c r="G8" s="1118"/>
      <c r="H8" s="1118"/>
      <c r="I8" s="1118"/>
      <c r="J8" s="1199" t="s">
        <v>147</v>
      </c>
      <c r="K8" s="1253"/>
      <c r="L8" s="1253"/>
      <c r="M8" s="1306"/>
      <c r="N8" s="1307"/>
      <c r="O8" s="1307"/>
      <c r="P8" s="1307"/>
      <c r="Q8" s="1307"/>
      <c r="R8" s="1307"/>
      <c r="S8" s="1307"/>
      <c r="T8" s="1307"/>
      <c r="U8" s="1307"/>
      <c r="V8" s="1307"/>
      <c r="W8" s="1307"/>
      <c r="X8" s="1307"/>
      <c r="Y8" s="1307"/>
      <c r="Z8" s="1307"/>
      <c r="AA8" s="1307"/>
      <c r="AB8" s="1307"/>
      <c r="AC8" s="1307"/>
      <c r="AD8" s="1307"/>
      <c r="AE8" s="1307"/>
      <c r="AF8" s="1307"/>
      <c r="AG8" s="1307"/>
      <c r="AH8" s="1307"/>
      <c r="AI8" s="1308"/>
    </row>
    <row r="9" spans="1:99" ht="19.5" customHeight="1">
      <c r="A9" s="35"/>
      <c r="B9" s="1312"/>
      <c r="C9" s="1118"/>
      <c r="D9" s="1118"/>
      <c r="E9" s="1118"/>
      <c r="F9" s="1118"/>
      <c r="G9" s="1118"/>
      <c r="H9" s="1118"/>
      <c r="I9" s="1118"/>
      <c r="J9" s="1169" t="s">
        <v>149</v>
      </c>
      <c r="K9" s="1170"/>
      <c r="L9" s="1170"/>
      <c r="M9" s="1323" t="s">
        <v>157</v>
      </c>
      <c r="N9" s="1324"/>
      <c r="O9" s="1324"/>
      <c r="P9" s="1324"/>
      <c r="Q9" s="1324"/>
      <c r="R9" s="1329"/>
      <c r="S9" s="1330"/>
      <c r="T9" s="1330"/>
      <c r="U9" s="361" t="s">
        <v>145</v>
      </c>
      <c r="V9" s="1254" t="s">
        <v>312</v>
      </c>
      <c r="W9" s="1254"/>
      <c r="X9" s="1254"/>
      <c r="Y9" s="1332" t="s">
        <v>157</v>
      </c>
      <c r="Z9" s="1324"/>
      <c r="AA9" s="1324"/>
      <c r="AB9" s="1324"/>
      <c r="AC9" s="1324"/>
      <c r="AD9" s="1327"/>
      <c r="AE9" s="1328"/>
      <c r="AF9" s="1328"/>
      <c r="AG9" s="1298" t="s">
        <v>192</v>
      </c>
      <c r="AH9" s="1298"/>
      <c r="AI9" s="1299"/>
    </row>
    <row r="10" spans="1:99" ht="19.5" customHeight="1">
      <c r="A10" s="35"/>
      <c r="B10" s="1313"/>
      <c r="C10" s="1314"/>
      <c r="D10" s="1314"/>
      <c r="E10" s="1314"/>
      <c r="F10" s="1314"/>
      <c r="G10" s="1314"/>
      <c r="H10" s="1314"/>
      <c r="I10" s="1314"/>
      <c r="J10" s="1169"/>
      <c r="K10" s="1170"/>
      <c r="L10" s="1170"/>
      <c r="M10" s="1325" t="s">
        <v>156</v>
      </c>
      <c r="N10" s="1326"/>
      <c r="O10" s="1326"/>
      <c r="P10" s="1326"/>
      <c r="Q10" s="1326"/>
      <c r="R10" s="1327"/>
      <c r="S10" s="1328"/>
      <c r="T10" s="1328"/>
      <c r="U10" s="362" t="s">
        <v>145</v>
      </c>
      <c r="V10" s="1170"/>
      <c r="W10" s="1170"/>
      <c r="X10" s="1170"/>
      <c r="Y10" s="1331" t="s">
        <v>156</v>
      </c>
      <c r="Z10" s="1326"/>
      <c r="AA10" s="1326"/>
      <c r="AB10" s="1326"/>
      <c r="AC10" s="1326"/>
      <c r="AD10" s="1327"/>
      <c r="AE10" s="1328"/>
      <c r="AF10" s="1328"/>
      <c r="AG10" s="1336" t="s">
        <v>192</v>
      </c>
      <c r="AH10" s="1336"/>
      <c r="AI10" s="1337"/>
    </row>
    <row r="11" spans="1:99" ht="19.5" customHeight="1">
      <c r="A11" s="35"/>
      <c r="B11" s="1317" t="s">
        <v>150</v>
      </c>
      <c r="C11" s="1291"/>
      <c r="D11" s="1291"/>
      <c r="E11" s="1291"/>
      <c r="F11" s="1291"/>
      <c r="G11" s="1291"/>
      <c r="H11" s="1291"/>
      <c r="I11" s="1291"/>
      <c r="J11" s="1212" t="s">
        <v>151</v>
      </c>
      <c r="K11" s="1200"/>
      <c r="L11" s="1200"/>
      <c r="M11" s="1319"/>
      <c r="N11" s="1249"/>
      <c r="O11" s="1249"/>
      <c r="P11" s="1249"/>
      <c r="Q11" s="1249"/>
      <c r="R11" s="1249"/>
      <c r="S11" s="1249"/>
      <c r="T11" s="1249"/>
      <c r="U11" s="1249"/>
      <c r="V11" s="1249"/>
      <c r="W11" s="1249"/>
      <c r="X11" s="1249"/>
      <c r="Y11" s="1249"/>
      <c r="Z11" s="1249"/>
      <c r="AA11" s="1249"/>
      <c r="AB11" s="1249"/>
      <c r="AC11" s="1249"/>
      <c r="AD11" s="1249"/>
      <c r="AE11" s="1249"/>
      <c r="AF11" s="1249"/>
      <c r="AG11" s="1249"/>
      <c r="AH11" s="1249"/>
      <c r="AI11" s="1250"/>
      <c r="AN11" s="22"/>
      <c r="AO11" s="564"/>
      <c r="AP11" s="564"/>
      <c r="AQ11" s="564"/>
      <c r="AR11" s="564"/>
      <c r="AS11" s="564"/>
      <c r="AT11" s="564"/>
      <c r="AU11" s="564"/>
      <c r="AV11" s="564"/>
      <c r="AW11" s="564"/>
      <c r="AX11" s="564"/>
      <c r="AY11" s="564"/>
      <c r="AZ11" s="564"/>
      <c r="BA11" s="564"/>
      <c r="BB11" s="564"/>
      <c r="BC11" s="564"/>
      <c r="BD11" s="564"/>
      <c r="BE11" s="564"/>
      <c r="BF11" s="564"/>
      <c r="BG11" s="564"/>
      <c r="BH11" s="564"/>
      <c r="BI11" s="564"/>
      <c r="BJ11" s="564"/>
      <c r="BK11" s="564"/>
      <c r="BL11" s="564"/>
      <c r="BM11" s="564"/>
      <c r="BN11" s="564"/>
      <c r="BO11" s="564"/>
      <c r="BP11" s="564"/>
      <c r="BQ11" s="564"/>
      <c r="BR11" s="564"/>
      <c r="BS11" s="22"/>
      <c r="BT11" s="22"/>
      <c r="BU11" s="22"/>
      <c r="BV11" s="22"/>
      <c r="BW11" s="22"/>
      <c r="BX11" s="22"/>
      <c r="BY11" s="22"/>
    </row>
    <row r="12" spans="1:99" ht="19.5" customHeight="1">
      <c r="A12" s="35"/>
      <c r="B12" s="1318"/>
      <c r="C12" s="1118"/>
      <c r="D12" s="1118"/>
      <c r="E12" s="1118"/>
      <c r="F12" s="1118"/>
      <c r="G12" s="1118"/>
      <c r="H12" s="1118"/>
      <c r="I12" s="1118"/>
      <c r="J12" s="1212" t="s">
        <v>152</v>
      </c>
      <c r="K12" s="1200"/>
      <c r="L12" s="1200"/>
      <c r="M12" s="1319"/>
      <c r="N12" s="1249"/>
      <c r="O12" s="1249"/>
      <c r="P12" s="1249"/>
      <c r="Q12" s="1249"/>
      <c r="R12" s="1249"/>
      <c r="S12" s="1249"/>
      <c r="T12" s="1249"/>
      <c r="U12" s="1249"/>
      <c r="V12" s="1249"/>
      <c r="W12" s="1249"/>
      <c r="X12" s="1250"/>
      <c r="Y12" s="1212" t="s">
        <v>153</v>
      </c>
      <c r="Z12" s="1200"/>
      <c r="AA12" s="1200"/>
      <c r="AB12" s="1320"/>
      <c r="AC12" s="1321"/>
      <c r="AD12" s="1321"/>
      <c r="AE12" s="1321"/>
      <c r="AF12" s="1321"/>
      <c r="AG12" s="1321"/>
      <c r="AH12" s="1321"/>
      <c r="AI12" s="1322"/>
      <c r="AN12" s="22"/>
      <c r="AO12" s="564"/>
      <c r="AP12" s="564"/>
      <c r="AQ12" s="564"/>
      <c r="AR12" s="564"/>
      <c r="AS12" s="564"/>
      <c r="AT12" s="564"/>
      <c r="AU12" s="564"/>
      <c r="AV12" s="564"/>
      <c r="AW12" s="564"/>
      <c r="AX12" s="564"/>
      <c r="AY12" s="564"/>
      <c r="AZ12" s="564"/>
      <c r="BA12" s="564"/>
      <c r="BB12" s="564"/>
      <c r="BC12" s="564"/>
      <c r="BD12" s="564"/>
      <c r="BE12" s="564"/>
      <c r="BF12" s="564"/>
      <c r="BG12" s="564"/>
      <c r="BH12" s="564"/>
      <c r="BI12" s="564"/>
      <c r="BJ12" s="564"/>
      <c r="BK12" s="564"/>
      <c r="BL12" s="564"/>
      <c r="BM12" s="564"/>
      <c r="BN12" s="564"/>
      <c r="BO12" s="564"/>
      <c r="BP12" s="564"/>
      <c r="BQ12" s="564"/>
      <c r="BR12" s="564"/>
      <c r="BS12" s="22"/>
      <c r="BT12" s="22"/>
      <c r="BU12" s="22"/>
      <c r="BV12" s="22"/>
      <c r="BW12" s="22"/>
      <c r="BX12" s="22"/>
      <c r="BY12" s="22"/>
    </row>
    <row r="13" spans="1:99" ht="19.5" customHeight="1">
      <c r="A13" s="35"/>
      <c r="B13" s="1313"/>
      <c r="C13" s="1314"/>
      <c r="D13" s="1314"/>
      <c r="E13" s="1314"/>
      <c r="F13" s="1314"/>
      <c r="G13" s="1314"/>
      <c r="H13" s="1314"/>
      <c r="I13" s="1314"/>
      <c r="J13" s="1212" t="s">
        <v>154</v>
      </c>
      <c r="K13" s="1200"/>
      <c r="L13" s="1200"/>
      <c r="M13" s="1333"/>
      <c r="N13" s="1334"/>
      <c r="O13" s="1334"/>
      <c r="P13" s="1334"/>
      <c r="Q13" s="1334"/>
      <c r="R13" s="1334"/>
      <c r="S13" s="1334"/>
      <c r="T13" s="1334"/>
      <c r="U13" s="1334"/>
      <c r="V13" s="1334"/>
      <c r="W13" s="1334"/>
      <c r="X13" s="1334"/>
      <c r="Y13" s="1334"/>
      <c r="Z13" s="1334"/>
      <c r="AA13" s="1334"/>
      <c r="AB13" s="1334"/>
      <c r="AC13" s="1334"/>
      <c r="AD13" s="1334"/>
      <c r="AE13" s="1334"/>
      <c r="AF13" s="1334"/>
      <c r="AG13" s="1334"/>
      <c r="AH13" s="1334"/>
      <c r="AI13" s="1335"/>
      <c r="AN13" s="22"/>
      <c r="AO13" s="564"/>
      <c r="AP13" s="564"/>
      <c r="AQ13" s="564"/>
      <c r="AR13" s="564"/>
      <c r="AS13" s="564"/>
      <c r="AT13" s="564"/>
      <c r="AU13" s="564"/>
      <c r="AV13" s="564"/>
      <c r="AW13" s="564"/>
      <c r="AX13" s="564"/>
      <c r="AY13" s="564"/>
      <c r="AZ13" s="564"/>
      <c r="BA13" s="564"/>
      <c r="BB13" s="564"/>
      <c r="BC13" s="564"/>
      <c r="BD13" s="564"/>
      <c r="BE13" s="564"/>
      <c r="BF13" s="564"/>
      <c r="BG13" s="564"/>
      <c r="BH13" s="564"/>
      <c r="BI13" s="564"/>
      <c r="BJ13" s="564"/>
      <c r="BK13" s="564"/>
      <c r="BL13" s="564"/>
      <c r="BM13" s="564"/>
      <c r="BN13" s="564"/>
      <c r="BO13" s="564"/>
      <c r="BP13" s="564"/>
      <c r="BQ13" s="564"/>
      <c r="BR13" s="564"/>
      <c r="BS13" s="22"/>
      <c r="BT13" s="22"/>
      <c r="BU13" s="22"/>
      <c r="BV13" s="22"/>
      <c r="BW13" s="22"/>
      <c r="BX13" s="22"/>
      <c r="BY13" s="22"/>
    </row>
    <row r="14" spans="1:99" ht="19.5" customHeight="1">
      <c r="A14" s="35"/>
      <c r="B14" s="1212" t="s">
        <v>17</v>
      </c>
      <c r="C14" s="1200"/>
      <c r="D14" s="1200"/>
      <c r="E14" s="1200"/>
      <c r="F14" s="1200"/>
      <c r="G14" s="1200"/>
      <c r="H14" s="1200"/>
      <c r="I14" s="1200"/>
      <c r="J14" s="1295" t="s">
        <v>282</v>
      </c>
      <c r="K14" s="1214"/>
      <c r="L14" s="1214"/>
      <c r="M14" s="1214"/>
      <c r="N14" s="1249"/>
      <c r="O14" s="1249"/>
      <c r="P14" s="1214" t="s">
        <v>18</v>
      </c>
      <c r="Q14" s="1214"/>
      <c r="R14" s="1249"/>
      <c r="S14" s="1249"/>
      <c r="T14" s="1214" t="s">
        <v>125</v>
      </c>
      <c r="U14" s="1214"/>
      <c r="V14" s="1214" t="s">
        <v>20</v>
      </c>
      <c r="W14" s="1214"/>
      <c r="X14" s="1214"/>
      <c r="Y14" s="1214" t="s">
        <v>282</v>
      </c>
      <c r="Z14" s="1214"/>
      <c r="AA14" s="1214"/>
      <c r="AB14" s="1249"/>
      <c r="AC14" s="1249"/>
      <c r="AD14" s="1214" t="s">
        <v>18</v>
      </c>
      <c r="AE14" s="1214"/>
      <c r="AF14" s="1249"/>
      <c r="AG14" s="1249"/>
      <c r="AH14" s="1214" t="s">
        <v>19</v>
      </c>
      <c r="AI14" s="1292"/>
      <c r="AN14" s="22"/>
      <c r="AO14" s="564"/>
      <c r="AP14" s="564"/>
      <c r="AQ14" s="564"/>
      <c r="AR14" s="564"/>
      <c r="AS14" s="564"/>
      <c r="AT14" s="564"/>
      <c r="AU14" s="564"/>
      <c r="AV14" s="564"/>
      <c r="AW14" s="564"/>
      <c r="AX14" s="564"/>
      <c r="AY14" s="564"/>
      <c r="AZ14" s="564"/>
      <c r="BA14" s="564"/>
      <c r="BB14" s="564"/>
      <c r="BC14" s="564"/>
      <c r="BD14" s="564"/>
      <c r="BE14" s="564"/>
      <c r="BF14" s="564"/>
      <c r="BG14" s="564"/>
      <c r="BH14" s="564"/>
      <c r="BI14" s="564"/>
      <c r="BJ14" s="564"/>
      <c r="BK14" s="564"/>
      <c r="BL14" s="564"/>
      <c r="BM14" s="564"/>
      <c r="BN14" s="564"/>
      <c r="BO14" s="564"/>
      <c r="BP14" s="564"/>
      <c r="BQ14" s="564"/>
      <c r="BR14" s="564"/>
      <c r="BS14" s="22"/>
      <c r="BT14" s="22"/>
      <c r="BU14" s="22"/>
      <c r="BV14" s="22"/>
      <c r="BW14" s="22"/>
      <c r="BX14" s="22"/>
      <c r="BY14" s="22"/>
    </row>
    <row r="15" spans="1:99" ht="19.5" customHeight="1">
      <c r="A15" s="35"/>
      <c r="B15" s="1212" t="s">
        <v>41</v>
      </c>
      <c r="C15" s="1200"/>
      <c r="D15" s="1200"/>
      <c r="E15" s="1200"/>
      <c r="F15" s="1200"/>
      <c r="G15" s="1200"/>
      <c r="H15" s="1200"/>
      <c r="I15" s="1200"/>
      <c r="J15" s="1293"/>
      <c r="K15" s="1294"/>
      <c r="L15" s="1294"/>
      <c r="M15" s="1294"/>
      <c r="N15" s="1294"/>
      <c r="O15" s="1294"/>
      <c r="P15" s="1294"/>
      <c r="Q15" s="1294"/>
      <c r="R15" s="1294"/>
      <c r="S15" s="1294"/>
      <c r="T15" s="1294"/>
      <c r="U15" s="1294"/>
      <c r="V15" s="1294"/>
      <c r="W15" s="1294"/>
      <c r="X15" s="1226" t="s">
        <v>42</v>
      </c>
      <c r="Y15" s="1226"/>
      <c r="Z15" s="1226"/>
      <c r="AA15" s="1226"/>
      <c r="AB15" s="1226"/>
      <c r="AC15" s="1226"/>
      <c r="AD15" s="1226"/>
      <c r="AE15" s="1226"/>
      <c r="AF15" s="1226"/>
      <c r="AG15" s="1226"/>
      <c r="AH15" s="1226"/>
      <c r="AI15" s="1227"/>
    </row>
    <row r="16" spans="1:99" ht="54" customHeight="1">
      <c r="A16" s="35"/>
      <c r="B16" s="1199" t="s">
        <v>155</v>
      </c>
      <c r="C16" s="1200"/>
      <c r="D16" s="1200"/>
      <c r="E16" s="1200"/>
      <c r="F16" s="1200"/>
      <c r="G16" s="1200"/>
      <c r="H16" s="1200"/>
      <c r="I16" s="1200"/>
      <c r="J16" s="1288"/>
      <c r="K16" s="1202"/>
      <c r="L16" s="1202"/>
      <c r="M16" s="1202"/>
      <c r="N16" s="1202"/>
      <c r="O16" s="1202"/>
      <c r="P16" s="1202"/>
      <c r="Q16" s="1202"/>
      <c r="R16" s="1202"/>
      <c r="S16" s="1202"/>
      <c r="T16" s="1202"/>
      <c r="U16" s="1202"/>
      <c r="V16" s="1202"/>
      <c r="W16" s="1202"/>
      <c r="X16" s="1202"/>
      <c r="Y16" s="1202"/>
      <c r="Z16" s="1202"/>
      <c r="AA16" s="1202"/>
      <c r="AB16" s="1202"/>
      <c r="AC16" s="1202"/>
      <c r="AD16" s="1202"/>
      <c r="AE16" s="1202"/>
      <c r="AF16" s="1202"/>
      <c r="AG16" s="1202"/>
      <c r="AH16" s="1202"/>
      <c r="AI16" s="1203"/>
      <c r="CC16" s="344"/>
    </row>
    <row r="17" spans="1:99" ht="54" customHeight="1" thickBot="1">
      <c r="A17" s="35"/>
      <c r="B17" s="1259" t="s">
        <v>146</v>
      </c>
      <c r="C17" s="1291"/>
      <c r="D17" s="1291"/>
      <c r="E17" s="1291"/>
      <c r="F17" s="1291"/>
      <c r="G17" s="1291"/>
      <c r="H17" s="1291"/>
      <c r="I17" s="1291"/>
      <c r="J17" s="1289"/>
      <c r="K17" s="1258"/>
      <c r="L17" s="1258"/>
      <c r="M17" s="1258"/>
      <c r="N17" s="1258"/>
      <c r="O17" s="1258"/>
      <c r="P17" s="1258"/>
      <c r="Q17" s="1258"/>
      <c r="R17" s="1258"/>
      <c r="S17" s="1258"/>
      <c r="T17" s="1258"/>
      <c r="U17" s="1258"/>
      <c r="V17" s="1258"/>
      <c r="W17" s="1258"/>
      <c r="X17" s="1258"/>
      <c r="Y17" s="1258"/>
      <c r="Z17" s="1258"/>
      <c r="AA17" s="1258"/>
      <c r="AB17" s="1258"/>
      <c r="AC17" s="1258"/>
      <c r="AD17" s="1258"/>
      <c r="AE17" s="1258"/>
      <c r="AF17" s="1258"/>
      <c r="AG17" s="1258"/>
      <c r="AH17" s="1258"/>
      <c r="AI17" s="1290"/>
    </row>
    <row r="18" spans="1:99" ht="22.5" customHeight="1" thickBot="1">
      <c r="A18" s="35"/>
      <c r="B18" s="1300" t="s">
        <v>260</v>
      </c>
      <c r="C18" s="1301"/>
      <c r="D18" s="1301"/>
      <c r="E18" s="1301"/>
      <c r="F18" s="1301"/>
      <c r="G18" s="1301"/>
      <c r="H18" s="1301"/>
      <c r="I18" s="1301"/>
      <c r="J18" s="1301"/>
      <c r="K18" s="1301"/>
      <c r="L18" s="1301"/>
      <c r="M18" s="1301"/>
      <c r="N18" s="1301"/>
      <c r="O18" s="1301"/>
      <c r="P18" s="1301"/>
      <c r="Q18" s="1301"/>
      <c r="R18" s="1301"/>
      <c r="S18" s="1301"/>
      <c r="T18" s="1301"/>
      <c r="U18" s="1301"/>
      <c r="V18" s="1301"/>
      <c r="W18" s="1301"/>
      <c r="X18" s="1301"/>
      <c r="Y18" s="1301"/>
      <c r="Z18" s="1301"/>
      <c r="AA18" s="1301"/>
      <c r="AB18" s="1301"/>
      <c r="AC18" s="1302"/>
      <c r="AD18" s="1303" t="s">
        <v>287</v>
      </c>
      <c r="AE18" s="1304"/>
      <c r="AF18" s="1304"/>
      <c r="AG18" s="1304"/>
      <c r="AH18" s="1304"/>
      <c r="AI18" s="1305"/>
    </row>
    <row r="19" spans="1:99" ht="21.75" customHeight="1" thickBot="1">
      <c r="A19" s="35"/>
      <c r="B19" s="1204"/>
      <c r="C19" s="1204"/>
      <c r="D19" s="1204"/>
      <c r="E19" s="1204"/>
      <c r="F19" s="1204"/>
      <c r="G19" s="1204"/>
      <c r="H19" s="1204"/>
      <c r="I19" s="1204"/>
      <c r="J19" s="1205"/>
      <c r="K19" s="1205"/>
      <c r="L19" s="1205"/>
      <c r="M19" s="1205"/>
      <c r="N19" s="1205"/>
      <c r="O19" s="1205"/>
      <c r="P19" s="1205"/>
      <c r="Q19" s="1205"/>
      <c r="R19" s="1205"/>
      <c r="S19" s="1205"/>
      <c r="T19" s="1205"/>
      <c r="U19" s="1205"/>
      <c r="V19" s="1205"/>
      <c r="W19" s="1205"/>
      <c r="X19" s="1205"/>
      <c r="Y19" s="1205"/>
      <c r="Z19" s="1205"/>
      <c r="AA19" s="1205"/>
      <c r="AB19" s="1205"/>
      <c r="AC19" s="1205"/>
      <c r="AD19" s="1206"/>
      <c r="AE19" s="1206"/>
      <c r="AF19" s="1206"/>
      <c r="AG19" s="1206"/>
      <c r="AH19" s="1206"/>
      <c r="AI19" s="1207"/>
      <c r="AJ19" s="25"/>
      <c r="AK19" s="25"/>
      <c r="AL19" s="25"/>
      <c r="AM19" s="25"/>
    </row>
    <row r="20" spans="1:99" ht="19.5" customHeight="1" thickBot="1">
      <c r="A20" s="35"/>
      <c r="B20" s="1239" t="s">
        <v>50</v>
      </c>
      <c r="C20" s="1240"/>
      <c r="D20" s="1240"/>
      <c r="E20" s="1240"/>
      <c r="F20" s="1286"/>
      <c r="G20" s="1287" t="s">
        <v>311</v>
      </c>
      <c r="H20" s="1242"/>
      <c r="I20" s="1243"/>
      <c r="J20" s="1296"/>
      <c r="K20" s="1296"/>
      <c r="L20" s="1296"/>
      <c r="M20" s="1296"/>
      <c r="N20" s="1296"/>
      <c r="O20" s="1296"/>
      <c r="P20" s="1296"/>
      <c r="Q20" s="1296"/>
      <c r="R20" s="1296"/>
      <c r="S20" s="1296"/>
      <c r="T20" s="1296"/>
      <c r="U20" s="1296"/>
      <c r="V20" s="1296"/>
      <c r="W20" s="1296"/>
      <c r="X20" s="1296"/>
      <c r="Y20" s="1296"/>
      <c r="Z20" s="1296"/>
      <c r="AA20" s="1296"/>
      <c r="AB20" s="1296"/>
      <c r="AC20" s="1296"/>
      <c r="AD20" s="1296"/>
      <c r="AE20" s="1296"/>
      <c r="AF20" s="1296"/>
      <c r="AG20" s="1296"/>
      <c r="AH20" s="1296"/>
      <c r="AI20" s="1297"/>
      <c r="AN20" s="22"/>
      <c r="AO20" s="564"/>
      <c r="AP20" s="564"/>
      <c r="AQ20" s="564"/>
      <c r="AR20" s="564"/>
      <c r="AS20" s="564"/>
      <c r="AT20" s="564"/>
      <c r="AU20" s="564"/>
      <c r="AV20" s="564"/>
      <c r="AW20" s="564"/>
      <c r="AX20" s="564"/>
      <c r="AY20" s="564"/>
      <c r="AZ20" s="564"/>
      <c r="BA20" s="564"/>
      <c r="BB20" s="564"/>
      <c r="BC20" s="564"/>
      <c r="BD20" s="564"/>
      <c r="BE20" s="564"/>
      <c r="BF20" s="564"/>
      <c r="BG20" s="564"/>
      <c r="BH20" s="564"/>
      <c r="BI20" s="564"/>
      <c r="BJ20" s="564"/>
      <c r="BK20" s="564"/>
      <c r="BL20" s="564"/>
      <c r="BM20" s="564"/>
      <c r="BN20" s="564"/>
      <c r="BO20" s="564"/>
      <c r="BP20" s="564"/>
      <c r="BQ20" s="564"/>
      <c r="BR20" s="564"/>
      <c r="BS20" s="22"/>
      <c r="BT20" s="22"/>
      <c r="BU20" s="22"/>
      <c r="BV20" s="22"/>
      <c r="BW20" s="22"/>
      <c r="BX20" s="22"/>
      <c r="BY20" s="22"/>
      <c r="CC20" s="22"/>
      <c r="CD20" s="564"/>
      <c r="CE20" s="564"/>
      <c r="CF20" s="564"/>
      <c r="CG20" s="564"/>
      <c r="CH20" s="564"/>
      <c r="CI20" s="564"/>
      <c r="CJ20" s="564"/>
      <c r="CK20" s="564"/>
      <c r="CL20" s="564"/>
      <c r="CM20" s="564"/>
      <c r="CN20" s="564"/>
      <c r="CO20" s="564"/>
      <c r="CP20" s="564"/>
      <c r="CQ20" s="564"/>
      <c r="CR20" s="564"/>
      <c r="CS20" s="564"/>
      <c r="CT20" s="564"/>
      <c r="CU20" s="564"/>
    </row>
    <row r="21" spans="1:99" ht="19.5" customHeight="1">
      <c r="A21" s="35"/>
      <c r="B21" s="1312" t="s">
        <v>143</v>
      </c>
      <c r="C21" s="1118"/>
      <c r="D21" s="1118"/>
      <c r="E21" s="1118"/>
      <c r="F21" s="1118"/>
      <c r="G21" s="1118"/>
      <c r="H21" s="1118"/>
      <c r="I21" s="1118"/>
      <c r="J21" s="1315" t="s">
        <v>148</v>
      </c>
      <c r="K21" s="1316"/>
      <c r="L21" s="1316"/>
      <c r="M21" s="1309"/>
      <c r="N21" s="1310"/>
      <c r="O21" s="1310"/>
      <c r="P21" s="1310"/>
      <c r="Q21" s="1310"/>
      <c r="R21" s="1310"/>
      <c r="S21" s="1310"/>
      <c r="T21" s="1310"/>
      <c r="U21" s="1310"/>
      <c r="V21" s="1310"/>
      <c r="W21" s="1310"/>
      <c r="X21" s="1310"/>
      <c r="Y21" s="1310"/>
      <c r="Z21" s="1310"/>
      <c r="AA21" s="1310"/>
      <c r="AB21" s="1310"/>
      <c r="AC21" s="1310"/>
      <c r="AD21" s="1310"/>
      <c r="AE21" s="1310"/>
      <c r="AF21" s="1310"/>
      <c r="AG21" s="1310"/>
      <c r="AH21" s="1310"/>
      <c r="AI21" s="1311"/>
    </row>
    <row r="22" spans="1:99" ht="19.5" customHeight="1">
      <c r="A22" s="35"/>
      <c r="B22" s="1312"/>
      <c r="C22" s="1118"/>
      <c r="D22" s="1118"/>
      <c r="E22" s="1118"/>
      <c r="F22" s="1118"/>
      <c r="G22" s="1118"/>
      <c r="H22" s="1118"/>
      <c r="I22" s="1118"/>
      <c r="J22" s="1199" t="s">
        <v>147</v>
      </c>
      <c r="K22" s="1253"/>
      <c r="L22" s="1253"/>
      <c r="M22" s="1306"/>
      <c r="N22" s="1307"/>
      <c r="O22" s="1307"/>
      <c r="P22" s="1307"/>
      <c r="Q22" s="1307"/>
      <c r="R22" s="1307"/>
      <c r="S22" s="1307"/>
      <c r="T22" s="1307"/>
      <c r="U22" s="1307"/>
      <c r="V22" s="1307"/>
      <c r="W22" s="1307"/>
      <c r="X22" s="1307"/>
      <c r="Y22" s="1307"/>
      <c r="Z22" s="1307"/>
      <c r="AA22" s="1307"/>
      <c r="AB22" s="1307"/>
      <c r="AC22" s="1307"/>
      <c r="AD22" s="1307"/>
      <c r="AE22" s="1307"/>
      <c r="AF22" s="1307"/>
      <c r="AG22" s="1307"/>
      <c r="AH22" s="1307"/>
      <c r="AI22" s="1308"/>
    </row>
    <row r="23" spans="1:99" ht="19.5" customHeight="1">
      <c r="A23" s="35"/>
      <c r="B23" s="1312"/>
      <c r="C23" s="1118"/>
      <c r="D23" s="1118"/>
      <c r="E23" s="1118"/>
      <c r="F23" s="1118"/>
      <c r="G23" s="1118"/>
      <c r="H23" s="1118"/>
      <c r="I23" s="1118"/>
      <c r="J23" s="1169" t="s">
        <v>149</v>
      </c>
      <c r="K23" s="1170"/>
      <c r="L23" s="1170"/>
      <c r="M23" s="1323" t="s">
        <v>157</v>
      </c>
      <c r="N23" s="1324"/>
      <c r="O23" s="1324"/>
      <c r="P23" s="1324"/>
      <c r="Q23" s="1324"/>
      <c r="R23" s="1329"/>
      <c r="S23" s="1330"/>
      <c r="T23" s="1330"/>
      <c r="U23" s="361" t="s">
        <v>145</v>
      </c>
      <c r="V23" s="1254" t="s">
        <v>312</v>
      </c>
      <c r="W23" s="1254"/>
      <c r="X23" s="1254"/>
      <c r="Y23" s="1332" t="s">
        <v>157</v>
      </c>
      <c r="Z23" s="1324"/>
      <c r="AA23" s="1324"/>
      <c r="AB23" s="1324"/>
      <c r="AC23" s="1324"/>
      <c r="AD23" s="1327"/>
      <c r="AE23" s="1328"/>
      <c r="AF23" s="1328"/>
      <c r="AG23" s="1298" t="s">
        <v>192</v>
      </c>
      <c r="AH23" s="1298"/>
      <c r="AI23" s="1299"/>
    </row>
    <row r="24" spans="1:99" ht="19.5" customHeight="1">
      <c r="A24" s="35"/>
      <c r="B24" s="1313"/>
      <c r="C24" s="1314"/>
      <c r="D24" s="1314"/>
      <c r="E24" s="1314"/>
      <c r="F24" s="1314"/>
      <c r="G24" s="1314"/>
      <c r="H24" s="1314"/>
      <c r="I24" s="1314"/>
      <c r="J24" s="1169"/>
      <c r="K24" s="1170"/>
      <c r="L24" s="1170"/>
      <c r="M24" s="1325" t="s">
        <v>156</v>
      </c>
      <c r="N24" s="1326"/>
      <c r="O24" s="1326"/>
      <c r="P24" s="1326"/>
      <c r="Q24" s="1326"/>
      <c r="R24" s="1327"/>
      <c r="S24" s="1328"/>
      <c r="T24" s="1328"/>
      <c r="U24" s="362" t="s">
        <v>145</v>
      </c>
      <c r="V24" s="1170"/>
      <c r="W24" s="1170"/>
      <c r="X24" s="1170"/>
      <c r="Y24" s="1331" t="s">
        <v>156</v>
      </c>
      <c r="Z24" s="1326"/>
      <c r="AA24" s="1326"/>
      <c r="AB24" s="1326"/>
      <c r="AC24" s="1326"/>
      <c r="AD24" s="1327"/>
      <c r="AE24" s="1328"/>
      <c r="AF24" s="1328"/>
      <c r="AG24" s="1336" t="s">
        <v>192</v>
      </c>
      <c r="AH24" s="1336"/>
      <c r="AI24" s="1337"/>
    </row>
    <row r="25" spans="1:99" ht="19.5" customHeight="1">
      <c r="A25" s="35"/>
      <c r="B25" s="1317" t="s">
        <v>150</v>
      </c>
      <c r="C25" s="1291"/>
      <c r="D25" s="1291"/>
      <c r="E25" s="1291"/>
      <c r="F25" s="1291"/>
      <c r="G25" s="1291"/>
      <c r="H25" s="1291"/>
      <c r="I25" s="1291"/>
      <c r="J25" s="1212" t="s">
        <v>151</v>
      </c>
      <c r="K25" s="1200"/>
      <c r="L25" s="1200"/>
      <c r="M25" s="1319"/>
      <c r="N25" s="1249"/>
      <c r="O25" s="1249"/>
      <c r="P25" s="1249"/>
      <c r="Q25" s="1249"/>
      <c r="R25" s="1249"/>
      <c r="S25" s="1249"/>
      <c r="T25" s="1249"/>
      <c r="U25" s="1249"/>
      <c r="V25" s="1249"/>
      <c r="W25" s="1249"/>
      <c r="X25" s="1249"/>
      <c r="Y25" s="1249"/>
      <c r="Z25" s="1249"/>
      <c r="AA25" s="1249"/>
      <c r="AB25" s="1249"/>
      <c r="AC25" s="1249"/>
      <c r="AD25" s="1249"/>
      <c r="AE25" s="1249"/>
      <c r="AF25" s="1249"/>
      <c r="AG25" s="1249"/>
      <c r="AH25" s="1249"/>
      <c r="AI25" s="1250"/>
      <c r="AN25" s="22"/>
      <c r="AO25" s="564"/>
      <c r="AP25" s="564"/>
      <c r="AQ25" s="564"/>
      <c r="AR25" s="564"/>
      <c r="AS25" s="564"/>
      <c r="AT25" s="564"/>
      <c r="AU25" s="564"/>
      <c r="AV25" s="564"/>
      <c r="AW25" s="564"/>
      <c r="AX25" s="564"/>
      <c r="AY25" s="564"/>
      <c r="AZ25" s="564"/>
      <c r="BA25" s="564"/>
      <c r="BB25" s="564"/>
      <c r="BC25" s="564"/>
      <c r="BD25" s="564"/>
      <c r="BE25" s="564"/>
      <c r="BF25" s="564"/>
      <c r="BG25" s="564"/>
      <c r="BH25" s="564"/>
      <c r="BI25" s="564"/>
      <c r="BJ25" s="564"/>
      <c r="BK25" s="564"/>
      <c r="BL25" s="564"/>
      <c r="BM25" s="564"/>
      <c r="BN25" s="564"/>
      <c r="BO25" s="564"/>
      <c r="BP25" s="564"/>
      <c r="BQ25" s="564"/>
      <c r="BR25" s="564"/>
      <c r="BS25" s="22"/>
      <c r="BT25" s="22"/>
      <c r="BU25" s="22"/>
      <c r="BV25" s="22"/>
      <c r="BW25" s="22"/>
      <c r="BX25" s="22"/>
      <c r="BY25" s="22"/>
    </row>
    <row r="26" spans="1:99" ht="19.5" customHeight="1">
      <c r="A26" s="35"/>
      <c r="B26" s="1318"/>
      <c r="C26" s="1118"/>
      <c r="D26" s="1118"/>
      <c r="E26" s="1118"/>
      <c r="F26" s="1118"/>
      <c r="G26" s="1118"/>
      <c r="H26" s="1118"/>
      <c r="I26" s="1118"/>
      <c r="J26" s="1212" t="s">
        <v>152</v>
      </c>
      <c r="K26" s="1200"/>
      <c r="L26" s="1200"/>
      <c r="M26" s="1319"/>
      <c r="N26" s="1249"/>
      <c r="O26" s="1249"/>
      <c r="P26" s="1249"/>
      <c r="Q26" s="1249"/>
      <c r="R26" s="1249"/>
      <c r="S26" s="1249"/>
      <c r="T26" s="1249"/>
      <c r="U26" s="1249"/>
      <c r="V26" s="1249"/>
      <c r="W26" s="1249"/>
      <c r="X26" s="1250"/>
      <c r="Y26" s="1212" t="s">
        <v>153</v>
      </c>
      <c r="Z26" s="1200"/>
      <c r="AA26" s="1200"/>
      <c r="AB26" s="1320"/>
      <c r="AC26" s="1321"/>
      <c r="AD26" s="1321"/>
      <c r="AE26" s="1321"/>
      <c r="AF26" s="1321"/>
      <c r="AG26" s="1321"/>
      <c r="AH26" s="1321"/>
      <c r="AI26" s="1322"/>
      <c r="AN26" s="22"/>
      <c r="AO26" s="564"/>
      <c r="AP26" s="564"/>
      <c r="AQ26" s="564"/>
      <c r="AR26" s="564"/>
      <c r="AS26" s="564"/>
      <c r="AT26" s="564"/>
      <c r="AU26" s="564"/>
      <c r="AV26" s="564"/>
      <c r="AW26" s="564"/>
      <c r="AX26" s="564"/>
      <c r="AY26" s="564"/>
      <c r="AZ26" s="564"/>
      <c r="BA26" s="564"/>
      <c r="BB26" s="564"/>
      <c r="BC26" s="564"/>
      <c r="BD26" s="564"/>
      <c r="BE26" s="564"/>
      <c r="BF26" s="564"/>
      <c r="BG26" s="564"/>
      <c r="BH26" s="564"/>
      <c r="BI26" s="564"/>
      <c r="BJ26" s="564"/>
      <c r="BK26" s="564"/>
      <c r="BL26" s="564"/>
      <c r="BM26" s="564"/>
      <c r="BN26" s="564"/>
      <c r="BO26" s="564"/>
      <c r="BP26" s="564"/>
      <c r="BQ26" s="564"/>
      <c r="BR26" s="564"/>
      <c r="BS26" s="22"/>
      <c r="BT26" s="22"/>
      <c r="BU26" s="22"/>
      <c r="BV26" s="22"/>
      <c r="BW26" s="22"/>
      <c r="BX26" s="22"/>
      <c r="BY26" s="22"/>
    </row>
    <row r="27" spans="1:99" ht="19.5" customHeight="1">
      <c r="A27" s="35"/>
      <c r="B27" s="1313"/>
      <c r="C27" s="1314"/>
      <c r="D27" s="1314"/>
      <c r="E27" s="1314"/>
      <c r="F27" s="1314"/>
      <c r="G27" s="1314"/>
      <c r="H27" s="1314"/>
      <c r="I27" s="1314"/>
      <c r="J27" s="1212" t="s">
        <v>154</v>
      </c>
      <c r="K27" s="1200"/>
      <c r="L27" s="1200"/>
      <c r="M27" s="1333"/>
      <c r="N27" s="1334"/>
      <c r="O27" s="1334"/>
      <c r="P27" s="1334"/>
      <c r="Q27" s="1334"/>
      <c r="R27" s="1334"/>
      <c r="S27" s="1334"/>
      <c r="T27" s="1334"/>
      <c r="U27" s="1334"/>
      <c r="V27" s="1334"/>
      <c r="W27" s="1334"/>
      <c r="X27" s="1334"/>
      <c r="Y27" s="1334"/>
      <c r="Z27" s="1334"/>
      <c r="AA27" s="1334"/>
      <c r="AB27" s="1334"/>
      <c r="AC27" s="1334"/>
      <c r="AD27" s="1334"/>
      <c r="AE27" s="1334"/>
      <c r="AF27" s="1334"/>
      <c r="AG27" s="1334"/>
      <c r="AH27" s="1334"/>
      <c r="AI27" s="1335"/>
      <c r="AN27" s="22"/>
      <c r="AO27" s="564"/>
      <c r="AP27" s="564"/>
      <c r="AQ27" s="564"/>
      <c r="AR27" s="564"/>
      <c r="AS27" s="564"/>
      <c r="AT27" s="564"/>
      <c r="AU27" s="564"/>
      <c r="AV27" s="564"/>
      <c r="AW27" s="564"/>
      <c r="AX27" s="564"/>
      <c r="AY27" s="564"/>
      <c r="AZ27" s="564"/>
      <c r="BA27" s="564"/>
      <c r="BB27" s="564"/>
      <c r="BC27" s="564"/>
      <c r="BD27" s="564"/>
      <c r="BE27" s="564"/>
      <c r="BF27" s="564"/>
      <c r="BG27" s="564"/>
      <c r="BH27" s="564"/>
      <c r="BI27" s="564"/>
      <c r="BJ27" s="564"/>
      <c r="BK27" s="564"/>
      <c r="BL27" s="564"/>
      <c r="BM27" s="564"/>
      <c r="BN27" s="564"/>
      <c r="BO27" s="564"/>
      <c r="BP27" s="564"/>
      <c r="BQ27" s="564"/>
      <c r="BR27" s="564"/>
      <c r="BS27" s="22"/>
      <c r="BT27" s="22"/>
      <c r="BU27" s="22"/>
      <c r="BV27" s="22"/>
      <c r="BW27" s="22"/>
      <c r="BX27" s="22"/>
      <c r="BY27" s="22"/>
    </row>
    <row r="28" spans="1:99" ht="19.5" customHeight="1">
      <c r="A28" s="35"/>
      <c r="B28" s="1212" t="s">
        <v>17</v>
      </c>
      <c r="C28" s="1200"/>
      <c r="D28" s="1200"/>
      <c r="E28" s="1200"/>
      <c r="F28" s="1200"/>
      <c r="G28" s="1200"/>
      <c r="H28" s="1200"/>
      <c r="I28" s="1200"/>
      <c r="J28" s="1295" t="s">
        <v>276</v>
      </c>
      <c r="K28" s="1214"/>
      <c r="L28" s="1214"/>
      <c r="M28" s="1214"/>
      <c r="N28" s="1249"/>
      <c r="O28" s="1249"/>
      <c r="P28" s="1214" t="s">
        <v>18</v>
      </c>
      <c r="Q28" s="1214"/>
      <c r="R28" s="1249"/>
      <c r="S28" s="1249"/>
      <c r="T28" s="1214" t="s">
        <v>125</v>
      </c>
      <c r="U28" s="1214"/>
      <c r="V28" s="1214" t="s">
        <v>20</v>
      </c>
      <c r="W28" s="1214"/>
      <c r="X28" s="1214"/>
      <c r="Y28" s="1214" t="s">
        <v>276</v>
      </c>
      <c r="Z28" s="1214"/>
      <c r="AA28" s="1214"/>
      <c r="AB28" s="1249"/>
      <c r="AC28" s="1249"/>
      <c r="AD28" s="1214" t="s">
        <v>18</v>
      </c>
      <c r="AE28" s="1214"/>
      <c r="AF28" s="1249"/>
      <c r="AG28" s="1249"/>
      <c r="AH28" s="1214" t="s">
        <v>19</v>
      </c>
      <c r="AI28" s="1292"/>
      <c r="AN28" s="22"/>
      <c r="AO28" s="564"/>
      <c r="AP28" s="564"/>
      <c r="AQ28" s="564"/>
      <c r="AR28" s="564"/>
      <c r="AS28" s="564"/>
      <c r="AT28" s="564"/>
      <c r="AU28" s="564"/>
      <c r="AV28" s="564"/>
      <c r="AW28" s="564"/>
      <c r="AX28" s="564"/>
      <c r="AY28" s="564"/>
      <c r="AZ28" s="564"/>
      <c r="BA28" s="564"/>
      <c r="BB28" s="564"/>
      <c r="BC28" s="564"/>
      <c r="BD28" s="564"/>
      <c r="BE28" s="564"/>
      <c r="BF28" s="564"/>
      <c r="BG28" s="564"/>
      <c r="BH28" s="564"/>
      <c r="BI28" s="564"/>
      <c r="BJ28" s="564"/>
      <c r="BK28" s="564"/>
      <c r="BL28" s="564"/>
      <c r="BM28" s="564"/>
      <c r="BN28" s="564"/>
      <c r="BO28" s="564"/>
      <c r="BP28" s="564"/>
      <c r="BQ28" s="564"/>
      <c r="BR28" s="564"/>
      <c r="BS28" s="22"/>
      <c r="BT28" s="22"/>
      <c r="BU28" s="22"/>
      <c r="BV28" s="22"/>
      <c r="BW28" s="22"/>
      <c r="BX28" s="22"/>
      <c r="BY28" s="22"/>
    </row>
    <row r="29" spans="1:99" ht="19.5" customHeight="1">
      <c r="A29" s="35"/>
      <c r="B29" s="1212" t="s">
        <v>41</v>
      </c>
      <c r="C29" s="1200"/>
      <c r="D29" s="1200"/>
      <c r="E29" s="1200"/>
      <c r="F29" s="1200"/>
      <c r="G29" s="1200"/>
      <c r="H29" s="1200"/>
      <c r="I29" s="1200"/>
      <c r="J29" s="1293"/>
      <c r="K29" s="1294"/>
      <c r="L29" s="1294"/>
      <c r="M29" s="1294"/>
      <c r="N29" s="1294"/>
      <c r="O29" s="1294"/>
      <c r="P29" s="1294"/>
      <c r="Q29" s="1294"/>
      <c r="R29" s="1294"/>
      <c r="S29" s="1294"/>
      <c r="T29" s="1294"/>
      <c r="U29" s="1294"/>
      <c r="V29" s="1294"/>
      <c r="W29" s="1294"/>
      <c r="X29" s="1226" t="s">
        <v>42</v>
      </c>
      <c r="Y29" s="1226"/>
      <c r="Z29" s="1226"/>
      <c r="AA29" s="1226"/>
      <c r="AB29" s="1226"/>
      <c r="AC29" s="1226"/>
      <c r="AD29" s="1226"/>
      <c r="AE29" s="1226"/>
      <c r="AF29" s="1226"/>
      <c r="AG29" s="1226"/>
      <c r="AH29" s="1226"/>
      <c r="AI29" s="1227"/>
    </row>
    <row r="30" spans="1:99" ht="54" customHeight="1">
      <c r="A30" s="35"/>
      <c r="B30" s="1199" t="s">
        <v>155</v>
      </c>
      <c r="C30" s="1200"/>
      <c r="D30" s="1200"/>
      <c r="E30" s="1200"/>
      <c r="F30" s="1200"/>
      <c r="G30" s="1200"/>
      <c r="H30" s="1200"/>
      <c r="I30" s="1200"/>
      <c r="J30" s="1288"/>
      <c r="K30" s="1202"/>
      <c r="L30" s="1202"/>
      <c r="M30" s="1202"/>
      <c r="N30" s="1202"/>
      <c r="O30" s="1202"/>
      <c r="P30" s="1202"/>
      <c r="Q30" s="1202"/>
      <c r="R30" s="1202"/>
      <c r="S30" s="1202"/>
      <c r="T30" s="1202"/>
      <c r="U30" s="1202"/>
      <c r="V30" s="1202"/>
      <c r="W30" s="1202"/>
      <c r="X30" s="1202"/>
      <c r="Y30" s="1202"/>
      <c r="Z30" s="1202"/>
      <c r="AA30" s="1202"/>
      <c r="AB30" s="1202"/>
      <c r="AC30" s="1202"/>
      <c r="AD30" s="1202"/>
      <c r="AE30" s="1202"/>
      <c r="AF30" s="1202"/>
      <c r="AG30" s="1202"/>
      <c r="AH30" s="1202"/>
      <c r="AI30" s="1203"/>
      <c r="CC30" s="344"/>
    </row>
    <row r="31" spans="1:99" ht="54" customHeight="1" thickBot="1">
      <c r="A31" s="35"/>
      <c r="B31" s="1259" t="s">
        <v>146</v>
      </c>
      <c r="C31" s="1291"/>
      <c r="D31" s="1291"/>
      <c r="E31" s="1291"/>
      <c r="F31" s="1291"/>
      <c r="G31" s="1291"/>
      <c r="H31" s="1291"/>
      <c r="I31" s="1291"/>
      <c r="J31" s="1289"/>
      <c r="K31" s="1258"/>
      <c r="L31" s="1258"/>
      <c r="M31" s="1258"/>
      <c r="N31" s="1258"/>
      <c r="O31" s="1258"/>
      <c r="P31" s="1258"/>
      <c r="Q31" s="1258"/>
      <c r="R31" s="1258"/>
      <c r="S31" s="1258"/>
      <c r="T31" s="1258"/>
      <c r="U31" s="1258"/>
      <c r="V31" s="1258"/>
      <c r="W31" s="1258"/>
      <c r="X31" s="1258"/>
      <c r="Y31" s="1258"/>
      <c r="Z31" s="1258"/>
      <c r="AA31" s="1258"/>
      <c r="AB31" s="1258"/>
      <c r="AC31" s="1258"/>
      <c r="AD31" s="1258"/>
      <c r="AE31" s="1258"/>
      <c r="AF31" s="1258"/>
      <c r="AG31" s="1258"/>
      <c r="AH31" s="1258"/>
      <c r="AI31" s="1290"/>
    </row>
    <row r="32" spans="1:99" ht="22.5" customHeight="1" thickBot="1">
      <c r="A32" s="35"/>
      <c r="B32" s="1300" t="s">
        <v>260</v>
      </c>
      <c r="C32" s="1301"/>
      <c r="D32" s="1301"/>
      <c r="E32" s="1301"/>
      <c r="F32" s="1301"/>
      <c r="G32" s="1301"/>
      <c r="H32" s="1301"/>
      <c r="I32" s="1301"/>
      <c r="J32" s="1301"/>
      <c r="K32" s="1301"/>
      <c r="L32" s="1301"/>
      <c r="M32" s="1301"/>
      <c r="N32" s="1301"/>
      <c r="O32" s="1301"/>
      <c r="P32" s="1301"/>
      <c r="Q32" s="1301"/>
      <c r="R32" s="1301"/>
      <c r="S32" s="1301"/>
      <c r="T32" s="1301"/>
      <c r="U32" s="1301"/>
      <c r="V32" s="1301"/>
      <c r="W32" s="1301"/>
      <c r="X32" s="1301"/>
      <c r="Y32" s="1301"/>
      <c r="Z32" s="1301"/>
      <c r="AA32" s="1301"/>
      <c r="AB32" s="1301"/>
      <c r="AC32" s="1302"/>
      <c r="AD32" s="1303" t="s">
        <v>287</v>
      </c>
      <c r="AE32" s="1304"/>
      <c r="AF32" s="1304"/>
      <c r="AG32" s="1304"/>
      <c r="AH32" s="1304"/>
      <c r="AI32" s="1305"/>
    </row>
    <row r="33" spans="1:39" ht="21.75" customHeight="1">
      <c r="A33" s="35"/>
      <c r="B33" s="1205"/>
      <c r="C33" s="1205"/>
      <c r="D33" s="1205"/>
      <c r="E33" s="1205"/>
      <c r="F33" s="1205"/>
      <c r="G33" s="1205"/>
      <c r="H33" s="1205"/>
      <c r="I33" s="1205"/>
      <c r="J33" s="1205"/>
      <c r="K33" s="1205"/>
      <c r="L33" s="1205"/>
      <c r="M33" s="1205"/>
      <c r="N33" s="1205"/>
      <c r="O33" s="1205"/>
      <c r="P33" s="1205"/>
      <c r="Q33" s="1205"/>
      <c r="R33" s="1205"/>
      <c r="S33" s="1205"/>
      <c r="T33" s="1205"/>
      <c r="U33" s="1205"/>
      <c r="V33" s="1205"/>
      <c r="W33" s="1205"/>
      <c r="X33" s="1205"/>
      <c r="Y33" s="1205"/>
      <c r="Z33" s="1205"/>
      <c r="AA33" s="1205"/>
      <c r="AB33" s="1205"/>
      <c r="AC33" s="1205"/>
      <c r="AD33" s="1206"/>
      <c r="AE33" s="1206"/>
      <c r="AF33" s="1206"/>
      <c r="AG33" s="1206"/>
      <c r="AH33" s="1206"/>
      <c r="AI33" s="1207"/>
      <c r="AJ33" s="25"/>
      <c r="AK33" s="25"/>
      <c r="AL33" s="25"/>
      <c r="AM33" s="25"/>
    </row>
  </sheetData>
  <sheetProtection sheet="1" formatCells="0" formatRows="0" insertRows="0" deleteRows="0" selectLockedCells="1"/>
  <mergeCells count="104">
    <mergeCell ref="B33:AC33"/>
    <mergeCell ref="AD33:AI33"/>
    <mergeCell ref="AD28:AE28"/>
    <mergeCell ref="AF28:AG28"/>
    <mergeCell ref="AH28:AI28"/>
    <mergeCell ref="J29:W29"/>
    <mergeCell ref="X29:AI29"/>
    <mergeCell ref="B30:I30"/>
    <mergeCell ref="J30:AI30"/>
    <mergeCell ref="J27:L27"/>
    <mergeCell ref="M27:AI27"/>
    <mergeCell ref="J28:M28"/>
    <mergeCell ref="N28:O28"/>
    <mergeCell ref="P28:Q28"/>
    <mergeCell ref="R28:S28"/>
    <mergeCell ref="T28:U28"/>
    <mergeCell ref="V28:X28"/>
    <mergeCell ref="Y28:AA28"/>
    <mergeCell ref="AB28:AC28"/>
    <mergeCell ref="AG23:AI23"/>
    <mergeCell ref="M24:Q24"/>
    <mergeCell ref="R24:T24"/>
    <mergeCell ref="Y24:AC24"/>
    <mergeCell ref="AD24:AF24"/>
    <mergeCell ref="AG24:AI24"/>
    <mergeCell ref="J23:L24"/>
    <mergeCell ref="M23:Q23"/>
    <mergeCell ref="R23:T23"/>
    <mergeCell ref="V23:X24"/>
    <mergeCell ref="Y23:AC23"/>
    <mergeCell ref="AD23:AF23"/>
    <mergeCell ref="R9:T9"/>
    <mergeCell ref="AD10:AF10"/>
    <mergeCell ref="AD9:AF9"/>
    <mergeCell ref="Y10:AC10"/>
    <mergeCell ref="Y9:AC9"/>
    <mergeCell ref="B11:I13"/>
    <mergeCell ref="J13:L13"/>
    <mergeCell ref="J12:L12"/>
    <mergeCell ref="J11:L11"/>
    <mergeCell ref="M13:AI13"/>
    <mergeCell ref="M12:X12"/>
    <mergeCell ref="M11:AI11"/>
    <mergeCell ref="Y12:AA12"/>
    <mergeCell ref="AB12:AI12"/>
    <mergeCell ref="AG10:AI10"/>
    <mergeCell ref="J9:L10"/>
    <mergeCell ref="J8:L8"/>
    <mergeCell ref="M7:AI7"/>
    <mergeCell ref="M8:AI8"/>
    <mergeCell ref="B32:AC32"/>
    <mergeCell ref="AD32:AI32"/>
    <mergeCell ref="B7:I10"/>
    <mergeCell ref="J7:L7"/>
    <mergeCell ref="B31:I31"/>
    <mergeCell ref="J31:AI31"/>
    <mergeCell ref="B28:I28"/>
    <mergeCell ref="B29:I29"/>
    <mergeCell ref="B25:I27"/>
    <mergeCell ref="J25:L25"/>
    <mergeCell ref="M25:AI25"/>
    <mergeCell ref="J26:L26"/>
    <mergeCell ref="M26:X26"/>
    <mergeCell ref="Y26:AA26"/>
    <mergeCell ref="AB26:AI26"/>
    <mergeCell ref="B21:I24"/>
    <mergeCell ref="M9:Q9"/>
    <mergeCell ref="M10:Q10"/>
    <mergeCell ref="R10:T10"/>
    <mergeCell ref="J21:L21"/>
    <mergeCell ref="M21:AI21"/>
    <mergeCell ref="J22:L22"/>
    <mergeCell ref="B20:F20"/>
    <mergeCell ref="G20:I20"/>
    <mergeCell ref="J20:AI20"/>
    <mergeCell ref="B18:AC18"/>
    <mergeCell ref="AD18:AI18"/>
    <mergeCell ref="B19:AC19"/>
    <mergeCell ref="AD19:AI19"/>
    <mergeCell ref="M22:AI22"/>
    <mergeCell ref="B6:F6"/>
    <mergeCell ref="G6:I6"/>
    <mergeCell ref="B16:I16"/>
    <mergeCell ref="J16:AI16"/>
    <mergeCell ref="J17:AI17"/>
    <mergeCell ref="B17:I17"/>
    <mergeCell ref="AB14:AC14"/>
    <mergeCell ref="AD14:AE14"/>
    <mergeCell ref="AF14:AG14"/>
    <mergeCell ref="AH14:AI14"/>
    <mergeCell ref="B15:I15"/>
    <mergeCell ref="J15:W15"/>
    <mergeCell ref="X15:AI15"/>
    <mergeCell ref="B14:I14"/>
    <mergeCell ref="J14:M14"/>
    <mergeCell ref="N14:O14"/>
    <mergeCell ref="P14:Q14"/>
    <mergeCell ref="R14:S14"/>
    <mergeCell ref="T14:U14"/>
    <mergeCell ref="V14:X14"/>
    <mergeCell ref="Y14:AA14"/>
    <mergeCell ref="J6:AI6"/>
    <mergeCell ref="V9:X10"/>
    <mergeCell ref="AG9:AI9"/>
  </mergeCells>
  <phoneticPr fontId="1"/>
  <dataValidations count="9">
    <dataValidation type="list" allowBlank="1" showErrorMessage="1" prompt="_x000a_" sqref="AD18:AI18 AD32:AI32" xr:uid="{00000000-0002-0000-1300-000000000000}">
      <formula1>"選択してください,関連あり,関連なし"</formula1>
    </dataValidation>
    <dataValidation allowBlank="1" showErrorMessage="1" sqref="J30:AI30 M27:AI27 M26:X26 M25:AI25 J16:AI16" xr:uid="{00000000-0002-0000-1300-000001000000}"/>
    <dataValidation allowBlank="1" showErrorMessage="1" prompt="_x000a_" sqref="J7:J9 V9 J21:J23 V23" xr:uid="{00000000-0002-0000-1300-000002000000}"/>
    <dataValidation imeMode="halfAlpha" allowBlank="1" showInputMessage="1" showErrorMessage="1" sqref="AD9:AF10 R23:T24 R9:T10 AD23:AF24 AB26:AI26 AB12" xr:uid="{00000000-0002-0000-1300-000003000000}"/>
    <dataValidation imeMode="disabled" allowBlank="1" showErrorMessage="1" sqref="Y26:AA26 Y12:AA12" xr:uid="{00000000-0002-0000-1300-000004000000}"/>
    <dataValidation allowBlank="1" showInputMessage="1" showErrorMessage="1" prompt="選定に至った契約先の特長と理由を具体的に記入してください。" sqref="J31:AI31 J17:AI17" xr:uid="{00000000-0002-0000-1300-000005000000}"/>
    <dataValidation type="custom" imeMode="halfAlpha" allowBlank="1" showInputMessage="1" showErrorMessage="1" prompt="前ページの「(6)賃借料」の「助成事業に要する経費（税込）」の金額を記入してください。" sqref="J15:W15 J29:W29" xr:uid="{00000000-0002-0000-1300-000006000000}">
      <formula1>LENB(J15)=LEN(J15)</formula1>
    </dataValidation>
    <dataValidation allowBlank="1" showInputMessage="1" showErrorMessage="1" prompt="別紙18「7 (6)賃借料」の「経費番号」（賃カ-1、賃カ-2）を記入を記入してください。" sqref="G6:I6 G20:I20" xr:uid="{00000000-0002-0000-1300-000007000000}"/>
    <dataValidation imeMode="halfAlpha" allowBlank="1" showInputMessage="1" showErrorMessage="1" promptTitle="契約期間は事業完了予定日より前です" prompt="本助成事業の完了予定日より後に契約（発注・発注請）、取得、実施、支払いを行った分は助成対象外となります。" sqref="N14:O14 R14:S14 AB14:AC14 AF14:AG14 N28:O28 R28:S28 AB28:AC28 AF28:AG28" xr:uid="{00000000-0002-0000-1300-000008000000}"/>
  </dataValidations>
  <pageMargins left="0.59055118110236227" right="0.19685039370078741" top="0.39370078740157483" bottom="0.39370078740157483" header="0.19685039370078741" footer="0.19685039370078741"/>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0BE9031-4A5D-4B1C-A3B4-02C0A392BE0F}">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G6:I6 M7:AI8 R9:T10 AD9:AF10 M11:AI11 M12:X12 AB12:AI12 M13:AI13 N14:O14 R14:S14 AB14:AC14 AF14:AG14 J15:W15 J16:AI17 AD18:AI18</xm:sqref>
        </x14:conditionalFormatting>
        <x14:conditionalFormatting xmlns:xm="http://schemas.microsoft.com/office/excel/2006/main">
          <x14:cfRule type="expression" priority="1" id="{782E6FA7-CA75-4167-B074-8C3AA7196B17}">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G20:I20 M21:AI22 R23:T24 AD23:AF24 M25:AI25 M26:X26 AB26:AI26 M27:AI27 N28:O28 R28:S28 AB28:AC28 AF28:AG28 J29:W29 J30:AI31 AD32:AI32</xm:sqref>
        </x14:conditionalFormatting>
        <x14:conditionalFormatting xmlns:xm="http://schemas.microsoft.com/office/excel/2006/main">
          <x14:cfRule type="expression" priority="4" id="{51F914C8-3146-4C9E-9802-B423DA2E11EC}">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J11:AI13</xm:sqref>
        </x14:conditionalFormatting>
        <x14:conditionalFormatting xmlns:xm="http://schemas.microsoft.com/office/excel/2006/main">
          <x14:cfRule type="expression" priority="3" id="{1E571961-2F4C-4401-8A12-811A2A21CB3B}">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J16:AI17</xm:sqref>
        </x14:conditionalFormatting>
        <x14:conditionalFormatting xmlns:xm="http://schemas.microsoft.com/office/excel/2006/main">
          <x14:cfRule type="expression" priority="6" id="{7B0A3E1D-448B-496C-B8C5-2DC6FB4E669F}">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M7:AI8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tint="0.79998168889431442"/>
    <pageSetUpPr fitToPage="1"/>
  </sheetPr>
  <dimension ref="A1:AS45"/>
  <sheetViews>
    <sheetView view="pageBreakPreview" zoomScaleNormal="100" zoomScaleSheetLayoutView="100" workbookViewId="0">
      <selection activeCell="C6" sqref="C6"/>
    </sheetView>
  </sheetViews>
  <sheetFormatPr defaultColWidth="2.08984375" defaultRowHeight="18"/>
  <cols>
    <col min="1" max="1" width="0.90625" style="20" customWidth="1"/>
    <col min="2" max="2" width="7.08984375" style="23" customWidth="1"/>
    <col min="3" max="3" width="13.90625" style="416" customWidth="1"/>
    <col min="4" max="5" width="11.26953125" style="416" customWidth="1"/>
    <col min="6" max="6" width="5" style="54" customWidth="1"/>
    <col min="7" max="7" width="5" style="23" customWidth="1"/>
    <col min="8" max="8" width="9.6328125" style="23" customWidth="1"/>
    <col min="9" max="9" width="11.36328125" style="23" customWidth="1"/>
    <col min="10" max="10" width="10.08984375" style="23" customWidth="1"/>
    <col min="11" max="11" width="11.453125" style="416" customWidth="1"/>
    <col min="12" max="12" width="9" style="550" customWidth="1"/>
    <col min="13" max="17" width="2.08984375" style="550"/>
    <col min="18" max="54" width="2.08984375" style="20" customWidth="1"/>
    <col min="55" max="55" width="3" style="20" customWidth="1"/>
    <col min="56" max="213" width="2.08984375" style="20" customWidth="1"/>
    <col min="214" max="16384" width="2.08984375" style="20"/>
  </cols>
  <sheetData>
    <row r="1" spans="1:26">
      <c r="A1" s="20" t="s">
        <v>325</v>
      </c>
    </row>
    <row r="2" spans="1:26" s="213" customFormat="1" ht="20">
      <c r="A2" s="305" t="s">
        <v>207</v>
      </c>
      <c r="C2" s="306"/>
      <c r="D2" s="1022"/>
      <c r="E2" s="1022"/>
      <c r="F2" s="1022"/>
      <c r="G2" s="1022"/>
      <c r="H2" s="1022"/>
      <c r="I2" s="1022"/>
      <c r="J2" s="1022"/>
      <c r="K2" s="1022"/>
      <c r="L2" s="550"/>
      <c r="M2" s="550"/>
      <c r="N2" s="550"/>
      <c r="O2" s="550"/>
      <c r="P2" s="550"/>
      <c r="Q2" s="550"/>
      <c r="R2" s="588"/>
      <c r="S2" s="588"/>
      <c r="T2" s="571"/>
      <c r="U2" s="571"/>
      <c r="V2" s="571"/>
      <c r="W2" s="571"/>
      <c r="X2" s="571"/>
      <c r="Y2" s="571"/>
      <c r="Z2" s="571"/>
    </row>
    <row r="3" spans="1:26" ht="15" customHeight="1">
      <c r="A3" s="589" t="s">
        <v>126</v>
      </c>
      <c r="B3" s="98"/>
      <c r="C3" s="590"/>
      <c r="D3" s="590"/>
      <c r="E3" s="590"/>
      <c r="F3" s="590"/>
      <c r="G3" s="590"/>
      <c r="H3" s="590"/>
      <c r="I3" s="590"/>
      <c r="J3" s="590"/>
      <c r="K3" s="590"/>
      <c r="L3" s="591"/>
      <c r="R3" s="47"/>
      <c r="S3" s="47"/>
      <c r="T3" s="47"/>
      <c r="U3" s="47"/>
      <c r="V3" s="47"/>
      <c r="W3" s="47"/>
      <c r="X3" s="47"/>
      <c r="Y3" s="47"/>
      <c r="Z3" s="47"/>
    </row>
    <row r="4" spans="1:26" ht="15" customHeight="1">
      <c r="A4" s="100"/>
      <c r="B4" s="592" t="s">
        <v>396</v>
      </c>
      <c r="C4" s="48"/>
      <c r="D4" s="593"/>
      <c r="E4" s="593"/>
      <c r="F4" s="594"/>
      <c r="G4" s="593"/>
      <c r="H4" s="593"/>
      <c r="I4" s="593"/>
      <c r="J4" s="593"/>
      <c r="K4" s="595" t="s">
        <v>10</v>
      </c>
      <c r="L4" s="596"/>
    </row>
    <row r="5" spans="1:26" ht="51.75" customHeight="1">
      <c r="A5" s="100"/>
      <c r="B5" s="346" t="s">
        <v>49</v>
      </c>
      <c r="C5" s="482" t="s">
        <v>11</v>
      </c>
      <c r="D5" s="482" t="s">
        <v>12</v>
      </c>
      <c r="E5" s="482" t="s">
        <v>24</v>
      </c>
      <c r="F5" s="482" t="s">
        <v>13</v>
      </c>
      <c r="G5" s="482" t="s">
        <v>31</v>
      </c>
      <c r="H5" s="482" t="s">
        <v>74</v>
      </c>
      <c r="I5" s="347" t="s">
        <v>92</v>
      </c>
      <c r="J5" s="482" t="s">
        <v>14</v>
      </c>
      <c r="K5" s="597" t="s">
        <v>288</v>
      </c>
      <c r="L5" s="598" t="s">
        <v>365</v>
      </c>
    </row>
    <row r="6" spans="1:26" ht="41.25" customHeight="1">
      <c r="A6" s="101"/>
      <c r="B6" s="363">
        <f t="shared" ref="B6:B20" si="0">ROW()-5</f>
        <v>1</v>
      </c>
      <c r="C6" s="179"/>
      <c r="D6" s="179"/>
      <c r="E6" s="179"/>
      <c r="F6" s="257"/>
      <c r="G6" s="258"/>
      <c r="H6" s="259"/>
      <c r="I6" s="260" t="str">
        <f>IF(OR(原材料・副資材費4[[#This Row],[数量
(A)]]="",原材料・副資材費4[[#This Row],[単価
（税抜）
(B)]]=""),"",(原材料・副資材費4[[#This Row],[数量
(A)]]*原材料・副資材費4[[#This Row],[単価
（税抜）
(B)]]))</f>
        <v/>
      </c>
      <c r="J6" s="260" t="str">
        <f>IF(原材料・副資材費4[[#This Row],[助成対象経費
（税抜）
(A)×(B)]]="","",原材料・副資材費4[[#This Row],[助成対象経費
（税抜）
(A)×(B)]]*1.1)</f>
        <v/>
      </c>
      <c r="K6" s="427"/>
      <c r="L6" s="643"/>
      <c r="R6" s="47"/>
      <c r="S6" s="47"/>
    </row>
    <row r="7" spans="1:26" ht="41.25" customHeight="1">
      <c r="A7" s="101"/>
      <c r="B7" s="363">
        <f t="shared" si="0"/>
        <v>2</v>
      </c>
      <c r="C7" s="179"/>
      <c r="D7" s="179"/>
      <c r="E7" s="179"/>
      <c r="F7" s="257"/>
      <c r="G7" s="258"/>
      <c r="H7" s="259"/>
      <c r="I7" s="260" t="str">
        <f>IF(OR(原材料・副資材費4[[#This Row],[数量
(A)]]="",原材料・副資材費4[[#This Row],[単価
（税抜）
(B)]]=""),"",(原材料・副資材費4[[#This Row],[数量
(A)]]*原材料・副資材費4[[#This Row],[単価
（税抜）
(B)]]))</f>
        <v/>
      </c>
      <c r="J7" s="260" t="str">
        <f>IF(原材料・副資材費4[[#This Row],[助成対象経費
（税抜）
(A)×(B)]]="","",原材料・副資材費4[[#This Row],[助成対象経費
（税抜）
(A)×(B)]]*1.1)</f>
        <v/>
      </c>
      <c r="K7" s="427"/>
      <c r="L7" s="643"/>
      <c r="R7" s="47"/>
      <c r="S7" s="47"/>
    </row>
    <row r="8" spans="1:26" ht="41.25" customHeight="1">
      <c r="A8" s="101"/>
      <c r="B8" s="363">
        <f t="shared" si="0"/>
        <v>3</v>
      </c>
      <c r="C8" s="179"/>
      <c r="D8" s="179"/>
      <c r="E8" s="179"/>
      <c r="F8" s="257"/>
      <c r="G8" s="258"/>
      <c r="H8" s="259"/>
      <c r="I8" s="260" t="str">
        <f>IF(OR(原材料・副資材費4[[#This Row],[数量
(A)]]="",原材料・副資材費4[[#This Row],[単価
（税抜）
(B)]]=""),"",(原材料・副資材費4[[#This Row],[数量
(A)]]*原材料・副資材費4[[#This Row],[単価
（税抜）
(B)]]))</f>
        <v/>
      </c>
      <c r="J8" s="260" t="str">
        <f>IF(原材料・副資材費4[[#This Row],[助成対象経費
（税抜）
(A)×(B)]]="","",原材料・副資材費4[[#This Row],[助成対象経費
（税抜）
(A)×(B)]]*1.1)</f>
        <v/>
      </c>
      <c r="K8" s="427"/>
      <c r="L8" s="643"/>
      <c r="R8" s="47"/>
      <c r="S8" s="47"/>
    </row>
    <row r="9" spans="1:26" ht="41.25" customHeight="1">
      <c r="A9" s="101"/>
      <c r="B9" s="363">
        <f t="shared" si="0"/>
        <v>4</v>
      </c>
      <c r="C9" s="179"/>
      <c r="D9" s="179"/>
      <c r="E9" s="179"/>
      <c r="F9" s="257"/>
      <c r="G9" s="258"/>
      <c r="H9" s="259"/>
      <c r="I9" s="260" t="str">
        <f>IF(OR(原材料・副資材費4[[#This Row],[数量
(A)]]="",原材料・副資材費4[[#This Row],[単価
（税抜）
(B)]]=""),"",(原材料・副資材費4[[#This Row],[数量
(A)]]*原材料・副資材費4[[#This Row],[単価
（税抜）
(B)]]))</f>
        <v/>
      </c>
      <c r="J9" s="260" t="str">
        <f>IF(原材料・副資材費4[[#This Row],[助成対象経費
（税抜）
(A)×(B)]]="","",原材料・副資材費4[[#This Row],[助成対象経費
（税抜）
(A)×(B)]]*1.1)</f>
        <v/>
      </c>
      <c r="K9" s="427"/>
      <c r="L9" s="643"/>
      <c r="R9" s="47"/>
      <c r="S9" s="47"/>
    </row>
    <row r="10" spans="1:26" ht="41.25" customHeight="1">
      <c r="A10" s="101"/>
      <c r="B10" s="364">
        <f t="shared" si="0"/>
        <v>5</v>
      </c>
      <c r="C10" s="261"/>
      <c r="D10" s="261"/>
      <c r="E10" s="261"/>
      <c r="F10" s="262"/>
      <c r="G10" s="258"/>
      <c r="H10" s="259"/>
      <c r="I10" s="260" t="str">
        <f>IF(OR(原材料・副資材費4[[#This Row],[数量
(A)]]="",原材料・副資材費4[[#This Row],[単価
（税抜）
(B)]]=""),"",(原材料・副資材費4[[#This Row],[数量
(A)]]*原材料・副資材費4[[#This Row],[単価
（税抜）
(B)]]))</f>
        <v/>
      </c>
      <c r="J10" s="260" t="str">
        <f>IF(原材料・副資材費4[[#This Row],[助成対象経費
（税抜）
(A)×(B)]]="","",原材料・副資材費4[[#This Row],[助成対象経費
（税抜）
(A)×(B)]]*1.1)</f>
        <v/>
      </c>
      <c r="K10" s="417"/>
      <c r="L10" s="643"/>
      <c r="R10" s="47"/>
      <c r="S10" s="47"/>
    </row>
    <row r="11" spans="1:26" ht="41.25" customHeight="1">
      <c r="A11" s="101"/>
      <c r="B11" s="363">
        <f t="shared" si="0"/>
        <v>6</v>
      </c>
      <c r="C11" s="179"/>
      <c r="D11" s="179"/>
      <c r="E11" s="179"/>
      <c r="F11" s="257"/>
      <c r="G11" s="258"/>
      <c r="H11" s="259"/>
      <c r="I11" s="260" t="str">
        <f>IF(OR(原材料・副資材費4[[#This Row],[数量
(A)]]="",原材料・副資材費4[[#This Row],[単価
（税抜）
(B)]]=""),"",(原材料・副資材費4[[#This Row],[数量
(A)]]*原材料・副資材費4[[#This Row],[単価
（税抜）
(B)]]))</f>
        <v/>
      </c>
      <c r="J11" s="260" t="str">
        <f>IF(原材料・副資材費4[[#This Row],[助成対象経費
（税抜）
(A)×(B)]]="","",原材料・副資材費4[[#This Row],[助成対象経費
（税抜）
(A)×(B)]]*1.1)</f>
        <v/>
      </c>
      <c r="K11" s="427"/>
      <c r="L11" s="643"/>
      <c r="R11" s="47"/>
      <c r="S11" s="47"/>
    </row>
    <row r="12" spans="1:26" ht="41.25" customHeight="1">
      <c r="A12" s="101"/>
      <c r="B12" s="363">
        <f t="shared" si="0"/>
        <v>7</v>
      </c>
      <c r="C12" s="179"/>
      <c r="D12" s="179"/>
      <c r="E12" s="179"/>
      <c r="F12" s="257"/>
      <c r="G12" s="258"/>
      <c r="H12" s="259"/>
      <c r="I12" s="260" t="str">
        <f>IF(OR(原材料・副資材費4[[#This Row],[数量
(A)]]="",原材料・副資材費4[[#This Row],[単価
（税抜）
(B)]]=""),"",(原材料・副資材費4[[#This Row],[数量
(A)]]*原材料・副資材費4[[#This Row],[単価
（税抜）
(B)]]))</f>
        <v/>
      </c>
      <c r="J12" s="260" t="str">
        <f>IF(原材料・副資材費4[[#This Row],[助成対象経費
（税抜）
(A)×(B)]]="","",原材料・副資材費4[[#This Row],[助成対象経費
（税抜）
(A)×(B)]]*1.1)</f>
        <v/>
      </c>
      <c r="K12" s="427"/>
      <c r="L12" s="643"/>
      <c r="R12" s="47"/>
      <c r="S12" s="47"/>
    </row>
    <row r="13" spans="1:26" ht="41.25" customHeight="1">
      <c r="A13" s="101"/>
      <c r="B13" s="363">
        <f t="shared" si="0"/>
        <v>8</v>
      </c>
      <c r="C13" s="179"/>
      <c r="D13" s="179"/>
      <c r="E13" s="179"/>
      <c r="F13" s="257"/>
      <c r="G13" s="258"/>
      <c r="H13" s="259"/>
      <c r="I13" s="260" t="str">
        <f>IF(OR(原材料・副資材費4[[#This Row],[数量
(A)]]="",原材料・副資材費4[[#This Row],[単価
（税抜）
(B)]]=""),"",(原材料・副資材費4[[#This Row],[数量
(A)]]*原材料・副資材費4[[#This Row],[単価
（税抜）
(B)]]))</f>
        <v/>
      </c>
      <c r="J13" s="260" t="str">
        <f>IF(原材料・副資材費4[[#This Row],[助成対象経費
（税抜）
(A)×(B)]]="","",原材料・副資材費4[[#This Row],[助成対象経費
（税抜）
(A)×(B)]]*1.1)</f>
        <v/>
      </c>
      <c r="K13" s="427"/>
      <c r="L13" s="643"/>
    </row>
    <row r="14" spans="1:26" ht="41.25" customHeight="1">
      <c r="A14" s="101"/>
      <c r="B14" s="365">
        <f t="shared" si="0"/>
        <v>9</v>
      </c>
      <c r="C14" s="179"/>
      <c r="D14" s="179"/>
      <c r="E14" s="179"/>
      <c r="F14" s="257"/>
      <c r="G14" s="258"/>
      <c r="H14" s="259"/>
      <c r="I14" s="260" t="str">
        <f>IF(OR(原材料・副資材費4[[#This Row],[数量
(A)]]="",原材料・副資材費4[[#This Row],[単価
（税抜）
(B)]]=""),"",(原材料・副資材費4[[#This Row],[数量
(A)]]*原材料・副資材費4[[#This Row],[単価
（税抜）
(B)]]))</f>
        <v/>
      </c>
      <c r="J14" s="260" t="str">
        <f>IF(原材料・副資材費4[[#This Row],[助成対象経費
（税抜）
(A)×(B)]]="","",原材料・副資材費4[[#This Row],[助成対象経費
（税抜）
(A)×(B)]]*1.1)</f>
        <v/>
      </c>
      <c r="K14" s="427"/>
      <c r="L14" s="643"/>
    </row>
    <row r="15" spans="1:26" ht="41.25" customHeight="1">
      <c r="A15" s="101"/>
      <c r="B15" s="365">
        <f t="shared" si="0"/>
        <v>10</v>
      </c>
      <c r="C15" s="179"/>
      <c r="D15" s="179"/>
      <c r="E15" s="179"/>
      <c r="F15" s="257"/>
      <c r="G15" s="258"/>
      <c r="H15" s="259"/>
      <c r="I15" s="260" t="str">
        <f>IF(OR(原材料・副資材費4[[#This Row],[数量
(A)]]="",原材料・副資材費4[[#This Row],[単価
（税抜）
(B)]]=""),"",(原材料・副資材費4[[#This Row],[数量
(A)]]*原材料・副資材費4[[#This Row],[単価
（税抜）
(B)]]))</f>
        <v/>
      </c>
      <c r="J15" s="260" t="str">
        <f>IF(原材料・副資材費4[[#This Row],[助成対象経費
（税抜）
(A)×(B)]]="","",原材料・副資材費4[[#This Row],[助成対象経費
（税抜）
(A)×(B)]]*1.1)</f>
        <v/>
      </c>
      <c r="K15" s="427"/>
      <c r="L15" s="643"/>
    </row>
    <row r="16" spans="1:26" ht="41.25" customHeight="1">
      <c r="A16" s="101"/>
      <c r="B16" s="365">
        <f t="shared" si="0"/>
        <v>11</v>
      </c>
      <c r="C16" s="179"/>
      <c r="D16" s="179"/>
      <c r="E16" s="179"/>
      <c r="F16" s="257"/>
      <c r="G16" s="258"/>
      <c r="H16" s="259"/>
      <c r="I16" s="260" t="str">
        <f>IF(OR(原材料・副資材費4[[#This Row],[数量
(A)]]="",原材料・副資材費4[[#This Row],[単価
（税抜）
(B)]]=""),"",(原材料・副資材費4[[#This Row],[数量
(A)]]*原材料・副資材費4[[#This Row],[単価
（税抜）
(B)]]))</f>
        <v/>
      </c>
      <c r="J16" s="260" t="str">
        <f>IF(原材料・副資材費4[[#This Row],[助成対象経費
（税抜）
(A)×(B)]]="","",原材料・副資材費4[[#This Row],[助成対象経費
（税抜）
(A)×(B)]]*1.1)</f>
        <v/>
      </c>
      <c r="K16" s="427"/>
      <c r="L16" s="643"/>
    </row>
    <row r="17" spans="1:45" ht="41.25" customHeight="1">
      <c r="A17" s="101"/>
      <c r="B17" s="365">
        <f t="shared" si="0"/>
        <v>12</v>
      </c>
      <c r="C17" s="179"/>
      <c r="D17" s="179"/>
      <c r="E17" s="179"/>
      <c r="F17" s="257"/>
      <c r="G17" s="258"/>
      <c r="H17" s="259"/>
      <c r="I17" s="260" t="str">
        <f>IF(OR(原材料・副資材費4[[#This Row],[数量
(A)]]="",原材料・副資材費4[[#This Row],[単価
（税抜）
(B)]]=""),"",(原材料・副資材費4[[#This Row],[数量
(A)]]*原材料・副資材費4[[#This Row],[単価
（税抜）
(B)]]))</f>
        <v/>
      </c>
      <c r="J17" s="260" t="str">
        <f>IF(原材料・副資材費4[[#This Row],[助成対象経費
（税抜）
(A)×(B)]]="","",原材料・副資材費4[[#This Row],[助成対象経費
（税抜）
(A)×(B)]]*1.1)</f>
        <v/>
      </c>
      <c r="K17" s="427"/>
      <c r="L17" s="643"/>
    </row>
    <row r="18" spans="1:45" ht="41.25" customHeight="1">
      <c r="A18" s="101"/>
      <c r="B18" s="365">
        <f t="shared" si="0"/>
        <v>13</v>
      </c>
      <c r="C18" s="179"/>
      <c r="D18" s="179"/>
      <c r="E18" s="179"/>
      <c r="F18" s="257"/>
      <c r="G18" s="258"/>
      <c r="H18" s="259"/>
      <c r="I18" s="260" t="str">
        <f>IF(OR(原材料・副資材費4[[#This Row],[数量
(A)]]="",原材料・副資材費4[[#This Row],[単価
（税抜）
(B)]]=""),"",(原材料・副資材費4[[#This Row],[数量
(A)]]*原材料・副資材費4[[#This Row],[単価
（税抜）
(B)]]))</f>
        <v/>
      </c>
      <c r="J18" s="260" t="str">
        <f>IF(原材料・副資材費4[[#This Row],[助成対象経費
（税抜）
(A)×(B)]]="","",原材料・副資材費4[[#This Row],[助成対象経費
（税抜）
(A)×(B)]]*1.1)</f>
        <v/>
      </c>
      <c r="K18" s="427"/>
      <c r="L18" s="643"/>
    </row>
    <row r="19" spans="1:45" ht="41.25" customHeight="1">
      <c r="A19" s="101"/>
      <c r="B19" s="365">
        <f t="shared" si="0"/>
        <v>14</v>
      </c>
      <c r="C19" s="179"/>
      <c r="D19" s="179"/>
      <c r="E19" s="179"/>
      <c r="F19" s="257"/>
      <c r="G19" s="258"/>
      <c r="H19" s="259"/>
      <c r="I19" s="260" t="str">
        <f>IF(OR(原材料・副資材費4[[#This Row],[数量
(A)]]="",原材料・副資材費4[[#This Row],[単価
（税抜）
(B)]]=""),"",(原材料・副資材費4[[#This Row],[数量
(A)]]*原材料・副資材費4[[#This Row],[単価
（税抜）
(B)]]))</f>
        <v/>
      </c>
      <c r="J19" s="260" t="str">
        <f>IF(原材料・副資材費4[[#This Row],[助成対象経費
（税抜）
(A)×(B)]]="","",原材料・副資材費4[[#This Row],[助成対象経費
（税抜）
(A)×(B)]]*1.1)</f>
        <v/>
      </c>
      <c r="K19" s="427"/>
      <c r="L19" s="643"/>
    </row>
    <row r="20" spans="1:45" ht="41.25" customHeight="1">
      <c r="A20" s="101"/>
      <c r="B20" s="366">
        <f t="shared" si="0"/>
        <v>15</v>
      </c>
      <c r="C20" s="263"/>
      <c r="D20" s="263"/>
      <c r="E20" s="263"/>
      <c r="F20" s="264"/>
      <c r="G20" s="265"/>
      <c r="H20" s="266"/>
      <c r="I20" s="267" t="str">
        <f>IF(OR(原材料・副資材費4[[#This Row],[数量
(A)]]="",原材料・副資材費4[[#This Row],[単価
（税抜）
(B)]]=""),"",(原材料・副資材費4[[#This Row],[数量
(A)]]*原材料・副資材費4[[#This Row],[単価
（税抜）
(B)]]))</f>
        <v/>
      </c>
      <c r="J20" s="267" t="str">
        <f>IF(原材料・副資材費4[[#This Row],[助成対象経費
（税抜）
(A)×(B)]]="","",原材料・副資材費4[[#This Row],[助成対象経費
（税抜）
(A)×(B)]]*1.1)</f>
        <v/>
      </c>
      <c r="K20" s="428"/>
      <c r="L20" s="643"/>
    </row>
    <row r="21" spans="1:45" ht="30" customHeight="1">
      <c r="A21" s="106"/>
      <c r="B21" s="367" t="s">
        <v>255</v>
      </c>
      <c r="C21" s="368"/>
      <c r="D21" s="368"/>
      <c r="E21" s="368"/>
      <c r="F21" s="369"/>
      <c r="G21" s="370"/>
      <c r="H21" s="371"/>
      <c r="I21" s="268">
        <f>SUBTOTAL(109,原材料・副資材費4[助成対象経費
（税抜）
(A)×(B)])</f>
        <v>0</v>
      </c>
      <c r="J21" s="269">
        <f>SUBTOTAL(109,原材料・副資材費4[助成事業に
要する経費
（税込）])</f>
        <v>0</v>
      </c>
      <c r="K21" s="453"/>
      <c r="L21" s="599"/>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row>
    <row r="45" spans="12:17">
      <c r="L45" s="549"/>
      <c r="M45" s="549"/>
      <c r="N45" s="549"/>
      <c r="O45" s="549"/>
      <c r="P45" s="549"/>
      <c r="Q45" s="549"/>
    </row>
  </sheetData>
  <sheetProtection sheet="1" formatCells="0" formatRows="0" insertRows="0" deleteRows="0" selectLockedCells="1"/>
  <mergeCells count="1">
    <mergeCell ref="D2:K2"/>
  </mergeCells>
  <phoneticPr fontId="1"/>
  <dataValidations xWindow="248" yWindow="948" count="8">
    <dataValidation allowBlank="1" showInputMessage="1" showErrorMessage="1" prompt="自動計算されます。" sqref="I6:J20" xr:uid="{00000000-0002-0000-1400-000000000000}"/>
    <dataValidation allowBlank="1" showInputMessage="1" showErrorMessage="1" prompt="未定等不明確の場合は、 申請時点の候補先を記入してください。「未定、検討中」等の記入はできません。" sqref="K6:K20" xr:uid="{00000000-0002-0000-1400-000001000000}"/>
    <dataValidation type="custom" imeMode="disabled" allowBlank="1" showInputMessage="1" showErrorMessage="1" prompt="本助成事業に必要な最小限の数量を記入してください。" sqref="F6:F20" xr:uid="{00000000-0002-0000-1400-000002000000}">
      <formula1>ISERROR(FIND(CHAR(10),F6))</formula1>
    </dataValidation>
    <dataValidation allowBlank="1" showErrorMessage="1" prompt="_x000a_" sqref="C6:C20" xr:uid="{00000000-0002-0000-1400-000003000000}"/>
    <dataValidation imeMode="disabled" allowBlank="1" showInputMessage="1" showErrorMessage="1" sqref="H6:H20" xr:uid="{00000000-0002-0000-1400-000004000000}"/>
    <dataValidation allowBlank="1" showInputMessage="1" showErrorMessage="1" prompt="大きさ、材質、規格等を記入してください。" sqref="D6:D20" xr:uid="{00000000-0002-0000-1400-000005000000}"/>
    <dataValidation allowBlank="1" showInputMessage="1" showErrorMessage="1" prompt="（例）_x000a_・○○部に組込_x000a_・試験用_x000a_" sqref="E6:E20" xr:uid="{00000000-0002-0000-1400-000006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L6:L20" xr:uid="{00000000-0002-0000-1400-000007000000}">
      <formula1>"改良目標,規格・認証目標"</formula1>
    </dataValidation>
  </dataValidations>
  <pageMargins left="0.59055118110236227" right="0.19685039370078741" top="0.39370078740157483" bottom="0.39370078740157483" header="0.19685039370078741" footer="0.19685039370078741"/>
  <pageSetup paperSize="9" scale="91"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8" id="{EDF441BD-3956-4AF5-8950-A0C7A7F5900C}">
            <xm:f>様式外＿申請書別紙入力用資料!$C$10=様式外＿申請書別紙入力用資料!$C$35</xm:f>
            <x14:dxf>
              <font>
                <color theme="0" tint="-0.24994659260841701"/>
              </font>
              <fill>
                <patternFill>
                  <bgColor theme="0" tint="-0.24994659260841701"/>
                </patternFill>
              </fill>
            </x14:dxf>
          </x14:cfRule>
          <xm:sqref>C6:K20</xm:sqref>
        </x14:conditionalFormatting>
        <x14:conditionalFormatting xmlns:xm="http://schemas.microsoft.com/office/excel/2006/main">
          <x14:cfRule type="expression" priority="1" id="{864D3E67-85CC-4401-89D5-D253ABCE9E50}">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L6:L20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tint="0.79998168889431442"/>
    <pageSetUpPr fitToPage="1"/>
  </sheetPr>
  <dimension ref="A1:V23"/>
  <sheetViews>
    <sheetView view="pageBreakPreview" zoomScaleNormal="100" zoomScaleSheetLayoutView="100" workbookViewId="0">
      <selection activeCell="C8" sqref="C8"/>
    </sheetView>
  </sheetViews>
  <sheetFormatPr defaultColWidth="2.08984375" defaultRowHeight="15" customHeight="1"/>
  <cols>
    <col min="1" max="1" width="1.26953125" style="20" customWidth="1"/>
    <col min="2" max="2" width="6.90625" style="20" customWidth="1"/>
    <col min="3" max="3" width="12.7265625" style="23" customWidth="1"/>
    <col min="4" max="4" width="12.36328125" style="23" customWidth="1"/>
    <col min="5" max="5" width="5" style="23" customWidth="1"/>
    <col min="6" max="6" width="6" style="23" customWidth="1"/>
    <col min="7" max="7" width="4.453125" style="23" customWidth="1"/>
    <col min="8" max="8" width="4.36328125" style="23" customWidth="1"/>
    <col min="9" max="9" width="12.453125" style="23" customWidth="1"/>
    <col min="10" max="11" width="10" style="23" customWidth="1"/>
    <col min="12" max="12" width="11.6328125" style="23" customWidth="1"/>
    <col min="13" max="13" width="9.90625" style="20" customWidth="1"/>
    <col min="14" max="162" width="2.08984375" style="20" customWidth="1"/>
    <col min="163" max="16384" width="2.08984375" style="20"/>
  </cols>
  <sheetData>
    <row r="1" spans="1:22" ht="15" customHeight="1">
      <c r="A1" s="20" t="s">
        <v>326</v>
      </c>
    </row>
    <row r="2" spans="1:22" s="213" customFormat="1" ht="20">
      <c r="A2" s="305" t="s">
        <v>207</v>
      </c>
      <c r="C2" s="306"/>
      <c r="D2" s="1022"/>
      <c r="E2" s="1022"/>
      <c r="F2" s="1022"/>
      <c r="G2" s="1022"/>
      <c r="H2" s="1022"/>
      <c r="I2" s="1022"/>
      <c r="J2" s="1022"/>
      <c r="K2" s="1022"/>
      <c r="L2" s="1022"/>
    </row>
    <row r="3" spans="1:22" ht="18">
      <c r="A3" s="589" t="s">
        <v>127</v>
      </c>
      <c r="B3" s="590"/>
      <c r="C3" s="590"/>
      <c r="D3" s="590"/>
      <c r="E3" s="590"/>
      <c r="F3" s="590"/>
      <c r="G3" s="590"/>
      <c r="H3" s="590"/>
      <c r="I3" s="590"/>
      <c r="J3" s="590"/>
      <c r="K3" s="98"/>
      <c r="L3" s="590"/>
      <c r="M3" s="459"/>
    </row>
    <row r="4" spans="1:22" ht="32.25" customHeight="1">
      <c r="A4" s="100"/>
      <c r="B4" s="1101" t="s">
        <v>141</v>
      </c>
      <c r="C4" s="1102"/>
      <c r="D4" s="1102"/>
      <c r="E4" s="1102"/>
      <c r="F4" s="1102"/>
      <c r="G4" s="1102"/>
      <c r="H4" s="1102"/>
      <c r="I4" s="1102"/>
      <c r="J4" s="1102"/>
      <c r="K4" s="1102"/>
      <c r="L4" s="1102"/>
      <c r="M4" s="458"/>
    </row>
    <row r="5" spans="1:22" ht="16.5" customHeight="1">
      <c r="A5" s="100"/>
      <c r="B5" s="38" t="s">
        <v>208</v>
      </c>
      <c r="C5" s="25"/>
      <c r="D5" s="25"/>
      <c r="E5" s="25"/>
      <c r="F5" s="25"/>
      <c r="G5" s="25"/>
      <c r="H5" s="25"/>
      <c r="I5" s="25"/>
      <c r="J5" s="25"/>
      <c r="K5" s="25"/>
      <c r="L5" s="25"/>
      <c r="M5" s="458"/>
    </row>
    <row r="6" spans="1:22" ht="16.5" customHeight="1">
      <c r="A6" s="100"/>
      <c r="B6" s="39" t="s">
        <v>171</v>
      </c>
      <c r="C6" s="40"/>
      <c r="D6" s="40"/>
      <c r="E6" s="40"/>
      <c r="F6" s="40"/>
      <c r="G6" s="40"/>
      <c r="H6" s="40"/>
      <c r="I6" s="40"/>
      <c r="J6" s="40"/>
      <c r="K6" s="41"/>
      <c r="L6" s="556" t="s">
        <v>10</v>
      </c>
      <c r="M6" s="458"/>
    </row>
    <row r="7" spans="1:22" ht="81.75" customHeight="1">
      <c r="A7" s="100"/>
      <c r="B7" s="197" t="s">
        <v>49</v>
      </c>
      <c r="C7" s="198" t="s">
        <v>25</v>
      </c>
      <c r="D7" s="198" t="s">
        <v>26</v>
      </c>
      <c r="E7" s="198" t="s">
        <v>76</v>
      </c>
      <c r="F7" s="271" t="s">
        <v>137</v>
      </c>
      <c r="G7" s="271" t="s">
        <v>136</v>
      </c>
      <c r="H7" s="271" t="s">
        <v>32</v>
      </c>
      <c r="I7" s="198" t="s">
        <v>172</v>
      </c>
      <c r="J7" s="198" t="s">
        <v>138</v>
      </c>
      <c r="K7" s="198" t="s">
        <v>23</v>
      </c>
      <c r="L7" s="423" t="s">
        <v>90</v>
      </c>
      <c r="M7" s="598" t="s">
        <v>365</v>
      </c>
    </row>
    <row r="8" spans="1:22" ht="41.25" customHeight="1">
      <c r="A8" s="100"/>
      <c r="B8" s="372">
        <f t="shared" ref="B8:B22" si="0">ROW()-7</f>
        <v>1</v>
      </c>
      <c r="C8" s="274"/>
      <c r="D8" s="274"/>
      <c r="E8" s="275"/>
      <c r="F8" s="276"/>
      <c r="G8" s="277"/>
      <c r="H8" s="278"/>
      <c r="I8" s="277"/>
      <c r="J8"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8" s="279">
        <f>IF(機械装置・工具器具費6[[#This Row],[助成対象
経費
（税抜）
(A)×(B）]]="","",機械装置・工具器具費6[[#This Row],[助成対象
経費
（税抜）
(A)×(B）]]*1.1)</f>
        <v>0</v>
      </c>
      <c r="L8" s="424"/>
      <c r="M8" s="643"/>
    </row>
    <row r="9" spans="1:22" ht="41.25" customHeight="1">
      <c r="A9" s="100"/>
      <c r="B9" s="372">
        <f t="shared" si="0"/>
        <v>2</v>
      </c>
      <c r="C9" s="274"/>
      <c r="D9" s="274"/>
      <c r="E9" s="275"/>
      <c r="F9" s="276"/>
      <c r="G9" s="277"/>
      <c r="H9" s="278"/>
      <c r="I9" s="277"/>
      <c r="J9"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9" s="279">
        <f>IF(機械装置・工具器具費6[[#This Row],[助成対象
経費
（税抜）
(A)×(B）]]="","",機械装置・工具器具費6[[#This Row],[助成対象
経費
（税抜）
(A)×(B）]]*1.1)</f>
        <v>0</v>
      </c>
      <c r="L9" s="424"/>
      <c r="M9" s="643"/>
      <c r="N9" s="22"/>
      <c r="O9" s="22"/>
      <c r="P9" s="22"/>
      <c r="Q9" s="22"/>
      <c r="R9" s="22"/>
      <c r="S9" s="22"/>
      <c r="T9" s="22"/>
      <c r="U9" s="22"/>
      <c r="V9" s="22"/>
    </row>
    <row r="10" spans="1:22" ht="41.25" customHeight="1">
      <c r="A10" s="100"/>
      <c r="B10" s="372">
        <f t="shared" si="0"/>
        <v>3</v>
      </c>
      <c r="C10" s="274"/>
      <c r="D10" s="274"/>
      <c r="E10" s="275"/>
      <c r="F10" s="276"/>
      <c r="G10" s="277"/>
      <c r="H10" s="278"/>
      <c r="I10" s="277"/>
      <c r="J10"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0" s="279">
        <f>IF(機械装置・工具器具費6[[#This Row],[助成対象
経費
（税抜）
(A)×(B）]]="","",機械装置・工具器具費6[[#This Row],[助成対象
経費
（税抜）
(A)×(B）]]*1.1)</f>
        <v>0</v>
      </c>
      <c r="L10" s="424"/>
      <c r="M10" s="643"/>
      <c r="N10" s="22"/>
      <c r="O10" s="22"/>
      <c r="P10" s="22"/>
      <c r="Q10" s="22"/>
      <c r="R10" s="22"/>
      <c r="S10" s="22"/>
      <c r="T10" s="22"/>
      <c r="U10" s="22"/>
      <c r="V10" s="22"/>
    </row>
    <row r="11" spans="1:22" ht="41.25" customHeight="1">
      <c r="A11" s="100"/>
      <c r="B11" s="372">
        <f t="shared" si="0"/>
        <v>4</v>
      </c>
      <c r="C11" s="274"/>
      <c r="D11" s="274"/>
      <c r="E11" s="275"/>
      <c r="F11" s="276"/>
      <c r="G11" s="277"/>
      <c r="H11" s="278"/>
      <c r="I11" s="277"/>
      <c r="J11"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1" s="279">
        <f>IF(機械装置・工具器具費6[[#This Row],[助成対象
経費
（税抜）
(A)×(B）]]="","",機械装置・工具器具費6[[#This Row],[助成対象
経費
（税抜）
(A)×(B）]]*1.1)</f>
        <v>0</v>
      </c>
      <c r="L11" s="424"/>
      <c r="M11" s="643"/>
      <c r="N11" s="22"/>
      <c r="O11" s="22"/>
      <c r="P11" s="22"/>
      <c r="Q11" s="22"/>
      <c r="R11" s="22"/>
      <c r="S11" s="22"/>
      <c r="T11" s="22"/>
      <c r="U11" s="22"/>
      <c r="V11" s="22"/>
    </row>
    <row r="12" spans="1:22" ht="41.25" customHeight="1">
      <c r="A12" s="100"/>
      <c r="B12" s="372">
        <f t="shared" si="0"/>
        <v>5</v>
      </c>
      <c r="C12" s="274"/>
      <c r="D12" s="274"/>
      <c r="E12" s="275"/>
      <c r="F12" s="276"/>
      <c r="G12" s="277"/>
      <c r="H12" s="278"/>
      <c r="I12" s="277"/>
      <c r="J12"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2" s="279">
        <f>IF(機械装置・工具器具費6[[#This Row],[助成対象
経費
（税抜）
(A)×(B）]]="","",機械装置・工具器具費6[[#This Row],[助成対象
経費
（税抜）
(A)×(B）]]*1.1)</f>
        <v>0</v>
      </c>
      <c r="L12" s="424"/>
      <c r="M12" s="643"/>
      <c r="N12" s="22"/>
      <c r="O12" s="22"/>
      <c r="P12" s="22"/>
      <c r="Q12" s="22"/>
      <c r="R12" s="22"/>
      <c r="S12" s="22"/>
      <c r="T12" s="22"/>
      <c r="U12" s="22"/>
      <c r="V12" s="22"/>
    </row>
    <row r="13" spans="1:22" ht="41.25" customHeight="1">
      <c r="A13" s="100"/>
      <c r="B13" s="373">
        <f t="shared" si="0"/>
        <v>6</v>
      </c>
      <c r="C13" s="274"/>
      <c r="D13" s="274"/>
      <c r="E13" s="275"/>
      <c r="F13" s="276"/>
      <c r="G13" s="277"/>
      <c r="H13" s="278"/>
      <c r="I13" s="277"/>
      <c r="J13"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3" s="279">
        <f>IF(機械装置・工具器具費6[[#This Row],[助成対象
経費
（税抜）
(A)×(B）]]="","",機械装置・工具器具費6[[#This Row],[助成対象
経費
（税抜）
(A)×(B）]]*1.1)</f>
        <v>0</v>
      </c>
      <c r="L13" s="424"/>
      <c r="M13" s="643"/>
      <c r="N13" s="22"/>
      <c r="O13" s="22"/>
      <c r="P13" s="22"/>
      <c r="Q13" s="22"/>
      <c r="R13" s="22"/>
      <c r="S13" s="22"/>
      <c r="T13" s="22"/>
      <c r="U13" s="22"/>
      <c r="V13" s="22"/>
    </row>
    <row r="14" spans="1:22" ht="41.25" customHeight="1">
      <c r="A14" s="100"/>
      <c r="B14" s="372">
        <f t="shared" si="0"/>
        <v>7</v>
      </c>
      <c r="C14" s="274"/>
      <c r="D14" s="274"/>
      <c r="E14" s="275"/>
      <c r="F14" s="276"/>
      <c r="G14" s="277"/>
      <c r="H14" s="278"/>
      <c r="I14" s="277"/>
      <c r="J14"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4" s="279">
        <f>IF(機械装置・工具器具費6[[#This Row],[助成対象
経費
（税抜）
(A)×(B）]]="","",機械装置・工具器具費6[[#This Row],[助成対象
経費
（税抜）
(A)×(B）]]*1.1)</f>
        <v>0</v>
      </c>
      <c r="L14" s="424"/>
      <c r="M14" s="643"/>
      <c r="N14" s="22"/>
      <c r="O14" s="22"/>
      <c r="P14" s="22"/>
      <c r="Q14" s="22"/>
      <c r="R14" s="22"/>
      <c r="S14" s="22"/>
      <c r="T14" s="22"/>
      <c r="U14" s="22"/>
      <c r="V14" s="22"/>
    </row>
    <row r="15" spans="1:22" ht="41.25" customHeight="1">
      <c r="A15" s="100"/>
      <c r="B15" s="372">
        <f t="shared" si="0"/>
        <v>8</v>
      </c>
      <c r="C15" s="274"/>
      <c r="D15" s="274"/>
      <c r="E15" s="275"/>
      <c r="F15" s="276"/>
      <c r="G15" s="277"/>
      <c r="H15" s="278"/>
      <c r="I15" s="277"/>
      <c r="J15"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5" s="279">
        <f>IF(機械装置・工具器具費6[[#This Row],[助成対象
経費
（税抜）
(A)×(B）]]="","",機械装置・工具器具費6[[#This Row],[助成対象
経費
（税抜）
(A)×(B）]]*1.1)</f>
        <v>0</v>
      </c>
      <c r="L15" s="424"/>
      <c r="M15" s="643"/>
      <c r="N15" s="22"/>
      <c r="O15" s="22"/>
      <c r="P15" s="22"/>
      <c r="Q15" s="22"/>
      <c r="R15" s="22"/>
      <c r="S15" s="22"/>
      <c r="T15" s="22"/>
      <c r="U15" s="22"/>
      <c r="V15" s="22"/>
    </row>
    <row r="16" spans="1:22" ht="41.25" customHeight="1">
      <c r="A16" s="100"/>
      <c r="B16" s="372">
        <f t="shared" si="0"/>
        <v>9</v>
      </c>
      <c r="C16" s="274"/>
      <c r="D16" s="274"/>
      <c r="E16" s="275"/>
      <c r="F16" s="276"/>
      <c r="G16" s="277"/>
      <c r="H16" s="278"/>
      <c r="I16" s="277"/>
      <c r="J16"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6" s="279">
        <f>IF(機械装置・工具器具費6[[#This Row],[助成対象
経費
（税抜）
(A)×(B）]]="","",機械装置・工具器具費6[[#This Row],[助成対象
経費
（税抜）
(A)×(B）]]*1.1)</f>
        <v>0</v>
      </c>
      <c r="L16" s="424"/>
      <c r="M16" s="643"/>
      <c r="N16" s="22"/>
      <c r="O16" s="22"/>
      <c r="P16" s="22"/>
      <c r="Q16" s="22"/>
      <c r="R16" s="22"/>
      <c r="S16" s="22"/>
      <c r="T16" s="22"/>
      <c r="U16" s="22"/>
      <c r="V16" s="22"/>
    </row>
    <row r="17" spans="1:22" ht="41.25" customHeight="1">
      <c r="A17" s="100"/>
      <c r="B17" s="372">
        <f t="shared" si="0"/>
        <v>10</v>
      </c>
      <c r="C17" s="274"/>
      <c r="D17" s="274"/>
      <c r="E17" s="275"/>
      <c r="F17" s="276"/>
      <c r="G17" s="277"/>
      <c r="H17" s="278"/>
      <c r="I17" s="277"/>
      <c r="J17"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7" s="279">
        <f>IF(機械装置・工具器具費6[[#This Row],[助成対象
経費
（税抜）
(A)×(B）]]="","",機械装置・工具器具費6[[#This Row],[助成対象
経費
（税抜）
(A)×(B）]]*1.1)</f>
        <v>0</v>
      </c>
      <c r="L17" s="424"/>
      <c r="M17" s="643"/>
      <c r="N17" s="22"/>
      <c r="O17" s="22"/>
      <c r="P17" s="22"/>
      <c r="Q17" s="22"/>
      <c r="R17" s="22"/>
      <c r="S17" s="22"/>
      <c r="T17" s="22"/>
      <c r="U17" s="22"/>
      <c r="V17" s="22"/>
    </row>
    <row r="18" spans="1:22" ht="41.25" customHeight="1">
      <c r="A18" s="100"/>
      <c r="B18" s="372">
        <f t="shared" si="0"/>
        <v>11</v>
      </c>
      <c r="C18" s="274"/>
      <c r="D18" s="274"/>
      <c r="E18" s="275"/>
      <c r="F18" s="276"/>
      <c r="G18" s="277"/>
      <c r="H18" s="278"/>
      <c r="I18" s="277"/>
      <c r="J18"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8" s="279">
        <f>IF(機械装置・工具器具費6[[#This Row],[助成対象
経費
（税抜）
(A)×(B）]]="","",機械装置・工具器具費6[[#This Row],[助成対象
経費
（税抜）
(A)×(B）]]*1.1)</f>
        <v>0</v>
      </c>
      <c r="L18" s="424"/>
      <c r="M18" s="643"/>
      <c r="N18" s="22"/>
      <c r="O18" s="22"/>
      <c r="P18" s="22"/>
      <c r="Q18" s="22"/>
      <c r="R18" s="22"/>
      <c r="S18" s="22"/>
      <c r="T18" s="22"/>
      <c r="U18" s="22"/>
      <c r="V18" s="22"/>
    </row>
    <row r="19" spans="1:22" ht="41.25" customHeight="1">
      <c r="A19" s="100"/>
      <c r="B19" s="372">
        <f t="shared" si="0"/>
        <v>12</v>
      </c>
      <c r="C19" s="274"/>
      <c r="D19" s="274"/>
      <c r="E19" s="275"/>
      <c r="F19" s="276"/>
      <c r="G19" s="277"/>
      <c r="H19" s="278"/>
      <c r="I19" s="277"/>
      <c r="J19"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19" s="279">
        <f>IF(機械装置・工具器具費6[[#This Row],[助成対象
経費
（税抜）
(A)×(B）]]="","",機械装置・工具器具費6[[#This Row],[助成対象
経費
（税抜）
(A)×(B）]]*1.1)</f>
        <v>0</v>
      </c>
      <c r="L19" s="424"/>
      <c r="M19" s="643"/>
      <c r="N19" s="22"/>
      <c r="O19" s="22"/>
      <c r="P19" s="22"/>
      <c r="Q19" s="22"/>
      <c r="R19" s="22"/>
      <c r="S19" s="22"/>
      <c r="T19" s="22"/>
      <c r="U19" s="22"/>
      <c r="V19" s="22"/>
    </row>
    <row r="20" spans="1:22" ht="41.25" customHeight="1">
      <c r="A20" s="100"/>
      <c r="B20" s="373">
        <f t="shared" si="0"/>
        <v>13</v>
      </c>
      <c r="C20" s="281"/>
      <c r="D20" s="281"/>
      <c r="E20" s="282"/>
      <c r="F20" s="276"/>
      <c r="G20" s="277"/>
      <c r="H20" s="278"/>
      <c r="I20" s="277"/>
      <c r="J20"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20" s="279">
        <f>IF(機械装置・工具器具費6[[#This Row],[助成対象
経費
（税抜）
(A)×(B）]]="","",機械装置・工具器具費6[[#This Row],[助成対象
経費
（税抜）
(A)×(B）]]*1.1)</f>
        <v>0</v>
      </c>
      <c r="L20" s="455"/>
      <c r="M20" s="643"/>
      <c r="N20" s="22"/>
      <c r="O20" s="22"/>
      <c r="P20" s="22"/>
      <c r="Q20" s="22"/>
      <c r="R20" s="22"/>
      <c r="S20" s="22"/>
      <c r="T20" s="22"/>
      <c r="U20" s="22"/>
      <c r="V20" s="22"/>
    </row>
    <row r="21" spans="1:22" ht="41.25" customHeight="1">
      <c r="A21" s="100"/>
      <c r="B21" s="373">
        <f t="shared" si="0"/>
        <v>14</v>
      </c>
      <c r="C21" s="281"/>
      <c r="D21" s="281"/>
      <c r="E21" s="282"/>
      <c r="F21" s="283"/>
      <c r="G21" s="277"/>
      <c r="H21" s="278"/>
      <c r="I21" s="277"/>
      <c r="J21" s="279">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21" s="279">
        <f>IF(機械装置・工具器具費6[[#This Row],[助成対象
経費
（税抜）
(A)×(B）]]="","",機械装置・工具器具費6[[#This Row],[助成対象
経費
（税抜）
(A)×(B）]]*1.1)</f>
        <v>0</v>
      </c>
      <c r="L21" s="456"/>
      <c r="M21" s="643"/>
      <c r="N21" s="22"/>
      <c r="O21" s="22"/>
      <c r="P21" s="22"/>
      <c r="Q21" s="22"/>
      <c r="R21" s="22"/>
      <c r="S21" s="22"/>
      <c r="T21" s="22"/>
      <c r="U21" s="22"/>
      <c r="V21" s="22"/>
    </row>
    <row r="22" spans="1:22" ht="41.25" customHeight="1">
      <c r="A22" s="100"/>
      <c r="B22" s="374">
        <f t="shared" si="0"/>
        <v>15</v>
      </c>
      <c r="C22" s="285"/>
      <c r="D22" s="285"/>
      <c r="E22" s="286"/>
      <c r="F22" s="287"/>
      <c r="G22" s="288"/>
      <c r="H22" s="289"/>
      <c r="I22" s="288"/>
      <c r="J22" s="650">
        <f>IF(機械装置・工具器具費6[[#This Row],[ﾘｰｽ・
ﾚﾝﾀﾙ
月数]]&gt;0,機械装置・工具器具費6[[#This Row],[ﾘｰｽ・
ﾚﾝﾀﾙ
月数]]*機械装置・工具器具費6[[#This Row],[数量
(A)]]*機械装置・工具器具費6[[#This Row],[購入単価 又は
ﾘｰｽ･ﾚﾝﾀﾙ料
合計（税抜）
(B)]],機械装置・工具器具費6[[#This Row],[数量
(A)]]*機械装置・工具器具費6[[#This Row],[購入単価 又は
ﾘｰｽ･ﾚﾝﾀﾙ料
合計（税抜）
(B)]])</f>
        <v>0</v>
      </c>
      <c r="K22" s="290">
        <f>IF(機械装置・工具器具費6[[#This Row],[助成対象
経費
（税抜）
(A)×(B）]]="","",機械装置・工具器具費6[[#This Row],[助成対象
経費
（税抜）
(A)×(B）]]*1.1)</f>
        <v>0</v>
      </c>
      <c r="L22" s="425"/>
      <c r="M22" s="637"/>
      <c r="N22" s="22"/>
      <c r="O22" s="22"/>
      <c r="P22" s="22"/>
      <c r="Q22" s="22"/>
      <c r="R22" s="22"/>
      <c r="S22" s="22"/>
      <c r="T22" s="22"/>
      <c r="U22" s="22"/>
      <c r="V22" s="22"/>
    </row>
    <row r="23" spans="1:22" ht="30" customHeight="1">
      <c r="A23" s="106"/>
      <c r="B23" s="375" t="s">
        <v>256</v>
      </c>
      <c r="C23" s="376"/>
      <c r="D23" s="376"/>
      <c r="E23" s="376"/>
      <c r="F23" s="376"/>
      <c r="G23" s="376"/>
      <c r="H23" s="377"/>
      <c r="I23" s="378"/>
      <c r="J23" s="651">
        <f>SUBTOTAL(109,機械装置・工具器具費6[助成対象
経費
（税抜）
(A)×(B）])</f>
        <v>0</v>
      </c>
      <c r="K23" s="379">
        <f>SUBTOTAL(109,機械装置・工具器具費6[助成事業に
要する経費
（税込）])</f>
        <v>0</v>
      </c>
      <c r="L23" s="457"/>
      <c r="M23" s="599"/>
      <c r="N23" s="22"/>
      <c r="O23" s="22"/>
      <c r="P23" s="22"/>
      <c r="Q23" s="22"/>
      <c r="R23" s="22"/>
      <c r="S23" s="22"/>
      <c r="T23" s="22"/>
      <c r="U23" s="22"/>
      <c r="V23" s="22"/>
    </row>
  </sheetData>
  <sheetProtection sheet="1" formatCells="0" formatRows="0" insertRows="0" deleteRows="0" selectLockedCells="1"/>
  <dataConsolidate/>
  <mergeCells count="2">
    <mergeCell ref="D2:L2"/>
    <mergeCell ref="B4:L4"/>
  </mergeCells>
  <phoneticPr fontId="1"/>
  <dataValidations count="9">
    <dataValidation allowBlank="1" showInputMessage="1" showErrorMessage="1" prompt="自動計算されます。" sqref="J8:K22" xr:uid="{00000000-0002-0000-1500-000000000000}"/>
    <dataValidation imeMode="disabled" allowBlank="1" showInputMessage="1" showErrorMessage="1" prompt="１件あたりの単価が税抜100万円以上の購入品の場合は、別紙24の購入計画書を記入してください。_x000a_※併せて原則２者以上の見積書を提出してください。" sqref="I8:I22" xr:uid="{00000000-0002-0000-1500-000001000000}"/>
    <dataValidation type="whole" imeMode="disabled" allowBlank="1" showInputMessage="1" showErrorMessage="1" prompt="調達方法が「購入」の場合は記入不要です。_x000a_リース・レンタル月数（数字）のみ記入してください。_x000a_（例）リース・レンタル月数１年３ヶ月（15ヶ月）の場合→「15」" sqref="F8:F22" xr:uid="{00000000-0002-0000-1500-000002000000}">
      <formula1>1</formula1>
      <formula2>21</formula2>
    </dataValidation>
    <dataValidation allowBlank="1" showInputMessage="1" showErrorMessage="1" prompt="未定等不明確の場合は、 申請時点の候補先を記入してください。「未定、検討中」等の記入はできません。" sqref="L8:L22" xr:uid="{00000000-0002-0000-1500-000003000000}"/>
    <dataValidation allowBlank="1" showInputMessage="1" showErrorMessage="1" prompt="（例）_x000a_○○加工_x000a_" sqref="D8:D22" xr:uid="{00000000-0002-0000-1500-000004000000}"/>
    <dataValidation type="list" allowBlank="1" showInputMessage="1" showErrorMessage="1" sqref="E8:E22" xr:uid="{00000000-0002-0000-1500-000005000000}">
      <formula1>"購入,ﾘｰｽ,ﾚﾝﾀﾙ"</formula1>
    </dataValidation>
    <dataValidation imeMode="halfAlpha" allowBlank="1" showInputMessage="1" showErrorMessage="1" prompt="本助成事業に必要な最小限の数量を記入してください。" sqref="G8:G22" xr:uid="{00000000-0002-0000-1500-000006000000}"/>
    <dataValidation allowBlank="1" showInputMessage="1" showErrorMessage="1" prompt="生産・量産用の機械装置等に係る経費は計上できません。" sqref="C8:C22" xr:uid="{00000000-0002-0000-1500-000007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M8:M22" xr:uid="{00000000-0002-0000-1500-000008000000}">
      <formula1>"改良目標,規格・認証目標"</formula1>
    </dataValidation>
  </dataValidations>
  <pageMargins left="0.59055118110236227" right="0.19685039370078741" top="0.39370078740157483" bottom="0.39370078740157483" header="0.19685039370078741" footer="0.19685039370078741"/>
  <pageSetup paperSize="9" scale="9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9" id="{B9C46544-957B-4DFC-8F39-D1B2E2607170}">
            <xm:f>様式外＿申請書別紙入力用資料!$C$10=様式外＿申請書別紙入力用資料!$C$35</xm:f>
            <x14:dxf>
              <font>
                <color theme="0" tint="-0.24994659260841701"/>
              </font>
              <fill>
                <patternFill>
                  <bgColor theme="0" tint="-0.24994659260841701"/>
                </patternFill>
              </fill>
            </x14:dxf>
          </x14:cfRule>
          <xm:sqref>C8:L22</xm:sqref>
        </x14:conditionalFormatting>
        <x14:conditionalFormatting xmlns:xm="http://schemas.microsoft.com/office/excel/2006/main">
          <x14:cfRule type="expression" priority="1" id="{684E7B4C-2C9C-4993-B0A8-45B936F6EBE3}">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M8:M22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tint="0.79998168889431442"/>
    <pageSetUpPr fitToPage="1"/>
  </sheetPr>
  <dimension ref="A1:CG43"/>
  <sheetViews>
    <sheetView view="pageBreakPreview" zoomScaleNormal="100" zoomScaleSheetLayoutView="100" workbookViewId="0">
      <selection activeCell="N7" sqref="N7:AC7"/>
    </sheetView>
  </sheetViews>
  <sheetFormatPr defaultColWidth="2.08984375" defaultRowHeight="16.5"/>
  <cols>
    <col min="1" max="1" width="1" style="21" customWidth="1"/>
    <col min="2" max="5" width="2.26953125" style="21" customWidth="1"/>
    <col min="6" max="8" width="2.08984375" style="21" customWidth="1"/>
    <col min="9" max="10" width="1.7265625" style="21" customWidth="1"/>
    <col min="11" max="14" width="1.453125" style="21" customWidth="1"/>
    <col min="15" max="18" width="2.6328125" style="21" customWidth="1"/>
    <col min="19" max="29" width="2.08984375" style="21" customWidth="1"/>
    <col min="30" max="33" width="3.7265625" style="21" customWidth="1"/>
    <col min="34" max="36" width="1.6328125" style="21" customWidth="1"/>
    <col min="37" max="37" width="2.08984375" style="21" customWidth="1"/>
    <col min="38" max="39" width="2.36328125" style="21" customWidth="1"/>
    <col min="40" max="44" width="2" style="21" customWidth="1"/>
    <col min="45" max="250" width="2.08984375" style="21" customWidth="1"/>
    <col min="251" max="16384" width="2.08984375" style="21"/>
  </cols>
  <sheetData>
    <row r="1" spans="1:85">
      <c r="A1" s="21" t="s">
        <v>327</v>
      </c>
    </row>
    <row r="2" spans="1:85" ht="20">
      <c r="A2" s="305" t="s">
        <v>207</v>
      </c>
      <c r="J2" s="1022"/>
      <c r="K2" s="1022"/>
      <c r="L2" s="1022"/>
      <c r="M2" s="1022"/>
      <c r="N2" s="1022"/>
      <c r="O2" s="1022"/>
      <c r="P2" s="1022"/>
      <c r="Q2" s="1022"/>
      <c r="R2" s="1022"/>
      <c r="S2" s="1022"/>
      <c r="T2" s="1022"/>
      <c r="U2" s="1022"/>
      <c r="V2" s="1022"/>
      <c r="W2" s="1022"/>
      <c r="X2" s="1022"/>
      <c r="Y2" s="1022"/>
      <c r="Z2" s="1022"/>
      <c r="AA2" s="1022"/>
      <c r="AB2" s="1022"/>
      <c r="AC2" s="1022"/>
      <c r="AD2" s="1022"/>
      <c r="AE2" s="1022"/>
      <c r="AF2" s="1022"/>
      <c r="AG2" s="1022"/>
      <c r="AH2" s="1022"/>
      <c r="AI2" s="1022"/>
      <c r="AJ2" s="1022"/>
      <c r="AK2" s="1022"/>
      <c r="AL2" s="1022"/>
      <c r="AM2" s="1022"/>
      <c r="AN2" s="1022"/>
      <c r="AO2" s="1022"/>
      <c r="AP2" s="1022"/>
      <c r="AQ2" s="1022"/>
      <c r="AR2" s="1022"/>
    </row>
    <row r="3" spans="1:85" ht="15" customHeight="1">
      <c r="A3" s="589" t="s">
        <v>209</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28"/>
    </row>
    <row r="4" spans="1:85" ht="15" customHeight="1">
      <c r="A4" s="104"/>
      <c r="B4" s="1105" t="s">
        <v>397</v>
      </c>
      <c r="C4" s="1106"/>
      <c r="D4" s="1106"/>
      <c r="E4" s="1106"/>
      <c r="F4" s="1106"/>
      <c r="G4" s="1106"/>
      <c r="H4" s="1106"/>
      <c r="I4" s="1106"/>
      <c r="J4" s="1106"/>
      <c r="K4" s="1106"/>
      <c r="L4" s="1106"/>
      <c r="M4" s="1106"/>
      <c r="N4" s="1106"/>
      <c r="O4" s="1106"/>
      <c r="P4" s="1106"/>
      <c r="Q4" s="1106"/>
      <c r="R4" s="1106"/>
      <c r="S4" s="1106"/>
      <c r="T4" s="1106"/>
      <c r="U4" s="1106"/>
      <c r="V4" s="1106"/>
      <c r="W4" s="1106"/>
      <c r="X4" s="1106"/>
      <c r="Y4" s="1106"/>
      <c r="Z4" s="1106"/>
      <c r="AA4" s="1106"/>
      <c r="AB4" s="1106"/>
      <c r="AC4" s="1106"/>
      <c r="AD4" s="1106"/>
      <c r="AE4" s="1106"/>
      <c r="AF4" s="1106"/>
      <c r="AG4" s="1106"/>
      <c r="AH4" s="1106"/>
      <c r="AI4" s="1106"/>
      <c r="AJ4" s="1106"/>
      <c r="AK4" s="1106"/>
      <c r="AL4" s="1106"/>
      <c r="AM4" s="1106"/>
      <c r="AN4" s="1106"/>
      <c r="AO4" s="1106"/>
      <c r="AP4" s="1106"/>
      <c r="AQ4" s="1106"/>
      <c r="AR4" s="1107"/>
    </row>
    <row r="5" spans="1:85" ht="15" customHeight="1">
      <c r="A5" s="104"/>
      <c r="B5" s="38" t="s">
        <v>393</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557"/>
    </row>
    <row r="6" spans="1:85" ht="15" customHeight="1" thickBot="1">
      <c r="A6" s="104"/>
      <c r="B6" s="38" t="s">
        <v>179</v>
      </c>
      <c r="C6" s="25"/>
      <c r="D6" s="82"/>
      <c r="E6" s="82"/>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9"/>
    </row>
    <row r="7" spans="1:85">
      <c r="A7" s="104"/>
      <c r="B7" s="1112" t="s">
        <v>173</v>
      </c>
      <c r="C7" s="1113"/>
      <c r="D7" s="1113"/>
      <c r="E7" s="1114"/>
      <c r="F7" s="1115" t="s">
        <v>36</v>
      </c>
      <c r="G7" s="1115"/>
      <c r="H7" s="1115"/>
      <c r="I7" s="1115"/>
      <c r="J7" s="1115"/>
      <c r="K7" s="1115"/>
      <c r="L7" s="1115"/>
      <c r="M7" s="1116"/>
      <c r="N7" s="1136"/>
      <c r="O7" s="1136"/>
      <c r="P7" s="1136"/>
      <c r="Q7" s="1136"/>
      <c r="R7" s="1136"/>
      <c r="S7" s="1136"/>
      <c r="T7" s="1136"/>
      <c r="U7" s="1136"/>
      <c r="V7" s="1136"/>
      <c r="W7" s="1136"/>
      <c r="X7" s="1136"/>
      <c r="Y7" s="1136"/>
      <c r="Z7" s="1136"/>
      <c r="AA7" s="1136"/>
      <c r="AB7" s="1136"/>
      <c r="AC7" s="1137"/>
      <c r="AD7" s="1138" t="s">
        <v>174</v>
      </c>
      <c r="AE7" s="1139"/>
      <c r="AF7" s="1139"/>
      <c r="AG7" s="1139"/>
      <c r="AH7" s="1338"/>
      <c r="AI7" s="1338"/>
      <c r="AJ7" s="1338"/>
      <c r="AK7" s="1338"/>
      <c r="AL7" s="1338"/>
      <c r="AM7" s="1338"/>
      <c r="AN7" s="1338"/>
      <c r="AO7" s="1338"/>
      <c r="AP7" s="1338"/>
      <c r="AQ7" s="1338"/>
      <c r="AR7" s="1339"/>
      <c r="AV7" s="25"/>
      <c r="AW7" s="600"/>
      <c r="AX7" s="600"/>
      <c r="AY7" s="600"/>
      <c r="AZ7" s="600"/>
      <c r="BA7" s="600"/>
      <c r="BB7" s="600"/>
      <c r="BC7" s="600"/>
      <c r="BD7" s="600"/>
      <c r="BE7" s="600"/>
      <c r="BF7" s="600"/>
      <c r="BG7" s="600"/>
      <c r="BH7" s="600"/>
      <c r="BI7" s="600"/>
      <c r="BJ7" s="600"/>
      <c r="BK7" s="600"/>
      <c r="BL7" s="600"/>
      <c r="BM7" s="600"/>
      <c r="BN7" s="600"/>
      <c r="BO7" s="600"/>
      <c r="BP7" s="600"/>
      <c r="BQ7" s="600"/>
      <c r="BR7" s="600"/>
      <c r="BS7" s="600"/>
      <c r="BT7" s="600"/>
      <c r="BU7" s="600"/>
      <c r="BV7" s="600"/>
      <c r="BW7" s="600"/>
      <c r="BX7" s="600"/>
      <c r="BY7" s="600"/>
      <c r="BZ7" s="600"/>
      <c r="CA7" s="25"/>
      <c r="CB7" s="25"/>
      <c r="CC7" s="25"/>
      <c r="CD7" s="25"/>
      <c r="CE7" s="25"/>
      <c r="CF7" s="25"/>
      <c r="CG7" s="25"/>
    </row>
    <row r="8" spans="1:85" ht="17" thickBot="1">
      <c r="A8" s="104"/>
      <c r="B8" s="1133" t="s">
        <v>283</v>
      </c>
      <c r="C8" s="1134"/>
      <c r="D8" s="1134"/>
      <c r="E8" s="1135"/>
      <c r="F8" s="1115" t="s">
        <v>116</v>
      </c>
      <c r="G8" s="1115"/>
      <c r="H8" s="1115"/>
      <c r="I8" s="1115"/>
      <c r="J8" s="1115"/>
      <c r="K8" s="1115"/>
      <c r="L8" s="1115"/>
      <c r="M8" s="1116"/>
      <c r="N8" s="1156"/>
      <c r="O8" s="1156"/>
      <c r="P8" s="1156"/>
      <c r="Q8" s="1156"/>
      <c r="R8" s="1156"/>
      <c r="S8" s="1156"/>
      <c r="T8" s="1156"/>
      <c r="U8" s="1156"/>
      <c r="V8" s="1156"/>
      <c r="W8" s="1156"/>
      <c r="X8" s="1156"/>
      <c r="Y8" s="1156"/>
      <c r="Z8" s="1156"/>
      <c r="AA8" s="1156"/>
      <c r="AB8" s="1156"/>
      <c r="AC8" s="1157"/>
      <c r="AD8" s="1140"/>
      <c r="AE8" s="1141"/>
      <c r="AF8" s="1141"/>
      <c r="AG8" s="1141"/>
      <c r="AH8" s="1340"/>
      <c r="AI8" s="1340"/>
      <c r="AJ8" s="1340"/>
      <c r="AK8" s="1340"/>
      <c r="AL8" s="1340"/>
      <c r="AM8" s="1340"/>
      <c r="AN8" s="1340"/>
      <c r="AO8" s="1340"/>
      <c r="AP8" s="1340"/>
      <c r="AQ8" s="1340"/>
      <c r="AR8" s="1341"/>
      <c r="AV8" s="25"/>
      <c r="AW8" s="600"/>
      <c r="AX8" s="600"/>
      <c r="AY8" s="600"/>
      <c r="AZ8" s="600"/>
      <c r="BA8" s="600"/>
      <c r="BB8" s="600"/>
      <c r="BC8" s="600"/>
      <c r="BD8" s="600"/>
      <c r="BE8" s="600"/>
      <c r="BF8" s="600"/>
      <c r="BG8" s="600"/>
      <c r="BH8" s="600"/>
      <c r="BI8" s="600"/>
      <c r="BJ8" s="600"/>
      <c r="BK8" s="600"/>
      <c r="BL8" s="600"/>
      <c r="BM8" s="600"/>
      <c r="BN8" s="600"/>
      <c r="BO8" s="600"/>
      <c r="BP8" s="600"/>
      <c r="BQ8" s="600"/>
      <c r="BR8" s="600"/>
      <c r="BS8" s="600"/>
      <c r="BT8" s="600"/>
      <c r="BU8" s="600"/>
      <c r="BV8" s="600"/>
      <c r="BW8" s="600"/>
      <c r="BX8" s="600"/>
      <c r="BY8" s="600"/>
      <c r="BZ8" s="600"/>
      <c r="CA8" s="25"/>
      <c r="CB8" s="25"/>
      <c r="CC8" s="25"/>
      <c r="CD8" s="25"/>
      <c r="CE8" s="25"/>
      <c r="CF8" s="25"/>
      <c r="CG8" s="25"/>
    </row>
    <row r="9" spans="1:85" ht="19.5" customHeight="1">
      <c r="A9" s="104"/>
      <c r="B9" s="1117" t="s">
        <v>15</v>
      </c>
      <c r="C9" s="1118"/>
      <c r="D9" s="1118"/>
      <c r="E9" s="1119"/>
      <c r="F9" s="1146" t="s">
        <v>115</v>
      </c>
      <c r="G9" s="1146"/>
      <c r="H9" s="1146"/>
      <c r="I9" s="1147"/>
      <c r="J9" s="1158"/>
      <c r="K9" s="1159"/>
      <c r="L9" s="1159"/>
      <c r="M9" s="1159"/>
      <c r="N9" s="1159"/>
      <c r="O9" s="1159"/>
      <c r="P9" s="1159"/>
      <c r="Q9" s="1159"/>
      <c r="R9" s="1159"/>
      <c r="S9" s="1159"/>
      <c r="T9" s="1159"/>
      <c r="U9" s="1159"/>
      <c r="V9" s="1159"/>
      <c r="W9" s="1159"/>
      <c r="X9" s="1159"/>
      <c r="Y9" s="1159"/>
      <c r="Z9" s="1159"/>
      <c r="AA9" s="1159"/>
      <c r="AB9" s="1159"/>
      <c r="AC9" s="1160"/>
      <c r="AD9" s="1130" t="s">
        <v>184</v>
      </c>
      <c r="AE9" s="1115"/>
      <c r="AF9" s="1115"/>
      <c r="AG9" s="1115"/>
      <c r="AH9" s="1131" t="s">
        <v>282</v>
      </c>
      <c r="AI9" s="1132"/>
      <c r="AJ9" s="1132"/>
      <c r="AK9" s="1150"/>
      <c r="AL9" s="1150"/>
      <c r="AM9" s="1151" t="s">
        <v>51</v>
      </c>
      <c r="AN9" s="1151"/>
      <c r="AO9" s="1150"/>
      <c r="AP9" s="1150"/>
      <c r="AQ9" s="1151" t="s">
        <v>56</v>
      </c>
      <c r="AR9" s="1152"/>
      <c r="AV9" s="25"/>
      <c r="AW9" s="600"/>
      <c r="AX9" s="600"/>
      <c r="AY9" s="600"/>
      <c r="AZ9" s="600"/>
      <c r="BA9" s="600"/>
      <c r="BB9" s="600"/>
      <c r="BC9" s="600"/>
      <c r="BD9" s="600"/>
      <c r="BE9" s="600"/>
      <c r="BF9" s="600"/>
      <c r="BG9" s="600"/>
      <c r="BH9" s="600"/>
      <c r="BI9" s="600"/>
      <c r="BJ9" s="600"/>
      <c r="BK9" s="600"/>
      <c r="BL9" s="600"/>
      <c r="BM9" s="600"/>
      <c r="BN9" s="600"/>
      <c r="BO9" s="600"/>
      <c r="BP9" s="600"/>
      <c r="BQ9" s="600"/>
      <c r="BR9" s="600"/>
      <c r="BS9" s="600"/>
      <c r="BT9" s="600"/>
      <c r="BU9" s="600"/>
      <c r="BV9" s="600"/>
      <c r="BW9" s="600"/>
      <c r="BX9" s="600"/>
      <c r="BY9" s="600"/>
      <c r="BZ9" s="600"/>
      <c r="CA9" s="25"/>
      <c r="CB9" s="25"/>
      <c r="CC9" s="25"/>
      <c r="CD9" s="25"/>
      <c r="CE9" s="25"/>
      <c r="CF9" s="25"/>
      <c r="CG9" s="25"/>
    </row>
    <row r="10" spans="1:85" ht="30" customHeight="1">
      <c r="A10" s="104"/>
      <c r="B10" s="1120"/>
      <c r="C10" s="1121"/>
      <c r="D10" s="1121"/>
      <c r="E10" s="1122"/>
      <c r="F10" s="1110" t="s">
        <v>16</v>
      </c>
      <c r="G10" s="1110"/>
      <c r="H10" s="1110"/>
      <c r="I10" s="1111"/>
      <c r="J10" s="1128"/>
      <c r="K10" s="1129"/>
      <c r="L10" s="1129"/>
      <c r="M10" s="1129"/>
      <c r="N10" s="1129"/>
      <c r="O10" s="1129"/>
      <c r="P10" s="1129"/>
      <c r="Q10" s="1129"/>
      <c r="R10" s="1129"/>
      <c r="S10" s="1129"/>
      <c r="T10" s="1129"/>
      <c r="U10" s="1126" t="s">
        <v>182</v>
      </c>
      <c r="V10" s="1127"/>
      <c r="W10" s="1123"/>
      <c r="X10" s="1124"/>
      <c r="Y10" s="1124"/>
      <c r="Z10" s="1124"/>
      <c r="AA10" s="1124"/>
      <c r="AB10" s="1124"/>
      <c r="AC10" s="1125"/>
      <c r="AD10" s="1148" t="s">
        <v>309</v>
      </c>
      <c r="AE10" s="1149"/>
      <c r="AF10" s="1149"/>
      <c r="AG10" s="1149"/>
      <c r="AH10" s="1108"/>
      <c r="AI10" s="1108"/>
      <c r="AJ10" s="1108"/>
      <c r="AK10" s="1108"/>
      <c r="AL10" s="1108"/>
      <c r="AM10" s="1108"/>
      <c r="AN10" s="1109"/>
      <c r="AO10" s="1153" t="s">
        <v>183</v>
      </c>
      <c r="AP10" s="1154"/>
      <c r="AQ10" s="1154"/>
      <c r="AR10" s="1155"/>
      <c r="AV10" s="25"/>
      <c r="AW10" s="600"/>
      <c r="AX10" s="600"/>
      <c r="AY10" s="600"/>
      <c r="AZ10" s="600"/>
      <c r="BA10" s="600"/>
      <c r="BB10" s="600"/>
      <c r="BC10" s="600"/>
      <c r="BD10" s="600"/>
      <c r="BE10" s="600"/>
      <c r="BF10" s="600"/>
      <c r="BG10" s="600"/>
      <c r="BH10" s="600"/>
      <c r="BI10" s="600"/>
      <c r="BJ10" s="600"/>
      <c r="BK10" s="600"/>
      <c r="BL10" s="600"/>
      <c r="BM10" s="600"/>
      <c r="BN10" s="600"/>
      <c r="BO10" s="600"/>
      <c r="BP10" s="600"/>
      <c r="BQ10" s="600"/>
      <c r="BR10" s="600"/>
      <c r="BS10" s="600"/>
      <c r="BT10" s="600"/>
      <c r="BU10" s="600"/>
      <c r="BV10" s="600"/>
      <c r="BW10" s="600"/>
      <c r="BX10" s="600"/>
      <c r="BY10" s="600"/>
      <c r="BZ10" s="600"/>
      <c r="CA10" s="25"/>
      <c r="CB10" s="25"/>
      <c r="CC10" s="25"/>
      <c r="CD10" s="25"/>
      <c r="CE10" s="25"/>
      <c r="CF10" s="25"/>
      <c r="CG10" s="25"/>
    </row>
    <row r="11" spans="1:85" ht="51" customHeight="1">
      <c r="A11" s="104"/>
      <c r="B11" s="1161" t="s">
        <v>117</v>
      </c>
      <c r="C11" s="1162"/>
      <c r="D11" s="1162"/>
      <c r="E11" s="1162"/>
      <c r="F11" s="1162"/>
      <c r="G11" s="1162"/>
      <c r="H11" s="1162"/>
      <c r="I11" s="1163"/>
      <c r="J11" s="1164"/>
      <c r="K11" s="1165"/>
      <c r="L11" s="1165"/>
      <c r="M11" s="1165"/>
      <c r="N11" s="1165"/>
      <c r="O11" s="1165"/>
      <c r="P11" s="1165"/>
      <c r="Q11" s="1165"/>
      <c r="R11" s="1165"/>
      <c r="S11" s="1165"/>
      <c r="T11" s="1165"/>
      <c r="U11" s="1165"/>
      <c r="V11" s="1165"/>
      <c r="W11" s="1165"/>
      <c r="X11" s="1165"/>
      <c r="Y11" s="1165"/>
      <c r="Z11" s="1165"/>
      <c r="AA11" s="1165"/>
      <c r="AB11" s="1165"/>
      <c r="AC11" s="1165"/>
      <c r="AD11" s="1165"/>
      <c r="AE11" s="1165"/>
      <c r="AF11" s="1165"/>
      <c r="AG11" s="1165"/>
      <c r="AH11" s="1165"/>
      <c r="AI11" s="1165"/>
      <c r="AJ11" s="1165"/>
      <c r="AK11" s="1165"/>
      <c r="AL11" s="1165"/>
      <c r="AM11" s="1165"/>
      <c r="AN11" s="1165"/>
      <c r="AO11" s="1165"/>
      <c r="AP11" s="1165"/>
      <c r="AQ11" s="1165"/>
      <c r="AR11" s="1166"/>
    </row>
    <row r="12" spans="1:85" ht="17.25" customHeight="1">
      <c r="A12" s="104"/>
      <c r="B12" s="1167" t="s">
        <v>189</v>
      </c>
      <c r="C12" s="1168"/>
      <c r="D12" s="1168"/>
      <c r="E12" s="1168"/>
      <c r="F12" s="1171"/>
      <c r="G12" s="1172"/>
      <c r="H12" s="1172"/>
      <c r="I12" s="1172"/>
      <c r="J12" s="1173"/>
      <c r="K12" s="1342" t="s">
        <v>286</v>
      </c>
      <c r="L12" s="1178"/>
      <c r="M12" s="1178"/>
      <c r="N12" s="1179"/>
      <c r="O12" s="1343" t="s">
        <v>187</v>
      </c>
      <c r="P12" s="1344"/>
      <c r="Q12" s="1344"/>
      <c r="R12" s="1344"/>
      <c r="S12" s="1187"/>
      <c r="T12" s="1188"/>
      <c r="U12" s="1188"/>
      <c r="V12" s="1188"/>
      <c r="W12" s="1188"/>
      <c r="X12" s="1188"/>
      <c r="Y12" s="1188"/>
      <c r="Z12" s="1188"/>
      <c r="AA12" s="1188"/>
      <c r="AB12" s="1188"/>
      <c r="AC12" s="1188"/>
      <c r="AD12" s="1188"/>
      <c r="AE12" s="1188"/>
      <c r="AF12" s="1188"/>
      <c r="AG12" s="1188"/>
      <c r="AH12" s="1188"/>
      <c r="AI12" s="1188"/>
      <c r="AJ12" s="1188"/>
      <c r="AK12" s="1188"/>
      <c r="AL12" s="1188"/>
      <c r="AM12" s="1188"/>
      <c r="AN12" s="1188"/>
      <c r="AO12" s="1188"/>
      <c r="AP12" s="1188"/>
      <c r="AQ12" s="1188"/>
      <c r="AR12" s="1189"/>
    </row>
    <row r="13" spans="1:85" ht="17.25" customHeight="1" thickBot="1">
      <c r="A13" s="104"/>
      <c r="B13" s="1169"/>
      <c r="C13" s="1170"/>
      <c r="D13" s="1170"/>
      <c r="E13" s="1170"/>
      <c r="F13" s="1174"/>
      <c r="G13" s="1175"/>
      <c r="H13" s="1175"/>
      <c r="I13" s="1175"/>
      <c r="J13" s="1176"/>
      <c r="K13" s="1180"/>
      <c r="L13" s="1181"/>
      <c r="M13" s="1181"/>
      <c r="N13" s="1182"/>
      <c r="O13" s="1345"/>
      <c r="P13" s="1346"/>
      <c r="Q13" s="1346"/>
      <c r="R13" s="1346"/>
      <c r="S13" s="1190"/>
      <c r="T13" s="1191"/>
      <c r="U13" s="1191"/>
      <c r="V13" s="1191"/>
      <c r="W13" s="1191"/>
      <c r="X13" s="1191"/>
      <c r="Y13" s="1191"/>
      <c r="Z13" s="1191"/>
      <c r="AA13" s="1191"/>
      <c r="AB13" s="1191"/>
      <c r="AC13" s="1191"/>
      <c r="AD13" s="1191"/>
      <c r="AE13" s="1191"/>
      <c r="AF13" s="1191"/>
      <c r="AG13" s="1191"/>
      <c r="AH13" s="1191"/>
      <c r="AI13" s="1191"/>
      <c r="AJ13" s="1191"/>
      <c r="AK13" s="1191"/>
      <c r="AL13" s="1191"/>
      <c r="AM13" s="1191"/>
      <c r="AN13" s="1191"/>
      <c r="AO13" s="1191"/>
      <c r="AP13" s="1191"/>
      <c r="AQ13" s="1191"/>
      <c r="AR13" s="1192"/>
    </row>
    <row r="14" spans="1:85" ht="22.5" customHeight="1" thickBot="1">
      <c r="A14" s="104"/>
      <c r="B14" s="1193" t="s">
        <v>258</v>
      </c>
      <c r="C14" s="1194"/>
      <c r="D14" s="1194"/>
      <c r="E14" s="1194"/>
      <c r="F14" s="1194"/>
      <c r="G14" s="1194"/>
      <c r="H14" s="1194"/>
      <c r="I14" s="1194"/>
      <c r="J14" s="1194"/>
      <c r="K14" s="1194"/>
      <c r="L14" s="1194"/>
      <c r="M14" s="1194"/>
      <c r="N14" s="1194"/>
      <c r="O14" s="1194"/>
      <c r="P14" s="1194"/>
      <c r="Q14" s="1194"/>
      <c r="R14" s="1194"/>
      <c r="S14" s="1194"/>
      <c r="T14" s="1194"/>
      <c r="U14" s="1194"/>
      <c r="V14" s="1194"/>
      <c r="W14" s="1194"/>
      <c r="X14" s="1194"/>
      <c r="Y14" s="1194"/>
      <c r="Z14" s="1194"/>
      <c r="AA14" s="1194"/>
      <c r="AB14" s="1194"/>
      <c r="AC14" s="1194"/>
      <c r="AD14" s="1194"/>
      <c r="AE14" s="1194"/>
      <c r="AF14" s="1194"/>
      <c r="AG14" s="1195"/>
      <c r="AH14" s="1196" t="s">
        <v>287</v>
      </c>
      <c r="AI14" s="1197"/>
      <c r="AJ14" s="1197"/>
      <c r="AK14" s="1197"/>
      <c r="AL14" s="1197"/>
      <c r="AM14" s="1197"/>
      <c r="AN14" s="1197"/>
      <c r="AO14" s="1197"/>
      <c r="AP14" s="1197"/>
      <c r="AQ14" s="1197"/>
      <c r="AR14" s="1198"/>
    </row>
    <row r="15" spans="1:85" ht="23.25" customHeight="1" thickBot="1">
      <c r="A15" s="104"/>
      <c r="B15" s="652"/>
      <c r="C15" s="652"/>
      <c r="D15" s="652"/>
      <c r="E15" s="652"/>
      <c r="F15" s="601"/>
      <c r="G15" s="601"/>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1"/>
      <c r="AL15" s="602"/>
      <c r="AM15" s="602"/>
      <c r="AN15" s="602"/>
      <c r="AO15" s="602"/>
      <c r="AP15" s="602"/>
      <c r="AQ15" s="602"/>
      <c r="AR15" s="603"/>
    </row>
    <row r="16" spans="1:85" ht="19.5" customHeight="1">
      <c r="A16" s="104"/>
      <c r="B16" s="1112" t="s">
        <v>173</v>
      </c>
      <c r="C16" s="1113"/>
      <c r="D16" s="1113"/>
      <c r="E16" s="1114"/>
      <c r="F16" s="1115" t="s">
        <v>36</v>
      </c>
      <c r="G16" s="1115"/>
      <c r="H16" s="1115"/>
      <c r="I16" s="1115"/>
      <c r="J16" s="1115"/>
      <c r="K16" s="1115"/>
      <c r="L16" s="1115"/>
      <c r="M16" s="1116"/>
      <c r="N16" s="1136"/>
      <c r="O16" s="1136"/>
      <c r="P16" s="1136"/>
      <c r="Q16" s="1136"/>
      <c r="R16" s="1136"/>
      <c r="S16" s="1136"/>
      <c r="T16" s="1136"/>
      <c r="U16" s="1136"/>
      <c r="V16" s="1136"/>
      <c r="W16" s="1136"/>
      <c r="X16" s="1136"/>
      <c r="Y16" s="1136"/>
      <c r="Z16" s="1136"/>
      <c r="AA16" s="1136"/>
      <c r="AB16" s="1136"/>
      <c r="AC16" s="1137"/>
      <c r="AD16" s="1138" t="s">
        <v>174</v>
      </c>
      <c r="AE16" s="1139"/>
      <c r="AF16" s="1139"/>
      <c r="AG16" s="1139"/>
      <c r="AH16" s="1338"/>
      <c r="AI16" s="1338"/>
      <c r="AJ16" s="1338"/>
      <c r="AK16" s="1338"/>
      <c r="AL16" s="1338"/>
      <c r="AM16" s="1338"/>
      <c r="AN16" s="1338"/>
      <c r="AO16" s="1338"/>
      <c r="AP16" s="1338"/>
      <c r="AQ16" s="1338"/>
      <c r="AR16" s="1339"/>
      <c r="AV16" s="25"/>
      <c r="AW16" s="600"/>
      <c r="AX16" s="600"/>
      <c r="AY16" s="600"/>
      <c r="AZ16" s="600"/>
      <c r="BA16" s="600"/>
      <c r="BB16" s="600"/>
      <c r="BC16" s="600"/>
      <c r="BD16" s="600"/>
      <c r="BE16" s="600"/>
      <c r="BF16" s="600"/>
      <c r="BG16" s="600"/>
      <c r="BH16" s="600"/>
      <c r="BI16" s="600"/>
      <c r="BJ16" s="600"/>
      <c r="BK16" s="600"/>
      <c r="BL16" s="600"/>
      <c r="BM16" s="600"/>
      <c r="BN16" s="600"/>
      <c r="BO16" s="600"/>
      <c r="BP16" s="600"/>
      <c r="BQ16" s="600"/>
      <c r="BR16" s="600"/>
      <c r="BS16" s="600"/>
      <c r="BT16" s="600"/>
      <c r="BU16" s="600"/>
      <c r="BV16" s="600"/>
      <c r="BW16" s="600"/>
      <c r="BX16" s="600"/>
      <c r="BY16" s="600"/>
      <c r="BZ16" s="600"/>
      <c r="CA16" s="25"/>
      <c r="CB16" s="25"/>
      <c r="CC16" s="25"/>
      <c r="CD16" s="25"/>
      <c r="CE16" s="25"/>
      <c r="CF16" s="25"/>
      <c r="CG16" s="25"/>
    </row>
    <row r="17" spans="1:85" ht="19.5" customHeight="1" thickBot="1">
      <c r="A17" s="104"/>
      <c r="B17" s="1133" t="s">
        <v>283</v>
      </c>
      <c r="C17" s="1134"/>
      <c r="D17" s="1134"/>
      <c r="E17" s="1135"/>
      <c r="F17" s="1115" t="s">
        <v>116</v>
      </c>
      <c r="G17" s="1115"/>
      <c r="H17" s="1115"/>
      <c r="I17" s="1115"/>
      <c r="J17" s="1115"/>
      <c r="K17" s="1115"/>
      <c r="L17" s="1115"/>
      <c r="M17" s="1116"/>
      <c r="N17" s="1156"/>
      <c r="O17" s="1156"/>
      <c r="P17" s="1156"/>
      <c r="Q17" s="1156"/>
      <c r="R17" s="1156"/>
      <c r="S17" s="1156"/>
      <c r="T17" s="1156"/>
      <c r="U17" s="1156"/>
      <c r="V17" s="1156"/>
      <c r="W17" s="1156"/>
      <c r="X17" s="1156"/>
      <c r="Y17" s="1156"/>
      <c r="Z17" s="1156"/>
      <c r="AA17" s="1156"/>
      <c r="AB17" s="1156"/>
      <c r="AC17" s="1157"/>
      <c r="AD17" s="1140"/>
      <c r="AE17" s="1141"/>
      <c r="AF17" s="1141"/>
      <c r="AG17" s="1141"/>
      <c r="AH17" s="1340"/>
      <c r="AI17" s="1340"/>
      <c r="AJ17" s="1340"/>
      <c r="AK17" s="1340"/>
      <c r="AL17" s="1340"/>
      <c r="AM17" s="1340"/>
      <c r="AN17" s="1340"/>
      <c r="AO17" s="1340"/>
      <c r="AP17" s="1340"/>
      <c r="AQ17" s="1340"/>
      <c r="AR17" s="1341"/>
      <c r="AV17" s="25"/>
      <c r="AW17" s="600"/>
      <c r="AX17" s="600"/>
      <c r="AY17" s="600"/>
      <c r="AZ17" s="600"/>
      <c r="BA17" s="600"/>
      <c r="BB17" s="600"/>
      <c r="BC17" s="600"/>
      <c r="BD17" s="600"/>
      <c r="BE17" s="600"/>
      <c r="BF17" s="600"/>
      <c r="BG17" s="600"/>
      <c r="BH17" s="600"/>
      <c r="BI17" s="600"/>
      <c r="BJ17" s="600"/>
      <c r="BK17" s="600"/>
      <c r="BL17" s="600"/>
      <c r="BM17" s="600"/>
      <c r="BN17" s="600"/>
      <c r="BO17" s="600"/>
      <c r="BP17" s="600"/>
      <c r="BQ17" s="600"/>
      <c r="BR17" s="600"/>
      <c r="BS17" s="600"/>
      <c r="BT17" s="600"/>
      <c r="BU17" s="600"/>
      <c r="BV17" s="600"/>
      <c r="BW17" s="600"/>
      <c r="BX17" s="600"/>
      <c r="BY17" s="600"/>
      <c r="BZ17" s="600"/>
      <c r="CA17" s="25"/>
      <c r="CB17" s="25"/>
      <c r="CC17" s="25"/>
      <c r="CD17" s="25"/>
      <c r="CE17" s="25"/>
      <c r="CF17" s="25"/>
      <c r="CG17" s="25"/>
    </row>
    <row r="18" spans="1:85" ht="19.5" customHeight="1">
      <c r="A18" s="104"/>
      <c r="B18" s="1117" t="s">
        <v>15</v>
      </c>
      <c r="C18" s="1118"/>
      <c r="D18" s="1118"/>
      <c r="E18" s="1119"/>
      <c r="F18" s="1146" t="s">
        <v>115</v>
      </c>
      <c r="G18" s="1146"/>
      <c r="H18" s="1146"/>
      <c r="I18" s="1147"/>
      <c r="J18" s="1158"/>
      <c r="K18" s="1159"/>
      <c r="L18" s="1159"/>
      <c r="M18" s="1159"/>
      <c r="N18" s="1159"/>
      <c r="O18" s="1159"/>
      <c r="P18" s="1159"/>
      <c r="Q18" s="1159"/>
      <c r="R18" s="1159"/>
      <c r="S18" s="1159"/>
      <c r="T18" s="1159"/>
      <c r="U18" s="1159"/>
      <c r="V18" s="1159"/>
      <c r="W18" s="1159"/>
      <c r="X18" s="1159"/>
      <c r="Y18" s="1159"/>
      <c r="Z18" s="1159"/>
      <c r="AA18" s="1159"/>
      <c r="AB18" s="1159"/>
      <c r="AC18" s="1160"/>
      <c r="AD18" s="1130" t="s">
        <v>184</v>
      </c>
      <c r="AE18" s="1115"/>
      <c r="AF18" s="1115"/>
      <c r="AG18" s="1115"/>
      <c r="AH18" s="1131" t="s">
        <v>282</v>
      </c>
      <c r="AI18" s="1132"/>
      <c r="AJ18" s="1132"/>
      <c r="AK18" s="1150"/>
      <c r="AL18" s="1150"/>
      <c r="AM18" s="1151" t="s">
        <v>51</v>
      </c>
      <c r="AN18" s="1151"/>
      <c r="AO18" s="1150"/>
      <c r="AP18" s="1150"/>
      <c r="AQ18" s="1151" t="s">
        <v>56</v>
      </c>
      <c r="AR18" s="1152"/>
      <c r="AV18" s="25"/>
      <c r="AW18" s="600"/>
      <c r="AX18" s="600"/>
      <c r="AY18" s="600"/>
      <c r="AZ18" s="600"/>
      <c r="BA18" s="600"/>
      <c r="BB18" s="600"/>
      <c r="BC18" s="600"/>
      <c r="BD18" s="600"/>
      <c r="BE18" s="600"/>
      <c r="BF18" s="600"/>
      <c r="BG18" s="600"/>
      <c r="BH18" s="600"/>
      <c r="BI18" s="600"/>
      <c r="BJ18" s="600"/>
      <c r="BK18" s="600"/>
      <c r="BL18" s="600"/>
      <c r="BM18" s="600"/>
      <c r="BN18" s="600"/>
      <c r="BO18" s="600"/>
      <c r="BP18" s="600"/>
      <c r="BQ18" s="600"/>
      <c r="BR18" s="600"/>
      <c r="BS18" s="600"/>
      <c r="BT18" s="600"/>
      <c r="BU18" s="600"/>
      <c r="BV18" s="600"/>
      <c r="BW18" s="600"/>
      <c r="BX18" s="600"/>
      <c r="BY18" s="600"/>
      <c r="BZ18" s="600"/>
      <c r="CA18" s="25"/>
      <c r="CB18" s="25"/>
      <c r="CC18" s="25"/>
      <c r="CD18" s="25"/>
      <c r="CE18" s="25"/>
      <c r="CF18" s="25"/>
      <c r="CG18" s="25"/>
    </row>
    <row r="19" spans="1:85" ht="30" customHeight="1">
      <c r="A19" s="104"/>
      <c r="B19" s="1120"/>
      <c r="C19" s="1121"/>
      <c r="D19" s="1121"/>
      <c r="E19" s="1122"/>
      <c r="F19" s="1110" t="s">
        <v>16</v>
      </c>
      <c r="G19" s="1110"/>
      <c r="H19" s="1110"/>
      <c r="I19" s="1111"/>
      <c r="J19" s="1128"/>
      <c r="K19" s="1129"/>
      <c r="L19" s="1129"/>
      <c r="M19" s="1129"/>
      <c r="N19" s="1129"/>
      <c r="O19" s="1129"/>
      <c r="P19" s="1129"/>
      <c r="Q19" s="1129"/>
      <c r="R19" s="1129"/>
      <c r="S19" s="1129"/>
      <c r="T19" s="1129"/>
      <c r="U19" s="1126" t="s">
        <v>182</v>
      </c>
      <c r="V19" s="1127"/>
      <c r="W19" s="1123"/>
      <c r="X19" s="1124"/>
      <c r="Y19" s="1124"/>
      <c r="Z19" s="1124"/>
      <c r="AA19" s="1124"/>
      <c r="AB19" s="1124"/>
      <c r="AC19" s="1125"/>
      <c r="AD19" s="1148" t="s">
        <v>309</v>
      </c>
      <c r="AE19" s="1149"/>
      <c r="AF19" s="1149"/>
      <c r="AG19" s="1149"/>
      <c r="AH19" s="1108"/>
      <c r="AI19" s="1108"/>
      <c r="AJ19" s="1108"/>
      <c r="AK19" s="1108"/>
      <c r="AL19" s="1108"/>
      <c r="AM19" s="1108"/>
      <c r="AN19" s="1109"/>
      <c r="AO19" s="1153" t="s">
        <v>183</v>
      </c>
      <c r="AP19" s="1154"/>
      <c r="AQ19" s="1154"/>
      <c r="AR19" s="1155"/>
      <c r="AV19" s="25"/>
      <c r="AW19" s="600"/>
      <c r="AX19" s="600"/>
      <c r="AY19" s="600"/>
      <c r="AZ19" s="600"/>
      <c r="BA19" s="600"/>
      <c r="BB19" s="600"/>
      <c r="BC19" s="600"/>
      <c r="BD19" s="600"/>
      <c r="BE19" s="600"/>
      <c r="BF19" s="600"/>
      <c r="BG19" s="600"/>
      <c r="BH19" s="600"/>
      <c r="BI19" s="600"/>
      <c r="BJ19" s="600"/>
      <c r="BK19" s="600"/>
      <c r="BL19" s="600"/>
      <c r="BM19" s="600"/>
      <c r="BN19" s="600"/>
      <c r="BO19" s="600"/>
      <c r="BP19" s="600"/>
      <c r="BQ19" s="600"/>
      <c r="BR19" s="600"/>
      <c r="BS19" s="600"/>
      <c r="BT19" s="600"/>
      <c r="BU19" s="600"/>
      <c r="BV19" s="600"/>
      <c r="BW19" s="600"/>
      <c r="BX19" s="600"/>
      <c r="BY19" s="600"/>
      <c r="BZ19" s="600"/>
      <c r="CA19" s="25"/>
      <c r="CB19" s="25"/>
      <c r="CC19" s="25"/>
      <c r="CD19" s="25"/>
      <c r="CE19" s="25"/>
      <c r="CF19" s="25"/>
      <c r="CG19" s="25"/>
    </row>
    <row r="20" spans="1:85" ht="51" customHeight="1">
      <c r="A20" s="104"/>
      <c r="B20" s="1161" t="s">
        <v>117</v>
      </c>
      <c r="C20" s="1162"/>
      <c r="D20" s="1162"/>
      <c r="E20" s="1162"/>
      <c r="F20" s="1162"/>
      <c r="G20" s="1162"/>
      <c r="H20" s="1162"/>
      <c r="I20" s="1163"/>
      <c r="J20" s="1164"/>
      <c r="K20" s="1165"/>
      <c r="L20" s="1165"/>
      <c r="M20" s="1165"/>
      <c r="N20" s="1165"/>
      <c r="O20" s="1165"/>
      <c r="P20" s="1165"/>
      <c r="Q20" s="1165"/>
      <c r="R20" s="1165"/>
      <c r="S20" s="1165"/>
      <c r="T20" s="1165"/>
      <c r="U20" s="1165"/>
      <c r="V20" s="1165"/>
      <c r="W20" s="1165"/>
      <c r="X20" s="1165"/>
      <c r="Y20" s="1165"/>
      <c r="Z20" s="1165"/>
      <c r="AA20" s="1165"/>
      <c r="AB20" s="1165"/>
      <c r="AC20" s="1165"/>
      <c r="AD20" s="1165"/>
      <c r="AE20" s="1165"/>
      <c r="AF20" s="1165"/>
      <c r="AG20" s="1165"/>
      <c r="AH20" s="1165"/>
      <c r="AI20" s="1165"/>
      <c r="AJ20" s="1165"/>
      <c r="AK20" s="1165"/>
      <c r="AL20" s="1165"/>
      <c r="AM20" s="1165"/>
      <c r="AN20" s="1165"/>
      <c r="AO20" s="1165"/>
      <c r="AP20" s="1165"/>
      <c r="AQ20" s="1165"/>
      <c r="AR20" s="1166"/>
    </row>
    <row r="21" spans="1:85" ht="17.25" customHeight="1">
      <c r="A21" s="104"/>
      <c r="B21" s="1167" t="s">
        <v>189</v>
      </c>
      <c r="C21" s="1168"/>
      <c r="D21" s="1168"/>
      <c r="E21" s="1168"/>
      <c r="F21" s="1171"/>
      <c r="G21" s="1172"/>
      <c r="H21" s="1172"/>
      <c r="I21" s="1172"/>
      <c r="J21" s="1173"/>
      <c r="K21" s="1342" t="s">
        <v>286</v>
      </c>
      <c r="L21" s="1178"/>
      <c r="M21" s="1178"/>
      <c r="N21" s="1179"/>
      <c r="O21" s="1343" t="s">
        <v>187</v>
      </c>
      <c r="P21" s="1344"/>
      <c r="Q21" s="1344"/>
      <c r="R21" s="1344"/>
      <c r="S21" s="1187"/>
      <c r="T21" s="1188"/>
      <c r="U21" s="1188"/>
      <c r="V21" s="1188"/>
      <c r="W21" s="1188"/>
      <c r="X21" s="1188"/>
      <c r="Y21" s="1188"/>
      <c r="Z21" s="1188"/>
      <c r="AA21" s="1188"/>
      <c r="AB21" s="1188"/>
      <c r="AC21" s="1188"/>
      <c r="AD21" s="1188"/>
      <c r="AE21" s="1188"/>
      <c r="AF21" s="1188"/>
      <c r="AG21" s="1188"/>
      <c r="AH21" s="1188"/>
      <c r="AI21" s="1188"/>
      <c r="AJ21" s="1188"/>
      <c r="AK21" s="1188"/>
      <c r="AL21" s="1188"/>
      <c r="AM21" s="1188"/>
      <c r="AN21" s="1188"/>
      <c r="AO21" s="1188"/>
      <c r="AP21" s="1188"/>
      <c r="AQ21" s="1188"/>
      <c r="AR21" s="1189"/>
    </row>
    <row r="22" spans="1:85" ht="17.25" customHeight="1" thickBot="1">
      <c r="A22" s="104"/>
      <c r="B22" s="1169"/>
      <c r="C22" s="1170"/>
      <c r="D22" s="1170"/>
      <c r="E22" s="1170"/>
      <c r="F22" s="1174"/>
      <c r="G22" s="1175"/>
      <c r="H22" s="1175"/>
      <c r="I22" s="1175"/>
      <c r="J22" s="1176"/>
      <c r="K22" s="1180"/>
      <c r="L22" s="1181"/>
      <c r="M22" s="1181"/>
      <c r="N22" s="1182"/>
      <c r="O22" s="1345"/>
      <c r="P22" s="1346"/>
      <c r="Q22" s="1346"/>
      <c r="R22" s="1346"/>
      <c r="S22" s="1190"/>
      <c r="T22" s="1191"/>
      <c r="U22" s="1191"/>
      <c r="V22" s="1191"/>
      <c r="W22" s="1191"/>
      <c r="X22" s="1191"/>
      <c r="Y22" s="1191"/>
      <c r="Z22" s="1191"/>
      <c r="AA22" s="1191"/>
      <c r="AB22" s="1191"/>
      <c r="AC22" s="1191"/>
      <c r="AD22" s="1191"/>
      <c r="AE22" s="1191"/>
      <c r="AF22" s="1191"/>
      <c r="AG22" s="1191"/>
      <c r="AH22" s="1191"/>
      <c r="AI22" s="1191"/>
      <c r="AJ22" s="1191"/>
      <c r="AK22" s="1191"/>
      <c r="AL22" s="1191"/>
      <c r="AM22" s="1191"/>
      <c r="AN22" s="1191"/>
      <c r="AO22" s="1191"/>
      <c r="AP22" s="1191"/>
      <c r="AQ22" s="1191"/>
      <c r="AR22" s="1192"/>
    </row>
    <row r="23" spans="1:85" ht="22.5" customHeight="1" thickBot="1">
      <c r="A23" s="104"/>
      <c r="B23" s="1193" t="s">
        <v>258</v>
      </c>
      <c r="C23" s="1194"/>
      <c r="D23" s="1194"/>
      <c r="E23" s="1194"/>
      <c r="F23" s="1194"/>
      <c r="G23" s="1194"/>
      <c r="H23" s="1194"/>
      <c r="I23" s="1194"/>
      <c r="J23" s="1194"/>
      <c r="K23" s="1194"/>
      <c r="L23" s="1194"/>
      <c r="M23" s="1194"/>
      <c r="N23" s="1194"/>
      <c r="O23" s="1194"/>
      <c r="P23" s="1194"/>
      <c r="Q23" s="1194"/>
      <c r="R23" s="1194"/>
      <c r="S23" s="1194"/>
      <c r="T23" s="1194"/>
      <c r="U23" s="1194"/>
      <c r="V23" s="1194"/>
      <c r="W23" s="1194"/>
      <c r="X23" s="1194"/>
      <c r="Y23" s="1194"/>
      <c r="Z23" s="1194"/>
      <c r="AA23" s="1194"/>
      <c r="AB23" s="1194"/>
      <c r="AC23" s="1194"/>
      <c r="AD23" s="1194"/>
      <c r="AE23" s="1194"/>
      <c r="AF23" s="1194"/>
      <c r="AG23" s="1195"/>
      <c r="AH23" s="1196" t="s">
        <v>287</v>
      </c>
      <c r="AI23" s="1197"/>
      <c r="AJ23" s="1197"/>
      <c r="AK23" s="1197"/>
      <c r="AL23" s="1197"/>
      <c r="AM23" s="1197"/>
      <c r="AN23" s="1197"/>
      <c r="AO23" s="1197"/>
      <c r="AP23" s="1197"/>
      <c r="AQ23" s="1197"/>
      <c r="AR23" s="1198"/>
    </row>
    <row r="24" spans="1:85" ht="23.25" customHeight="1" thickBot="1">
      <c r="A24" s="104"/>
      <c r="B24" s="652"/>
      <c r="C24" s="652"/>
      <c r="D24" s="652"/>
      <c r="E24" s="652"/>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c r="AL24" s="602"/>
      <c r="AM24" s="602"/>
      <c r="AN24" s="602"/>
      <c r="AO24" s="602"/>
      <c r="AP24" s="602"/>
      <c r="AQ24" s="602"/>
      <c r="AR24" s="603"/>
    </row>
    <row r="25" spans="1:85" ht="19.5" customHeight="1">
      <c r="A25" s="104"/>
      <c r="B25" s="1112" t="s">
        <v>173</v>
      </c>
      <c r="C25" s="1113"/>
      <c r="D25" s="1113"/>
      <c r="E25" s="1114"/>
      <c r="F25" s="1115" t="s">
        <v>36</v>
      </c>
      <c r="G25" s="1115"/>
      <c r="H25" s="1115"/>
      <c r="I25" s="1115"/>
      <c r="J25" s="1115"/>
      <c r="K25" s="1115"/>
      <c r="L25" s="1115"/>
      <c r="M25" s="1116"/>
      <c r="N25" s="1136"/>
      <c r="O25" s="1136"/>
      <c r="P25" s="1136"/>
      <c r="Q25" s="1136"/>
      <c r="R25" s="1136"/>
      <c r="S25" s="1136"/>
      <c r="T25" s="1136"/>
      <c r="U25" s="1136"/>
      <c r="V25" s="1136"/>
      <c r="W25" s="1136"/>
      <c r="X25" s="1136"/>
      <c r="Y25" s="1136"/>
      <c r="Z25" s="1136"/>
      <c r="AA25" s="1136"/>
      <c r="AB25" s="1136"/>
      <c r="AC25" s="1137"/>
      <c r="AD25" s="1138" t="s">
        <v>174</v>
      </c>
      <c r="AE25" s="1139"/>
      <c r="AF25" s="1139"/>
      <c r="AG25" s="1139"/>
      <c r="AH25" s="1338"/>
      <c r="AI25" s="1338"/>
      <c r="AJ25" s="1338"/>
      <c r="AK25" s="1338"/>
      <c r="AL25" s="1338"/>
      <c r="AM25" s="1338"/>
      <c r="AN25" s="1338"/>
      <c r="AO25" s="1338"/>
      <c r="AP25" s="1338"/>
      <c r="AQ25" s="1338"/>
      <c r="AR25" s="1339"/>
      <c r="AV25" s="25"/>
      <c r="AW25" s="600"/>
      <c r="AX25" s="600"/>
      <c r="AY25" s="600"/>
      <c r="AZ25" s="600"/>
      <c r="BA25" s="600"/>
      <c r="BB25" s="600"/>
      <c r="BC25" s="600"/>
      <c r="BD25" s="600"/>
      <c r="BE25" s="600"/>
      <c r="BF25" s="600"/>
      <c r="BG25" s="600"/>
      <c r="BH25" s="600"/>
      <c r="BI25" s="600"/>
      <c r="BJ25" s="600"/>
      <c r="BK25" s="600"/>
      <c r="BL25" s="600"/>
      <c r="BM25" s="600"/>
      <c r="BN25" s="600"/>
      <c r="BO25" s="600"/>
      <c r="BP25" s="600"/>
      <c r="BQ25" s="600"/>
      <c r="BR25" s="600"/>
      <c r="BS25" s="600"/>
      <c r="BT25" s="600"/>
      <c r="BU25" s="600"/>
      <c r="BV25" s="600"/>
      <c r="BW25" s="600"/>
      <c r="BX25" s="600"/>
      <c r="BY25" s="600"/>
      <c r="BZ25" s="600"/>
      <c r="CA25" s="25"/>
      <c r="CB25" s="25"/>
      <c r="CC25" s="25"/>
      <c r="CD25" s="25"/>
      <c r="CE25" s="25"/>
      <c r="CF25" s="25"/>
      <c r="CG25" s="25"/>
    </row>
    <row r="26" spans="1:85" ht="19.5" customHeight="1" thickBot="1">
      <c r="A26" s="104"/>
      <c r="B26" s="1133" t="s">
        <v>283</v>
      </c>
      <c r="C26" s="1134"/>
      <c r="D26" s="1134"/>
      <c r="E26" s="1135"/>
      <c r="F26" s="1115" t="s">
        <v>116</v>
      </c>
      <c r="G26" s="1115"/>
      <c r="H26" s="1115"/>
      <c r="I26" s="1115"/>
      <c r="J26" s="1115"/>
      <c r="K26" s="1115"/>
      <c r="L26" s="1115"/>
      <c r="M26" s="1116"/>
      <c r="N26" s="1156"/>
      <c r="O26" s="1156"/>
      <c r="P26" s="1156"/>
      <c r="Q26" s="1156"/>
      <c r="R26" s="1156"/>
      <c r="S26" s="1156"/>
      <c r="T26" s="1156"/>
      <c r="U26" s="1156"/>
      <c r="V26" s="1156"/>
      <c r="W26" s="1156"/>
      <c r="X26" s="1156"/>
      <c r="Y26" s="1156"/>
      <c r="Z26" s="1156"/>
      <c r="AA26" s="1156"/>
      <c r="AB26" s="1156"/>
      <c r="AC26" s="1157"/>
      <c r="AD26" s="1140"/>
      <c r="AE26" s="1141"/>
      <c r="AF26" s="1141"/>
      <c r="AG26" s="1141"/>
      <c r="AH26" s="1340"/>
      <c r="AI26" s="1340"/>
      <c r="AJ26" s="1340"/>
      <c r="AK26" s="1340"/>
      <c r="AL26" s="1340"/>
      <c r="AM26" s="1340"/>
      <c r="AN26" s="1340"/>
      <c r="AO26" s="1340"/>
      <c r="AP26" s="1340"/>
      <c r="AQ26" s="1340"/>
      <c r="AR26" s="1341"/>
      <c r="AV26" s="25"/>
      <c r="AW26" s="600"/>
      <c r="AX26" s="600"/>
      <c r="AY26" s="600"/>
      <c r="AZ26" s="600"/>
      <c r="BA26" s="600"/>
      <c r="BB26" s="600"/>
      <c r="BC26" s="600"/>
      <c r="BD26" s="600"/>
      <c r="BE26" s="600"/>
      <c r="BF26" s="600"/>
      <c r="BG26" s="600"/>
      <c r="BH26" s="600"/>
      <c r="BI26" s="600"/>
      <c r="BJ26" s="600"/>
      <c r="BK26" s="600"/>
      <c r="BL26" s="600"/>
      <c r="BM26" s="600"/>
      <c r="BN26" s="600"/>
      <c r="BO26" s="600"/>
      <c r="BP26" s="600"/>
      <c r="BQ26" s="600"/>
      <c r="BR26" s="600"/>
      <c r="BS26" s="600"/>
      <c r="BT26" s="600"/>
      <c r="BU26" s="600"/>
      <c r="BV26" s="600"/>
      <c r="BW26" s="600"/>
      <c r="BX26" s="600"/>
      <c r="BY26" s="600"/>
      <c r="BZ26" s="600"/>
      <c r="CA26" s="25"/>
      <c r="CB26" s="25"/>
      <c r="CC26" s="25"/>
      <c r="CD26" s="25"/>
      <c r="CE26" s="25"/>
      <c r="CF26" s="25"/>
      <c r="CG26" s="25"/>
    </row>
    <row r="27" spans="1:85" ht="19.5" customHeight="1">
      <c r="A27" s="104"/>
      <c r="B27" s="1117" t="s">
        <v>15</v>
      </c>
      <c r="C27" s="1118"/>
      <c r="D27" s="1118"/>
      <c r="E27" s="1119"/>
      <c r="F27" s="1146" t="s">
        <v>115</v>
      </c>
      <c r="G27" s="1146"/>
      <c r="H27" s="1146"/>
      <c r="I27" s="1147"/>
      <c r="J27" s="1158"/>
      <c r="K27" s="1159"/>
      <c r="L27" s="1159"/>
      <c r="M27" s="1159"/>
      <c r="N27" s="1159"/>
      <c r="O27" s="1159"/>
      <c r="P27" s="1159"/>
      <c r="Q27" s="1159"/>
      <c r="R27" s="1159"/>
      <c r="S27" s="1159"/>
      <c r="T27" s="1159"/>
      <c r="U27" s="1159"/>
      <c r="V27" s="1159"/>
      <c r="W27" s="1159"/>
      <c r="X27" s="1159"/>
      <c r="Y27" s="1159"/>
      <c r="Z27" s="1159"/>
      <c r="AA27" s="1159"/>
      <c r="AB27" s="1159"/>
      <c r="AC27" s="1160"/>
      <c r="AD27" s="1130" t="s">
        <v>184</v>
      </c>
      <c r="AE27" s="1115"/>
      <c r="AF27" s="1115"/>
      <c r="AG27" s="1115"/>
      <c r="AH27" s="1131" t="s">
        <v>282</v>
      </c>
      <c r="AI27" s="1132"/>
      <c r="AJ27" s="1132"/>
      <c r="AK27" s="1150"/>
      <c r="AL27" s="1150"/>
      <c r="AM27" s="1151" t="s">
        <v>51</v>
      </c>
      <c r="AN27" s="1151"/>
      <c r="AO27" s="1150"/>
      <c r="AP27" s="1150"/>
      <c r="AQ27" s="1151" t="s">
        <v>56</v>
      </c>
      <c r="AR27" s="1152"/>
      <c r="AV27" s="25"/>
      <c r="AW27" s="600"/>
      <c r="AX27" s="600"/>
      <c r="AY27" s="600"/>
      <c r="AZ27" s="600"/>
      <c r="BA27" s="600"/>
      <c r="BB27" s="600"/>
      <c r="BC27" s="600"/>
      <c r="BD27" s="600"/>
      <c r="BE27" s="600"/>
      <c r="BF27" s="600"/>
      <c r="BG27" s="600"/>
      <c r="BH27" s="600"/>
      <c r="BI27" s="600"/>
      <c r="BJ27" s="600"/>
      <c r="BK27" s="600"/>
      <c r="BL27" s="600"/>
      <c r="BM27" s="600"/>
      <c r="BN27" s="600"/>
      <c r="BO27" s="600"/>
      <c r="BP27" s="600"/>
      <c r="BQ27" s="600"/>
      <c r="BR27" s="600"/>
      <c r="BS27" s="600"/>
      <c r="BT27" s="600"/>
      <c r="BU27" s="600"/>
      <c r="BV27" s="600"/>
      <c r="BW27" s="600"/>
      <c r="BX27" s="600"/>
      <c r="BY27" s="600"/>
      <c r="BZ27" s="600"/>
      <c r="CA27" s="25"/>
      <c r="CB27" s="25"/>
      <c r="CC27" s="25"/>
      <c r="CD27" s="25"/>
      <c r="CE27" s="25"/>
      <c r="CF27" s="25"/>
      <c r="CG27" s="25"/>
    </row>
    <row r="28" spans="1:85" ht="30" customHeight="1">
      <c r="A28" s="104"/>
      <c r="B28" s="1120"/>
      <c r="C28" s="1121"/>
      <c r="D28" s="1121"/>
      <c r="E28" s="1122"/>
      <c r="F28" s="1110" t="s">
        <v>16</v>
      </c>
      <c r="G28" s="1110"/>
      <c r="H28" s="1110"/>
      <c r="I28" s="1111"/>
      <c r="J28" s="1128"/>
      <c r="K28" s="1129"/>
      <c r="L28" s="1129"/>
      <c r="M28" s="1129"/>
      <c r="N28" s="1129"/>
      <c r="O28" s="1129"/>
      <c r="P28" s="1129"/>
      <c r="Q28" s="1129"/>
      <c r="R28" s="1129"/>
      <c r="S28" s="1129"/>
      <c r="T28" s="1129"/>
      <c r="U28" s="1126" t="s">
        <v>182</v>
      </c>
      <c r="V28" s="1127"/>
      <c r="W28" s="1123"/>
      <c r="X28" s="1124"/>
      <c r="Y28" s="1124"/>
      <c r="Z28" s="1124"/>
      <c r="AA28" s="1124"/>
      <c r="AB28" s="1124"/>
      <c r="AC28" s="1125"/>
      <c r="AD28" s="1148" t="s">
        <v>309</v>
      </c>
      <c r="AE28" s="1149"/>
      <c r="AF28" s="1149"/>
      <c r="AG28" s="1149"/>
      <c r="AH28" s="1108"/>
      <c r="AI28" s="1108"/>
      <c r="AJ28" s="1108"/>
      <c r="AK28" s="1108"/>
      <c r="AL28" s="1108"/>
      <c r="AM28" s="1108"/>
      <c r="AN28" s="1109"/>
      <c r="AO28" s="1153" t="s">
        <v>183</v>
      </c>
      <c r="AP28" s="1154"/>
      <c r="AQ28" s="1154"/>
      <c r="AR28" s="1155"/>
      <c r="AV28" s="25"/>
      <c r="AW28" s="600"/>
      <c r="AX28" s="600"/>
      <c r="AY28" s="600"/>
      <c r="AZ28" s="600"/>
      <c r="BA28" s="600"/>
      <c r="BB28" s="600"/>
      <c r="BC28" s="600"/>
      <c r="BD28" s="600"/>
      <c r="BE28" s="600"/>
      <c r="BF28" s="600"/>
      <c r="BG28" s="600"/>
      <c r="BH28" s="600"/>
      <c r="BI28" s="600"/>
      <c r="BJ28" s="600"/>
      <c r="BK28" s="600"/>
      <c r="BL28" s="600"/>
      <c r="BM28" s="600"/>
      <c r="BN28" s="600"/>
      <c r="BO28" s="600"/>
      <c r="BP28" s="600"/>
      <c r="BQ28" s="600"/>
      <c r="BR28" s="600"/>
      <c r="BS28" s="600"/>
      <c r="BT28" s="600"/>
      <c r="BU28" s="600"/>
      <c r="BV28" s="600"/>
      <c r="BW28" s="600"/>
      <c r="BX28" s="600"/>
      <c r="BY28" s="600"/>
      <c r="BZ28" s="600"/>
      <c r="CA28" s="25"/>
      <c r="CB28" s="25"/>
      <c r="CC28" s="25"/>
      <c r="CD28" s="25"/>
      <c r="CE28" s="25"/>
      <c r="CF28" s="25"/>
      <c r="CG28" s="25"/>
    </row>
    <row r="29" spans="1:85" ht="51" customHeight="1">
      <c r="A29" s="104"/>
      <c r="B29" s="1161" t="s">
        <v>117</v>
      </c>
      <c r="C29" s="1162"/>
      <c r="D29" s="1162"/>
      <c r="E29" s="1162"/>
      <c r="F29" s="1162"/>
      <c r="G29" s="1162"/>
      <c r="H29" s="1162"/>
      <c r="I29" s="1163"/>
      <c r="J29" s="1164"/>
      <c r="K29" s="1165"/>
      <c r="L29" s="1165"/>
      <c r="M29" s="1165"/>
      <c r="N29" s="1165"/>
      <c r="O29" s="1165"/>
      <c r="P29" s="1165"/>
      <c r="Q29" s="1165"/>
      <c r="R29" s="1165"/>
      <c r="S29" s="1165"/>
      <c r="T29" s="1165"/>
      <c r="U29" s="1165"/>
      <c r="V29" s="1165"/>
      <c r="W29" s="1165"/>
      <c r="X29" s="1165"/>
      <c r="Y29" s="1165"/>
      <c r="Z29" s="1165"/>
      <c r="AA29" s="1165"/>
      <c r="AB29" s="1165"/>
      <c r="AC29" s="1165"/>
      <c r="AD29" s="1165"/>
      <c r="AE29" s="1165"/>
      <c r="AF29" s="1165"/>
      <c r="AG29" s="1165"/>
      <c r="AH29" s="1165"/>
      <c r="AI29" s="1165"/>
      <c r="AJ29" s="1165"/>
      <c r="AK29" s="1165"/>
      <c r="AL29" s="1165"/>
      <c r="AM29" s="1165"/>
      <c r="AN29" s="1165"/>
      <c r="AO29" s="1165"/>
      <c r="AP29" s="1165"/>
      <c r="AQ29" s="1165"/>
      <c r="AR29" s="1166"/>
    </row>
    <row r="30" spans="1:85" ht="17.25" customHeight="1">
      <c r="A30" s="104"/>
      <c r="B30" s="1167" t="s">
        <v>189</v>
      </c>
      <c r="C30" s="1168"/>
      <c r="D30" s="1168"/>
      <c r="E30" s="1168"/>
      <c r="F30" s="1171"/>
      <c r="G30" s="1172"/>
      <c r="H30" s="1172"/>
      <c r="I30" s="1172"/>
      <c r="J30" s="1173"/>
      <c r="K30" s="1342" t="s">
        <v>286</v>
      </c>
      <c r="L30" s="1178"/>
      <c r="M30" s="1178"/>
      <c r="N30" s="1179"/>
      <c r="O30" s="1343" t="s">
        <v>187</v>
      </c>
      <c r="P30" s="1344"/>
      <c r="Q30" s="1344"/>
      <c r="R30" s="1344"/>
      <c r="S30" s="1187"/>
      <c r="T30" s="1188"/>
      <c r="U30" s="1188"/>
      <c r="V30" s="1188"/>
      <c r="W30" s="1188"/>
      <c r="X30" s="1188"/>
      <c r="Y30" s="1188"/>
      <c r="Z30" s="1188"/>
      <c r="AA30" s="1188"/>
      <c r="AB30" s="1188"/>
      <c r="AC30" s="1188"/>
      <c r="AD30" s="1188"/>
      <c r="AE30" s="1188"/>
      <c r="AF30" s="1188"/>
      <c r="AG30" s="1188"/>
      <c r="AH30" s="1188"/>
      <c r="AI30" s="1188"/>
      <c r="AJ30" s="1188"/>
      <c r="AK30" s="1188"/>
      <c r="AL30" s="1188"/>
      <c r="AM30" s="1188"/>
      <c r="AN30" s="1188"/>
      <c r="AO30" s="1188"/>
      <c r="AP30" s="1188"/>
      <c r="AQ30" s="1188"/>
      <c r="AR30" s="1189"/>
    </row>
    <row r="31" spans="1:85" ht="17.25" customHeight="1" thickBot="1">
      <c r="A31" s="104"/>
      <c r="B31" s="1169"/>
      <c r="C31" s="1170"/>
      <c r="D31" s="1170"/>
      <c r="E31" s="1170"/>
      <c r="F31" s="1174"/>
      <c r="G31" s="1175"/>
      <c r="H31" s="1175"/>
      <c r="I31" s="1175"/>
      <c r="J31" s="1176"/>
      <c r="K31" s="1180"/>
      <c r="L31" s="1181"/>
      <c r="M31" s="1181"/>
      <c r="N31" s="1182"/>
      <c r="O31" s="1345"/>
      <c r="P31" s="1346"/>
      <c r="Q31" s="1346"/>
      <c r="R31" s="1346"/>
      <c r="S31" s="1190"/>
      <c r="T31" s="1191"/>
      <c r="U31" s="1191"/>
      <c r="V31" s="1191"/>
      <c r="W31" s="1191"/>
      <c r="X31" s="1191"/>
      <c r="Y31" s="1191"/>
      <c r="Z31" s="1191"/>
      <c r="AA31" s="1191"/>
      <c r="AB31" s="1191"/>
      <c r="AC31" s="1191"/>
      <c r="AD31" s="1191"/>
      <c r="AE31" s="1191"/>
      <c r="AF31" s="1191"/>
      <c r="AG31" s="1191"/>
      <c r="AH31" s="1191"/>
      <c r="AI31" s="1191"/>
      <c r="AJ31" s="1191"/>
      <c r="AK31" s="1191"/>
      <c r="AL31" s="1191"/>
      <c r="AM31" s="1191"/>
      <c r="AN31" s="1191"/>
      <c r="AO31" s="1191"/>
      <c r="AP31" s="1191"/>
      <c r="AQ31" s="1191"/>
      <c r="AR31" s="1192"/>
    </row>
    <row r="32" spans="1:85" ht="22.5" customHeight="1" thickBot="1">
      <c r="A32" s="104"/>
      <c r="B32" s="1193" t="s">
        <v>258</v>
      </c>
      <c r="C32" s="1194"/>
      <c r="D32" s="1194"/>
      <c r="E32" s="1194"/>
      <c r="F32" s="1194"/>
      <c r="G32" s="1194"/>
      <c r="H32" s="1194"/>
      <c r="I32" s="1194"/>
      <c r="J32" s="1194"/>
      <c r="K32" s="1194"/>
      <c r="L32" s="1194"/>
      <c r="M32" s="1194"/>
      <c r="N32" s="1194"/>
      <c r="O32" s="1194"/>
      <c r="P32" s="1194"/>
      <c r="Q32" s="1194"/>
      <c r="R32" s="1194"/>
      <c r="S32" s="1194"/>
      <c r="T32" s="1194"/>
      <c r="U32" s="1194"/>
      <c r="V32" s="1194"/>
      <c r="W32" s="1194"/>
      <c r="X32" s="1194"/>
      <c r="Y32" s="1194"/>
      <c r="Z32" s="1194"/>
      <c r="AA32" s="1194"/>
      <c r="AB32" s="1194"/>
      <c r="AC32" s="1194"/>
      <c r="AD32" s="1194"/>
      <c r="AE32" s="1194"/>
      <c r="AF32" s="1194"/>
      <c r="AG32" s="1195"/>
      <c r="AH32" s="1196" t="s">
        <v>287</v>
      </c>
      <c r="AI32" s="1197"/>
      <c r="AJ32" s="1197"/>
      <c r="AK32" s="1197"/>
      <c r="AL32" s="1197"/>
      <c r="AM32" s="1197"/>
      <c r="AN32" s="1197"/>
      <c r="AO32" s="1197"/>
      <c r="AP32" s="1197"/>
      <c r="AQ32" s="1197"/>
      <c r="AR32" s="1198"/>
    </row>
    <row r="33" spans="1:85" ht="23.25" customHeight="1" thickBot="1">
      <c r="A33" s="104"/>
      <c r="B33" s="652"/>
      <c r="C33" s="652"/>
      <c r="D33" s="652"/>
      <c r="E33" s="652"/>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c r="AL33" s="602"/>
      <c r="AM33" s="602"/>
      <c r="AN33" s="602"/>
      <c r="AO33" s="602"/>
      <c r="AP33" s="602"/>
      <c r="AQ33" s="602"/>
      <c r="AR33" s="603"/>
    </row>
    <row r="34" spans="1:85" ht="19.5" customHeight="1">
      <c r="A34" s="104"/>
      <c r="B34" s="1112" t="s">
        <v>173</v>
      </c>
      <c r="C34" s="1113"/>
      <c r="D34" s="1113"/>
      <c r="E34" s="1114"/>
      <c r="F34" s="1115" t="s">
        <v>36</v>
      </c>
      <c r="G34" s="1115"/>
      <c r="H34" s="1115"/>
      <c r="I34" s="1115"/>
      <c r="J34" s="1115"/>
      <c r="K34" s="1115"/>
      <c r="L34" s="1115"/>
      <c r="M34" s="1116"/>
      <c r="N34" s="1136"/>
      <c r="O34" s="1136"/>
      <c r="P34" s="1136"/>
      <c r="Q34" s="1136"/>
      <c r="R34" s="1136"/>
      <c r="S34" s="1136"/>
      <c r="T34" s="1136"/>
      <c r="U34" s="1136"/>
      <c r="V34" s="1136"/>
      <c r="W34" s="1136"/>
      <c r="X34" s="1136"/>
      <c r="Y34" s="1136"/>
      <c r="Z34" s="1136"/>
      <c r="AA34" s="1136"/>
      <c r="AB34" s="1136"/>
      <c r="AC34" s="1137"/>
      <c r="AD34" s="1138" t="s">
        <v>174</v>
      </c>
      <c r="AE34" s="1139"/>
      <c r="AF34" s="1139"/>
      <c r="AG34" s="1139"/>
      <c r="AH34" s="1338"/>
      <c r="AI34" s="1338"/>
      <c r="AJ34" s="1338"/>
      <c r="AK34" s="1338"/>
      <c r="AL34" s="1338"/>
      <c r="AM34" s="1338"/>
      <c r="AN34" s="1338"/>
      <c r="AO34" s="1338"/>
      <c r="AP34" s="1338"/>
      <c r="AQ34" s="1338"/>
      <c r="AR34" s="1339"/>
      <c r="AV34" s="25"/>
      <c r="AW34" s="600"/>
      <c r="AX34" s="600"/>
      <c r="AY34" s="600"/>
      <c r="AZ34" s="600"/>
      <c r="BA34" s="600"/>
      <c r="BB34" s="600"/>
      <c r="BC34" s="600"/>
      <c r="BD34" s="600"/>
      <c r="BE34" s="600"/>
      <c r="BF34" s="600"/>
      <c r="BG34" s="600"/>
      <c r="BH34" s="600"/>
      <c r="BI34" s="600"/>
      <c r="BJ34" s="600"/>
      <c r="BK34" s="600"/>
      <c r="BL34" s="600"/>
      <c r="BM34" s="600"/>
      <c r="BN34" s="600"/>
      <c r="BO34" s="600"/>
      <c r="BP34" s="600"/>
      <c r="BQ34" s="600"/>
      <c r="BR34" s="600"/>
      <c r="BS34" s="600"/>
      <c r="BT34" s="600"/>
      <c r="BU34" s="600"/>
      <c r="BV34" s="600"/>
      <c r="BW34" s="600"/>
      <c r="BX34" s="600"/>
      <c r="BY34" s="600"/>
      <c r="BZ34" s="600"/>
      <c r="CA34" s="25"/>
      <c r="CB34" s="25"/>
      <c r="CC34" s="25"/>
      <c r="CD34" s="25"/>
      <c r="CE34" s="25"/>
      <c r="CF34" s="25"/>
      <c r="CG34" s="25"/>
    </row>
    <row r="35" spans="1:85" ht="19.5" customHeight="1" thickBot="1">
      <c r="A35" s="104"/>
      <c r="B35" s="1133" t="s">
        <v>283</v>
      </c>
      <c r="C35" s="1134"/>
      <c r="D35" s="1134"/>
      <c r="E35" s="1135"/>
      <c r="F35" s="1115" t="s">
        <v>116</v>
      </c>
      <c r="G35" s="1115"/>
      <c r="H35" s="1115"/>
      <c r="I35" s="1115"/>
      <c r="J35" s="1115"/>
      <c r="K35" s="1115"/>
      <c r="L35" s="1115"/>
      <c r="M35" s="1116"/>
      <c r="N35" s="1156"/>
      <c r="O35" s="1156"/>
      <c r="P35" s="1156"/>
      <c r="Q35" s="1156"/>
      <c r="R35" s="1156"/>
      <c r="S35" s="1156"/>
      <c r="T35" s="1156"/>
      <c r="U35" s="1156"/>
      <c r="V35" s="1156"/>
      <c r="W35" s="1156"/>
      <c r="X35" s="1156"/>
      <c r="Y35" s="1156"/>
      <c r="Z35" s="1156"/>
      <c r="AA35" s="1156"/>
      <c r="AB35" s="1156"/>
      <c r="AC35" s="1157"/>
      <c r="AD35" s="1140"/>
      <c r="AE35" s="1141"/>
      <c r="AF35" s="1141"/>
      <c r="AG35" s="1141"/>
      <c r="AH35" s="1340"/>
      <c r="AI35" s="1340"/>
      <c r="AJ35" s="1340"/>
      <c r="AK35" s="1340"/>
      <c r="AL35" s="1340"/>
      <c r="AM35" s="1340"/>
      <c r="AN35" s="1340"/>
      <c r="AO35" s="1340"/>
      <c r="AP35" s="1340"/>
      <c r="AQ35" s="1340"/>
      <c r="AR35" s="1341"/>
      <c r="AV35" s="25"/>
      <c r="AW35" s="600"/>
      <c r="AX35" s="600"/>
      <c r="AY35" s="600"/>
      <c r="AZ35" s="600"/>
      <c r="BA35" s="600"/>
      <c r="BB35" s="600"/>
      <c r="BC35" s="600"/>
      <c r="BD35" s="600"/>
      <c r="BE35" s="600"/>
      <c r="BF35" s="600"/>
      <c r="BG35" s="600"/>
      <c r="BH35" s="600"/>
      <c r="BI35" s="600"/>
      <c r="BJ35" s="600"/>
      <c r="BK35" s="600"/>
      <c r="BL35" s="600"/>
      <c r="BM35" s="600"/>
      <c r="BN35" s="600"/>
      <c r="BO35" s="600"/>
      <c r="BP35" s="600"/>
      <c r="BQ35" s="600"/>
      <c r="BR35" s="600"/>
      <c r="BS35" s="600"/>
      <c r="BT35" s="600"/>
      <c r="BU35" s="600"/>
      <c r="BV35" s="600"/>
      <c r="BW35" s="600"/>
      <c r="BX35" s="600"/>
      <c r="BY35" s="600"/>
      <c r="BZ35" s="600"/>
      <c r="CA35" s="25"/>
      <c r="CB35" s="25"/>
      <c r="CC35" s="25"/>
      <c r="CD35" s="25"/>
      <c r="CE35" s="25"/>
      <c r="CF35" s="25"/>
      <c r="CG35" s="25"/>
    </row>
    <row r="36" spans="1:85" ht="19.5" customHeight="1">
      <c r="A36" s="104"/>
      <c r="B36" s="1117" t="s">
        <v>15</v>
      </c>
      <c r="C36" s="1118"/>
      <c r="D36" s="1118"/>
      <c r="E36" s="1119"/>
      <c r="F36" s="1146" t="s">
        <v>115</v>
      </c>
      <c r="G36" s="1146"/>
      <c r="H36" s="1146"/>
      <c r="I36" s="1147"/>
      <c r="J36" s="1158"/>
      <c r="K36" s="1159"/>
      <c r="L36" s="1159"/>
      <c r="M36" s="1159"/>
      <c r="N36" s="1159"/>
      <c r="O36" s="1159"/>
      <c r="P36" s="1159"/>
      <c r="Q36" s="1159"/>
      <c r="R36" s="1159"/>
      <c r="S36" s="1159"/>
      <c r="T36" s="1159"/>
      <c r="U36" s="1159"/>
      <c r="V36" s="1159"/>
      <c r="W36" s="1159"/>
      <c r="X36" s="1159"/>
      <c r="Y36" s="1159"/>
      <c r="Z36" s="1159"/>
      <c r="AA36" s="1159"/>
      <c r="AB36" s="1159"/>
      <c r="AC36" s="1160"/>
      <c r="AD36" s="1130" t="s">
        <v>184</v>
      </c>
      <c r="AE36" s="1115"/>
      <c r="AF36" s="1115"/>
      <c r="AG36" s="1115"/>
      <c r="AH36" s="1131" t="s">
        <v>282</v>
      </c>
      <c r="AI36" s="1132"/>
      <c r="AJ36" s="1132"/>
      <c r="AK36" s="1150"/>
      <c r="AL36" s="1150"/>
      <c r="AM36" s="1151" t="s">
        <v>51</v>
      </c>
      <c r="AN36" s="1151"/>
      <c r="AO36" s="1150"/>
      <c r="AP36" s="1150"/>
      <c r="AQ36" s="1151" t="s">
        <v>56</v>
      </c>
      <c r="AR36" s="1152"/>
      <c r="AV36" s="25"/>
      <c r="AW36" s="600"/>
      <c r="AX36" s="600"/>
      <c r="AY36" s="600"/>
      <c r="AZ36" s="600"/>
      <c r="BA36" s="600"/>
      <c r="BB36" s="600"/>
      <c r="BC36" s="600"/>
      <c r="BD36" s="600"/>
      <c r="BE36" s="600"/>
      <c r="BF36" s="600"/>
      <c r="BG36" s="600"/>
      <c r="BH36" s="600"/>
      <c r="BI36" s="600"/>
      <c r="BJ36" s="600"/>
      <c r="BK36" s="600"/>
      <c r="BL36" s="600"/>
      <c r="BM36" s="600"/>
      <c r="BN36" s="600"/>
      <c r="BO36" s="600"/>
      <c r="BP36" s="600"/>
      <c r="BQ36" s="600"/>
      <c r="BR36" s="600"/>
      <c r="BS36" s="600"/>
      <c r="BT36" s="600"/>
      <c r="BU36" s="600"/>
      <c r="BV36" s="600"/>
      <c r="BW36" s="600"/>
      <c r="BX36" s="600"/>
      <c r="BY36" s="600"/>
      <c r="BZ36" s="600"/>
      <c r="CA36" s="25"/>
      <c r="CB36" s="25"/>
      <c r="CC36" s="25"/>
      <c r="CD36" s="25"/>
      <c r="CE36" s="25"/>
      <c r="CF36" s="25"/>
      <c r="CG36" s="25"/>
    </row>
    <row r="37" spans="1:85" ht="30" customHeight="1">
      <c r="A37" s="104"/>
      <c r="B37" s="1120"/>
      <c r="C37" s="1121"/>
      <c r="D37" s="1121"/>
      <c r="E37" s="1122"/>
      <c r="F37" s="1110" t="s">
        <v>16</v>
      </c>
      <c r="G37" s="1110"/>
      <c r="H37" s="1110"/>
      <c r="I37" s="1111"/>
      <c r="J37" s="1128"/>
      <c r="K37" s="1129"/>
      <c r="L37" s="1129"/>
      <c r="M37" s="1129"/>
      <c r="N37" s="1129"/>
      <c r="O37" s="1129"/>
      <c r="P37" s="1129"/>
      <c r="Q37" s="1129"/>
      <c r="R37" s="1129"/>
      <c r="S37" s="1129"/>
      <c r="T37" s="1129"/>
      <c r="U37" s="1126" t="s">
        <v>182</v>
      </c>
      <c r="V37" s="1127"/>
      <c r="W37" s="1123"/>
      <c r="X37" s="1124"/>
      <c r="Y37" s="1124"/>
      <c r="Z37" s="1124"/>
      <c r="AA37" s="1124"/>
      <c r="AB37" s="1124"/>
      <c r="AC37" s="1125"/>
      <c r="AD37" s="1148" t="s">
        <v>309</v>
      </c>
      <c r="AE37" s="1149"/>
      <c r="AF37" s="1149"/>
      <c r="AG37" s="1149"/>
      <c r="AH37" s="1108"/>
      <c r="AI37" s="1108"/>
      <c r="AJ37" s="1108"/>
      <c r="AK37" s="1108"/>
      <c r="AL37" s="1108"/>
      <c r="AM37" s="1108"/>
      <c r="AN37" s="1109"/>
      <c r="AO37" s="1153" t="s">
        <v>183</v>
      </c>
      <c r="AP37" s="1154"/>
      <c r="AQ37" s="1154"/>
      <c r="AR37" s="1155"/>
      <c r="AV37" s="25"/>
      <c r="AW37" s="600"/>
      <c r="AX37" s="600"/>
      <c r="AY37" s="600"/>
      <c r="AZ37" s="600"/>
      <c r="BA37" s="600"/>
      <c r="BB37" s="600"/>
      <c r="BC37" s="600"/>
      <c r="BD37" s="600"/>
      <c r="BE37" s="600"/>
      <c r="BF37" s="600"/>
      <c r="BG37" s="600"/>
      <c r="BH37" s="600"/>
      <c r="BI37" s="600"/>
      <c r="BJ37" s="600"/>
      <c r="BK37" s="600"/>
      <c r="BL37" s="600"/>
      <c r="BM37" s="600"/>
      <c r="BN37" s="600"/>
      <c r="BO37" s="600"/>
      <c r="BP37" s="600"/>
      <c r="BQ37" s="600"/>
      <c r="BR37" s="600"/>
      <c r="BS37" s="600"/>
      <c r="BT37" s="600"/>
      <c r="BU37" s="600"/>
      <c r="BV37" s="600"/>
      <c r="BW37" s="600"/>
      <c r="BX37" s="600"/>
      <c r="BY37" s="600"/>
      <c r="BZ37" s="600"/>
      <c r="CA37" s="25"/>
      <c r="CB37" s="25"/>
      <c r="CC37" s="25"/>
      <c r="CD37" s="25"/>
      <c r="CE37" s="25"/>
      <c r="CF37" s="25"/>
      <c r="CG37" s="25"/>
    </row>
    <row r="38" spans="1:85" ht="51" customHeight="1">
      <c r="A38" s="104"/>
      <c r="B38" s="1161" t="s">
        <v>117</v>
      </c>
      <c r="C38" s="1162"/>
      <c r="D38" s="1162"/>
      <c r="E38" s="1162"/>
      <c r="F38" s="1162"/>
      <c r="G38" s="1162"/>
      <c r="H38" s="1162"/>
      <c r="I38" s="1163"/>
      <c r="J38" s="1164"/>
      <c r="K38" s="1165"/>
      <c r="L38" s="1165"/>
      <c r="M38" s="1165"/>
      <c r="N38" s="1165"/>
      <c r="O38" s="1165"/>
      <c r="P38" s="1165"/>
      <c r="Q38" s="1165"/>
      <c r="R38" s="1165"/>
      <c r="S38" s="1165"/>
      <c r="T38" s="1165"/>
      <c r="U38" s="1165"/>
      <c r="V38" s="1165"/>
      <c r="W38" s="1165"/>
      <c r="X38" s="1165"/>
      <c r="Y38" s="1165"/>
      <c r="Z38" s="1165"/>
      <c r="AA38" s="1165"/>
      <c r="AB38" s="1165"/>
      <c r="AC38" s="1165"/>
      <c r="AD38" s="1165"/>
      <c r="AE38" s="1165"/>
      <c r="AF38" s="1165"/>
      <c r="AG38" s="1165"/>
      <c r="AH38" s="1165"/>
      <c r="AI38" s="1165"/>
      <c r="AJ38" s="1165"/>
      <c r="AK38" s="1165"/>
      <c r="AL38" s="1165"/>
      <c r="AM38" s="1165"/>
      <c r="AN38" s="1165"/>
      <c r="AO38" s="1165"/>
      <c r="AP38" s="1165"/>
      <c r="AQ38" s="1165"/>
      <c r="AR38" s="1166"/>
    </row>
    <row r="39" spans="1:85" ht="17.25" customHeight="1">
      <c r="A39" s="104"/>
      <c r="B39" s="1167" t="s">
        <v>189</v>
      </c>
      <c r="C39" s="1168"/>
      <c r="D39" s="1168"/>
      <c r="E39" s="1168"/>
      <c r="F39" s="1171"/>
      <c r="G39" s="1172"/>
      <c r="H39" s="1172"/>
      <c r="I39" s="1172"/>
      <c r="J39" s="1173"/>
      <c r="K39" s="1342" t="s">
        <v>286</v>
      </c>
      <c r="L39" s="1178"/>
      <c r="M39" s="1178"/>
      <c r="N39" s="1179"/>
      <c r="O39" s="1343" t="s">
        <v>187</v>
      </c>
      <c r="P39" s="1344"/>
      <c r="Q39" s="1344"/>
      <c r="R39" s="1344"/>
      <c r="S39" s="1187"/>
      <c r="T39" s="1188"/>
      <c r="U39" s="1188"/>
      <c r="V39" s="1188"/>
      <c r="W39" s="1188"/>
      <c r="X39" s="1188"/>
      <c r="Y39" s="1188"/>
      <c r="Z39" s="1188"/>
      <c r="AA39" s="1188"/>
      <c r="AB39" s="1188"/>
      <c r="AC39" s="1188"/>
      <c r="AD39" s="1188"/>
      <c r="AE39" s="1188"/>
      <c r="AF39" s="1188"/>
      <c r="AG39" s="1188"/>
      <c r="AH39" s="1188"/>
      <c r="AI39" s="1188"/>
      <c r="AJ39" s="1188"/>
      <c r="AK39" s="1188"/>
      <c r="AL39" s="1188"/>
      <c r="AM39" s="1188"/>
      <c r="AN39" s="1188"/>
      <c r="AO39" s="1188"/>
      <c r="AP39" s="1188"/>
      <c r="AQ39" s="1188"/>
      <c r="AR39" s="1189"/>
    </row>
    <row r="40" spans="1:85" ht="17.25" customHeight="1" thickBot="1">
      <c r="A40" s="104"/>
      <c r="B40" s="1169"/>
      <c r="C40" s="1170"/>
      <c r="D40" s="1170"/>
      <c r="E40" s="1170"/>
      <c r="F40" s="1174"/>
      <c r="G40" s="1175"/>
      <c r="H40" s="1175"/>
      <c r="I40" s="1175"/>
      <c r="J40" s="1176"/>
      <c r="K40" s="1180"/>
      <c r="L40" s="1181"/>
      <c r="M40" s="1181"/>
      <c r="N40" s="1182"/>
      <c r="O40" s="1345"/>
      <c r="P40" s="1346"/>
      <c r="Q40" s="1346"/>
      <c r="R40" s="1346"/>
      <c r="S40" s="1190"/>
      <c r="T40" s="1191"/>
      <c r="U40" s="1191"/>
      <c r="V40" s="1191"/>
      <c r="W40" s="1191"/>
      <c r="X40" s="1191"/>
      <c r="Y40" s="1191"/>
      <c r="Z40" s="1191"/>
      <c r="AA40" s="1191"/>
      <c r="AB40" s="1191"/>
      <c r="AC40" s="1191"/>
      <c r="AD40" s="1191"/>
      <c r="AE40" s="1191"/>
      <c r="AF40" s="1191"/>
      <c r="AG40" s="1191"/>
      <c r="AH40" s="1191"/>
      <c r="AI40" s="1191"/>
      <c r="AJ40" s="1191"/>
      <c r="AK40" s="1191"/>
      <c r="AL40" s="1191"/>
      <c r="AM40" s="1191"/>
      <c r="AN40" s="1191"/>
      <c r="AO40" s="1191"/>
      <c r="AP40" s="1191"/>
      <c r="AQ40" s="1191"/>
      <c r="AR40" s="1192"/>
    </row>
    <row r="41" spans="1:85" ht="22.5" customHeight="1" thickBot="1">
      <c r="A41" s="104"/>
      <c r="B41" s="1193" t="s">
        <v>258</v>
      </c>
      <c r="C41" s="1194"/>
      <c r="D41" s="1194"/>
      <c r="E41" s="1194"/>
      <c r="F41" s="1194"/>
      <c r="G41" s="1194"/>
      <c r="H41" s="1194"/>
      <c r="I41" s="1194"/>
      <c r="J41" s="1194"/>
      <c r="K41" s="1194"/>
      <c r="L41" s="1194"/>
      <c r="M41" s="1194"/>
      <c r="N41" s="1194"/>
      <c r="O41" s="1194"/>
      <c r="P41" s="1194"/>
      <c r="Q41" s="1194"/>
      <c r="R41" s="1194"/>
      <c r="S41" s="1194"/>
      <c r="T41" s="1194"/>
      <c r="U41" s="1194"/>
      <c r="V41" s="1194"/>
      <c r="W41" s="1194"/>
      <c r="X41" s="1194"/>
      <c r="Y41" s="1194"/>
      <c r="Z41" s="1194"/>
      <c r="AA41" s="1194"/>
      <c r="AB41" s="1194"/>
      <c r="AC41" s="1194"/>
      <c r="AD41" s="1194"/>
      <c r="AE41" s="1194"/>
      <c r="AF41" s="1194"/>
      <c r="AG41" s="1195"/>
      <c r="AH41" s="1196" t="s">
        <v>287</v>
      </c>
      <c r="AI41" s="1197"/>
      <c r="AJ41" s="1197"/>
      <c r="AK41" s="1197"/>
      <c r="AL41" s="1197"/>
      <c r="AM41" s="1197"/>
      <c r="AN41" s="1197"/>
      <c r="AO41" s="1197"/>
      <c r="AP41" s="1197"/>
      <c r="AQ41" s="1197"/>
      <c r="AR41" s="1198"/>
    </row>
    <row r="42" spans="1:85" ht="23.25" customHeight="1">
      <c r="A42" s="105"/>
      <c r="B42" s="601"/>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2"/>
      <c r="AM42" s="602"/>
      <c r="AN42" s="602"/>
      <c r="AO42" s="602"/>
      <c r="AP42" s="602"/>
      <c r="AQ42" s="602"/>
      <c r="AR42" s="603"/>
    </row>
    <row r="43" spans="1:85">
      <c r="B43" s="522"/>
      <c r="C43" s="522"/>
      <c r="D43" s="522"/>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row>
  </sheetData>
  <sheetProtection sheet="1" formatCells="0" formatRows="0" insertRows="0" deleteRows="0" selectLockedCells="1" sort="0" autoFilter="0" pivotTables="0"/>
  <mergeCells count="134">
    <mergeCell ref="B41:AG41"/>
    <mergeCell ref="AH41:AR41"/>
    <mergeCell ref="AH37:AN37"/>
    <mergeCell ref="AO37:AR37"/>
    <mergeCell ref="B38:I38"/>
    <mergeCell ref="J38:AR38"/>
    <mergeCell ref="B39:E40"/>
    <mergeCell ref="F39:J40"/>
    <mergeCell ref="K39:N40"/>
    <mergeCell ref="O39:R40"/>
    <mergeCell ref="S39:AR40"/>
    <mergeCell ref="B36:E37"/>
    <mergeCell ref="F36:I36"/>
    <mergeCell ref="J36:AC36"/>
    <mergeCell ref="AD36:AG36"/>
    <mergeCell ref="AH36:AJ36"/>
    <mergeCell ref="AK36:AL36"/>
    <mergeCell ref="AM36:AN36"/>
    <mergeCell ref="AO36:AP36"/>
    <mergeCell ref="AQ36:AR36"/>
    <mergeCell ref="F37:I37"/>
    <mergeCell ref="J37:T37"/>
    <mergeCell ref="U37:V37"/>
    <mergeCell ref="W37:AC37"/>
    <mergeCell ref="B34:E34"/>
    <mergeCell ref="F34:M34"/>
    <mergeCell ref="N34:AC34"/>
    <mergeCell ref="AD34:AG35"/>
    <mergeCell ref="AH34:AR35"/>
    <mergeCell ref="B35:E35"/>
    <mergeCell ref="F35:M35"/>
    <mergeCell ref="N35:AC35"/>
    <mergeCell ref="B32:AG32"/>
    <mergeCell ref="AH32:AR32"/>
    <mergeCell ref="AD37:AG37"/>
    <mergeCell ref="B29:I29"/>
    <mergeCell ref="J29:AR29"/>
    <mergeCell ref="B30:E31"/>
    <mergeCell ref="F30:J31"/>
    <mergeCell ref="K30:N31"/>
    <mergeCell ref="O30:R31"/>
    <mergeCell ref="S30:AR31"/>
    <mergeCell ref="AM27:AN27"/>
    <mergeCell ref="AO27:AP27"/>
    <mergeCell ref="AQ27:AR27"/>
    <mergeCell ref="F28:I28"/>
    <mergeCell ref="J28:T28"/>
    <mergeCell ref="U28:V28"/>
    <mergeCell ref="W28:AC28"/>
    <mergeCell ref="AD28:AG28"/>
    <mergeCell ref="AH28:AN28"/>
    <mergeCell ref="AO28:AR28"/>
    <mergeCell ref="B27:E28"/>
    <mergeCell ref="F27:I27"/>
    <mergeCell ref="J27:AC27"/>
    <mergeCell ref="AD27:AG27"/>
    <mergeCell ref="AH27:AJ27"/>
    <mergeCell ref="AK27:AL27"/>
    <mergeCell ref="B25:E25"/>
    <mergeCell ref="F25:M25"/>
    <mergeCell ref="N25:AC25"/>
    <mergeCell ref="AD25:AG26"/>
    <mergeCell ref="AH25:AR26"/>
    <mergeCell ref="B26:E26"/>
    <mergeCell ref="F26:M26"/>
    <mergeCell ref="N26:AC26"/>
    <mergeCell ref="B23:AG23"/>
    <mergeCell ref="AH23:AR23"/>
    <mergeCell ref="B20:I20"/>
    <mergeCell ref="J20:AR20"/>
    <mergeCell ref="B21:E22"/>
    <mergeCell ref="F21:J22"/>
    <mergeCell ref="K21:N22"/>
    <mergeCell ref="O21:R22"/>
    <mergeCell ref="S21:AR22"/>
    <mergeCell ref="AM18:AN18"/>
    <mergeCell ref="AO18:AP18"/>
    <mergeCell ref="AQ18:AR18"/>
    <mergeCell ref="F19:I19"/>
    <mergeCell ref="J19:T19"/>
    <mergeCell ref="U19:V19"/>
    <mergeCell ref="W19:AC19"/>
    <mergeCell ref="AD19:AG19"/>
    <mergeCell ref="AH19:AN19"/>
    <mergeCell ref="AO19:AR19"/>
    <mergeCell ref="B18:E19"/>
    <mergeCell ref="F18:I18"/>
    <mergeCell ref="J18:AC18"/>
    <mergeCell ref="AD18:AG18"/>
    <mergeCell ref="AH18:AJ18"/>
    <mergeCell ref="AK18:AL18"/>
    <mergeCell ref="B16:E16"/>
    <mergeCell ref="F16:M16"/>
    <mergeCell ref="N16:AC16"/>
    <mergeCell ref="AD16:AG17"/>
    <mergeCell ref="AH16:AR17"/>
    <mergeCell ref="B17:E17"/>
    <mergeCell ref="F17:M17"/>
    <mergeCell ref="N17:AC17"/>
    <mergeCell ref="B14:AG14"/>
    <mergeCell ref="AH14:AR14"/>
    <mergeCell ref="B11:I11"/>
    <mergeCell ref="J11:AR11"/>
    <mergeCell ref="B12:E13"/>
    <mergeCell ref="F12:J13"/>
    <mergeCell ref="K12:N13"/>
    <mergeCell ref="O12:R13"/>
    <mergeCell ref="S12:AR13"/>
    <mergeCell ref="AM9:AN9"/>
    <mergeCell ref="AO9:AP9"/>
    <mergeCell ref="AQ9:AR9"/>
    <mergeCell ref="F10:I10"/>
    <mergeCell ref="J10:T10"/>
    <mergeCell ref="U10:V10"/>
    <mergeCell ref="W10:AC10"/>
    <mergeCell ref="AD10:AG10"/>
    <mergeCell ref="AH10:AN10"/>
    <mergeCell ref="AO10:AR10"/>
    <mergeCell ref="B9:E10"/>
    <mergeCell ref="F9:I9"/>
    <mergeCell ref="J9:AC9"/>
    <mergeCell ref="AD9:AG9"/>
    <mergeCell ref="AH9:AJ9"/>
    <mergeCell ref="AK9:AL9"/>
    <mergeCell ref="B7:E7"/>
    <mergeCell ref="F7:M7"/>
    <mergeCell ref="N7:AC7"/>
    <mergeCell ref="AD7:AG8"/>
    <mergeCell ref="AH7:AR8"/>
    <mergeCell ref="B8:E8"/>
    <mergeCell ref="F8:M8"/>
    <mergeCell ref="N8:AC8"/>
    <mergeCell ref="J2:AR2"/>
    <mergeCell ref="B4:AR4"/>
  </mergeCells>
  <phoneticPr fontId="1"/>
  <dataValidations count="3">
    <dataValidation allowBlank="1" showInputMessage="1" showErrorMessage="1" prompt="原則東京都内の自社の事業所等（他社は不可）で、公社が検査時に確認できる場所としてください。" sqref="N8:AC8 N17:AC17 N26:AC26 N35:AC35" xr:uid="{00000000-0002-0000-1600-000000000000}"/>
    <dataValidation type="list" allowBlank="1" showErrorMessage="1" promptTitle="見積書が１社のみの場合、理由を記載してください" prompt="　「１社しか生産していない」「販売先が１社限定」等の業界、商習慣に起因した、やむを得ない場合のみ、１社で構いません。_x000a_　「過去に取引実績があるため」等の社内事情に関する理由は認められません" sqref="AH32 AH14 AH23 AL15:AR15 AL24:AR24 AL33:AR33 AL42:AR42 AH41" xr:uid="{00000000-0002-0000-1600-000001000000}">
      <formula1>"選択してください,関連あり,関連なし"</formula1>
    </dataValidation>
    <dataValidation allowBlank="1" showInputMessage="1" showErrorMessage="1" prompt="別紙21「7 (9)機械装置・工具器具費」の「経費番号」（機ｷ-1、機ｷ-2）を記入してください。" sqref="B8:E8 B17:E17 B26:E26 B35:E35" xr:uid="{00000000-0002-0000-1600-000002000000}"/>
  </dataValidations>
  <pageMargins left="0.59055118110236227" right="0.19685039370078741" top="0.39370078740157483" bottom="0.39370078740157483" header="0.19685039370078741" footer="0.19685039370078741"/>
  <pageSetup paperSize="9" scale="85" orientation="portrait" r:id="rId1"/>
  <extLst>
    <ext xmlns:x14="http://schemas.microsoft.com/office/spreadsheetml/2009/9/main" uri="{78C0D931-6437-407d-A8EE-F0AAD7539E65}">
      <x14:conditionalFormattings>
        <x14:conditionalFormatting xmlns:xm="http://schemas.microsoft.com/office/excel/2006/main">
          <x14:cfRule type="expression" priority="88" id="{D2621C90-2C7A-47D9-8CC2-913DC7B2F194}">
            <xm:f>様式外＿申請書別紙入力用資料!$C$10=様式外＿申請書別紙入力用資料!$C$35</xm:f>
            <x14:dxf>
              <font>
                <color theme="0" tint="-0.24994659260841701"/>
              </font>
              <fill>
                <patternFill>
                  <bgColor theme="0" tint="-0.24994659260841701"/>
                </patternFill>
              </fill>
            </x14:dxf>
          </x14:cfRule>
          <xm:sqref>B7:AR9 B10:AC10 AH10:AR10 B11:AR18 B19:AC19 AH19:AR19 B20:AR27 B28:AC28 AH28:AR28 B29:AR36 B37:AC37 AH37:AR37 B38:AR41</xm:sqref>
        </x14:conditionalFormatting>
        <x14:conditionalFormatting xmlns:xm="http://schemas.microsoft.com/office/excel/2006/main">
          <x14:cfRule type="expression" priority="57" id="{D2621C90-2C7A-47D9-8CC2-913DC7B2F194}">
            <xm:f>様式外＿申請書別紙入力用資料!$C$10=様式外＿申請書別紙入力用資料!$C$36</xm:f>
            <x14:dxf>
              <font>
                <color theme="0" tint="-0.24994659260841701"/>
              </font>
              <fill>
                <patternFill>
                  <bgColor theme="0" tint="-0.24994659260841701"/>
                </patternFill>
              </fill>
            </x14:dxf>
          </x14:cfRule>
          <xm:sqref>AD10:AG10 AD19:AG19 AD28:AG28 AD37:AG37</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6" tint="0.79998168889431442"/>
    <pageSetUpPr fitToPage="1"/>
  </sheetPr>
  <dimension ref="A1:AR26"/>
  <sheetViews>
    <sheetView view="pageBreakPreview" zoomScaleNormal="100" zoomScaleSheetLayoutView="100" workbookViewId="0">
      <selection activeCell="D8" sqref="D8"/>
    </sheetView>
  </sheetViews>
  <sheetFormatPr defaultColWidth="2.08984375" defaultRowHeight="14.25" customHeight="1"/>
  <cols>
    <col min="1" max="1" width="1.36328125" style="20" customWidth="1"/>
    <col min="2" max="2" width="6.90625" style="20" customWidth="1"/>
    <col min="3" max="3" width="25.26953125" style="20" customWidth="1"/>
    <col min="4" max="4" width="8.90625" style="20" customWidth="1"/>
    <col min="5" max="5" width="5.7265625" style="20" customWidth="1"/>
    <col min="6" max="6" width="10.6328125" style="20" customWidth="1"/>
    <col min="7" max="7" width="11.36328125" style="20" customWidth="1"/>
    <col min="8" max="8" width="10.7265625" style="20" customWidth="1"/>
    <col min="9" max="9" width="16.08984375" style="20" customWidth="1"/>
    <col min="10" max="10" width="10.6328125" style="20" customWidth="1"/>
    <col min="11" max="11" width="2.08984375" style="20" customWidth="1"/>
    <col min="12" max="12" width="11.26953125" style="20" customWidth="1"/>
    <col min="13" max="13" width="9.453125" style="20" customWidth="1"/>
    <col min="14" max="14" width="6.26953125" style="20" customWidth="1"/>
    <col min="15" max="211" width="2.08984375" style="20" customWidth="1"/>
    <col min="212" max="16384" width="2.08984375" style="20"/>
  </cols>
  <sheetData>
    <row r="1" spans="1:44" ht="14.25" customHeight="1">
      <c r="A1" s="20" t="s">
        <v>328</v>
      </c>
    </row>
    <row r="2" spans="1:44" s="19" customFormat="1" ht="20">
      <c r="A2" s="4" t="s">
        <v>207</v>
      </c>
      <c r="B2" s="4"/>
      <c r="C2" s="18"/>
      <c r="D2" s="1098"/>
      <c r="E2" s="1098"/>
      <c r="F2" s="1098"/>
      <c r="G2" s="1098"/>
      <c r="H2" s="1098"/>
      <c r="I2" s="1098"/>
      <c r="J2" s="26"/>
      <c r="K2" s="26"/>
      <c r="L2" s="18"/>
      <c r="M2" s="18"/>
      <c r="N2" s="18"/>
      <c r="O2" s="18"/>
      <c r="P2" s="18"/>
      <c r="Q2" s="18"/>
      <c r="R2" s="18"/>
      <c r="S2" s="18"/>
      <c r="T2" s="27"/>
      <c r="U2" s="27"/>
      <c r="V2" s="1"/>
      <c r="W2" s="1"/>
      <c r="X2" s="1"/>
      <c r="Y2" s="1"/>
      <c r="Z2" s="1"/>
    </row>
    <row r="3" spans="1:44" ht="15" customHeight="1">
      <c r="A3" s="97" t="s">
        <v>128</v>
      </c>
      <c r="B3" s="190"/>
      <c r="C3" s="99"/>
      <c r="D3" s="99"/>
      <c r="E3" s="99"/>
      <c r="F3" s="99"/>
      <c r="G3" s="99"/>
      <c r="H3" s="99"/>
      <c r="I3" s="99"/>
      <c r="J3" s="442"/>
    </row>
    <row r="4" spans="1:44" ht="15" customHeight="1">
      <c r="A4" s="100"/>
      <c r="B4" s="57" t="s">
        <v>210</v>
      </c>
      <c r="C4" s="37"/>
      <c r="D4" s="37"/>
      <c r="E4" s="37"/>
      <c r="F4" s="37"/>
      <c r="G4" s="37"/>
      <c r="H4" s="37"/>
      <c r="I4" s="37"/>
      <c r="J4" s="422"/>
      <c r="L4" s="28"/>
    </row>
    <row r="5" spans="1:44" ht="15" customHeight="1">
      <c r="A5" s="100"/>
      <c r="B5" s="183" t="s">
        <v>248</v>
      </c>
      <c r="C5" s="25"/>
      <c r="D5" s="25"/>
      <c r="E5" s="25"/>
      <c r="F5" s="25"/>
      <c r="G5" s="25"/>
      <c r="H5" s="25"/>
      <c r="I5" s="25"/>
      <c r="J5" s="185"/>
      <c r="L5" s="28"/>
    </row>
    <row r="6" spans="1:44" ht="18" customHeight="1">
      <c r="A6" s="100"/>
      <c r="B6" s="39"/>
      <c r="C6" s="40"/>
      <c r="D6" s="40"/>
      <c r="E6" s="40"/>
      <c r="F6" s="40"/>
      <c r="G6" s="40"/>
      <c r="H6" s="40"/>
      <c r="I6" s="462" t="s">
        <v>10</v>
      </c>
      <c r="J6" s="431"/>
      <c r="L6" s="24"/>
    </row>
    <row r="7" spans="1:44" ht="55.5" customHeight="1">
      <c r="A7" s="100"/>
      <c r="B7" s="197" t="s">
        <v>49</v>
      </c>
      <c r="C7" s="198" t="s">
        <v>72</v>
      </c>
      <c r="D7" s="198" t="s">
        <v>77</v>
      </c>
      <c r="E7" s="198" t="s">
        <v>32</v>
      </c>
      <c r="F7" s="199" t="s">
        <v>74</v>
      </c>
      <c r="G7" s="200" t="s">
        <v>93</v>
      </c>
      <c r="H7" s="198" t="s">
        <v>23</v>
      </c>
      <c r="I7" s="423" t="s">
        <v>119</v>
      </c>
      <c r="J7" s="136" t="s">
        <v>365</v>
      </c>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row>
    <row r="8" spans="1:44" ht="47.25" customHeight="1">
      <c r="A8" s="100"/>
      <c r="B8" s="220">
        <f t="shared" ref="B8:B17" si="0">ROW()-7</f>
        <v>1</v>
      </c>
      <c r="C8" s="203"/>
      <c r="D8" s="195"/>
      <c r="E8" s="175"/>
      <c r="F8" s="195"/>
      <c r="G8" s="201" t="str">
        <f>IF(OR(委託・外注費916[[#This Row],[数量／
指導日数
(A)]]="",委託・外注費916[[#This Row],[単価
（税抜）
(B)]]=""),"",(委託・外注費916[[#This Row],[数量／
指導日数
(A)]]*委託・外注費916[[#This Row],[単価
（税抜）
(B)]]))</f>
        <v/>
      </c>
      <c r="H8" s="201" t="str">
        <f>IF(委託・外注費916[[#This Row],[助成対象経費
（税抜）
(A)×(B）]]="","",委託・外注費916[[#This Row],[助成対象経費
（税抜）
(A)×(B）]]*1.1)</f>
        <v/>
      </c>
      <c r="I8" s="460"/>
      <c r="J8" s="643"/>
    </row>
    <row r="9" spans="1:44" ht="47.25" customHeight="1">
      <c r="A9" s="100"/>
      <c r="B9" s="220">
        <f t="shared" si="0"/>
        <v>2</v>
      </c>
      <c r="C9" s="203"/>
      <c r="D9" s="195"/>
      <c r="E9" s="175"/>
      <c r="F9" s="195"/>
      <c r="G9" s="201" t="str">
        <f>IF(OR(委託・外注費916[[#This Row],[数量／
指導日数
(A)]]="",委託・外注費916[[#This Row],[単価
（税抜）
(B)]]=""),"",(委託・外注費916[[#This Row],[数量／
指導日数
(A)]]*委託・外注費916[[#This Row],[単価
（税抜）
(B)]]))</f>
        <v/>
      </c>
      <c r="H9" s="201" t="str">
        <f>IF(委託・外注費916[[#This Row],[助成対象経費
（税抜）
(A)×(B）]]="","",委託・外注費916[[#This Row],[助成対象経費
（税抜）
(A)×(B）]]*1.1)</f>
        <v/>
      </c>
      <c r="I9" s="460"/>
      <c r="J9" s="643"/>
      <c r="K9" s="30"/>
      <c r="M9" s="31"/>
      <c r="N9" s="31"/>
    </row>
    <row r="10" spans="1:44" ht="47.25" customHeight="1">
      <c r="A10" s="100"/>
      <c r="B10" s="220">
        <f t="shared" si="0"/>
        <v>3</v>
      </c>
      <c r="C10" s="203"/>
      <c r="D10" s="561"/>
      <c r="E10" s="562"/>
      <c r="F10" s="561"/>
      <c r="G10" s="201" t="str">
        <f>IF(OR(委託・外注費916[[#This Row],[数量／
指導日数
(A)]]="",委託・外注費916[[#This Row],[単価
（税抜）
(B)]]=""),"",(委託・外注費916[[#This Row],[数量／
指導日数
(A)]]*委託・外注費916[[#This Row],[単価
（税抜）
(B)]]))</f>
        <v/>
      </c>
      <c r="H10" s="201" t="str">
        <f>IF(委託・外注費916[[#This Row],[助成対象経費
（税抜）
(A)×(B）]]="","",委託・外注費916[[#This Row],[助成対象経費
（税抜）
(A)×(B）]]*1.1)</f>
        <v/>
      </c>
      <c r="I10" s="460"/>
      <c r="J10" s="643"/>
      <c r="K10" s="209"/>
      <c r="L10" s="22"/>
      <c r="M10" s="22"/>
      <c r="N10" s="22"/>
    </row>
    <row r="11" spans="1:44" ht="47.25" customHeight="1">
      <c r="A11" s="100"/>
      <c r="B11" s="220">
        <f t="shared" si="0"/>
        <v>4</v>
      </c>
      <c r="C11" s="203"/>
      <c r="D11" s="195"/>
      <c r="E11" s="175"/>
      <c r="F11" s="195"/>
      <c r="G11" s="201" t="str">
        <f>IF(OR(委託・外注費916[[#This Row],[数量／
指導日数
(A)]]="",委託・外注費916[[#This Row],[単価
（税抜）
(B)]]=""),"",(委託・外注費916[[#This Row],[数量／
指導日数
(A)]]*委託・外注費916[[#This Row],[単価
（税抜）
(B)]]))</f>
        <v/>
      </c>
      <c r="H11" s="201" t="str">
        <f>IF(委託・外注費916[[#This Row],[助成対象経費
（税抜）
(A)×(B）]]="","",委託・外注費916[[#This Row],[助成対象経費
（税抜）
(A)×(B）]]*1.1)</f>
        <v/>
      </c>
      <c r="I11" s="460"/>
      <c r="J11" s="643"/>
      <c r="L11" s="22"/>
      <c r="M11" s="22"/>
      <c r="N11" s="22"/>
    </row>
    <row r="12" spans="1:44" ht="47.25" customHeight="1">
      <c r="A12" s="100"/>
      <c r="B12" s="220">
        <f t="shared" si="0"/>
        <v>5</v>
      </c>
      <c r="C12" s="203"/>
      <c r="D12" s="195"/>
      <c r="E12" s="175"/>
      <c r="F12" s="195"/>
      <c r="G12" s="201" t="str">
        <f>IF(OR(委託・外注費916[[#This Row],[数量／
指導日数
(A)]]="",委託・外注費916[[#This Row],[単価
（税抜）
(B)]]=""),"",(委託・外注費916[[#This Row],[数量／
指導日数
(A)]]*委託・外注費916[[#This Row],[単価
（税抜）
(B)]]))</f>
        <v/>
      </c>
      <c r="H12" s="201" t="str">
        <f>IF(委託・外注費916[[#This Row],[助成対象経費
（税抜）
(A)×(B）]]="","",委託・外注費916[[#This Row],[助成対象経費
（税抜）
(A)×(B）]]*1.1)</f>
        <v/>
      </c>
      <c r="I12" s="460"/>
      <c r="J12" s="643"/>
      <c r="L12" s="22"/>
      <c r="M12" s="22"/>
      <c r="N12" s="22"/>
    </row>
    <row r="13" spans="1:44" ht="47.25" customHeight="1">
      <c r="A13" s="100"/>
      <c r="B13" s="220">
        <f t="shared" si="0"/>
        <v>6</v>
      </c>
      <c r="C13" s="203"/>
      <c r="D13" s="195"/>
      <c r="E13" s="175"/>
      <c r="F13" s="195"/>
      <c r="G13" s="201" t="str">
        <f>IF(OR(委託・外注費916[[#This Row],[数量／
指導日数
(A)]]="",委託・外注費916[[#This Row],[単価
（税抜）
(B)]]=""),"",(委託・外注費916[[#This Row],[数量／
指導日数
(A)]]*委託・外注費916[[#This Row],[単価
（税抜）
(B)]]))</f>
        <v/>
      </c>
      <c r="H13" s="201" t="str">
        <f>IF(委託・外注費916[[#This Row],[助成対象経費
（税抜）
(A)×(B）]]="","",委託・外注費916[[#This Row],[助成対象経費
（税抜）
(A)×(B）]]*1.1)</f>
        <v/>
      </c>
      <c r="I13" s="460"/>
      <c r="J13" s="643"/>
    </row>
    <row r="14" spans="1:44" ht="47.25" customHeight="1">
      <c r="A14" s="100"/>
      <c r="B14" s="220">
        <f t="shared" si="0"/>
        <v>7</v>
      </c>
      <c r="C14" s="203"/>
      <c r="D14" s="195"/>
      <c r="E14" s="175"/>
      <c r="F14" s="195"/>
      <c r="G14" s="201" t="str">
        <f>IF(OR(委託・外注費916[[#This Row],[数量／
指導日数
(A)]]="",委託・外注費916[[#This Row],[単価
（税抜）
(B)]]=""),"",(委託・外注費916[[#This Row],[数量／
指導日数
(A)]]*委託・外注費916[[#This Row],[単価
（税抜）
(B)]]))</f>
        <v/>
      </c>
      <c r="H14" s="201" t="str">
        <f>IF(委託・外注費916[[#This Row],[助成対象経費
（税抜）
(A)×(B）]]="","",委託・外注費916[[#This Row],[助成対象経費
（税抜）
(A)×(B）]]*1.1)</f>
        <v/>
      </c>
      <c r="I14" s="460"/>
      <c r="J14" s="643"/>
    </row>
    <row r="15" spans="1:44" ht="47.25" customHeight="1">
      <c r="A15" s="100"/>
      <c r="B15" s="220">
        <f t="shared" si="0"/>
        <v>8</v>
      </c>
      <c r="C15" s="203"/>
      <c r="D15" s="195"/>
      <c r="E15" s="175"/>
      <c r="F15" s="195"/>
      <c r="G15" s="201" t="str">
        <f>IF(OR(委託・外注費916[[#This Row],[数量／
指導日数
(A)]]="",委託・外注費916[[#This Row],[単価
（税抜）
(B)]]=""),"",(委託・外注費916[[#This Row],[数量／
指導日数
(A)]]*委託・外注費916[[#This Row],[単価
（税抜）
(B)]]))</f>
        <v/>
      </c>
      <c r="H15" s="201" t="str">
        <f>IF(委託・外注費916[[#This Row],[助成対象経費
（税抜）
(A)×(B）]]="","",委託・外注費916[[#This Row],[助成対象経費
（税抜）
(A)×(B）]]*1.1)</f>
        <v/>
      </c>
      <c r="I15" s="460"/>
      <c r="J15" s="643"/>
      <c r="K15" s="22"/>
      <c r="L15" s="22"/>
      <c r="M15" s="22"/>
    </row>
    <row r="16" spans="1:44" ht="47.25" customHeight="1">
      <c r="A16" s="100"/>
      <c r="B16" s="220">
        <f t="shared" si="0"/>
        <v>9</v>
      </c>
      <c r="C16" s="203"/>
      <c r="D16" s="195"/>
      <c r="E16" s="175"/>
      <c r="F16" s="195"/>
      <c r="G16" s="201" t="str">
        <f>IF(OR(委託・外注費916[[#This Row],[数量／
指導日数
(A)]]="",委託・外注費916[[#This Row],[単価
（税抜）
(B)]]=""),"",(委託・外注費916[[#This Row],[数量／
指導日数
(A)]]*委託・外注費916[[#This Row],[単価
（税抜）
(B)]]))</f>
        <v/>
      </c>
      <c r="H16" s="201" t="str">
        <f>IF(委託・外注費916[[#This Row],[助成対象経費
（税抜）
(A)×(B）]]="","",委託・外注費916[[#This Row],[助成対象経費
（税抜）
(A)×(B）]]*1.1)</f>
        <v/>
      </c>
      <c r="I16" s="460"/>
      <c r="J16" s="643"/>
      <c r="K16" s="22"/>
      <c r="L16" s="22"/>
      <c r="M16" s="22"/>
    </row>
    <row r="17" spans="1:17" ht="47.25" customHeight="1">
      <c r="A17" s="100"/>
      <c r="B17" s="221">
        <f t="shared" si="0"/>
        <v>10</v>
      </c>
      <c r="C17" s="204"/>
      <c r="D17" s="196"/>
      <c r="E17" s="176"/>
      <c r="F17" s="196"/>
      <c r="G17" s="202" t="str">
        <f>IF(OR(委託・外注費916[[#This Row],[数量／
指導日数
(A)]]="",委託・外注費916[[#This Row],[単価
（税抜）
(B)]]=""),"",(委託・外注費916[[#This Row],[数量／
指導日数
(A)]]*委託・外注費916[[#This Row],[単価
（税抜）
(B)]]))</f>
        <v/>
      </c>
      <c r="H17" s="202" t="str">
        <f>IF(委託・外注費916[[#This Row],[助成対象経費
（税抜）
(A)×(B）]]="","",委託・外注費916[[#This Row],[助成対象経費
（税抜）
(A)×(B）]]*1.1)</f>
        <v/>
      </c>
      <c r="I17" s="461"/>
      <c r="J17" s="636"/>
      <c r="K17" s="31"/>
      <c r="L17" s="31"/>
      <c r="M17" s="31"/>
    </row>
    <row r="18" spans="1:17" ht="25.5" customHeight="1">
      <c r="A18" s="106"/>
      <c r="B18" s="191" t="s">
        <v>257</v>
      </c>
      <c r="C18" s="192"/>
      <c r="D18" s="192"/>
      <c r="E18" s="192"/>
      <c r="F18" s="193"/>
      <c r="G18" s="301">
        <f>SUBTOTAL(109,委託・外注費916[助成対象経費
（税抜）
(A)×(B）])</f>
        <v>0</v>
      </c>
      <c r="H18" s="302">
        <f>SUBTOTAL(109,委託・外注費916[助成事業に
要する経費
（税込）])</f>
        <v>0</v>
      </c>
      <c r="I18" s="189"/>
      <c r="J18" s="454"/>
      <c r="K18" s="22"/>
      <c r="L18" s="22"/>
      <c r="M18" s="22"/>
    </row>
    <row r="19" spans="1:17" ht="8.25" customHeight="1">
      <c r="K19" s="32"/>
      <c r="L19" s="32"/>
      <c r="M19" s="32"/>
      <c r="N19" s="22"/>
      <c r="O19" s="22"/>
      <c r="P19" s="22"/>
    </row>
    <row r="20" spans="1:17" ht="18">
      <c r="A20" s="380" t="s">
        <v>263</v>
      </c>
      <c r="B20" s="98"/>
      <c r="C20" s="107"/>
      <c r="D20" s="107"/>
      <c r="E20" s="107"/>
      <c r="F20" s="107"/>
      <c r="G20" s="107"/>
      <c r="H20" s="107"/>
      <c r="I20" s="463" t="s">
        <v>10</v>
      </c>
      <c r="J20" s="464"/>
      <c r="L20" s="22"/>
      <c r="M20" s="22"/>
      <c r="N20" s="22"/>
    </row>
    <row r="21" spans="1:17" ht="49.5" customHeight="1">
      <c r="A21" s="100"/>
      <c r="B21" s="346" t="s">
        <v>49</v>
      </c>
      <c r="C21" s="156" t="s">
        <v>95</v>
      </c>
      <c r="D21" s="225" t="s">
        <v>96</v>
      </c>
      <c r="E21" s="225" t="s">
        <v>32</v>
      </c>
      <c r="F21" s="347" t="s">
        <v>74</v>
      </c>
      <c r="G21" s="381" t="s">
        <v>129</v>
      </c>
      <c r="H21" s="381" t="s">
        <v>14</v>
      </c>
      <c r="I21" s="148" t="s">
        <v>37</v>
      </c>
      <c r="J21" s="136" t="s">
        <v>365</v>
      </c>
      <c r="L21" s="22"/>
      <c r="M21" s="22"/>
      <c r="N21" s="22"/>
    </row>
    <row r="22" spans="1:17" ht="48" customHeight="1">
      <c r="A22" s="100"/>
      <c r="B22" s="382">
        <f>ROW()-ROW($B$21)</f>
        <v>1</v>
      </c>
      <c r="C22" s="383"/>
      <c r="D22" s="350"/>
      <c r="E22" s="351"/>
      <c r="F22" s="352"/>
      <c r="G22" s="353">
        <f>'支払明細＜委託専門家・規格認証＞(別紙２３)'!$D$22:$D$25*'支払明細＜委託専門家・規格認証＞(別紙２３)'!$F$22:$F$25</f>
        <v>0</v>
      </c>
      <c r="H22" s="88">
        <f>ROUNDDOWN('支払明細＜委託専門家・規格認証＞(別紙２３)'!$G22*1.1,0)</f>
        <v>0</v>
      </c>
      <c r="I22" s="476"/>
      <c r="J22" s="627"/>
      <c r="L22" s="22"/>
      <c r="M22" s="22"/>
      <c r="N22" s="22"/>
    </row>
    <row r="23" spans="1:17" ht="48" customHeight="1">
      <c r="A23" s="100"/>
      <c r="B23" s="382">
        <f t="shared" ref="B23:B25" si="1">ROW()-ROW($B$21)</f>
        <v>2</v>
      </c>
      <c r="C23" s="383"/>
      <c r="D23" s="350"/>
      <c r="E23" s="351"/>
      <c r="F23" s="352"/>
      <c r="G23" s="353">
        <f>'支払明細＜委託専門家・規格認証＞(別紙２３)'!$D$22:$D$25*'支払明細＜委託専門家・規格認証＞(別紙２３)'!$F$22:$F$25</f>
        <v>0</v>
      </c>
      <c r="H23" s="88">
        <f>ROUNDDOWN('支払明細＜委託専門家・規格認証＞(別紙２３)'!$G23*1.1,0)</f>
        <v>0</v>
      </c>
      <c r="I23" s="476"/>
      <c r="J23" s="627"/>
      <c r="L23" s="31"/>
      <c r="M23" s="31"/>
      <c r="N23" s="31"/>
    </row>
    <row r="24" spans="1:17" ht="48" customHeight="1">
      <c r="A24" s="100"/>
      <c r="B24" s="382">
        <f t="shared" si="1"/>
        <v>3</v>
      </c>
      <c r="C24" s="383"/>
      <c r="D24" s="350"/>
      <c r="E24" s="351"/>
      <c r="F24" s="352"/>
      <c r="G24" s="353">
        <f>'支払明細＜委託専門家・規格認証＞(別紙２３)'!$D$22:$D$25*'支払明細＜委託専門家・規格認証＞(別紙２３)'!$F$22:$F$25</f>
        <v>0</v>
      </c>
      <c r="H24" s="88">
        <f>ROUNDDOWN('支払明細＜委託専門家・規格認証＞(別紙２３)'!$G24*1.1,0)</f>
        <v>0</v>
      </c>
      <c r="I24" s="476"/>
      <c r="J24" s="627"/>
      <c r="L24" s="22"/>
      <c r="M24" s="22"/>
      <c r="N24" s="22"/>
    </row>
    <row r="25" spans="1:17" ht="48" customHeight="1">
      <c r="A25" s="100"/>
      <c r="B25" s="384">
        <f t="shared" si="1"/>
        <v>4</v>
      </c>
      <c r="C25" s="385"/>
      <c r="D25" s="355"/>
      <c r="E25" s="356"/>
      <c r="F25" s="357"/>
      <c r="G25" s="358">
        <f>'支払明細＜委託専門家・規格認証＞(別紙２３)'!$D$22:$D$25*'支払明細＜委託専門家・規格認証＞(別紙２３)'!$F$22:$F$25</f>
        <v>0</v>
      </c>
      <c r="H25" s="89">
        <f>ROUNDDOWN('支払明細＜委託専門家・規格認証＞(別紙２３)'!$G25*1.1,0)</f>
        <v>0</v>
      </c>
      <c r="I25" s="653"/>
      <c r="J25" s="627"/>
      <c r="L25" s="32"/>
      <c r="M25" s="32"/>
      <c r="N25" s="32"/>
      <c r="O25" s="22"/>
      <c r="P25" s="22"/>
      <c r="Q25" s="22"/>
    </row>
    <row r="26" spans="1:17" ht="18">
      <c r="A26" s="1347" t="s">
        <v>28</v>
      </c>
      <c r="B26" s="1348"/>
      <c r="C26" s="1348"/>
      <c r="D26" s="1348"/>
      <c r="E26" s="1348"/>
      <c r="F26" s="1348"/>
      <c r="G26" s="1349"/>
      <c r="H26" s="386">
        <f>SUBTOTAL(109,'支払明細＜委託専門家・規格認証＞(別紙２３)'!$H$22:$H$25)</f>
        <v>0</v>
      </c>
      <c r="I26" s="387"/>
      <c r="J26" s="465"/>
      <c r="L26" s="22"/>
      <c r="M26" s="22"/>
      <c r="N26" s="22"/>
      <c r="O26" s="22"/>
      <c r="P26" s="22"/>
      <c r="Q26" s="22"/>
    </row>
  </sheetData>
  <sheetProtection sheet="1" formatCells="0" formatRows="0" insertRows="0" deleteRows="0" selectLockedCells="1"/>
  <mergeCells count="2">
    <mergeCell ref="A26:G26"/>
    <mergeCell ref="D2:I2"/>
  </mergeCells>
  <phoneticPr fontId="1"/>
  <conditionalFormatting sqref="I22:J25 C22:F25">
    <cfRule type="expression" dxfId="22" priority="3">
      <formula>AND(OR($C22&lt;&gt;"",$D22&lt;&gt;"",$E22&lt;&gt;"",$F22&lt;&gt;"",$I22&lt;&gt;"",$J22&lt;&gt;""),C22="")</formula>
    </cfRule>
  </conditionalFormatting>
  <dataValidations xWindow="515" yWindow="407" count="7">
    <dataValidation type="custom" allowBlank="1" showInputMessage="1" showErrorMessage="1" prompt="自動計算されます。" sqref="G8:H17 G22:H25" xr:uid="{00000000-0002-0000-1700-000000000000}">
      <formula1>ISERROR(FIND(CHAR(10),G8))</formula1>
    </dataValidation>
    <dataValidation imeMode="disabled" allowBlank="1" showInputMessage="1" showErrorMessage="1" sqref="F22:F25 D22:D25" xr:uid="{00000000-0002-0000-1700-000001000000}"/>
    <dataValidation allowBlank="1" showInputMessage="1" showErrorMessage="1" prompt="全ての経費について、別紙24「7 (10)-1 委託・外注計画書 ／ 専門家指導計画書」を記入してください。" sqref="C8:C17" xr:uid="{00000000-0002-0000-1700-000002000000}"/>
    <dataValidation allowBlank="1" showInputMessage="1" showErrorMessage="1" prompt="未定等不明確の場合は、 申請時点の候補先を記入してください。「未定、検討中」等の記入はできません。_x000a_" sqref="I8:I17" xr:uid="{00000000-0002-0000-1700-000003000000}"/>
    <dataValidation imeMode="halfAlpha" allowBlank="1" showInputMessage="1" showErrorMessage="1" sqref="D8:D17" xr:uid="{00000000-0002-0000-1700-000004000000}"/>
    <dataValidation imeMode="disabled" allowBlank="1" showInputMessage="1" showErrorMessage="1" prompt="１契約あたり税抜100万円以上の場合は、原則２者以上の見積書を提出してください。" sqref="F8:F17" xr:uid="{00000000-0002-0000-1700-000005000000}"/>
    <dataValidation type="list" allowBlank="1" showInputMessage="1" showErrorMessage="1" prompt="申請区分③　B【規格適合・認証取得プロジェクト - 製品改良目標有】の方のみ、「改良」または「規格認証」どちらの目標を達成するための経費に分類されるかを選択してください。" sqref="J8:J17 J22:J25" xr:uid="{00000000-0002-0000-1700-000006000000}">
      <formula1>"改良目標,規格・認証目標"</formula1>
    </dataValidation>
  </dataValidations>
  <pageMargins left="0.59055118110236227" right="0.19685039370078741" top="0.39370078740157483" bottom="0.39370078740157483" header="0.19685039370078741" footer="0.19685039370078741"/>
  <pageSetup paperSize="9" scale="8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7D2F54C-5E9C-471D-B0B1-BE9B218CBB3D}">
            <xm:f>様式外＿申請書別紙入力用資料!$C$10=様式外＿申請書別紙入力用資料!$C$35</xm:f>
            <x14:dxf>
              <fill>
                <patternFill>
                  <bgColor theme="0" tint="-0.24994659260841701"/>
                </patternFill>
              </fill>
            </x14:dxf>
          </x14:cfRule>
          <xm:sqref>C8:I17 G18:J18 C22:I25 H26:J26</xm:sqref>
        </x14:conditionalFormatting>
        <x14:conditionalFormatting xmlns:xm="http://schemas.microsoft.com/office/excel/2006/main">
          <x14:cfRule type="expression" priority="19" id="{B724267C-7025-43CD-8D75-1956537C72F4}">
            <xm:f>AND(OR('支出明細＜人件費・改良＞(別紙１７)'!#REF!&lt;&gt;"",'支出明細＜人件費・改良＞(別紙１７)'!#REF!&lt;&gt;"",'支出明細＜人件費・改良＞(別紙１７)'!#REF!&lt;&gt;"",'支出明細＜人件費・改良＞(別紙１７)'!#REF!&lt;&gt;"",'支出明細＜人件費・改良＞(別紙１７)'!#REF!&lt;&gt;""),'支出明細＜人件費・改良＞(別紙１７)'!#REF!="")</xm:f>
            <x14:dxf>
              <fill>
                <patternFill>
                  <bgColor rgb="FFFF0000"/>
                </patternFill>
              </fill>
            </x14:dxf>
          </x14:cfRule>
          <xm:sqref>D22:D25</xm:sqref>
        </x14:conditionalFormatting>
        <x14:conditionalFormatting xmlns:xm="http://schemas.microsoft.com/office/excel/2006/main">
          <x14:cfRule type="expression" priority="20" id="{9A616B35-D3F1-4825-A3F6-30F8CA82232E}">
            <xm:f>AND(OR('支出明細＜人件費・改良＞(別紙１７)'!#REF!&lt;&gt;"",'支出明細＜人件費・改良＞(別紙１７)'!#REF!&lt;&gt;"",'支出明細＜人件費・改良＞(別紙１７)'!#REF!&lt;&gt;"",'支出明細＜人件費・改良＞(別紙１７)'!#REF!&lt;&gt;"",'支出明細＜人件費・改良＞(別紙１７)'!#REF!&lt;&gt;""),'支出明細＜人件費・改良＞(別紙１７)'!#REF!="")</xm:f>
            <x14:dxf>
              <fill>
                <patternFill>
                  <bgColor rgb="FFFF0000"/>
                </patternFill>
              </fill>
            </x14:dxf>
          </x14:cfRule>
          <xm:sqref>E22:E25</xm:sqref>
        </x14:conditionalFormatting>
        <x14:conditionalFormatting xmlns:xm="http://schemas.microsoft.com/office/excel/2006/main">
          <x14:cfRule type="expression" priority="7" id="{7CA36240-0C60-4038-AEB6-FC7DC137ED1F}">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J8:J17</xm:sqref>
        </x14:conditionalFormatting>
        <x14:conditionalFormatting xmlns:xm="http://schemas.microsoft.com/office/excel/2006/main">
          <x14:cfRule type="expression" priority="2" id="{BFF5062A-B719-49A0-A102-AA5EA695883A}">
            <xm:f>OR(様式外＿申請書別紙入力用資料!$C$10=様式外＿申請書別紙入力用資料!$C$35,様式外＿申請書別紙入力用資料!$C$10=様式外＿申請書別紙入力用資料!$C$36)</xm:f>
            <x14:dxf>
              <fill>
                <patternFill>
                  <bgColor theme="0" tint="-0.24994659260841701"/>
                </patternFill>
              </fill>
            </x14:dxf>
          </x14:cfRule>
          <xm:sqref>J22:J25</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79998168889431442"/>
    <pageSetUpPr fitToPage="1"/>
  </sheetPr>
  <dimension ref="A1:CU39"/>
  <sheetViews>
    <sheetView view="pageBreakPreview" zoomScaleNormal="100" zoomScaleSheetLayoutView="100" workbookViewId="0">
      <selection activeCell="O7" sqref="O7:V7"/>
    </sheetView>
  </sheetViews>
  <sheetFormatPr defaultColWidth="1.90625" defaultRowHeight="15" customHeight="1"/>
  <cols>
    <col min="1" max="1" width="1.26953125" style="20" customWidth="1"/>
    <col min="2" max="5" width="3.26953125" style="20" customWidth="1"/>
    <col min="6" max="8" width="2.08984375" style="20" customWidth="1"/>
    <col min="9" max="10" width="3" style="20" customWidth="1"/>
    <col min="11" max="11" width="2.453125" style="20" customWidth="1"/>
    <col min="12" max="12" width="3.7265625" style="20" customWidth="1"/>
    <col min="13" max="14" width="2.26953125" style="20" customWidth="1"/>
    <col min="15" max="18" width="2.7265625" style="20" customWidth="1"/>
    <col min="19" max="21" width="3.26953125" style="20" customWidth="1"/>
    <col min="22" max="22" width="2.26953125" style="20" customWidth="1"/>
    <col min="23" max="26" width="3" style="20" customWidth="1"/>
    <col min="27" max="28" width="3.26953125" style="20" customWidth="1"/>
    <col min="29" max="30" width="2.7265625" style="20" customWidth="1"/>
    <col min="31" max="34" width="2.453125" style="20" customWidth="1"/>
    <col min="35" max="35" width="2.26953125" style="20" customWidth="1"/>
    <col min="36" max="224" width="2.453125" style="20" customWidth="1"/>
    <col min="225" max="16384" width="1.90625" style="20"/>
  </cols>
  <sheetData>
    <row r="1" spans="1:99" ht="15" customHeight="1">
      <c r="A1" s="20" t="s">
        <v>329</v>
      </c>
    </row>
    <row r="2" spans="1:99" ht="20">
      <c r="A2" s="4" t="s">
        <v>207</v>
      </c>
      <c r="H2" s="793"/>
      <c r="I2" s="793"/>
      <c r="J2" s="793"/>
      <c r="K2" s="793"/>
      <c r="L2" s="793"/>
      <c r="M2" s="793"/>
      <c r="N2" s="793"/>
      <c r="O2" s="793"/>
      <c r="P2" s="793"/>
      <c r="Q2" s="793"/>
      <c r="R2" s="793"/>
      <c r="S2" s="793"/>
      <c r="T2" s="793"/>
      <c r="U2" s="793"/>
      <c r="V2" s="793"/>
      <c r="W2" s="793"/>
      <c r="X2" s="793"/>
      <c r="Y2" s="793"/>
      <c r="Z2" s="793"/>
      <c r="AA2" s="793"/>
      <c r="AB2" s="793"/>
      <c r="AC2" s="793"/>
      <c r="AD2" s="793"/>
      <c r="AE2" s="793"/>
      <c r="AF2" s="793"/>
      <c r="AG2" s="793"/>
      <c r="AH2" s="793"/>
      <c r="AI2" s="793"/>
    </row>
    <row r="3" spans="1:99" ht="15" customHeight="1">
      <c r="A3" s="97" t="s">
        <v>261</v>
      </c>
      <c r="B3" s="107"/>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8"/>
    </row>
    <row r="4" spans="1:99" ht="15" customHeight="1">
      <c r="A4" s="100"/>
      <c r="B4" s="143" t="s">
        <v>211</v>
      </c>
      <c r="C4" s="151"/>
      <c r="D4" s="152"/>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74"/>
    </row>
    <row r="5" spans="1:99" ht="15" customHeight="1">
      <c r="A5" s="100"/>
      <c r="B5" s="153" t="s">
        <v>338</v>
      </c>
      <c r="C5" s="154"/>
      <c r="D5" s="15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76"/>
    </row>
    <row r="6" spans="1:99" ht="15" customHeight="1" thickBot="1">
      <c r="A6" s="100"/>
      <c r="B6" s="654" t="s">
        <v>118</v>
      </c>
      <c r="C6" s="154"/>
      <c r="D6" s="155"/>
      <c r="E6" s="25"/>
      <c r="F6" s="25"/>
      <c r="G6" s="25"/>
      <c r="H6" s="25"/>
      <c r="I6" s="34"/>
      <c r="J6" s="34"/>
      <c r="K6" s="34"/>
      <c r="L6" s="34"/>
      <c r="M6" s="34"/>
      <c r="N6" s="34"/>
      <c r="O6" s="34"/>
      <c r="P6" s="34"/>
      <c r="Q6" s="34"/>
      <c r="R6" s="34"/>
      <c r="S6" s="34"/>
      <c r="T6" s="34"/>
      <c r="U6" s="34"/>
      <c r="V6" s="34"/>
      <c r="W6" s="34"/>
      <c r="X6" s="34"/>
      <c r="Y6" s="34"/>
      <c r="Z6" s="34"/>
      <c r="AA6" s="34"/>
      <c r="AB6" s="34"/>
      <c r="AC6" s="34"/>
      <c r="AD6" s="34"/>
      <c r="AE6" s="34"/>
      <c r="AF6" s="34"/>
      <c r="AG6" s="34"/>
      <c r="AH6" s="34"/>
      <c r="AI6" s="77"/>
    </row>
    <row r="7" spans="1:99" ht="16.5" customHeight="1" thickBot="1">
      <c r="A7" s="100"/>
      <c r="B7" s="1239" t="s">
        <v>50</v>
      </c>
      <c r="C7" s="1240"/>
      <c r="D7" s="1240"/>
      <c r="E7" s="1241"/>
      <c r="F7" s="1242" t="s">
        <v>398</v>
      </c>
      <c r="G7" s="1242"/>
      <c r="H7" s="1243"/>
      <c r="I7" s="1352" t="s">
        <v>123</v>
      </c>
      <c r="J7" s="1352"/>
      <c r="K7" s="1352"/>
      <c r="L7" s="1352"/>
      <c r="M7" s="1352"/>
      <c r="N7" s="1353"/>
      <c r="O7" s="1231"/>
      <c r="P7" s="1231"/>
      <c r="Q7" s="1231"/>
      <c r="R7" s="1231"/>
      <c r="S7" s="1231"/>
      <c r="T7" s="1231"/>
      <c r="U7" s="1231"/>
      <c r="V7" s="1232"/>
      <c r="W7" s="1354" t="s">
        <v>121</v>
      </c>
      <c r="X7" s="1355"/>
      <c r="Y7" s="1355"/>
      <c r="Z7" s="1355"/>
      <c r="AA7" s="1355"/>
      <c r="AB7" s="1356"/>
      <c r="AC7" s="1350"/>
      <c r="AD7" s="1350"/>
      <c r="AE7" s="1350"/>
      <c r="AF7" s="1350"/>
      <c r="AG7" s="1350"/>
      <c r="AH7" s="1350"/>
      <c r="AI7" s="1351"/>
      <c r="AT7" s="564"/>
      <c r="AU7" s="564"/>
      <c r="AV7" s="564"/>
      <c r="AW7" s="564"/>
      <c r="AX7" s="564"/>
      <c r="AY7" s="564"/>
      <c r="AZ7" s="564"/>
      <c r="BA7" s="564"/>
      <c r="BB7" s="564"/>
      <c r="BC7" s="564"/>
      <c r="BD7" s="564"/>
      <c r="BE7" s="564"/>
      <c r="BF7" s="564"/>
      <c r="BG7" s="564"/>
      <c r="BH7" s="564"/>
      <c r="BI7" s="564"/>
      <c r="BJ7" s="564"/>
      <c r="BK7" s="564"/>
      <c r="BL7" s="564"/>
      <c r="BM7" s="564"/>
      <c r="BN7" s="564"/>
      <c r="BO7" s="564"/>
      <c r="BP7" s="564"/>
      <c r="BQ7" s="564"/>
      <c r="BR7" s="564"/>
      <c r="BS7" s="22"/>
      <c r="BT7" s="22"/>
      <c r="BU7" s="22"/>
      <c r="BV7" s="22"/>
      <c r="BW7" s="22"/>
      <c r="BX7" s="22"/>
      <c r="BY7" s="22"/>
      <c r="CC7" s="22"/>
      <c r="CD7" s="564"/>
      <c r="CE7" s="564"/>
      <c r="CF7" s="564"/>
      <c r="CG7" s="564"/>
      <c r="CH7" s="564"/>
      <c r="CI7" s="564"/>
      <c r="CJ7" s="564"/>
      <c r="CK7" s="564"/>
      <c r="CL7" s="564"/>
      <c r="CM7" s="564"/>
      <c r="CN7" s="564"/>
      <c r="CO7" s="564"/>
      <c r="CP7" s="564"/>
      <c r="CQ7" s="564"/>
      <c r="CR7" s="564"/>
      <c r="CS7" s="564"/>
      <c r="CT7" s="564"/>
      <c r="CU7" s="564"/>
    </row>
    <row r="8" spans="1:99" ht="16.5">
      <c r="A8" s="100"/>
      <c r="B8" s="1228" t="s">
        <v>120</v>
      </c>
      <c r="C8" s="1229"/>
      <c r="D8" s="1229"/>
      <c r="E8" s="1229"/>
      <c r="F8" s="1229"/>
      <c r="G8" s="1229"/>
      <c r="H8" s="1230"/>
      <c r="I8" s="1357"/>
      <c r="J8" s="1357"/>
      <c r="K8" s="1357"/>
      <c r="L8" s="1357"/>
      <c r="M8" s="1357"/>
      <c r="N8" s="1357"/>
      <c r="O8" s="1357"/>
      <c r="P8" s="1357"/>
      <c r="Q8" s="1357"/>
      <c r="R8" s="1357"/>
      <c r="S8" s="1357"/>
      <c r="T8" s="1357"/>
      <c r="U8" s="1357"/>
      <c r="V8" s="1357"/>
      <c r="W8" s="1357"/>
      <c r="X8" s="1357"/>
      <c r="Y8" s="1357"/>
      <c r="Z8" s="1358"/>
      <c r="AA8" s="1233" t="s">
        <v>122</v>
      </c>
      <c r="AB8" s="1234"/>
      <c r="AC8" s="1235"/>
      <c r="AD8" s="1235"/>
      <c r="AE8" s="1235"/>
      <c r="AF8" s="1235"/>
      <c r="AG8" s="1235"/>
      <c r="AH8" s="1235"/>
      <c r="AI8" s="1236"/>
      <c r="AN8" s="22"/>
      <c r="AO8" s="564"/>
      <c r="AP8" s="564"/>
      <c r="AQ8" s="564"/>
      <c r="AR8" s="564"/>
      <c r="AY8" s="564"/>
      <c r="AZ8" s="564"/>
      <c r="BA8" s="564"/>
      <c r="BB8" s="564"/>
      <c r="BC8" s="564"/>
      <c r="BD8" s="564"/>
      <c r="BE8" s="564"/>
      <c r="BF8" s="564"/>
      <c r="BG8" s="564"/>
      <c r="BH8" s="564"/>
      <c r="BI8" s="564"/>
      <c r="BJ8" s="564"/>
      <c r="BK8" s="564"/>
      <c r="BL8" s="564"/>
      <c r="BM8" s="564"/>
      <c r="BN8" s="564"/>
      <c r="BO8" s="564"/>
      <c r="BP8" s="564"/>
      <c r="BQ8" s="564"/>
      <c r="BR8" s="564"/>
      <c r="BS8" s="22"/>
      <c r="BT8" s="22"/>
      <c r="BU8" s="22"/>
      <c r="BV8" s="22"/>
      <c r="BW8" s="22"/>
      <c r="BX8" s="22"/>
      <c r="BY8" s="22"/>
      <c r="CC8" s="22"/>
      <c r="CD8" s="564"/>
      <c r="CE8" s="564"/>
      <c r="CF8" s="564"/>
      <c r="CG8" s="564"/>
      <c r="CH8" s="564"/>
      <c r="CI8" s="564"/>
      <c r="CJ8" s="564"/>
      <c r="CK8" s="564"/>
      <c r="CL8" s="564"/>
      <c r="CM8" s="564"/>
      <c r="CN8" s="564"/>
      <c r="CO8" s="564"/>
      <c r="CP8" s="564"/>
      <c r="CQ8" s="564"/>
      <c r="CR8" s="564"/>
      <c r="CS8" s="564"/>
      <c r="CT8" s="564"/>
      <c r="CU8" s="564"/>
    </row>
    <row r="9" spans="1:99" ht="32.25" customHeight="1">
      <c r="A9" s="100"/>
      <c r="B9" s="1255" t="s">
        <v>70</v>
      </c>
      <c r="C9" s="1256"/>
      <c r="D9" s="1256"/>
      <c r="E9" s="1256"/>
      <c r="F9" s="1256"/>
      <c r="G9" s="1256"/>
      <c r="H9" s="1257"/>
      <c r="I9" s="1237"/>
      <c r="J9" s="1237"/>
      <c r="K9" s="1237"/>
      <c r="L9" s="1237"/>
      <c r="M9" s="1237"/>
      <c r="N9" s="1237"/>
      <c r="O9" s="1237"/>
      <c r="P9" s="1237"/>
      <c r="Q9" s="1237"/>
      <c r="R9" s="1237"/>
      <c r="S9" s="1237"/>
      <c r="T9" s="1237"/>
      <c r="U9" s="1237"/>
      <c r="V9" s="1237"/>
      <c r="W9" s="1237"/>
      <c r="X9" s="1237"/>
      <c r="Y9" s="1237"/>
      <c r="Z9" s="1237"/>
      <c r="AA9" s="1237"/>
      <c r="AB9" s="1237"/>
      <c r="AC9" s="1237"/>
      <c r="AD9" s="1237"/>
      <c r="AE9" s="1237"/>
      <c r="AF9" s="1237"/>
      <c r="AG9" s="1237"/>
      <c r="AH9" s="1237"/>
      <c r="AI9" s="1238"/>
      <c r="AN9" s="22"/>
      <c r="AO9" s="564"/>
      <c r="AP9" s="564"/>
      <c r="AQ9" s="564"/>
      <c r="AR9" s="564"/>
      <c r="AS9" s="564"/>
      <c r="AT9" s="564"/>
      <c r="AU9" s="564"/>
      <c r="AV9" s="564"/>
      <c r="AW9" s="564"/>
      <c r="AX9" s="564"/>
      <c r="AY9" s="564"/>
      <c r="AZ9" s="564"/>
      <c r="BA9" s="564"/>
      <c r="BB9" s="564"/>
      <c r="BC9" s="564"/>
      <c r="BD9" s="564"/>
      <c r="BE9" s="564"/>
      <c r="BF9" s="564"/>
      <c r="BG9" s="564"/>
      <c r="BH9" s="564"/>
      <c r="BI9" s="564"/>
      <c r="BJ9" s="564"/>
      <c r="BK9" s="564"/>
      <c r="BL9" s="564"/>
      <c r="BM9" s="564"/>
      <c r="BN9" s="564"/>
      <c r="BO9" s="564"/>
      <c r="BP9" s="564"/>
      <c r="BQ9" s="564"/>
      <c r="BR9" s="564"/>
      <c r="BS9" s="22"/>
      <c r="BT9" s="22"/>
      <c r="BU9" s="22"/>
      <c r="BV9" s="22"/>
      <c r="BW9" s="22"/>
      <c r="BX9" s="22"/>
      <c r="BY9" s="22"/>
      <c r="CC9" s="22"/>
      <c r="CD9" s="564"/>
      <c r="CE9" s="564"/>
      <c r="CF9" s="564"/>
      <c r="CG9" s="564"/>
      <c r="CH9" s="564"/>
      <c r="CI9" s="564"/>
      <c r="CJ9" s="564"/>
      <c r="CK9" s="564"/>
      <c r="CL9" s="564"/>
      <c r="CM9" s="564"/>
      <c r="CN9" s="564"/>
      <c r="CO9" s="564"/>
      <c r="CP9" s="564"/>
      <c r="CQ9" s="564"/>
      <c r="CR9" s="564"/>
      <c r="CS9" s="564"/>
      <c r="CT9" s="564"/>
      <c r="CU9" s="564"/>
    </row>
    <row r="10" spans="1:99" ht="16.5" customHeight="1">
      <c r="A10" s="100"/>
      <c r="B10" s="1212" t="s">
        <v>17</v>
      </c>
      <c r="C10" s="1200"/>
      <c r="D10" s="1200"/>
      <c r="E10" s="1201"/>
      <c r="F10" s="1213" t="s">
        <v>276</v>
      </c>
      <c r="G10" s="1214"/>
      <c r="H10" s="565"/>
      <c r="I10" s="566" t="s">
        <v>18</v>
      </c>
      <c r="J10" s="565"/>
      <c r="K10" s="70" t="s">
        <v>125</v>
      </c>
      <c r="L10" s="483" t="s">
        <v>169</v>
      </c>
      <c r="M10" s="1213" t="s">
        <v>276</v>
      </c>
      <c r="N10" s="1214"/>
      <c r="O10" s="565"/>
      <c r="P10" s="566" t="s">
        <v>18</v>
      </c>
      <c r="Q10" s="565"/>
      <c r="R10" s="69" t="s">
        <v>125</v>
      </c>
      <c r="S10" s="1215" t="s">
        <v>188</v>
      </c>
      <c r="T10" s="1216"/>
      <c r="U10" s="1217"/>
      <c r="V10" s="1258"/>
      <c r="W10" s="1258"/>
      <c r="X10" s="1258"/>
      <c r="Y10" s="1258"/>
      <c r="Z10" s="1258"/>
      <c r="AA10" s="1258"/>
      <c r="AB10" s="1258"/>
      <c r="AC10" s="1258"/>
      <c r="AD10" s="1258"/>
      <c r="AE10" s="1258"/>
      <c r="AF10" s="1258"/>
      <c r="AG10" s="1258"/>
      <c r="AH10" s="1258"/>
      <c r="AI10" s="1290"/>
      <c r="AN10" s="22"/>
      <c r="AO10" s="564"/>
      <c r="AP10" s="564"/>
      <c r="AQ10" s="564"/>
      <c r="AR10" s="564"/>
      <c r="AS10" s="564"/>
      <c r="AT10" s="564"/>
      <c r="AU10" s="564"/>
      <c r="AV10" s="564"/>
      <c r="AW10" s="564"/>
      <c r="AX10" s="564"/>
      <c r="AY10" s="564"/>
      <c r="AZ10" s="564"/>
      <c r="BA10" s="564"/>
      <c r="BB10" s="564"/>
      <c r="BC10" s="564"/>
      <c r="BD10" s="564"/>
      <c r="BE10" s="564"/>
      <c r="BF10" s="564"/>
      <c r="BG10" s="564"/>
      <c r="BH10" s="564"/>
      <c r="BI10" s="564"/>
      <c r="BJ10" s="564"/>
      <c r="BK10" s="564"/>
      <c r="BL10" s="564"/>
      <c r="BM10" s="564"/>
      <c r="BN10" s="564"/>
      <c r="BO10" s="564"/>
      <c r="BP10" s="564"/>
      <c r="BQ10" s="564"/>
      <c r="BR10" s="564"/>
      <c r="BS10" s="22"/>
      <c r="BT10" s="22"/>
      <c r="BU10" s="22"/>
      <c r="BV10" s="22"/>
      <c r="BW10" s="22"/>
      <c r="BX10" s="22"/>
      <c r="BY10" s="22"/>
    </row>
    <row r="11" spans="1:99" ht="31.5" customHeight="1">
      <c r="A11" s="100"/>
      <c r="B11" s="1199" t="s">
        <v>310</v>
      </c>
      <c r="C11" s="1200"/>
      <c r="D11" s="1200"/>
      <c r="E11" s="1201"/>
      <c r="F11" s="1225"/>
      <c r="G11" s="1225"/>
      <c r="H11" s="1225"/>
      <c r="I11" s="1225"/>
      <c r="J11" s="1225"/>
      <c r="K11" s="1225"/>
      <c r="L11" s="1225"/>
      <c r="M11" s="1225"/>
      <c r="N11" s="1225"/>
      <c r="O11" s="1226" t="s">
        <v>42</v>
      </c>
      <c r="P11" s="1226"/>
      <c r="Q11" s="1226"/>
      <c r="R11" s="1227"/>
      <c r="S11" s="1218"/>
      <c r="T11" s="1219"/>
      <c r="U11" s="1220"/>
      <c r="V11" s="1359"/>
      <c r="W11" s="1359"/>
      <c r="X11" s="1359"/>
      <c r="Y11" s="1359"/>
      <c r="Z11" s="1359"/>
      <c r="AA11" s="1359"/>
      <c r="AB11" s="1359"/>
      <c r="AC11" s="1359"/>
      <c r="AD11" s="1359"/>
      <c r="AE11" s="1359"/>
      <c r="AF11" s="1359"/>
      <c r="AG11" s="1359"/>
      <c r="AH11" s="1359"/>
      <c r="AI11" s="1360"/>
    </row>
    <row r="12" spans="1:99" ht="36" customHeight="1">
      <c r="A12" s="100"/>
      <c r="B12" s="1199" t="s">
        <v>71</v>
      </c>
      <c r="C12" s="1200"/>
      <c r="D12" s="1200"/>
      <c r="E12" s="1200"/>
      <c r="F12" s="1200"/>
      <c r="G12" s="1200"/>
      <c r="H12" s="1200"/>
      <c r="I12" s="1200"/>
      <c r="J12" s="1201"/>
      <c r="K12" s="1202"/>
      <c r="L12" s="1202"/>
      <c r="M12" s="1202"/>
      <c r="N12" s="1202"/>
      <c r="O12" s="1202"/>
      <c r="P12" s="1202"/>
      <c r="Q12" s="1202"/>
      <c r="R12" s="1202"/>
      <c r="S12" s="1202"/>
      <c r="T12" s="1202"/>
      <c r="U12" s="1202"/>
      <c r="V12" s="1202"/>
      <c r="W12" s="1202"/>
      <c r="X12" s="1202"/>
      <c r="Y12" s="1202"/>
      <c r="Z12" s="1202"/>
      <c r="AA12" s="1202"/>
      <c r="AB12" s="1202"/>
      <c r="AC12" s="1202"/>
      <c r="AD12" s="1202"/>
      <c r="AE12" s="1202"/>
      <c r="AF12" s="1202"/>
      <c r="AG12" s="1202"/>
      <c r="AH12" s="1202"/>
      <c r="AI12" s="1203"/>
      <c r="CC12" s="344"/>
    </row>
    <row r="13" spans="1:99" ht="36" customHeight="1">
      <c r="A13" s="100"/>
      <c r="B13" s="1199" t="s">
        <v>124</v>
      </c>
      <c r="C13" s="1200"/>
      <c r="D13" s="1200"/>
      <c r="E13" s="1200"/>
      <c r="F13" s="1200"/>
      <c r="G13" s="1200"/>
      <c r="H13" s="1200"/>
      <c r="I13" s="1200"/>
      <c r="J13" s="1201"/>
      <c r="K13" s="1202"/>
      <c r="L13" s="1202"/>
      <c r="M13" s="1202"/>
      <c r="N13" s="1202"/>
      <c r="O13" s="1202"/>
      <c r="P13" s="1202"/>
      <c r="Q13" s="1202"/>
      <c r="R13" s="1202"/>
      <c r="S13" s="1202"/>
      <c r="T13" s="1202"/>
      <c r="U13" s="1202"/>
      <c r="V13" s="1202"/>
      <c r="W13" s="1202"/>
      <c r="X13" s="1202"/>
      <c r="Y13" s="1202"/>
      <c r="Z13" s="1202"/>
      <c r="AA13" s="1202"/>
      <c r="AB13" s="1202"/>
      <c r="AC13" s="1202"/>
      <c r="AD13" s="1202"/>
      <c r="AE13" s="1202"/>
      <c r="AF13" s="1202"/>
      <c r="AG13" s="1202"/>
      <c r="AH13" s="1202"/>
      <c r="AI13" s="1203"/>
    </row>
    <row r="14" spans="1:99" ht="16.5" customHeight="1">
      <c r="A14" s="100"/>
      <c r="B14" s="1199" t="s">
        <v>200</v>
      </c>
      <c r="C14" s="1253"/>
      <c r="D14" s="1253"/>
      <c r="E14" s="1254"/>
      <c r="F14" s="1254"/>
      <c r="G14" s="1254"/>
      <c r="H14" s="1251"/>
      <c r="I14" s="1252"/>
      <c r="J14" s="1252"/>
      <c r="K14" s="1252"/>
      <c r="L14" s="1252"/>
      <c r="M14" s="1252"/>
      <c r="N14" s="1252"/>
      <c r="O14" s="1208" t="s">
        <v>42</v>
      </c>
      <c r="P14" s="1208"/>
      <c r="Q14" s="1208"/>
      <c r="R14" s="1209"/>
      <c r="S14" s="1210" t="s">
        <v>363</v>
      </c>
      <c r="T14" s="1210"/>
      <c r="U14" s="1210"/>
      <c r="V14" s="1210"/>
      <c r="W14" s="1210"/>
      <c r="X14" s="1210"/>
      <c r="Y14" s="1210"/>
      <c r="Z14" s="1210"/>
      <c r="AA14" s="1210"/>
      <c r="AB14" s="1210"/>
      <c r="AC14" s="1210"/>
      <c r="AD14" s="1210"/>
      <c r="AE14" s="1210"/>
      <c r="AF14" s="1210"/>
      <c r="AG14" s="1210"/>
      <c r="AH14" s="1210"/>
      <c r="AI14" s="1211"/>
    </row>
    <row r="15" spans="1:99" ht="36" customHeight="1" thickBot="1">
      <c r="A15" s="100"/>
      <c r="B15" s="1259" t="s">
        <v>201</v>
      </c>
      <c r="C15" s="1254"/>
      <c r="D15" s="1254"/>
      <c r="E15" s="1254"/>
      <c r="F15" s="1254"/>
      <c r="G15" s="1254"/>
      <c r="H15" s="1260"/>
      <c r="I15" s="1261"/>
      <c r="J15" s="1261"/>
      <c r="K15" s="1261"/>
      <c r="L15" s="1261"/>
      <c r="M15" s="1261"/>
      <c r="N15" s="1261"/>
      <c r="O15" s="1261"/>
      <c r="P15" s="1261"/>
      <c r="Q15" s="1261"/>
      <c r="R15" s="1261"/>
      <c r="S15" s="1261"/>
      <c r="T15" s="1261"/>
      <c r="U15" s="1261"/>
      <c r="V15" s="1261"/>
      <c r="W15" s="1261"/>
      <c r="X15" s="1261"/>
      <c r="Y15" s="1261"/>
      <c r="Z15" s="1261"/>
      <c r="AA15" s="1261"/>
      <c r="AB15" s="1261"/>
      <c r="AC15" s="1261"/>
      <c r="AD15" s="1261"/>
      <c r="AE15" s="1261"/>
      <c r="AF15" s="1261"/>
      <c r="AG15" s="1261"/>
      <c r="AH15" s="1261"/>
      <c r="AI15" s="1262"/>
    </row>
    <row r="16" spans="1:99" ht="23.25" customHeight="1" thickBot="1">
      <c r="A16" s="100"/>
      <c r="B16" s="1193" t="s">
        <v>259</v>
      </c>
      <c r="C16" s="1194"/>
      <c r="D16" s="1194"/>
      <c r="E16" s="1194"/>
      <c r="F16" s="1194"/>
      <c r="G16" s="1194"/>
      <c r="H16" s="1194"/>
      <c r="I16" s="1194"/>
      <c r="J16" s="1194"/>
      <c r="K16" s="1194"/>
      <c r="L16" s="1194"/>
      <c r="M16" s="1194"/>
      <c r="N16" s="1194"/>
      <c r="O16" s="1194"/>
      <c r="P16" s="1194"/>
      <c r="Q16" s="1194"/>
      <c r="R16" s="1194"/>
      <c r="S16" s="1194"/>
      <c r="T16" s="1194"/>
      <c r="U16" s="1194"/>
      <c r="V16" s="1194"/>
      <c r="W16" s="1194"/>
      <c r="X16" s="1194"/>
      <c r="Y16" s="1194"/>
      <c r="Z16" s="1365"/>
      <c r="AA16" s="1266" t="s">
        <v>287</v>
      </c>
      <c r="AB16" s="1267"/>
      <c r="AC16" s="1267"/>
      <c r="AD16" s="1267"/>
      <c r="AE16" s="1267"/>
      <c r="AF16" s="1267"/>
      <c r="AG16" s="1267"/>
      <c r="AH16" s="1267"/>
      <c r="AI16" s="1268"/>
    </row>
    <row r="17" spans="1:99" ht="22.5" customHeight="1" thickBot="1">
      <c r="A17" s="100"/>
      <c r="B17" s="1361"/>
      <c r="C17" s="1361"/>
      <c r="D17" s="1361"/>
      <c r="E17" s="1361"/>
      <c r="F17" s="1361"/>
      <c r="G17" s="1361"/>
      <c r="H17" s="1361"/>
      <c r="I17" s="1362"/>
      <c r="J17" s="1362"/>
      <c r="K17" s="1362"/>
      <c r="L17" s="1362"/>
      <c r="M17" s="1362"/>
      <c r="N17" s="1362"/>
      <c r="O17" s="1362"/>
      <c r="P17" s="1362"/>
      <c r="Q17" s="1362"/>
      <c r="R17" s="1362"/>
      <c r="S17" s="1362"/>
      <c r="T17" s="1362"/>
      <c r="U17" s="1362"/>
      <c r="V17" s="1362"/>
      <c r="W17" s="1362"/>
      <c r="X17" s="1362"/>
      <c r="Y17" s="1362"/>
      <c r="Z17" s="1362"/>
      <c r="AA17" s="1362"/>
      <c r="AB17" s="1362"/>
      <c r="AC17" s="1362"/>
      <c r="AD17" s="1363"/>
      <c r="AE17" s="1363"/>
      <c r="AF17" s="1363"/>
      <c r="AG17" s="1363"/>
      <c r="AH17" s="1363"/>
      <c r="AI17" s="1364"/>
      <c r="AJ17" s="25"/>
      <c r="AK17" s="25"/>
      <c r="AL17" s="25"/>
      <c r="AM17" s="25"/>
    </row>
    <row r="18" spans="1:99" ht="16.5" customHeight="1" thickBot="1">
      <c r="A18" s="100"/>
      <c r="B18" s="1239" t="s">
        <v>50</v>
      </c>
      <c r="C18" s="1240"/>
      <c r="D18" s="1240"/>
      <c r="E18" s="1241"/>
      <c r="F18" s="1242" t="s">
        <v>398</v>
      </c>
      <c r="G18" s="1242"/>
      <c r="H18" s="1243"/>
      <c r="I18" s="1352" t="s">
        <v>123</v>
      </c>
      <c r="J18" s="1352"/>
      <c r="K18" s="1352"/>
      <c r="L18" s="1352"/>
      <c r="M18" s="1352"/>
      <c r="N18" s="1353"/>
      <c r="O18" s="1231"/>
      <c r="P18" s="1231"/>
      <c r="Q18" s="1231"/>
      <c r="R18" s="1231"/>
      <c r="S18" s="1231"/>
      <c r="T18" s="1231"/>
      <c r="U18" s="1231"/>
      <c r="V18" s="1232"/>
      <c r="W18" s="1354" t="s">
        <v>121</v>
      </c>
      <c r="X18" s="1355"/>
      <c r="Y18" s="1355"/>
      <c r="Z18" s="1355"/>
      <c r="AA18" s="1355"/>
      <c r="AB18" s="1356"/>
      <c r="AC18" s="1350"/>
      <c r="AD18" s="1350"/>
      <c r="AE18" s="1350"/>
      <c r="AF18" s="1350"/>
      <c r="AG18" s="1350"/>
      <c r="AH18" s="1350"/>
      <c r="AI18" s="1351"/>
      <c r="AT18" s="564"/>
      <c r="AU18" s="564"/>
      <c r="AV18" s="564"/>
      <c r="AW18" s="564"/>
      <c r="AX18" s="564"/>
      <c r="AY18" s="564"/>
      <c r="AZ18" s="564"/>
      <c r="BA18" s="564"/>
      <c r="BB18" s="564"/>
      <c r="BC18" s="564"/>
      <c r="BD18" s="564"/>
      <c r="BE18" s="564"/>
      <c r="BF18" s="564"/>
      <c r="BG18" s="564"/>
      <c r="BH18" s="564"/>
      <c r="BI18" s="564"/>
      <c r="BJ18" s="564"/>
      <c r="BK18" s="564"/>
      <c r="BL18" s="564"/>
      <c r="BM18" s="564"/>
      <c r="BN18" s="564"/>
      <c r="BO18" s="564"/>
      <c r="BP18" s="564"/>
      <c r="BQ18" s="564"/>
      <c r="BR18" s="564"/>
      <c r="BS18" s="22"/>
      <c r="BT18" s="22"/>
      <c r="BU18" s="22"/>
      <c r="BV18" s="22"/>
      <c r="BW18" s="22"/>
      <c r="BX18" s="22"/>
      <c r="BY18" s="22"/>
      <c r="CC18" s="22"/>
      <c r="CD18" s="564"/>
      <c r="CE18" s="564"/>
      <c r="CF18" s="564"/>
      <c r="CG18" s="564"/>
      <c r="CH18" s="564"/>
      <c r="CI18" s="564"/>
      <c r="CJ18" s="564"/>
      <c r="CK18" s="564"/>
      <c r="CL18" s="564"/>
      <c r="CM18" s="564"/>
      <c r="CN18" s="564"/>
      <c r="CO18" s="564"/>
      <c r="CP18" s="564"/>
      <c r="CQ18" s="564"/>
      <c r="CR18" s="564"/>
      <c r="CS18" s="564"/>
      <c r="CT18" s="564"/>
      <c r="CU18" s="564"/>
    </row>
    <row r="19" spans="1:99" ht="16.5">
      <c r="A19" s="100"/>
      <c r="B19" s="1228" t="s">
        <v>120</v>
      </c>
      <c r="C19" s="1229"/>
      <c r="D19" s="1229"/>
      <c r="E19" s="1229"/>
      <c r="F19" s="1229"/>
      <c r="G19" s="1229"/>
      <c r="H19" s="1230"/>
      <c r="I19" s="1357"/>
      <c r="J19" s="1357"/>
      <c r="K19" s="1357"/>
      <c r="L19" s="1357"/>
      <c r="M19" s="1357"/>
      <c r="N19" s="1357"/>
      <c r="O19" s="1357"/>
      <c r="P19" s="1357"/>
      <c r="Q19" s="1357"/>
      <c r="R19" s="1357"/>
      <c r="S19" s="1357"/>
      <c r="T19" s="1357"/>
      <c r="U19" s="1357"/>
      <c r="V19" s="1357"/>
      <c r="W19" s="1357"/>
      <c r="X19" s="1357"/>
      <c r="Y19" s="1357"/>
      <c r="Z19" s="1358"/>
      <c r="AA19" s="1233" t="s">
        <v>122</v>
      </c>
      <c r="AB19" s="1234"/>
      <c r="AC19" s="1235"/>
      <c r="AD19" s="1235"/>
      <c r="AE19" s="1235"/>
      <c r="AF19" s="1235"/>
      <c r="AG19" s="1235"/>
      <c r="AH19" s="1235"/>
      <c r="AI19" s="1236"/>
      <c r="AN19" s="22"/>
      <c r="AO19" s="564"/>
      <c r="AP19" s="564"/>
      <c r="AQ19" s="564"/>
      <c r="AR19" s="564"/>
      <c r="AY19" s="564"/>
      <c r="AZ19" s="564"/>
      <c r="BA19" s="564"/>
      <c r="BB19" s="564"/>
      <c r="BC19" s="564"/>
      <c r="BD19" s="564"/>
      <c r="BE19" s="564"/>
      <c r="BF19" s="564"/>
      <c r="BG19" s="564"/>
      <c r="BH19" s="564"/>
      <c r="BI19" s="564"/>
      <c r="BJ19" s="564"/>
      <c r="BK19" s="564"/>
      <c r="BL19" s="564"/>
      <c r="BM19" s="564"/>
      <c r="BN19" s="564"/>
      <c r="BO19" s="564"/>
      <c r="BP19" s="564"/>
      <c r="BQ19" s="564"/>
      <c r="BR19" s="564"/>
      <c r="BS19" s="22"/>
      <c r="BT19" s="22"/>
      <c r="BU19" s="22"/>
      <c r="BV19" s="22"/>
      <c r="BW19" s="22"/>
      <c r="BX19" s="22"/>
      <c r="BY19" s="22"/>
      <c r="CC19" s="22"/>
      <c r="CD19" s="564"/>
      <c r="CE19" s="564"/>
      <c r="CF19" s="564"/>
      <c r="CG19" s="564"/>
      <c r="CH19" s="564"/>
      <c r="CI19" s="564"/>
      <c r="CJ19" s="564"/>
      <c r="CK19" s="564"/>
      <c r="CL19" s="564"/>
      <c r="CM19" s="564"/>
      <c r="CN19" s="564"/>
      <c r="CO19" s="564"/>
      <c r="CP19" s="564"/>
      <c r="CQ19" s="564"/>
      <c r="CR19" s="564"/>
      <c r="CS19" s="564"/>
      <c r="CT19" s="564"/>
      <c r="CU19" s="564"/>
    </row>
    <row r="20" spans="1:99" ht="32.25" customHeight="1">
      <c r="A20" s="100"/>
      <c r="B20" s="1255" t="s">
        <v>70</v>
      </c>
      <c r="C20" s="1256"/>
      <c r="D20" s="1256"/>
      <c r="E20" s="1256"/>
      <c r="F20" s="1256"/>
      <c r="G20" s="1256"/>
      <c r="H20" s="1257"/>
      <c r="I20" s="1237"/>
      <c r="J20" s="1237"/>
      <c r="K20" s="1237"/>
      <c r="L20" s="1237"/>
      <c r="M20" s="1237"/>
      <c r="N20" s="1237"/>
      <c r="O20" s="1237"/>
      <c r="P20" s="1237"/>
      <c r="Q20" s="1237"/>
      <c r="R20" s="1237"/>
      <c r="S20" s="1237"/>
      <c r="T20" s="1237"/>
      <c r="U20" s="1237"/>
      <c r="V20" s="1237"/>
      <c r="W20" s="1237"/>
      <c r="X20" s="1237"/>
      <c r="Y20" s="1237"/>
      <c r="Z20" s="1237"/>
      <c r="AA20" s="1237"/>
      <c r="AB20" s="1237"/>
      <c r="AC20" s="1237"/>
      <c r="AD20" s="1237"/>
      <c r="AE20" s="1237"/>
      <c r="AF20" s="1237"/>
      <c r="AG20" s="1237"/>
      <c r="AH20" s="1237"/>
      <c r="AI20" s="1238"/>
      <c r="AN20" s="22"/>
      <c r="AO20" s="564"/>
      <c r="AP20" s="564"/>
      <c r="AQ20" s="564"/>
      <c r="AR20" s="564"/>
      <c r="AS20" s="564"/>
      <c r="AT20" s="564"/>
      <c r="AU20" s="564"/>
      <c r="AV20" s="564"/>
      <c r="AW20" s="564"/>
      <c r="AX20" s="564"/>
      <c r="AY20" s="564"/>
      <c r="AZ20" s="564"/>
      <c r="BA20" s="564"/>
      <c r="BB20" s="564"/>
      <c r="BC20" s="564"/>
      <c r="BD20" s="564"/>
      <c r="BE20" s="564"/>
      <c r="BF20" s="564"/>
      <c r="BG20" s="564"/>
      <c r="BH20" s="564"/>
      <c r="BI20" s="564"/>
      <c r="BJ20" s="564"/>
      <c r="BK20" s="564"/>
      <c r="BL20" s="564"/>
      <c r="BM20" s="564"/>
      <c r="BN20" s="564"/>
      <c r="BO20" s="564"/>
      <c r="BP20" s="564"/>
      <c r="BQ20" s="564"/>
      <c r="BR20" s="564"/>
      <c r="BS20" s="22"/>
      <c r="BT20" s="22"/>
      <c r="BU20" s="22"/>
      <c r="BV20" s="22"/>
      <c r="BW20" s="22"/>
      <c r="BX20" s="22"/>
      <c r="BY20" s="22"/>
      <c r="CC20" s="22"/>
      <c r="CD20" s="564"/>
      <c r="CE20" s="564"/>
      <c r="CF20" s="564"/>
      <c r="CG20" s="564"/>
      <c r="CH20" s="564"/>
      <c r="CI20" s="564"/>
      <c r="CJ20" s="564"/>
      <c r="CK20" s="564"/>
      <c r="CL20" s="564"/>
      <c r="CM20" s="564"/>
      <c r="CN20" s="564"/>
      <c r="CO20" s="564"/>
      <c r="CP20" s="564"/>
      <c r="CQ20" s="564"/>
      <c r="CR20" s="564"/>
      <c r="CS20" s="564"/>
      <c r="CT20" s="564"/>
      <c r="CU20" s="564"/>
    </row>
    <row r="21" spans="1:99" ht="16.5" customHeight="1">
      <c r="A21" s="100"/>
      <c r="B21" s="1212" t="s">
        <v>17</v>
      </c>
      <c r="C21" s="1200"/>
      <c r="D21" s="1200"/>
      <c r="E21" s="1201"/>
      <c r="F21" s="1213" t="s">
        <v>276</v>
      </c>
      <c r="G21" s="1214"/>
      <c r="H21" s="565"/>
      <c r="I21" s="566" t="s">
        <v>18</v>
      </c>
      <c r="J21" s="565"/>
      <c r="K21" s="70" t="s">
        <v>125</v>
      </c>
      <c r="L21" s="483" t="s">
        <v>169</v>
      </c>
      <c r="M21" s="1213" t="s">
        <v>276</v>
      </c>
      <c r="N21" s="1214"/>
      <c r="O21" s="565"/>
      <c r="P21" s="566" t="s">
        <v>18</v>
      </c>
      <c r="Q21" s="565"/>
      <c r="R21" s="69" t="s">
        <v>125</v>
      </c>
      <c r="S21" s="1215" t="s">
        <v>188</v>
      </c>
      <c r="T21" s="1216"/>
      <c r="U21" s="1217"/>
      <c r="V21" s="1258"/>
      <c r="W21" s="1258"/>
      <c r="X21" s="1258"/>
      <c r="Y21" s="1258"/>
      <c r="Z21" s="1258"/>
      <c r="AA21" s="1258"/>
      <c r="AB21" s="1258"/>
      <c r="AC21" s="1258"/>
      <c r="AD21" s="1258"/>
      <c r="AE21" s="1258"/>
      <c r="AF21" s="1258"/>
      <c r="AG21" s="1258"/>
      <c r="AH21" s="1258"/>
      <c r="AI21" s="1290"/>
      <c r="AN21" s="22"/>
      <c r="AO21" s="564"/>
      <c r="AP21" s="564"/>
      <c r="AQ21" s="564"/>
      <c r="AR21" s="564"/>
      <c r="AS21" s="564"/>
      <c r="AT21" s="564"/>
      <c r="AU21" s="564"/>
      <c r="AV21" s="564"/>
      <c r="AW21" s="564"/>
      <c r="AX21" s="564"/>
      <c r="AY21" s="564"/>
      <c r="AZ21" s="564"/>
      <c r="BA21" s="564"/>
      <c r="BB21" s="564"/>
      <c r="BC21" s="564"/>
      <c r="BD21" s="564"/>
      <c r="BE21" s="564"/>
      <c r="BF21" s="564"/>
      <c r="BG21" s="564"/>
      <c r="BH21" s="564"/>
      <c r="BI21" s="564"/>
      <c r="BJ21" s="564"/>
      <c r="BK21" s="564"/>
      <c r="BL21" s="564"/>
      <c r="BM21" s="564"/>
      <c r="BN21" s="564"/>
      <c r="BO21" s="564"/>
      <c r="BP21" s="564"/>
      <c r="BQ21" s="564"/>
      <c r="BR21" s="564"/>
      <c r="BS21" s="22"/>
      <c r="BT21" s="22"/>
      <c r="BU21" s="22"/>
      <c r="BV21" s="22"/>
      <c r="BW21" s="22"/>
      <c r="BX21" s="22"/>
      <c r="BY21" s="22"/>
    </row>
    <row r="22" spans="1:99" ht="31.5" customHeight="1">
      <c r="A22" s="100"/>
      <c r="B22" s="1199" t="s">
        <v>310</v>
      </c>
      <c r="C22" s="1200"/>
      <c r="D22" s="1200"/>
      <c r="E22" s="1201"/>
      <c r="F22" s="1225"/>
      <c r="G22" s="1225"/>
      <c r="H22" s="1225"/>
      <c r="I22" s="1225"/>
      <c r="J22" s="1225"/>
      <c r="K22" s="1225"/>
      <c r="L22" s="1225"/>
      <c r="M22" s="1225"/>
      <c r="N22" s="1225"/>
      <c r="O22" s="1226" t="s">
        <v>42</v>
      </c>
      <c r="P22" s="1226"/>
      <c r="Q22" s="1226"/>
      <c r="R22" s="1227"/>
      <c r="S22" s="1218"/>
      <c r="T22" s="1219"/>
      <c r="U22" s="1220"/>
      <c r="V22" s="1359"/>
      <c r="W22" s="1359"/>
      <c r="X22" s="1359"/>
      <c r="Y22" s="1359"/>
      <c r="Z22" s="1359"/>
      <c r="AA22" s="1359"/>
      <c r="AB22" s="1359"/>
      <c r="AC22" s="1359"/>
      <c r="AD22" s="1359"/>
      <c r="AE22" s="1359"/>
      <c r="AF22" s="1359"/>
      <c r="AG22" s="1359"/>
      <c r="AH22" s="1359"/>
      <c r="AI22" s="1360"/>
    </row>
    <row r="23" spans="1:99" ht="36" customHeight="1">
      <c r="A23" s="100"/>
      <c r="B23" s="1199" t="s">
        <v>71</v>
      </c>
      <c r="C23" s="1200"/>
      <c r="D23" s="1200"/>
      <c r="E23" s="1200"/>
      <c r="F23" s="1200"/>
      <c r="G23" s="1200"/>
      <c r="H23" s="1200"/>
      <c r="I23" s="1200"/>
      <c r="J23" s="1201"/>
      <c r="K23" s="1202"/>
      <c r="L23" s="1202"/>
      <c r="M23" s="1202"/>
      <c r="N23" s="1202"/>
      <c r="O23" s="1202"/>
      <c r="P23" s="1202"/>
      <c r="Q23" s="1202"/>
      <c r="R23" s="1202"/>
      <c r="S23" s="1202"/>
      <c r="T23" s="1202"/>
      <c r="U23" s="1202"/>
      <c r="V23" s="1202"/>
      <c r="W23" s="1202"/>
      <c r="X23" s="1202"/>
      <c r="Y23" s="1202"/>
      <c r="Z23" s="1202"/>
      <c r="AA23" s="1202"/>
      <c r="AB23" s="1202"/>
      <c r="AC23" s="1202"/>
      <c r="AD23" s="1202"/>
      <c r="AE23" s="1202"/>
      <c r="AF23" s="1202"/>
      <c r="AG23" s="1202"/>
      <c r="AH23" s="1202"/>
      <c r="AI23" s="1203"/>
      <c r="CC23" s="344"/>
    </row>
    <row r="24" spans="1:99" ht="36" customHeight="1">
      <c r="A24" s="100"/>
      <c r="B24" s="1199" t="s">
        <v>124</v>
      </c>
      <c r="C24" s="1200"/>
      <c r="D24" s="1200"/>
      <c r="E24" s="1200"/>
      <c r="F24" s="1200"/>
      <c r="G24" s="1200"/>
      <c r="H24" s="1200"/>
      <c r="I24" s="1200"/>
      <c r="J24" s="1201"/>
      <c r="K24" s="1202"/>
      <c r="L24" s="1202"/>
      <c r="M24" s="1202"/>
      <c r="N24" s="1202"/>
      <c r="O24" s="1202"/>
      <c r="P24" s="1202"/>
      <c r="Q24" s="1202"/>
      <c r="R24" s="1202"/>
      <c r="S24" s="1202"/>
      <c r="T24" s="1202"/>
      <c r="U24" s="1202"/>
      <c r="V24" s="1202"/>
      <c r="W24" s="1202"/>
      <c r="X24" s="1202"/>
      <c r="Y24" s="1202"/>
      <c r="Z24" s="1202"/>
      <c r="AA24" s="1202"/>
      <c r="AB24" s="1202"/>
      <c r="AC24" s="1202"/>
      <c r="AD24" s="1202"/>
      <c r="AE24" s="1202"/>
      <c r="AF24" s="1202"/>
      <c r="AG24" s="1202"/>
      <c r="AH24" s="1202"/>
      <c r="AI24" s="1203"/>
    </row>
    <row r="25" spans="1:99" ht="16.5" customHeight="1">
      <c r="A25" s="100"/>
      <c r="B25" s="1199" t="s">
        <v>200</v>
      </c>
      <c r="C25" s="1253"/>
      <c r="D25" s="1253"/>
      <c r="E25" s="1254"/>
      <c r="F25" s="1254"/>
      <c r="G25" s="1254"/>
      <c r="H25" s="1251"/>
      <c r="I25" s="1252"/>
      <c r="J25" s="1252"/>
      <c r="K25" s="1252"/>
      <c r="L25" s="1252"/>
      <c r="M25" s="1252"/>
      <c r="N25" s="1252"/>
      <c r="O25" s="1208" t="s">
        <v>42</v>
      </c>
      <c r="P25" s="1208"/>
      <c r="Q25" s="1208"/>
      <c r="R25" s="1209"/>
      <c r="S25" s="1210" t="s">
        <v>363</v>
      </c>
      <c r="T25" s="1210"/>
      <c r="U25" s="1210"/>
      <c r="V25" s="1210"/>
      <c r="W25" s="1210"/>
      <c r="X25" s="1210"/>
      <c r="Y25" s="1210"/>
      <c r="Z25" s="1210"/>
      <c r="AA25" s="1210"/>
      <c r="AB25" s="1210"/>
      <c r="AC25" s="1210"/>
      <c r="AD25" s="1210"/>
      <c r="AE25" s="1210"/>
      <c r="AF25" s="1210"/>
      <c r="AG25" s="1210"/>
      <c r="AH25" s="1210"/>
      <c r="AI25" s="1211"/>
    </row>
    <row r="26" spans="1:99" ht="36" customHeight="1" thickBot="1">
      <c r="A26" s="100"/>
      <c r="B26" s="1259" t="s">
        <v>201</v>
      </c>
      <c r="C26" s="1254"/>
      <c r="D26" s="1254"/>
      <c r="E26" s="1254"/>
      <c r="F26" s="1254"/>
      <c r="G26" s="1254"/>
      <c r="H26" s="1260"/>
      <c r="I26" s="1261"/>
      <c r="J26" s="1261"/>
      <c r="K26" s="1261"/>
      <c r="L26" s="1261"/>
      <c r="M26" s="1261"/>
      <c r="N26" s="1261"/>
      <c r="O26" s="1261"/>
      <c r="P26" s="1261"/>
      <c r="Q26" s="1261"/>
      <c r="R26" s="1261"/>
      <c r="S26" s="1261"/>
      <c r="T26" s="1261"/>
      <c r="U26" s="1261"/>
      <c r="V26" s="1261"/>
      <c r="W26" s="1261"/>
      <c r="X26" s="1261"/>
      <c r="Y26" s="1261"/>
      <c r="Z26" s="1261"/>
      <c r="AA26" s="1261"/>
      <c r="AB26" s="1261"/>
      <c r="AC26" s="1261"/>
      <c r="AD26" s="1261"/>
      <c r="AE26" s="1261"/>
      <c r="AF26" s="1261"/>
      <c r="AG26" s="1261"/>
      <c r="AH26" s="1261"/>
      <c r="AI26" s="1262"/>
    </row>
    <row r="27" spans="1:99" ht="23.25" customHeight="1" thickBot="1">
      <c r="A27" s="100"/>
      <c r="B27" s="1263" t="s">
        <v>259</v>
      </c>
      <c r="C27" s="1264"/>
      <c r="D27" s="1264"/>
      <c r="E27" s="1264"/>
      <c r="F27" s="1264"/>
      <c r="G27" s="1264"/>
      <c r="H27" s="1264"/>
      <c r="I27" s="1264"/>
      <c r="J27" s="1264"/>
      <c r="K27" s="1264"/>
      <c r="L27" s="1264"/>
      <c r="M27" s="1264"/>
      <c r="N27" s="1264"/>
      <c r="O27" s="1264"/>
      <c r="P27" s="1264"/>
      <c r="Q27" s="1264"/>
      <c r="R27" s="1264"/>
      <c r="S27" s="1264"/>
      <c r="T27" s="1264"/>
      <c r="U27" s="1264"/>
      <c r="V27" s="1264"/>
      <c r="W27" s="1264"/>
      <c r="X27" s="1264"/>
      <c r="Y27" s="1264"/>
      <c r="Z27" s="1265"/>
      <c r="AA27" s="1266" t="s">
        <v>287</v>
      </c>
      <c r="AB27" s="1267"/>
      <c r="AC27" s="1267"/>
      <c r="AD27" s="1267"/>
      <c r="AE27" s="1267"/>
      <c r="AF27" s="1267"/>
      <c r="AG27" s="1267"/>
      <c r="AH27" s="1267"/>
      <c r="AI27" s="1268"/>
    </row>
    <row r="28" spans="1:99" ht="22.5" customHeight="1" thickBot="1">
      <c r="A28" s="100"/>
      <c r="B28" s="1361"/>
      <c r="C28" s="1361"/>
      <c r="D28" s="1361"/>
      <c r="E28" s="1361"/>
      <c r="F28" s="1361"/>
      <c r="G28" s="1361"/>
      <c r="H28" s="1361"/>
      <c r="I28" s="1362"/>
      <c r="J28" s="1362"/>
      <c r="K28" s="1362"/>
      <c r="L28" s="1362"/>
      <c r="M28" s="1362"/>
      <c r="N28" s="1362"/>
      <c r="O28" s="1362"/>
      <c r="P28" s="1362"/>
      <c r="Q28" s="1362"/>
      <c r="R28" s="1362"/>
      <c r="S28" s="1362"/>
      <c r="T28" s="1362"/>
      <c r="U28" s="1362"/>
      <c r="V28" s="1362"/>
      <c r="W28" s="1362"/>
      <c r="X28" s="1362"/>
      <c r="Y28" s="1362"/>
      <c r="Z28" s="1362"/>
      <c r="AA28" s="1362"/>
      <c r="AB28" s="1362"/>
      <c r="AC28" s="1362"/>
      <c r="AD28" s="1363"/>
      <c r="AE28" s="1363"/>
      <c r="AF28" s="1363"/>
      <c r="AG28" s="1363"/>
      <c r="AH28" s="1363"/>
      <c r="AI28" s="1364"/>
      <c r="AJ28" s="25"/>
      <c r="AK28" s="25"/>
      <c r="AL28" s="25"/>
      <c r="AM28" s="25"/>
    </row>
    <row r="29" spans="1:99" ht="16.5" customHeight="1" thickBot="1">
      <c r="A29" s="100"/>
      <c r="B29" s="1239" t="s">
        <v>50</v>
      </c>
      <c r="C29" s="1240"/>
      <c r="D29" s="1240"/>
      <c r="E29" s="1241"/>
      <c r="F29" s="1242" t="s">
        <v>398</v>
      </c>
      <c r="G29" s="1242"/>
      <c r="H29" s="1243"/>
      <c r="I29" s="1352" t="s">
        <v>123</v>
      </c>
      <c r="J29" s="1352"/>
      <c r="K29" s="1352"/>
      <c r="L29" s="1352"/>
      <c r="M29" s="1352"/>
      <c r="N29" s="1353"/>
      <c r="O29" s="1231"/>
      <c r="P29" s="1231"/>
      <c r="Q29" s="1231"/>
      <c r="R29" s="1231"/>
      <c r="S29" s="1231"/>
      <c r="T29" s="1231"/>
      <c r="U29" s="1231"/>
      <c r="V29" s="1232"/>
      <c r="W29" s="1354" t="s">
        <v>121</v>
      </c>
      <c r="X29" s="1355"/>
      <c r="Y29" s="1355"/>
      <c r="Z29" s="1355"/>
      <c r="AA29" s="1355"/>
      <c r="AB29" s="1356"/>
      <c r="AC29" s="1350"/>
      <c r="AD29" s="1350"/>
      <c r="AE29" s="1350"/>
      <c r="AF29" s="1350"/>
      <c r="AG29" s="1350"/>
      <c r="AH29" s="1350"/>
      <c r="AI29" s="1351"/>
      <c r="AT29" s="564"/>
      <c r="AU29" s="564"/>
      <c r="AV29" s="564"/>
      <c r="AW29" s="564"/>
      <c r="AX29" s="564"/>
      <c r="AY29" s="564"/>
      <c r="AZ29" s="564"/>
      <c r="BA29" s="564"/>
      <c r="BB29" s="564"/>
      <c r="BC29" s="564"/>
      <c r="BD29" s="564"/>
      <c r="BE29" s="564"/>
      <c r="BF29" s="564"/>
      <c r="BG29" s="564"/>
      <c r="BH29" s="564"/>
      <c r="BI29" s="564"/>
      <c r="BJ29" s="564"/>
      <c r="BK29" s="564"/>
      <c r="BL29" s="564"/>
      <c r="BM29" s="564"/>
      <c r="BN29" s="564"/>
      <c r="BO29" s="564"/>
      <c r="BP29" s="564"/>
      <c r="BQ29" s="564"/>
      <c r="BR29" s="564"/>
      <c r="BS29" s="22"/>
      <c r="BT29" s="22"/>
      <c r="BU29" s="22"/>
      <c r="BV29" s="22"/>
      <c r="BW29" s="22"/>
      <c r="BX29" s="22"/>
      <c r="BY29" s="22"/>
      <c r="CC29" s="22"/>
      <c r="CD29" s="564"/>
      <c r="CE29" s="564"/>
      <c r="CF29" s="564"/>
      <c r="CG29" s="564"/>
      <c r="CH29" s="564"/>
      <c r="CI29" s="564"/>
      <c r="CJ29" s="564"/>
      <c r="CK29" s="564"/>
      <c r="CL29" s="564"/>
      <c r="CM29" s="564"/>
      <c r="CN29" s="564"/>
      <c r="CO29" s="564"/>
      <c r="CP29" s="564"/>
      <c r="CQ29" s="564"/>
      <c r="CR29" s="564"/>
      <c r="CS29" s="564"/>
      <c r="CT29" s="564"/>
      <c r="CU29" s="564"/>
    </row>
    <row r="30" spans="1:99" ht="16.5">
      <c r="A30" s="100"/>
      <c r="B30" s="1228" t="s">
        <v>120</v>
      </c>
      <c r="C30" s="1229"/>
      <c r="D30" s="1229"/>
      <c r="E30" s="1229"/>
      <c r="F30" s="1229"/>
      <c r="G30" s="1229"/>
      <c r="H30" s="1230"/>
      <c r="I30" s="1357"/>
      <c r="J30" s="1357"/>
      <c r="K30" s="1357"/>
      <c r="L30" s="1357"/>
      <c r="M30" s="1357"/>
      <c r="N30" s="1357"/>
      <c r="O30" s="1357"/>
      <c r="P30" s="1357"/>
      <c r="Q30" s="1357"/>
      <c r="R30" s="1357"/>
      <c r="S30" s="1357"/>
      <c r="T30" s="1357"/>
      <c r="U30" s="1357"/>
      <c r="V30" s="1357"/>
      <c r="W30" s="1357"/>
      <c r="X30" s="1357"/>
      <c r="Y30" s="1357"/>
      <c r="Z30" s="1358"/>
      <c r="AA30" s="1233" t="s">
        <v>122</v>
      </c>
      <c r="AB30" s="1234"/>
      <c r="AC30" s="1235"/>
      <c r="AD30" s="1235"/>
      <c r="AE30" s="1235"/>
      <c r="AF30" s="1235"/>
      <c r="AG30" s="1235"/>
      <c r="AH30" s="1235"/>
      <c r="AI30" s="1236"/>
      <c r="AN30" s="22"/>
      <c r="AO30" s="564"/>
      <c r="AP30" s="564"/>
      <c r="AQ30" s="564"/>
      <c r="AR30" s="564"/>
      <c r="AY30" s="564"/>
      <c r="AZ30" s="564"/>
      <c r="BA30" s="564"/>
      <c r="BB30" s="564"/>
      <c r="BC30" s="564"/>
      <c r="BD30" s="564"/>
      <c r="BE30" s="564"/>
      <c r="BF30" s="564"/>
      <c r="BG30" s="564"/>
      <c r="BH30" s="564"/>
      <c r="BI30" s="564"/>
      <c r="BJ30" s="564"/>
      <c r="BK30" s="564"/>
      <c r="BL30" s="564"/>
      <c r="BM30" s="564"/>
      <c r="BN30" s="564"/>
      <c r="BO30" s="564"/>
      <c r="BP30" s="564"/>
      <c r="BQ30" s="564"/>
      <c r="BR30" s="564"/>
      <c r="BS30" s="22"/>
      <c r="BT30" s="22"/>
      <c r="BU30" s="22"/>
      <c r="BV30" s="22"/>
      <c r="BW30" s="22"/>
      <c r="BX30" s="22"/>
      <c r="BY30" s="22"/>
      <c r="CC30" s="22"/>
      <c r="CD30" s="564"/>
      <c r="CE30" s="564"/>
      <c r="CF30" s="564"/>
      <c r="CG30" s="564"/>
      <c r="CH30" s="564"/>
      <c r="CI30" s="564"/>
      <c r="CJ30" s="564"/>
      <c r="CK30" s="564"/>
      <c r="CL30" s="564"/>
      <c r="CM30" s="564"/>
      <c r="CN30" s="564"/>
      <c r="CO30" s="564"/>
      <c r="CP30" s="564"/>
      <c r="CQ30" s="564"/>
      <c r="CR30" s="564"/>
      <c r="CS30" s="564"/>
      <c r="CT30" s="564"/>
      <c r="CU30" s="564"/>
    </row>
    <row r="31" spans="1:99" ht="32.25" customHeight="1">
      <c r="A31" s="100"/>
      <c r="B31" s="1255" t="s">
        <v>70</v>
      </c>
      <c r="C31" s="1256"/>
      <c r="D31" s="1256"/>
      <c r="E31" s="1256"/>
      <c r="F31" s="1256"/>
      <c r="G31" s="1256"/>
      <c r="H31" s="1257"/>
      <c r="I31" s="1237"/>
      <c r="J31" s="1237"/>
      <c r="K31" s="1237"/>
      <c r="L31" s="1237"/>
      <c r="M31" s="1237"/>
      <c r="N31" s="1237"/>
      <c r="O31" s="1237"/>
      <c r="P31" s="1237"/>
      <c r="Q31" s="1237"/>
      <c r="R31" s="1237"/>
      <c r="S31" s="1237"/>
      <c r="T31" s="1237"/>
      <c r="U31" s="1237"/>
      <c r="V31" s="1237"/>
      <c r="W31" s="1237"/>
      <c r="X31" s="1237"/>
      <c r="Y31" s="1237"/>
      <c r="Z31" s="1237"/>
      <c r="AA31" s="1237"/>
      <c r="AB31" s="1237"/>
      <c r="AC31" s="1237"/>
      <c r="AD31" s="1237"/>
      <c r="AE31" s="1237"/>
      <c r="AF31" s="1237"/>
      <c r="AG31" s="1237"/>
      <c r="AH31" s="1237"/>
      <c r="AI31" s="1238"/>
      <c r="AN31" s="22"/>
      <c r="AO31" s="564"/>
      <c r="AP31" s="564"/>
      <c r="AQ31" s="564"/>
      <c r="AR31" s="564"/>
      <c r="AS31" s="564"/>
      <c r="AT31" s="564"/>
      <c r="AU31" s="564"/>
      <c r="AV31" s="564"/>
      <c r="AW31" s="564"/>
      <c r="AX31" s="564"/>
      <c r="AY31" s="564"/>
      <c r="AZ31" s="564"/>
      <c r="BA31" s="564"/>
      <c r="BB31" s="564"/>
      <c r="BC31" s="564"/>
      <c r="BD31" s="564"/>
      <c r="BE31" s="564"/>
      <c r="BF31" s="564"/>
      <c r="BG31" s="564"/>
      <c r="BH31" s="564"/>
      <c r="BI31" s="564"/>
      <c r="BJ31" s="564"/>
      <c r="BK31" s="564"/>
      <c r="BL31" s="564"/>
      <c r="BM31" s="564"/>
      <c r="BN31" s="564"/>
      <c r="BO31" s="564"/>
      <c r="BP31" s="564"/>
      <c r="BQ31" s="564"/>
      <c r="BR31" s="564"/>
      <c r="BS31" s="22"/>
      <c r="BT31" s="22"/>
      <c r="BU31" s="22"/>
      <c r="BV31" s="22"/>
      <c r="BW31" s="22"/>
      <c r="BX31" s="22"/>
      <c r="BY31" s="22"/>
      <c r="CC31" s="22"/>
      <c r="CD31" s="564"/>
      <c r="CE31" s="564"/>
      <c r="CF31" s="564"/>
      <c r="CG31" s="564"/>
      <c r="CH31" s="564"/>
      <c r="CI31" s="564"/>
      <c r="CJ31" s="564"/>
      <c r="CK31" s="564"/>
      <c r="CL31" s="564"/>
      <c r="CM31" s="564"/>
      <c r="CN31" s="564"/>
      <c r="CO31" s="564"/>
      <c r="CP31" s="564"/>
      <c r="CQ31" s="564"/>
      <c r="CR31" s="564"/>
      <c r="CS31" s="564"/>
      <c r="CT31" s="564"/>
      <c r="CU31" s="564"/>
    </row>
    <row r="32" spans="1:99" ht="16.5" customHeight="1">
      <c r="A32" s="100"/>
      <c r="B32" s="1212" t="s">
        <v>17</v>
      </c>
      <c r="C32" s="1200"/>
      <c r="D32" s="1200"/>
      <c r="E32" s="1201"/>
      <c r="F32" s="1213" t="s">
        <v>276</v>
      </c>
      <c r="G32" s="1214"/>
      <c r="H32" s="565"/>
      <c r="I32" s="566" t="s">
        <v>18</v>
      </c>
      <c r="J32" s="565"/>
      <c r="K32" s="70" t="s">
        <v>125</v>
      </c>
      <c r="L32" s="483" t="s">
        <v>169</v>
      </c>
      <c r="M32" s="1213" t="s">
        <v>276</v>
      </c>
      <c r="N32" s="1214"/>
      <c r="O32" s="565"/>
      <c r="P32" s="566" t="s">
        <v>18</v>
      </c>
      <c r="Q32" s="565"/>
      <c r="R32" s="69" t="s">
        <v>125</v>
      </c>
      <c r="S32" s="1215" t="s">
        <v>188</v>
      </c>
      <c r="T32" s="1216"/>
      <c r="U32" s="1217"/>
      <c r="V32" s="1258"/>
      <c r="W32" s="1258"/>
      <c r="X32" s="1258"/>
      <c r="Y32" s="1258"/>
      <c r="Z32" s="1258"/>
      <c r="AA32" s="1258"/>
      <c r="AB32" s="1258"/>
      <c r="AC32" s="1258"/>
      <c r="AD32" s="1258"/>
      <c r="AE32" s="1258"/>
      <c r="AF32" s="1258"/>
      <c r="AG32" s="1258"/>
      <c r="AH32" s="1258"/>
      <c r="AI32" s="1290"/>
      <c r="AN32" s="22"/>
      <c r="AO32" s="564"/>
      <c r="AP32" s="564"/>
      <c r="AQ32" s="564"/>
      <c r="AR32" s="564"/>
      <c r="AS32" s="564"/>
      <c r="AT32" s="564"/>
      <c r="AU32" s="564"/>
      <c r="AV32" s="564"/>
      <c r="AW32" s="564"/>
      <c r="AX32" s="564"/>
      <c r="AY32" s="564"/>
      <c r="AZ32" s="564"/>
      <c r="BA32" s="564"/>
      <c r="BB32" s="564"/>
      <c r="BC32" s="564"/>
      <c r="BD32" s="564"/>
      <c r="BE32" s="564"/>
      <c r="BF32" s="564"/>
      <c r="BG32" s="564"/>
      <c r="BH32" s="564"/>
      <c r="BI32" s="564"/>
      <c r="BJ32" s="564"/>
      <c r="BK32" s="564"/>
      <c r="BL32" s="564"/>
      <c r="BM32" s="564"/>
      <c r="BN32" s="564"/>
      <c r="BO32" s="564"/>
      <c r="BP32" s="564"/>
      <c r="BQ32" s="564"/>
      <c r="BR32" s="564"/>
      <c r="BS32" s="22"/>
      <c r="BT32" s="22"/>
      <c r="BU32" s="22"/>
      <c r="BV32" s="22"/>
      <c r="BW32" s="22"/>
      <c r="BX32" s="22"/>
      <c r="BY32" s="22"/>
    </row>
    <row r="33" spans="1:81" ht="31.5" customHeight="1">
      <c r="A33" s="100"/>
      <c r="B33" s="1199" t="s">
        <v>310</v>
      </c>
      <c r="C33" s="1200"/>
      <c r="D33" s="1200"/>
      <c r="E33" s="1201"/>
      <c r="F33" s="1225"/>
      <c r="G33" s="1225"/>
      <c r="H33" s="1225"/>
      <c r="I33" s="1225"/>
      <c r="J33" s="1225"/>
      <c r="K33" s="1225"/>
      <c r="L33" s="1225"/>
      <c r="M33" s="1225"/>
      <c r="N33" s="1225"/>
      <c r="O33" s="1226" t="s">
        <v>42</v>
      </c>
      <c r="P33" s="1226"/>
      <c r="Q33" s="1226"/>
      <c r="R33" s="1227"/>
      <c r="S33" s="1218"/>
      <c r="T33" s="1219"/>
      <c r="U33" s="1220"/>
      <c r="V33" s="1359"/>
      <c r="W33" s="1359"/>
      <c r="X33" s="1359"/>
      <c r="Y33" s="1359"/>
      <c r="Z33" s="1359"/>
      <c r="AA33" s="1359"/>
      <c r="AB33" s="1359"/>
      <c r="AC33" s="1359"/>
      <c r="AD33" s="1359"/>
      <c r="AE33" s="1359"/>
      <c r="AF33" s="1359"/>
      <c r="AG33" s="1359"/>
      <c r="AH33" s="1359"/>
      <c r="AI33" s="1360"/>
    </row>
    <row r="34" spans="1:81" ht="36" customHeight="1">
      <c r="A34" s="100"/>
      <c r="B34" s="1199" t="s">
        <v>71</v>
      </c>
      <c r="C34" s="1200"/>
      <c r="D34" s="1200"/>
      <c r="E34" s="1200"/>
      <c r="F34" s="1200"/>
      <c r="G34" s="1200"/>
      <c r="H34" s="1200"/>
      <c r="I34" s="1200"/>
      <c r="J34" s="1201"/>
      <c r="K34" s="1202"/>
      <c r="L34" s="1202"/>
      <c r="M34" s="1202"/>
      <c r="N34" s="1202"/>
      <c r="O34" s="1202"/>
      <c r="P34" s="1202"/>
      <c r="Q34" s="1202"/>
      <c r="R34" s="1202"/>
      <c r="S34" s="1202"/>
      <c r="T34" s="1202"/>
      <c r="U34" s="1202"/>
      <c r="V34" s="1202"/>
      <c r="W34" s="1202"/>
      <c r="X34" s="1202"/>
      <c r="Y34" s="1202"/>
      <c r="Z34" s="1202"/>
      <c r="AA34" s="1202"/>
      <c r="AB34" s="1202"/>
      <c r="AC34" s="1202"/>
      <c r="AD34" s="1202"/>
      <c r="AE34" s="1202"/>
      <c r="AF34" s="1202"/>
      <c r="AG34" s="1202"/>
      <c r="AH34" s="1202"/>
      <c r="AI34" s="1203"/>
      <c r="CC34" s="344"/>
    </row>
    <row r="35" spans="1:81" ht="36" customHeight="1">
      <c r="A35" s="100"/>
      <c r="B35" s="1199" t="s">
        <v>124</v>
      </c>
      <c r="C35" s="1200"/>
      <c r="D35" s="1200"/>
      <c r="E35" s="1200"/>
      <c r="F35" s="1200"/>
      <c r="G35" s="1200"/>
      <c r="H35" s="1200"/>
      <c r="I35" s="1200"/>
      <c r="J35" s="1201"/>
      <c r="K35" s="1202"/>
      <c r="L35" s="1202"/>
      <c r="M35" s="1202"/>
      <c r="N35" s="1202"/>
      <c r="O35" s="1202"/>
      <c r="P35" s="1202"/>
      <c r="Q35" s="1202"/>
      <c r="R35" s="1202"/>
      <c r="S35" s="1202"/>
      <c r="T35" s="1202"/>
      <c r="U35" s="1202"/>
      <c r="V35" s="1202"/>
      <c r="W35" s="1202"/>
      <c r="X35" s="1202"/>
      <c r="Y35" s="1202"/>
      <c r="Z35" s="1202"/>
      <c r="AA35" s="1202"/>
      <c r="AB35" s="1202"/>
      <c r="AC35" s="1202"/>
      <c r="AD35" s="1202"/>
      <c r="AE35" s="1202"/>
      <c r="AF35" s="1202"/>
      <c r="AG35" s="1202"/>
      <c r="AH35" s="1202"/>
      <c r="AI35" s="1203"/>
    </row>
    <row r="36" spans="1:81" ht="16.5" customHeight="1">
      <c r="A36" s="100"/>
      <c r="B36" s="1199" t="s">
        <v>200</v>
      </c>
      <c r="C36" s="1253"/>
      <c r="D36" s="1253"/>
      <c r="E36" s="1254"/>
      <c r="F36" s="1254"/>
      <c r="G36" s="1254"/>
      <c r="H36" s="1251"/>
      <c r="I36" s="1252"/>
      <c r="J36" s="1252"/>
      <c r="K36" s="1252"/>
      <c r="L36" s="1252"/>
      <c r="M36" s="1252"/>
      <c r="N36" s="1252"/>
      <c r="O36" s="1208" t="s">
        <v>42</v>
      </c>
      <c r="P36" s="1208"/>
      <c r="Q36" s="1208"/>
      <c r="R36" s="1209"/>
      <c r="S36" s="1210" t="s">
        <v>363</v>
      </c>
      <c r="T36" s="1210"/>
      <c r="U36" s="1210"/>
      <c r="V36" s="1210"/>
      <c r="W36" s="1210"/>
      <c r="X36" s="1210"/>
      <c r="Y36" s="1210"/>
      <c r="Z36" s="1210"/>
      <c r="AA36" s="1210"/>
      <c r="AB36" s="1210"/>
      <c r="AC36" s="1210"/>
      <c r="AD36" s="1210"/>
      <c r="AE36" s="1210"/>
      <c r="AF36" s="1210"/>
      <c r="AG36" s="1210"/>
      <c r="AH36" s="1210"/>
      <c r="AI36" s="1211"/>
    </row>
    <row r="37" spans="1:81" ht="36" customHeight="1" thickBot="1">
      <c r="A37" s="100"/>
      <c r="B37" s="1259" t="s">
        <v>201</v>
      </c>
      <c r="C37" s="1254"/>
      <c r="D37" s="1254"/>
      <c r="E37" s="1254"/>
      <c r="F37" s="1254"/>
      <c r="G37" s="1254"/>
      <c r="H37" s="1260"/>
      <c r="I37" s="1261"/>
      <c r="J37" s="1261"/>
      <c r="K37" s="1261"/>
      <c r="L37" s="1261"/>
      <c r="M37" s="1261"/>
      <c r="N37" s="1261"/>
      <c r="O37" s="1261"/>
      <c r="P37" s="1261"/>
      <c r="Q37" s="1261"/>
      <c r="R37" s="1261"/>
      <c r="S37" s="1261"/>
      <c r="T37" s="1261"/>
      <c r="U37" s="1261"/>
      <c r="V37" s="1261"/>
      <c r="W37" s="1261"/>
      <c r="X37" s="1261"/>
      <c r="Y37" s="1261"/>
      <c r="Z37" s="1261"/>
      <c r="AA37" s="1261"/>
      <c r="AB37" s="1261"/>
      <c r="AC37" s="1261"/>
      <c r="AD37" s="1261"/>
      <c r="AE37" s="1261"/>
      <c r="AF37" s="1261"/>
      <c r="AG37" s="1261"/>
      <c r="AH37" s="1261"/>
      <c r="AI37" s="1262"/>
    </row>
    <row r="38" spans="1:81" ht="23.25" customHeight="1" thickBot="1">
      <c r="A38" s="100"/>
      <c r="B38" s="1263" t="s">
        <v>259</v>
      </c>
      <c r="C38" s="1264"/>
      <c r="D38" s="1264"/>
      <c r="E38" s="1264"/>
      <c r="F38" s="1264"/>
      <c r="G38" s="1264"/>
      <c r="H38" s="1264"/>
      <c r="I38" s="1264"/>
      <c r="J38" s="1264"/>
      <c r="K38" s="1264"/>
      <c r="L38" s="1264"/>
      <c r="M38" s="1264"/>
      <c r="N38" s="1264"/>
      <c r="O38" s="1264"/>
      <c r="P38" s="1264"/>
      <c r="Q38" s="1264"/>
      <c r="R38" s="1264"/>
      <c r="S38" s="1264"/>
      <c r="T38" s="1264"/>
      <c r="U38" s="1264"/>
      <c r="V38" s="1264"/>
      <c r="W38" s="1264"/>
      <c r="X38" s="1264"/>
      <c r="Y38" s="1264"/>
      <c r="Z38" s="1265"/>
      <c r="AA38" s="1266" t="s">
        <v>287</v>
      </c>
      <c r="AB38" s="1267"/>
      <c r="AC38" s="1267"/>
      <c r="AD38" s="1267"/>
      <c r="AE38" s="1267"/>
      <c r="AF38" s="1267"/>
      <c r="AG38" s="1267"/>
      <c r="AH38" s="1267"/>
      <c r="AI38" s="1268"/>
    </row>
    <row r="39" spans="1:81" ht="22.5" customHeight="1">
      <c r="A39" s="106"/>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10"/>
    </row>
  </sheetData>
  <sheetProtection sheet="1" formatCells="0" formatRows="0" insertRows="0" deleteRows="0" selectLockedCells="1"/>
  <mergeCells count="101">
    <mergeCell ref="B37:G37"/>
    <mergeCell ref="H37:AI37"/>
    <mergeCell ref="B38:Z38"/>
    <mergeCell ref="AA38:AI38"/>
    <mergeCell ref="B30:H30"/>
    <mergeCell ref="I30:Z30"/>
    <mergeCell ref="AA30:AB30"/>
    <mergeCell ref="AC30:AI30"/>
    <mergeCell ref="B31:H31"/>
    <mergeCell ref="I31:AI31"/>
    <mergeCell ref="B32:E32"/>
    <mergeCell ref="F32:G32"/>
    <mergeCell ref="M32:N32"/>
    <mergeCell ref="S32:U33"/>
    <mergeCell ref="V32:AI33"/>
    <mergeCell ref="B33:E33"/>
    <mergeCell ref="F33:N33"/>
    <mergeCell ref="O33:R33"/>
    <mergeCell ref="B34:J34"/>
    <mergeCell ref="K34:AI34"/>
    <mergeCell ref="B35:J35"/>
    <mergeCell ref="K35:AI35"/>
    <mergeCell ref="O36:R36"/>
    <mergeCell ref="S36:AI36"/>
    <mergeCell ref="B36:G36"/>
    <mergeCell ref="H36:N36"/>
    <mergeCell ref="B28:AC28"/>
    <mergeCell ref="AD28:AI28"/>
    <mergeCell ref="B29:E29"/>
    <mergeCell ref="F29:H29"/>
    <mergeCell ref="I29:N29"/>
    <mergeCell ref="O29:V29"/>
    <mergeCell ref="W29:AB29"/>
    <mergeCell ref="AC29:AI29"/>
    <mergeCell ref="B27:Z27"/>
    <mergeCell ref="AA27:AI27"/>
    <mergeCell ref="B23:J23"/>
    <mergeCell ref="K23:AI23"/>
    <mergeCell ref="B24:J24"/>
    <mergeCell ref="K24:AI24"/>
    <mergeCell ref="O25:R25"/>
    <mergeCell ref="S25:AI25"/>
    <mergeCell ref="B25:G25"/>
    <mergeCell ref="H25:N25"/>
    <mergeCell ref="B26:G26"/>
    <mergeCell ref="H26:AI26"/>
    <mergeCell ref="B19:H19"/>
    <mergeCell ref="I19:Z19"/>
    <mergeCell ref="AA19:AB19"/>
    <mergeCell ref="AC19:AI19"/>
    <mergeCell ref="B20:H20"/>
    <mergeCell ref="I20:AI20"/>
    <mergeCell ref="B21:E21"/>
    <mergeCell ref="F21:G21"/>
    <mergeCell ref="M21:N21"/>
    <mergeCell ref="S21:U22"/>
    <mergeCell ref="V21:AI22"/>
    <mergeCell ref="B22:E22"/>
    <mergeCell ref="F22:N22"/>
    <mergeCell ref="O22:R22"/>
    <mergeCell ref="B17:AC17"/>
    <mergeCell ref="AD17:AI17"/>
    <mergeCell ref="B18:E18"/>
    <mergeCell ref="F18:H18"/>
    <mergeCell ref="I18:N18"/>
    <mergeCell ref="O18:V18"/>
    <mergeCell ref="W18:AB18"/>
    <mergeCell ref="AC18:AI18"/>
    <mergeCell ref="B16:Z16"/>
    <mergeCell ref="AA16:AI16"/>
    <mergeCell ref="B12:J12"/>
    <mergeCell ref="K12:AI12"/>
    <mergeCell ref="B13:J13"/>
    <mergeCell ref="K13:AI13"/>
    <mergeCell ref="O14:R14"/>
    <mergeCell ref="S14:AI14"/>
    <mergeCell ref="B14:G14"/>
    <mergeCell ref="H14:N14"/>
    <mergeCell ref="B15:G15"/>
    <mergeCell ref="H15:AI15"/>
    <mergeCell ref="B9:H9"/>
    <mergeCell ref="I9:AI9"/>
    <mergeCell ref="B10:E10"/>
    <mergeCell ref="F10:G10"/>
    <mergeCell ref="M10:N10"/>
    <mergeCell ref="S10:U11"/>
    <mergeCell ref="V10:AI11"/>
    <mergeCell ref="B11:E11"/>
    <mergeCell ref="F11:N11"/>
    <mergeCell ref="O11:R11"/>
    <mergeCell ref="AC7:AI7"/>
    <mergeCell ref="H2:AI2"/>
    <mergeCell ref="B7:E7"/>
    <mergeCell ref="F7:H7"/>
    <mergeCell ref="I7:N7"/>
    <mergeCell ref="O7:V7"/>
    <mergeCell ref="W7:AB7"/>
    <mergeCell ref="B8:H8"/>
    <mergeCell ref="I8:Z8"/>
    <mergeCell ref="AA8:AB8"/>
    <mergeCell ref="AC8:AI8"/>
  </mergeCells>
  <phoneticPr fontId="1"/>
  <dataValidations count="5">
    <dataValidation type="list" allowBlank="1" showErrorMessage="1" prompt="_x000a_" sqref="AA16 AA27 AA38" xr:uid="{00000000-0002-0000-1800-000000000000}">
      <formula1>"選択してください,関連あり,関連なし"</formula1>
    </dataValidation>
    <dataValidation allowBlank="1" showErrorMessage="1" prompt="_x000a_" sqref="B26 B15 B37" xr:uid="{00000000-0002-0000-1800-000001000000}"/>
    <dataValidation allowBlank="1" showInputMessage="1" showErrorMessage="1" prompt="選定に至った委託・外注先や専門家の特長と理由を具体的に記入してください。" sqref="K13:AI13 K24:AI24 K35:AI35" xr:uid="{00000000-0002-0000-1800-000002000000}"/>
    <dataValidation allowBlank="1" showErrorMessage="1" sqref="K12:AI12 K23:AI23 K34:AI34" xr:uid="{00000000-0002-0000-1800-000003000000}"/>
    <dataValidation allowBlank="1" showInputMessage="1" showErrorMessage="1" prompt="別紙23「7　(10)委託・外注費／専門家指導費」の「経費番号」（委キ-1、委キ-2、、、）を記入してください。" sqref="F7:H7 F18:H18 F29:H29" xr:uid="{00000000-0002-0000-1800-000004000000}"/>
  </dataValidations>
  <pageMargins left="0.59055118110236227" right="0.19685039370078741" top="0.39370078740157483" bottom="0.39370078740157483" header="0.19685039370078741" footer="0.19685039370078741"/>
  <pageSetup paperSize="9" scale="88" orientation="portrait" r:id="rId1"/>
  <extLst>
    <ext xmlns:x14="http://schemas.microsoft.com/office/spreadsheetml/2009/9/main" uri="{78C0D931-6437-407d-A8EE-F0AAD7539E65}">
      <x14:conditionalFormattings>
        <x14:conditionalFormatting xmlns:xm="http://schemas.microsoft.com/office/excel/2006/main">
          <x14:cfRule type="expression" priority="125" id="{0AC10DBD-5D02-423B-8D25-EFF6B6E46C6E}">
            <xm:f>様式外＿申請書別紙入力用資料!$C$10=様式外＿申請書別紙入力用資料!$C$35</xm:f>
            <x14:dxf>
              <font>
                <color theme="0" tint="-0.24994659260841701"/>
              </font>
              <fill>
                <patternFill>
                  <bgColor theme="0" tint="-0.24994659260841701"/>
                </patternFill>
              </fill>
            </x14:dxf>
          </x14:cfRule>
          <xm:sqref>B7:N7 W7:AB7 AA8:AB8 B8:H9 B10:E11 B12:J13 B14:AI17 B18:N18 W18:AB18 AA19:AB19 B19:H20 B28:AI28 B29:N29 W29:AB29 B30:H30 AA30:AB30</xm:sqref>
        </x14:conditionalFormatting>
        <x14:conditionalFormatting xmlns:xm="http://schemas.microsoft.com/office/excel/2006/main">
          <x14:cfRule type="expression" priority="1" id="{06DCD30F-AE7D-4622-8298-2D4F949AE051}">
            <xm:f>様式外＿申請書別紙入力用資料!$C$10=様式外＿申請書別紙入力用資料!$C$35</xm:f>
            <x14:dxf>
              <fill>
                <patternFill>
                  <bgColor theme="0" tint="-0.24994659260841701"/>
                </patternFill>
              </fill>
            </x14:dxf>
          </x14:cfRule>
          <xm:sqref>B7:AI39</xm:sqref>
        </x14:conditionalFormatting>
        <x14:conditionalFormatting xmlns:xm="http://schemas.microsoft.com/office/excel/2006/main">
          <x14:cfRule type="expression" priority="6" id="{D63FEE76-BDEB-4E96-993F-FBD020393BAF}">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B21:AI27</xm:sqref>
        </x14:conditionalFormatting>
        <x14:conditionalFormatting xmlns:xm="http://schemas.microsoft.com/office/excel/2006/main">
          <x14:cfRule type="expression" priority="2" id="{75A9633A-E04B-4E5D-9BDD-CFE60DD868AC}">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B31:AI38</xm:sqref>
        </x14:conditionalFormatting>
        <x14:conditionalFormatting xmlns:xm="http://schemas.microsoft.com/office/excel/2006/main">
          <x14:cfRule type="expression" priority="12" id="{16169239-2A2A-4ABD-983E-F2D6466A5E16}">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F10:AI11</xm:sqref>
        </x14:conditionalFormatting>
        <x14:conditionalFormatting xmlns:xm="http://schemas.microsoft.com/office/excel/2006/main">
          <x14:cfRule type="expression" priority="14" id="{BAB9601A-C721-4FEF-8F9A-6E7E028092C4}">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I8:Z8</xm:sqref>
        </x14:conditionalFormatting>
        <x14:conditionalFormatting xmlns:xm="http://schemas.microsoft.com/office/excel/2006/main">
          <x14:cfRule type="expression" priority="8" id="{5FEB488D-D4A9-4B26-A3EF-6BBB147C755D}">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I19:Z19</xm:sqref>
        </x14:conditionalFormatting>
        <x14:conditionalFormatting xmlns:xm="http://schemas.microsoft.com/office/excel/2006/main">
          <x14:cfRule type="expression" priority="3" id="{F6943947-DBA8-4D11-A1C8-F5CE90D9871C}">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I30:Z30</xm:sqref>
        </x14:conditionalFormatting>
        <x14:conditionalFormatting xmlns:xm="http://schemas.microsoft.com/office/excel/2006/main">
          <x14:cfRule type="expression" priority="13" id="{70D2322A-72FD-4C74-9348-7ABC2007F375}">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I9:AI9</xm:sqref>
        </x14:conditionalFormatting>
        <x14:conditionalFormatting xmlns:xm="http://schemas.microsoft.com/office/excel/2006/main">
          <x14:cfRule type="expression" priority="7" id="{20E4223C-FC61-4772-A012-2D502239AF86}">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I20:AI20</xm:sqref>
        </x14:conditionalFormatting>
        <x14:conditionalFormatting xmlns:xm="http://schemas.microsoft.com/office/excel/2006/main">
          <x14:cfRule type="expression" priority="11" id="{10429FE2-306D-44DE-8314-7B8AC1A37A8D}">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K12:AI13</xm:sqref>
        </x14:conditionalFormatting>
        <x14:conditionalFormatting xmlns:xm="http://schemas.microsoft.com/office/excel/2006/main">
          <x14:cfRule type="expression" priority="16" id="{A770A1EC-7521-42F2-A624-179B38F86DB8}">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O7:V7</xm:sqref>
        </x14:conditionalFormatting>
        <x14:conditionalFormatting xmlns:xm="http://schemas.microsoft.com/office/excel/2006/main">
          <x14:cfRule type="expression" priority="10" id="{3E70C1B6-6C17-4383-A494-B47132C4E5F4}">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O18:V18</xm:sqref>
        </x14:conditionalFormatting>
        <x14:conditionalFormatting xmlns:xm="http://schemas.microsoft.com/office/excel/2006/main">
          <x14:cfRule type="expression" priority="5" id="{A189D830-B8CF-44B7-BF08-038E129380DA}">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O29:V29</xm:sqref>
        </x14:conditionalFormatting>
        <x14:conditionalFormatting xmlns:xm="http://schemas.microsoft.com/office/excel/2006/main">
          <x14:cfRule type="expression" priority="15" id="{7E399945-86CC-4F60-A21A-83A79DD174BF}">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AC7:AI8</xm:sqref>
        </x14:conditionalFormatting>
        <x14:conditionalFormatting xmlns:xm="http://schemas.microsoft.com/office/excel/2006/main">
          <x14:cfRule type="expression" priority="9" id="{AC7A4BE7-A8DB-4BC7-BD2E-A6BA2E2DFD79}">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AC18:AI19</xm:sqref>
        </x14:conditionalFormatting>
        <x14:conditionalFormatting xmlns:xm="http://schemas.microsoft.com/office/excel/2006/main">
          <x14:cfRule type="expression" priority="4" id="{C873AD12-435D-4A96-B01F-65D1BEF6D534}">
            <xm: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xm:f>
            <x14:dxf>
              <font>
                <color theme="0" tint="-0.24994659260841701"/>
              </font>
              <fill>
                <patternFill>
                  <bgColor theme="0" tint="-0.24994659260841701"/>
                </patternFill>
              </fill>
            </x14:dxf>
          </x14:cfRule>
          <xm:sqref>AC29:AI30</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tabColor theme="5" tint="0.59999389629810485"/>
    <pageSetUpPr fitToPage="1"/>
  </sheetPr>
  <dimension ref="A1:CO44"/>
  <sheetViews>
    <sheetView view="pageBreakPreview" zoomScaleNormal="100" zoomScaleSheetLayoutView="100" workbookViewId="0">
      <selection activeCell="AT14" sqref="AT14:BA14"/>
    </sheetView>
  </sheetViews>
  <sheetFormatPr defaultColWidth="2.08984375" defaultRowHeight="18"/>
  <cols>
    <col min="1" max="2" width="2" style="111" customWidth="1"/>
    <col min="3" max="16" width="1.7265625" style="111" customWidth="1"/>
    <col min="17" max="45" width="1.90625" style="111" customWidth="1"/>
    <col min="46" max="53" width="1.6328125" style="111" customWidth="1"/>
    <col min="54" max="54" width="2.26953125" style="111" customWidth="1"/>
    <col min="55" max="83" width="2" style="111" customWidth="1"/>
    <col min="84" max="16384" width="2.08984375" style="111"/>
  </cols>
  <sheetData>
    <row r="1" spans="1:83">
      <c r="A1" s="47" t="s">
        <v>330</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c r="BD1" s="604"/>
      <c r="BE1" s="604"/>
      <c r="BF1" s="604"/>
      <c r="BG1" s="604"/>
      <c r="BH1" s="604"/>
      <c r="BI1" s="604"/>
      <c r="BJ1" s="604"/>
      <c r="BK1" s="604"/>
      <c r="BL1" s="604"/>
      <c r="BM1" s="604"/>
      <c r="BN1" s="604"/>
      <c r="BO1" s="604"/>
      <c r="BP1" s="604"/>
      <c r="BQ1" s="604"/>
      <c r="BR1" s="604"/>
      <c r="BS1" s="604"/>
      <c r="BT1" s="604"/>
      <c r="BU1" s="604"/>
      <c r="BV1" s="604"/>
      <c r="BW1" s="604"/>
      <c r="BX1" s="604"/>
      <c r="BY1" s="604"/>
      <c r="BZ1" s="604"/>
      <c r="CA1" s="604"/>
      <c r="CB1" s="604"/>
      <c r="CC1" s="604"/>
      <c r="CD1" s="604"/>
      <c r="CE1" s="604"/>
    </row>
    <row r="2" spans="1:83" ht="20">
      <c r="A2" s="605" t="s">
        <v>359</v>
      </c>
      <c r="B2" s="606"/>
      <c r="C2" s="606"/>
      <c r="D2" s="606"/>
      <c r="E2" s="606"/>
      <c r="F2" s="606"/>
      <c r="G2" s="606"/>
      <c r="H2" s="606"/>
      <c r="I2" s="1379"/>
      <c r="J2" s="1379"/>
      <c r="K2" s="1379"/>
      <c r="L2" s="1379"/>
      <c r="M2" s="1379"/>
      <c r="N2" s="1379"/>
      <c r="O2" s="1379"/>
      <c r="P2" s="1379"/>
      <c r="Q2" s="1379"/>
      <c r="R2" s="1379"/>
      <c r="S2" s="1379"/>
      <c r="T2" s="1379"/>
      <c r="U2" s="1379"/>
      <c r="V2" s="1379"/>
      <c r="W2" s="1379"/>
      <c r="X2" s="1379"/>
      <c r="Y2" s="1379"/>
      <c r="Z2" s="1379"/>
      <c r="AA2" s="1379"/>
      <c r="AB2" s="1379"/>
      <c r="AC2" s="1379"/>
      <c r="AD2" s="1379"/>
      <c r="AE2" s="1379"/>
      <c r="AF2" s="1379"/>
      <c r="AG2" s="1379"/>
      <c r="AH2" s="1379"/>
      <c r="AI2" s="1379"/>
      <c r="AJ2" s="1379"/>
      <c r="AK2" s="1379"/>
      <c r="AL2" s="1379"/>
      <c r="AM2" s="1379"/>
      <c r="AN2" s="1379"/>
      <c r="AO2" s="1379"/>
      <c r="AP2" s="1379"/>
      <c r="AQ2" s="1379"/>
      <c r="AR2" s="1379"/>
      <c r="AS2" s="1379"/>
      <c r="AT2" s="1379"/>
      <c r="AU2" s="1379"/>
      <c r="AV2" s="1379"/>
      <c r="AW2" s="1379"/>
      <c r="AX2" s="1379"/>
      <c r="AY2" s="1379"/>
      <c r="AZ2" s="1379"/>
      <c r="BA2" s="1379"/>
      <c r="BB2" s="607"/>
      <c r="BC2" s="607"/>
      <c r="BD2" s="607"/>
      <c r="BE2" s="607"/>
      <c r="BF2" s="607"/>
      <c r="BG2" s="607"/>
      <c r="BH2" s="607"/>
      <c r="BI2" s="607"/>
      <c r="BJ2" s="607"/>
      <c r="BK2" s="607"/>
      <c r="BL2" s="607"/>
      <c r="BM2" s="607"/>
      <c r="BN2" s="607"/>
      <c r="BO2" s="607"/>
      <c r="BP2" s="607"/>
      <c r="BQ2" s="607"/>
      <c r="BR2" s="607"/>
      <c r="BS2" s="607"/>
      <c r="BT2" s="607"/>
      <c r="BU2" s="607"/>
      <c r="BV2" s="607"/>
      <c r="BW2" s="607"/>
      <c r="BX2" s="607"/>
      <c r="BY2" s="607"/>
      <c r="BZ2" s="607"/>
      <c r="CA2" s="604"/>
      <c r="CB2" s="604"/>
      <c r="CC2" s="604"/>
      <c r="CD2" s="604"/>
      <c r="CE2" s="604"/>
    </row>
    <row r="3" spans="1:83" ht="15" customHeight="1">
      <c r="A3" s="608" t="s">
        <v>266</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604"/>
      <c r="AO3" s="604"/>
      <c r="AP3" s="604"/>
      <c r="AQ3" s="604"/>
      <c r="AR3" s="604"/>
      <c r="AS3" s="604"/>
      <c r="AT3" s="604"/>
      <c r="AU3" s="604"/>
      <c r="AV3" s="604"/>
      <c r="AW3" s="604"/>
      <c r="AX3" s="604"/>
      <c r="AY3" s="604"/>
      <c r="AZ3" s="604"/>
      <c r="BA3" s="609" t="s">
        <v>2</v>
      </c>
      <c r="BB3" s="607"/>
      <c r="BC3" s="607"/>
      <c r="BD3" s="607"/>
      <c r="BE3" s="607"/>
      <c r="BF3" s="607"/>
      <c r="BG3" s="607"/>
      <c r="BH3" s="607"/>
      <c r="BI3" s="607"/>
      <c r="BJ3" s="607"/>
      <c r="BK3" s="607"/>
      <c r="BL3" s="607"/>
      <c r="BM3" s="607"/>
      <c r="BN3" s="607"/>
      <c r="BO3" s="607"/>
      <c r="BP3" s="607"/>
      <c r="BQ3" s="607"/>
      <c r="BR3" s="607"/>
      <c r="BS3" s="607"/>
      <c r="BT3" s="607"/>
      <c r="BU3" s="607"/>
      <c r="BV3" s="607"/>
      <c r="BW3" s="607"/>
      <c r="BX3" s="607"/>
      <c r="BY3" s="607"/>
      <c r="BZ3" s="607"/>
      <c r="CA3" s="604"/>
      <c r="CB3" s="604"/>
      <c r="CC3" s="604"/>
      <c r="CD3" s="604"/>
      <c r="CE3" s="604"/>
    </row>
    <row r="4" spans="1:83" ht="16.5" customHeight="1">
      <c r="A4" s="1454" t="s">
        <v>3</v>
      </c>
      <c r="B4" s="1454"/>
      <c r="C4" s="1454"/>
      <c r="D4" s="1454"/>
      <c r="E4" s="1454"/>
      <c r="F4" s="1454"/>
      <c r="G4" s="1454"/>
      <c r="H4" s="1454"/>
      <c r="I4" s="1454"/>
      <c r="J4" s="1454"/>
      <c r="K4" s="1454"/>
      <c r="L4" s="1454"/>
      <c r="M4" s="1454"/>
      <c r="N4" s="1454"/>
      <c r="O4" s="1454"/>
      <c r="P4" s="1454"/>
      <c r="Q4" s="1455" t="s">
        <v>44</v>
      </c>
      <c r="R4" s="1456"/>
      <c r="S4" s="1456"/>
      <c r="T4" s="1456"/>
      <c r="U4" s="1456"/>
      <c r="V4" s="1456"/>
      <c r="W4" s="1456"/>
      <c r="X4" s="1456"/>
      <c r="Y4" s="1457"/>
      <c r="Z4" s="1458" t="s">
        <v>4</v>
      </c>
      <c r="AA4" s="1458"/>
      <c r="AB4" s="1458"/>
      <c r="AC4" s="1458"/>
      <c r="AD4" s="1458"/>
      <c r="AE4" s="1458"/>
      <c r="AF4" s="1458"/>
      <c r="AG4" s="1458"/>
      <c r="AH4" s="1458"/>
      <c r="AI4" s="1368" t="s">
        <v>265</v>
      </c>
      <c r="AJ4" s="1368"/>
      <c r="AK4" s="1368"/>
      <c r="AL4" s="1368"/>
      <c r="AM4" s="1368"/>
      <c r="AN4" s="1368"/>
      <c r="AO4" s="1368"/>
      <c r="AP4" s="1368"/>
      <c r="AQ4" s="1368"/>
      <c r="AR4" s="1215" t="s">
        <v>5</v>
      </c>
      <c r="AS4" s="1467"/>
      <c r="AT4" s="1467"/>
      <c r="AU4" s="1467"/>
      <c r="AV4" s="1467"/>
      <c r="AW4" s="1467"/>
      <c r="AX4" s="1467"/>
      <c r="AY4" s="1467"/>
      <c r="AZ4" s="1467"/>
      <c r="BA4" s="1468"/>
      <c r="BB4" s="607"/>
      <c r="BC4" s="607"/>
      <c r="BD4" s="607"/>
      <c r="BE4" s="607"/>
      <c r="BF4" s="607"/>
      <c r="BG4" s="607"/>
      <c r="BH4" s="607"/>
      <c r="BI4" s="607"/>
      <c r="BJ4" s="607"/>
      <c r="BK4" s="607"/>
      <c r="BL4" s="607"/>
      <c r="BM4" s="607"/>
      <c r="BN4" s="607"/>
      <c r="BO4" s="607"/>
      <c r="BP4" s="607"/>
      <c r="BQ4" s="607"/>
      <c r="BR4" s="607"/>
      <c r="BS4" s="607"/>
      <c r="BT4" s="607"/>
      <c r="BU4" s="607"/>
      <c r="BV4" s="607"/>
      <c r="BW4" s="607"/>
      <c r="BX4" s="607"/>
      <c r="BY4" s="607"/>
      <c r="BZ4" s="607"/>
      <c r="CA4" s="604"/>
      <c r="CB4" s="604"/>
      <c r="CC4" s="604"/>
      <c r="CD4" s="604"/>
      <c r="CE4" s="604"/>
    </row>
    <row r="5" spans="1:83" ht="16.5" customHeight="1">
      <c r="A5" s="1454"/>
      <c r="B5" s="1454"/>
      <c r="C5" s="1454"/>
      <c r="D5" s="1454"/>
      <c r="E5" s="1454"/>
      <c r="F5" s="1454"/>
      <c r="G5" s="1454"/>
      <c r="H5" s="1454"/>
      <c r="I5" s="1454"/>
      <c r="J5" s="1454"/>
      <c r="K5" s="1454"/>
      <c r="L5" s="1454"/>
      <c r="M5" s="1454"/>
      <c r="N5" s="1454"/>
      <c r="O5" s="1454"/>
      <c r="P5" s="1454"/>
      <c r="Q5" s="1218" t="s">
        <v>280</v>
      </c>
      <c r="R5" s="1219"/>
      <c r="S5" s="1219"/>
      <c r="T5" s="1219"/>
      <c r="U5" s="1219"/>
      <c r="V5" s="1219"/>
      <c r="W5" s="1219"/>
      <c r="X5" s="1219"/>
      <c r="Y5" s="1459"/>
      <c r="Z5" s="1369" t="s">
        <v>34</v>
      </c>
      <c r="AA5" s="1370"/>
      <c r="AB5" s="1370"/>
      <c r="AC5" s="1370"/>
      <c r="AD5" s="1370"/>
      <c r="AE5" s="1370"/>
      <c r="AF5" s="1370"/>
      <c r="AG5" s="1370"/>
      <c r="AH5" s="1371"/>
      <c r="AI5" s="1369" t="s">
        <v>264</v>
      </c>
      <c r="AJ5" s="1370"/>
      <c r="AK5" s="1370"/>
      <c r="AL5" s="1370"/>
      <c r="AM5" s="1370"/>
      <c r="AN5" s="1370"/>
      <c r="AO5" s="1370"/>
      <c r="AP5" s="1370"/>
      <c r="AQ5" s="1371"/>
      <c r="AR5" s="1369" t="s">
        <v>35</v>
      </c>
      <c r="AS5" s="1370"/>
      <c r="AT5" s="1370"/>
      <c r="AU5" s="1370"/>
      <c r="AV5" s="1370"/>
      <c r="AW5" s="1370"/>
      <c r="AX5" s="1370"/>
      <c r="AY5" s="1370"/>
      <c r="AZ5" s="1370"/>
      <c r="BA5" s="1371"/>
      <c r="BB5" s="607"/>
      <c r="BC5" s="610"/>
      <c r="BD5" s="610"/>
      <c r="BE5" s="610"/>
      <c r="BF5" s="610"/>
      <c r="BG5" s="610"/>
      <c r="BH5" s="610"/>
      <c r="BI5" s="610"/>
      <c r="BJ5" s="610"/>
      <c r="BK5" s="610"/>
      <c r="BL5" s="610"/>
      <c r="BM5" s="610"/>
      <c r="BN5" s="610"/>
      <c r="BO5" s="610"/>
      <c r="BP5" s="611"/>
      <c r="BQ5" s="611"/>
      <c r="BR5" s="611"/>
      <c r="BS5" s="611"/>
      <c r="BT5" s="611"/>
      <c r="BU5" s="611"/>
      <c r="BV5" s="611"/>
      <c r="BW5" s="611"/>
      <c r="BX5" s="611"/>
      <c r="BY5" s="607"/>
      <c r="BZ5" s="607"/>
      <c r="CA5" s="604"/>
      <c r="CB5" s="604"/>
      <c r="CC5" s="604"/>
      <c r="CD5" s="604"/>
      <c r="CE5" s="604"/>
    </row>
    <row r="6" spans="1:83">
      <c r="A6" s="1469" t="s">
        <v>212</v>
      </c>
      <c r="B6" s="1470"/>
      <c r="C6" s="1471"/>
      <c r="D6" s="1471"/>
      <c r="E6" s="1471"/>
      <c r="F6" s="1471"/>
      <c r="G6" s="1471"/>
      <c r="H6" s="1471"/>
      <c r="I6" s="1471"/>
      <c r="J6" s="1471"/>
      <c r="K6" s="1471"/>
      <c r="L6" s="1471"/>
      <c r="M6" s="1471"/>
      <c r="N6" s="1471"/>
      <c r="O6" s="1471"/>
      <c r="P6" s="1471"/>
      <c r="Q6" s="1471"/>
      <c r="R6" s="1471"/>
      <c r="S6" s="1471"/>
      <c r="T6" s="1471"/>
      <c r="U6" s="1471"/>
      <c r="V6" s="1471"/>
      <c r="W6" s="1471"/>
      <c r="X6" s="1471"/>
      <c r="Y6" s="1471"/>
      <c r="Z6" s="1471"/>
      <c r="AA6" s="1471"/>
      <c r="AB6" s="1471"/>
      <c r="AC6" s="1471"/>
      <c r="AD6" s="1471"/>
      <c r="AE6" s="1471"/>
      <c r="AF6" s="1471"/>
      <c r="AG6" s="1471"/>
      <c r="AH6" s="1471"/>
      <c r="AI6" s="1471"/>
      <c r="AJ6" s="1471"/>
      <c r="AK6" s="1471"/>
      <c r="AL6" s="1471"/>
      <c r="AM6" s="1471"/>
      <c r="AN6" s="1471"/>
      <c r="AO6" s="1471"/>
      <c r="AP6" s="1471"/>
      <c r="AQ6" s="1471"/>
      <c r="AR6" s="1471"/>
      <c r="AS6" s="1471"/>
      <c r="AT6" s="1471"/>
      <c r="AU6" s="1471"/>
      <c r="AV6" s="1471"/>
      <c r="AW6" s="1471"/>
      <c r="AX6" s="1471"/>
      <c r="AY6" s="1471"/>
      <c r="AZ6" s="1471"/>
      <c r="BA6" s="1472"/>
      <c r="BB6" s="607"/>
      <c r="BC6" s="610"/>
      <c r="BD6" s="610"/>
      <c r="BE6" s="610"/>
      <c r="BF6" s="610"/>
      <c r="BG6" s="610"/>
      <c r="BH6" s="610"/>
      <c r="BI6" s="610"/>
      <c r="BJ6" s="610"/>
      <c r="BK6" s="610"/>
      <c r="BL6" s="610"/>
      <c r="BM6" s="610"/>
      <c r="BN6" s="610"/>
      <c r="BO6" s="612"/>
      <c r="BP6" s="610"/>
      <c r="BQ6" s="610"/>
      <c r="BR6" s="610"/>
      <c r="BS6" s="610"/>
      <c r="BT6" s="610"/>
      <c r="BU6" s="610"/>
      <c r="BV6" s="610"/>
      <c r="BW6" s="610"/>
      <c r="BX6" s="610"/>
      <c r="BY6" s="607"/>
      <c r="BZ6" s="607"/>
      <c r="CA6" s="604"/>
      <c r="CB6" s="604"/>
      <c r="CC6" s="604"/>
      <c r="CD6" s="604"/>
      <c r="CE6" s="604"/>
    </row>
    <row r="7" spans="1:83" ht="21" customHeight="1">
      <c r="A7" s="1461" t="s">
        <v>6</v>
      </c>
      <c r="B7" s="1462"/>
      <c r="C7" s="1478" t="s">
        <v>57</v>
      </c>
      <c r="D7" s="1478"/>
      <c r="E7" s="1478"/>
      <c r="F7" s="1478"/>
      <c r="G7" s="1478"/>
      <c r="H7" s="1478"/>
      <c r="I7" s="1478"/>
      <c r="J7" s="1478"/>
      <c r="K7" s="1478"/>
      <c r="L7" s="1478"/>
      <c r="M7" s="1478"/>
      <c r="N7" s="1478"/>
      <c r="O7" s="1478"/>
      <c r="P7" s="1478"/>
      <c r="Q7" s="1372">
        <f>'支出明細＜原材料・改良＞(別紙１０)'!J22</f>
        <v>0</v>
      </c>
      <c r="R7" s="1373"/>
      <c r="S7" s="1373"/>
      <c r="T7" s="1373"/>
      <c r="U7" s="1373"/>
      <c r="V7" s="1373"/>
      <c r="W7" s="1373"/>
      <c r="X7" s="1373"/>
      <c r="Y7" s="1479"/>
      <c r="Z7" s="1372">
        <f>'支出明細＜原材料・改良＞(別紙１０)'!I22</f>
        <v>0</v>
      </c>
      <c r="AA7" s="1373"/>
      <c r="AB7" s="1373"/>
      <c r="AC7" s="1373"/>
      <c r="AD7" s="1373"/>
      <c r="AE7" s="1373"/>
      <c r="AF7" s="1373"/>
      <c r="AG7" s="1373"/>
      <c r="AH7" s="1373"/>
      <c r="AI7" s="1372">
        <f>ROUNDDOWN(Z7*(1/2),-3)</f>
        <v>0</v>
      </c>
      <c r="AJ7" s="1373"/>
      <c r="AK7" s="1373"/>
      <c r="AL7" s="1373"/>
      <c r="AM7" s="1373"/>
      <c r="AN7" s="1373"/>
      <c r="AO7" s="1373"/>
      <c r="AP7" s="1373"/>
      <c r="AQ7" s="1373"/>
      <c r="AR7" s="1413"/>
      <c r="AS7" s="1414"/>
      <c r="AT7" s="1414"/>
      <c r="AU7" s="1414"/>
      <c r="AV7" s="1414"/>
      <c r="AW7" s="1414"/>
      <c r="AX7" s="1414"/>
      <c r="AY7" s="1414"/>
      <c r="AZ7" s="1414"/>
      <c r="BA7" s="1415"/>
      <c r="BB7" s="607"/>
      <c r="BC7" s="610"/>
      <c r="BD7" s="610"/>
      <c r="BE7" s="610"/>
      <c r="BF7" s="610"/>
      <c r="BG7" s="610"/>
      <c r="BH7" s="610"/>
      <c r="BI7" s="610"/>
      <c r="BJ7" s="610"/>
      <c r="BK7" s="610"/>
      <c r="BL7" s="610"/>
      <c r="BM7" s="610"/>
      <c r="BN7" s="610"/>
      <c r="BO7" s="612"/>
      <c r="BP7" s="112"/>
      <c r="BQ7" s="112"/>
      <c r="BR7" s="112"/>
      <c r="BS7" s="112"/>
      <c r="BT7" s="112"/>
      <c r="BU7" s="112"/>
      <c r="BV7" s="112"/>
      <c r="BW7" s="112"/>
      <c r="BX7" s="112"/>
      <c r="BY7" s="607"/>
      <c r="BZ7" s="607"/>
      <c r="CA7" s="604"/>
      <c r="CB7" s="604"/>
      <c r="CC7" s="604"/>
      <c r="CD7" s="604"/>
      <c r="CE7" s="604"/>
    </row>
    <row r="8" spans="1:83" ht="21" customHeight="1">
      <c r="A8" s="1461"/>
      <c r="B8" s="1462"/>
      <c r="C8" s="1466" t="s">
        <v>109</v>
      </c>
      <c r="D8" s="1466"/>
      <c r="E8" s="1466"/>
      <c r="F8" s="1466"/>
      <c r="G8" s="1466"/>
      <c r="H8" s="1466"/>
      <c r="I8" s="1466"/>
      <c r="J8" s="1466"/>
      <c r="K8" s="1466"/>
      <c r="L8" s="1466"/>
      <c r="M8" s="1466"/>
      <c r="N8" s="1466"/>
      <c r="O8" s="1466"/>
      <c r="P8" s="1466"/>
      <c r="Q8" s="1408">
        <f>'支出明細＜機械工具・改良＞(別紙１１)'!K23</f>
        <v>0</v>
      </c>
      <c r="R8" s="1408"/>
      <c r="S8" s="1408"/>
      <c r="T8" s="1408"/>
      <c r="U8" s="1408"/>
      <c r="V8" s="1408"/>
      <c r="W8" s="1408"/>
      <c r="X8" s="1408"/>
      <c r="Y8" s="1408"/>
      <c r="Z8" s="1408">
        <f>'支出明細＜機械工具・改良＞(別紙１１)'!J23</f>
        <v>0</v>
      </c>
      <c r="AA8" s="1408"/>
      <c r="AB8" s="1408"/>
      <c r="AC8" s="1408"/>
      <c r="AD8" s="1408"/>
      <c r="AE8" s="1408"/>
      <c r="AF8" s="1408"/>
      <c r="AG8" s="1408"/>
      <c r="AH8" s="1374"/>
      <c r="AI8" s="1374">
        <f>ROUNDDOWN(Z8*(1/2),-3)</f>
        <v>0</v>
      </c>
      <c r="AJ8" s="1375"/>
      <c r="AK8" s="1375"/>
      <c r="AL8" s="1375"/>
      <c r="AM8" s="1375"/>
      <c r="AN8" s="1375"/>
      <c r="AO8" s="1375"/>
      <c r="AP8" s="1375"/>
      <c r="AQ8" s="1376"/>
      <c r="AR8" s="1409"/>
      <c r="AS8" s="1409"/>
      <c r="AT8" s="1409"/>
      <c r="AU8" s="1409"/>
      <c r="AV8" s="1409"/>
      <c r="AW8" s="1409"/>
      <c r="AX8" s="1409"/>
      <c r="AY8" s="1409"/>
      <c r="AZ8" s="1409"/>
      <c r="BA8" s="1409"/>
      <c r="BB8" s="607"/>
      <c r="BC8" s="610"/>
      <c r="BD8" s="610"/>
      <c r="BE8" s="610"/>
      <c r="BF8" s="610"/>
      <c r="BG8" s="610"/>
      <c r="BH8" s="610"/>
      <c r="BI8" s="610"/>
      <c r="BJ8" s="610"/>
      <c r="BK8" s="610"/>
      <c r="BL8" s="610"/>
      <c r="BM8" s="610"/>
      <c r="BN8" s="610"/>
      <c r="BO8" s="612"/>
      <c r="BP8" s="112"/>
      <c r="BQ8" s="112"/>
      <c r="BR8" s="112"/>
      <c r="BS8" s="112"/>
      <c r="BT8" s="112"/>
      <c r="BU8" s="112"/>
      <c r="BV8" s="112"/>
      <c r="BW8" s="112"/>
      <c r="BX8" s="112"/>
      <c r="BY8" s="607"/>
      <c r="BZ8" s="607"/>
      <c r="CA8" s="604"/>
      <c r="CB8" s="604"/>
      <c r="CC8" s="604"/>
      <c r="CD8" s="604"/>
      <c r="CE8" s="604"/>
    </row>
    <row r="9" spans="1:83" ht="21" customHeight="1">
      <c r="A9" s="1461"/>
      <c r="B9" s="1462"/>
      <c r="C9" s="1460" t="s">
        <v>110</v>
      </c>
      <c r="D9" s="1460"/>
      <c r="E9" s="1460"/>
      <c r="F9" s="1460"/>
      <c r="G9" s="1460"/>
      <c r="H9" s="1460"/>
      <c r="I9" s="1460"/>
      <c r="J9" s="1460"/>
      <c r="K9" s="1460"/>
      <c r="L9" s="1460"/>
      <c r="M9" s="1460"/>
      <c r="N9" s="1460"/>
      <c r="O9" s="1460"/>
      <c r="P9" s="1460"/>
      <c r="Q9" s="1408">
        <f>'支出明細＜委託専門家・改良＞(別紙１３)'!H22</f>
        <v>0</v>
      </c>
      <c r="R9" s="1408"/>
      <c r="S9" s="1408"/>
      <c r="T9" s="1408"/>
      <c r="U9" s="1408"/>
      <c r="V9" s="1408"/>
      <c r="W9" s="1408"/>
      <c r="X9" s="1408"/>
      <c r="Y9" s="1408"/>
      <c r="Z9" s="1408">
        <f>'支出明細＜委託専門家・改良＞(別紙１３)'!G22</f>
        <v>0</v>
      </c>
      <c r="AA9" s="1408"/>
      <c r="AB9" s="1408"/>
      <c r="AC9" s="1408"/>
      <c r="AD9" s="1408"/>
      <c r="AE9" s="1408"/>
      <c r="AF9" s="1408"/>
      <c r="AG9" s="1408"/>
      <c r="AH9" s="1374"/>
      <c r="AI9" s="1374">
        <f>ROUNDDOWN(Z9*(1/2),-3)</f>
        <v>0</v>
      </c>
      <c r="AJ9" s="1375"/>
      <c r="AK9" s="1375"/>
      <c r="AL9" s="1375"/>
      <c r="AM9" s="1375"/>
      <c r="AN9" s="1375"/>
      <c r="AO9" s="1375"/>
      <c r="AP9" s="1375"/>
      <c r="AQ9" s="1376"/>
      <c r="AR9" s="1409"/>
      <c r="AS9" s="1409"/>
      <c r="AT9" s="1409"/>
      <c r="AU9" s="1409"/>
      <c r="AV9" s="1409"/>
      <c r="AW9" s="1409"/>
      <c r="AX9" s="1409"/>
      <c r="AY9" s="1409"/>
      <c r="AZ9" s="1409"/>
      <c r="BA9" s="1409"/>
      <c r="BB9" s="607"/>
      <c r="BC9" s="613"/>
      <c r="BD9" s="613"/>
      <c r="BE9" s="613"/>
      <c r="BF9" s="613"/>
      <c r="BG9" s="613"/>
      <c r="BH9" s="613"/>
      <c r="BI9" s="613" t="str">
        <f>(IF(AR21&gt;5000000,"「助成金交付申請額」合計が上限額500万円を超えています。いずれかの経費区分の「助成金交付申請額」を手入力で修正し、合計が500万円以内に収まるよう調整してください。",""))</f>
        <v/>
      </c>
      <c r="BJ9" s="613"/>
      <c r="BK9" s="613"/>
      <c r="BL9" s="613"/>
      <c r="BM9" s="613"/>
      <c r="BN9" s="613"/>
      <c r="BO9" s="612"/>
      <c r="BP9" s="112"/>
      <c r="BQ9" s="112"/>
      <c r="BR9" s="112"/>
      <c r="BS9" s="112"/>
      <c r="BT9" s="112"/>
      <c r="BU9" s="112"/>
      <c r="BV9" s="112"/>
      <c r="BW9" s="112"/>
      <c r="BX9" s="112"/>
      <c r="BY9" s="607"/>
      <c r="BZ9" s="607"/>
      <c r="CA9" s="604"/>
      <c r="CB9" s="604"/>
      <c r="CC9" s="604"/>
      <c r="CD9" s="604"/>
      <c r="CE9" s="604"/>
    </row>
    <row r="10" spans="1:83" ht="21" customHeight="1">
      <c r="A10" s="1461"/>
      <c r="B10" s="1462"/>
      <c r="C10" s="1473" t="s">
        <v>101</v>
      </c>
      <c r="D10" s="1474"/>
      <c r="E10" s="1474"/>
      <c r="F10" s="1474"/>
      <c r="G10" s="1474"/>
      <c r="H10" s="1474"/>
      <c r="I10" s="1474"/>
      <c r="J10" s="1474"/>
      <c r="K10" s="1474"/>
      <c r="L10" s="1474"/>
      <c r="M10" s="1474"/>
      <c r="N10" s="1474"/>
      <c r="O10" s="1474"/>
      <c r="P10" s="1474"/>
      <c r="Q10" s="1408">
        <f>'支出明細＜産業財産権・改良＞(別紙１５)'!I16</f>
        <v>0</v>
      </c>
      <c r="R10" s="1408"/>
      <c r="S10" s="1408"/>
      <c r="T10" s="1408"/>
      <c r="U10" s="1408"/>
      <c r="V10" s="1408"/>
      <c r="W10" s="1408"/>
      <c r="X10" s="1408"/>
      <c r="Y10" s="1408"/>
      <c r="Z10" s="1374">
        <f>'支出明細＜産業財産権・改良＞(別紙１５)'!H16</f>
        <v>0</v>
      </c>
      <c r="AA10" s="1375"/>
      <c r="AB10" s="1375"/>
      <c r="AC10" s="1375"/>
      <c r="AD10" s="1375"/>
      <c r="AE10" s="1375"/>
      <c r="AF10" s="1375"/>
      <c r="AG10" s="1375"/>
      <c r="AH10" s="1376"/>
      <c r="AI10" s="1374">
        <f>ROUNDDOWN(Z10*(1/2),-3)</f>
        <v>0</v>
      </c>
      <c r="AJ10" s="1375"/>
      <c r="AK10" s="1375"/>
      <c r="AL10" s="1375"/>
      <c r="AM10" s="1375"/>
      <c r="AN10" s="1375"/>
      <c r="AO10" s="1375"/>
      <c r="AP10" s="1375"/>
      <c r="AQ10" s="1376"/>
      <c r="AR10" s="1409"/>
      <c r="AS10" s="1409"/>
      <c r="AT10" s="1409"/>
      <c r="AU10" s="1409"/>
      <c r="AV10" s="1409"/>
      <c r="AW10" s="1409"/>
      <c r="AX10" s="1409"/>
      <c r="AY10" s="1409"/>
      <c r="AZ10" s="1409"/>
      <c r="BA10" s="1409"/>
      <c r="BB10" s="607"/>
      <c r="BC10" s="610"/>
      <c r="BD10" s="610"/>
      <c r="BE10" s="610"/>
      <c r="BF10" s="610"/>
      <c r="BG10" s="610"/>
      <c r="BH10" s="610"/>
      <c r="BI10" s="610"/>
      <c r="BJ10" s="610"/>
      <c r="BK10" s="610"/>
      <c r="BL10" s="610"/>
      <c r="BM10" s="610"/>
      <c r="BN10" s="610"/>
      <c r="BO10" s="612"/>
      <c r="BP10" s="112"/>
      <c r="BQ10" s="112"/>
      <c r="BR10" s="112"/>
      <c r="BS10" s="112"/>
      <c r="BT10" s="112"/>
      <c r="BU10" s="112"/>
      <c r="BV10" s="112"/>
      <c r="BW10" s="112"/>
      <c r="BX10" s="112"/>
      <c r="BY10" s="607"/>
      <c r="BZ10" s="607"/>
      <c r="CA10" s="604"/>
      <c r="CB10" s="604"/>
      <c r="CC10" s="604"/>
      <c r="CD10" s="604"/>
      <c r="CE10" s="604"/>
    </row>
    <row r="11" spans="1:83" ht="21" customHeight="1">
      <c r="A11" s="1461"/>
      <c r="B11" s="1462"/>
      <c r="C11" s="1466" t="s">
        <v>111</v>
      </c>
      <c r="D11" s="1466"/>
      <c r="E11" s="1466"/>
      <c r="F11" s="1466"/>
      <c r="G11" s="1466"/>
      <c r="H11" s="1466"/>
      <c r="I11" s="1466"/>
      <c r="J11" s="1466"/>
      <c r="K11" s="1466"/>
      <c r="L11" s="1466"/>
      <c r="M11" s="1466"/>
      <c r="N11" s="1466"/>
      <c r="O11" s="1466"/>
      <c r="P11" s="1466"/>
      <c r="Q11" s="1408">
        <f>'支出明細＜人件費・改良＞(別紙１７)'!H20</f>
        <v>0</v>
      </c>
      <c r="R11" s="1408"/>
      <c r="S11" s="1408"/>
      <c r="T11" s="1408"/>
      <c r="U11" s="1408"/>
      <c r="V11" s="1408"/>
      <c r="W11" s="1408"/>
      <c r="X11" s="1408"/>
      <c r="Y11" s="1408"/>
      <c r="Z11" s="1374">
        <f>'支出明細＜人件費・改良＞(別紙１７)'!I20</f>
        <v>0</v>
      </c>
      <c r="AA11" s="1375"/>
      <c r="AB11" s="1375"/>
      <c r="AC11" s="1375"/>
      <c r="AD11" s="1375"/>
      <c r="AE11" s="1375"/>
      <c r="AF11" s="1375"/>
      <c r="AG11" s="1375"/>
      <c r="AH11" s="1376"/>
      <c r="AI11" s="1374">
        <f>MIN(ROUNDDOWN(Z11*(1/2),-3),3500000)</f>
        <v>0</v>
      </c>
      <c r="AJ11" s="1375"/>
      <c r="AK11" s="1375"/>
      <c r="AL11" s="1375"/>
      <c r="AM11" s="1375"/>
      <c r="AN11" s="1375"/>
      <c r="AO11" s="1375"/>
      <c r="AP11" s="1375"/>
      <c r="AQ11" s="1376"/>
      <c r="AR11" s="1475"/>
      <c r="AS11" s="1476"/>
      <c r="AT11" s="1476"/>
      <c r="AU11" s="1476"/>
      <c r="AV11" s="1476"/>
      <c r="AW11" s="1476"/>
      <c r="AX11" s="1476"/>
      <c r="AY11" s="1476"/>
      <c r="AZ11" s="1476"/>
      <c r="BA11" s="1477"/>
      <c r="BB11" s="607"/>
      <c r="BC11" s="610"/>
      <c r="BD11" s="610"/>
      <c r="BE11" s="610"/>
      <c r="BF11" s="610"/>
      <c r="BG11" s="610"/>
      <c r="BH11" s="610"/>
      <c r="BI11" s="610"/>
      <c r="BJ11" s="610"/>
      <c r="BK11" s="610"/>
      <c r="BL11" s="610"/>
      <c r="BM11" s="610"/>
      <c r="BN11" s="610"/>
      <c r="BO11" s="612"/>
      <c r="BP11" s="112"/>
      <c r="BQ11" s="112"/>
      <c r="BR11" s="112"/>
      <c r="BS11" s="112"/>
      <c r="BT11" s="112"/>
      <c r="BU11" s="112"/>
      <c r="BV11" s="112"/>
      <c r="BW11" s="112"/>
      <c r="BX11" s="112"/>
      <c r="BY11" s="607"/>
      <c r="BZ11" s="607"/>
      <c r="CA11" s="604"/>
      <c r="CB11" s="604"/>
      <c r="CC11" s="604"/>
      <c r="CD11" s="604"/>
      <c r="CE11" s="604"/>
    </row>
    <row r="12" spans="1:83" ht="21" customHeight="1">
      <c r="A12" s="1461"/>
      <c r="B12" s="1462"/>
      <c r="C12" s="1466" t="s">
        <v>112</v>
      </c>
      <c r="D12" s="1466"/>
      <c r="E12" s="1466"/>
      <c r="F12" s="1466"/>
      <c r="G12" s="1466"/>
      <c r="H12" s="1466"/>
      <c r="I12" s="1466"/>
      <c r="J12" s="1466"/>
      <c r="K12" s="1466"/>
      <c r="L12" s="1466"/>
      <c r="M12" s="1466"/>
      <c r="N12" s="1466"/>
      <c r="O12" s="1466"/>
      <c r="P12" s="1466"/>
      <c r="Q12" s="1408">
        <f>'支出明細＜賃借料・改良＞(別紙１８)'!I18</f>
        <v>0</v>
      </c>
      <c r="R12" s="1408"/>
      <c r="S12" s="1408"/>
      <c r="T12" s="1408"/>
      <c r="U12" s="1408"/>
      <c r="V12" s="1408"/>
      <c r="W12" s="1408"/>
      <c r="X12" s="1408"/>
      <c r="Y12" s="1408"/>
      <c r="Z12" s="1408">
        <f>'支出明細＜賃借料・改良＞(別紙１８)'!H18</f>
        <v>0</v>
      </c>
      <c r="AA12" s="1408"/>
      <c r="AB12" s="1408"/>
      <c r="AC12" s="1408"/>
      <c r="AD12" s="1408"/>
      <c r="AE12" s="1408"/>
      <c r="AF12" s="1408"/>
      <c r="AG12" s="1408"/>
      <c r="AH12" s="1374"/>
      <c r="AI12" s="1374">
        <f>MIN(ROUNDDOWN(Z12*(1/2),-3),1500000)</f>
        <v>0</v>
      </c>
      <c r="AJ12" s="1375"/>
      <c r="AK12" s="1375"/>
      <c r="AL12" s="1375"/>
      <c r="AM12" s="1375"/>
      <c r="AN12" s="1375"/>
      <c r="AO12" s="1375"/>
      <c r="AP12" s="1375"/>
      <c r="AQ12" s="1376"/>
      <c r="AR12" s="1409"/>
      <c r="AS12" s="1409"/>
      <c r="AT12" s="1409"/>
      <c r="AU12" s="1409"/>
      <c r="AV12" s="1409"/>
      <c r="AW12" s="1409"/>
      <c r="AX12" s="1409"/>
      <c r="AY12" s="1409"/>
      <c r="AZ12" s="1409"/>
      <c r="BA12" s="1409"/>
      <c r="BB12" s="607"/>
      <c r="BC12" s="610"/>
      <c r="BD12" s="610"/>
      <c r="BE12" s="610"/>
      <c r="BF12" s="610"/>
      <c r="BG12" s="610"/>
      <c r="BH12" s="610"/>
      <c r="BI12" s="610"/>
      <c r="BJ12" s="610"/>
      <c r="BK12" s="610"/>
      <c r="BL12" s="610"/>
      <c r="BM12" s="610"/>
      <c r="BN12" s="610"/>
      <c r="BO12" s="612"/>
      <c r="BP12" s="112"/>
      <c r="BQ12" s="112"/>
      <c r="BR12" s="112"/>
      <c r="BS12" s="112"/>
      <c r="BT12" s="112"/>
      <c r="BU12" s="112"/>
      <c r="BV12" s="112"/>
      <c r="BW12" s="112"/>
      <c r="BX12" s="112"/>
      <c r="BY12" s="607"/>
      <c r="BZ12" s="607"/>
      <c r="CA12" s="604"/>
      <c r="CB12" s="604"/>
      <c r="CC12" s="604"/>
      <c r="CD12" s="604"/>
      <c r="CE12" s="604"/>
    </row>
    <row r="13" spans="1:83" ht="21" customHeight="1" thickBot="1">
      <c r="A13" s="1463"/>
      <c r="B13" s="1464"/>
      <c r="C13" s="1465" t="s">
        <v>113</v>
      </c>
      <c r="D13" s="1465"/>
      <c r="E13" s="1465"/>
      <c r="F13" s="1465"/>
      <c r="G13" s="1465"/>
      <c r="H13" s="1465"/>
      <c r="I13" s="1465"/>
      <c r="J13" s="1465"/>
      <c r="K13" s="1465"/>
      <c r="L13" s="1465"/>
      <c r="M13" s="1465"/>
      <c r="N13" s="1465"/>
      <c r="O13" s="1465"/>
      <c r="P13" s="1465"/>
      <c r="Q13" s="1387">
        <f>'支出明細＜賃借料・改良＞(別紙１８)'!I26</f>
        <v>0</v>
      </c>
      <c r="R13" s="1387"/>
      <c r="S13" s="1387"/>
      <c r="T13" s="1387"/>
      <c r="U13" s="1387"/>
      <c r="V13" s="1387"/>
      <c r="W13" s="1387"/>
      <c r="X13" s="1387"/>
      <c r="Y13" s="1387"/>
      <c r="Z13" s="1377"/>
      <c r="AA13" s="1377"/>
      <c r="AB13" s="1377"/>
      <c r="AC13" s="1377"/>
      <c r="AD13" s="1377"/>
      <c r="AE13" s="1377"/>
      <c r="AF13" s="1377"/>
      <c r="AG13" s="1377"/>
      <c r="AH13" s="1378"/>
      <c r="AI13" s="1377"/>
      <c r="AJ13" s="1377"/>
      <c r="AK13" s="1377"/>
      <c r="AL13" s="1377"/>
      <c r="AM13" s="1377"/>
      <c r="AN13" s="1377"/>
      <c r="AO13" s="1377"/>
      <c r="AP13" s="1377"/>
      <c r="AQ13" s="1378"/>
      <c r="AR13" s="1500"/>
      <c r="AS13" s="1500"/>
      <c r="AT13" s="1501"/>
      <c r="AU13" s="1501"/>
      <c r="AV13" s="1501"/>
      <c r="AW13" s="1501"/>
      <c r="AX13" s="1501"/>
      <c r="AY13" s="1501"/>
      <c r="AZ13" s="1501"/>
      <c r="BA13" s="1501"/>
      <c r="BB13" s="607"/>
      <c r="BC13" s="610"/>
      <c r="BD13" s="610"/>
      <c r="BE13" s="610"/>
      <c r="BF13" s="610"/>
      <c r="BG13" s="610"/>
      <c r="BH13" s="610"/>
      <c r="BI13" s="610"/>
      <c r="BJ13" s="610"/>
      <c r="BK13" s="610"/>
      <c r="BL13" s="610"/>
      <c r="BM13" s="610"/>
      <c r="BN13" s="610"/>
      <c r="BO13" s="610"/>
      <c r="BP13" s="112"/>
      <c r="BQ13" s="112"/>
      <c r="BR13" s="112"/>
      <c r="BS13" s="112"/>
      <c r="BT13" s="112"/>
      <c r="BU13" s="112"/>
      <c r="BV13" s="112"/>
      <c r="BW13" s="112"/>
      <c r="BX13" s="112"/>
      <c r="BY13" s="607"/>
      <c r="BZ13" s="607"/>
      <c r="CA13" s="604"/>
      <c r="CB13" s="604"/>
      <c r="CC13" s="604"/>
      <c r="CD13" s="604"/>
      <c r="CE13" s="604"/>
    </row>
    <row r="14" spans="1:83" ht="22.5" customHeight="1" thickBot="1">
      <c r="A14" s="1496" t="s">
        <v>399</v>
      </c>
      <c r="B14" s="1497"/>
      <c r="C14" s="1497"/>
      <c r="D14" s="1497"/>
      <c r="E14" s="1497"/>
      <c r="F14" s="1497"/>
      <c r="G14" s="1497"/>
      <c r="H14" s="1497"/>
      <c r="I14" s="1497"/>
      <c r="J14" s="1497"/>
      <c r="K14" s="1497"/>
      <c r="L14" s="1497"/>
      <c r="M14" s="1497"/>
      <c r="N14" s="1497"/>
      <c r="O14" s="1497"/>
      <c r="P14" s="1498"/>
      <c r="Q14" s="1410">
        <f>IF(OR(様式外＿申請書別紙入力用資料!$C$10=様式外＿申請書別紙入力用資料!$C$35,様式外＿申請書別紙入力用資料!$C$10=様式外＿申請書別紙入力用資料!$C$37),SUM(Q7:Y13),0)</f>
        <v>0</v>
      </c>
      <c r="R14" s="1410"/>
      <c r="S14" s="1410"/>
      <c r="T14" s="1410"/>
      <c r="U14" s="1410"/>
      <c r="V14" s="1410"/>
      <c r="W14" s="1410"/>
      <c r="X14" s="1410"/>
      <c r="Y14" s="1410"/>
      <c r="Z14" s="1410">
        <f>IF(OR(様式外＿申請書別紙入力用資料!$C$10=様式外＿申請書別紙入力用資料!$C$35,様式外＿申請書別紙入力用資料!$C$10=様式外＿申請書別紙入力用資料!$C$37),SUM(Z7:AH12),0)</f>
        <v>0</v>
      </c>
      <c r="AA14" s="1410"/>
      <c r="AB14" s="1410"/>
      <c r="AC14" s="1410"/>
      <c r="AD14" s="1410"/>
      <c r="AE14" s="1410"/>
      <c r="AF14" s="1410"/>
      <c r="AG14" s="1410"/>
      <c r="AH14" s="1490"/>
      <c r="AI14" s="1410">
        <f>IF(OR(様式外＿申請書別紙入力用資料!$C$10=様式外＿申請書別紙入力用資料!$C$35,様式外＿申請書別紙入力用資料!$C$10=様式外＿申請書別紙入力用資料!$C$37),SUM(AI7:AQ12),0)</f>
        <v>0</v>
      </c>
      <c r="AJ14" s="1410"/>
      <c r="AK14" s="1410"/>
      <c r="AL14" s="1410"/>
      <c r="AM14" s="1410"/>
      <c r="AN14" s="1410"/>
      <c r="AO14" s="1410"/>
      <c r="AP14" s="1410"/>
      <c r="AQ14" s="1490"/>
      <c r="AR14" s="1485" t="s">
        <v>269</v>
      </c>
      <c r="AS14" s="1486"/>
      <c r="AT14" s="1482"/>
      <c r="AU14" s="1483"/>
      <c r="AV14" s="1483"/>
      <c r="AW14" s="1483"/>
      <c r="AX14" s="1483"/>
      <c r="AY14" s="1483"/>
      <c r="AZ14" s="1483"/>
      <c r="BA14" s="1484"/>
      <c r="BB14" s="610"/>
      <c r="BC14" s="614"/>
      <c r="BD14" s="614"/>
      <c r="BE14" s="615"/>
      <c r="BF14" s="615"/>
      <c r="BG14" s="615"/>
      <c r="BH14" s="615"/>
      <c r="BI14" s="615"/>
      <c r="BJ14" s="615"/>
      <c r="BK14" s="615"/>
      <c r="BL14" s="615"/>
      <c r="BM14" s="615"/>
      <c r="BN14" s="615"/>
      <c r="BO14" s="615"/>
      <c r="BP14" s="615"/>
      <c r="BQ14" s="615"/>
      <c r="BR14" s="615"/>
      <c r="BS14" s="615"/>
      <c r="BT14" s="615"/>
      <c r="BU14" s="615"/>
      <c r="BV14" s="615"/>
      <c r="BW14" s="607"/>
      <c r="BX14" s="607"/>
      <c r="BY14" s="607"/>
      <c r="BZ14" s="607"/>
      <c r="CA14" s="604"/>
      <c r="CB14" s="604"/>
      <c r="CC14" s="604"/>
      <c r="CD14" s="604"/>
      <c r="CE14" s="604"/>
    </row>
    <row r="15" spans="1:83">
      <c r="A15" s="1491" t="s">
        <v>213</v>
      </c>
      <c r="B15" s="1492"/>
      <c r="C15" s="1493"/>
      <c r="D15" s="1493"/>
      <c r="E15" s="1493"/>
      <c r="F15" s="1493"/>
      <c r="G15" s="1493"/>
      <c r="H15" s="1493"/>
      <c r="I15" s="1493"/>
      <c r="J15" s="1493"/>
      <c r="K15" s="1493"/>
      <c r="L15" s="1493"/>
      <c r="M15" s="1493"/>
      <c r="N15" s="1493"/>
      <c r="O15" s="1493"/>
      <c r="P15" s="1493"/>
      <c r="Q15" s="1493"/>
      <c r="R15" s="1493"/>
      <c r="S15" s="1493"/>
      <c r="T15" s="1493"/>
      <c r="U15" s="1493"/>
      <c r="V15" s="1493"/>
      <c r="W15" s="1493"/>
      <c r="X15" s="1493"/>
      <c r="Y15" s="1493"/>
      <c r="Z15" s="1493"/>
      <c r="AA15" s="1493"/>
      <c r="AB15" s="1493"/>
      <c r="AC15" s="1493"/>
      <c r="AD15" s="1493"/>
      <c r="AE15" s="1493"/>
      <c r="AF15" s="1493"/>
      <c r="AG15" s="1493"/>
      <c r="AH15" s="1493"/>
      <c r="AI15" s="1493"/>
      <c r="AJ15" s="1493"/>
      <c r="AK15" s="1493"/>
      <c r="AL15" s="1493"/>
      <c r="AM15" s="1493"/>
      <c r="AN15" s="1493"/>
      <c r="AO15" s="1493"/>
      <c r="AP15" s="1493"/>
      <c r="AQ15" s="1493"/>
      <c r="AR15" s="1494"/>
      <c r="AS15" s="1494"/>
      <c r="AT15" s="1494"/>
      <c r="AU15" s="1494"/>
      <c r="AV15" s="1494"/>
      <c r="AW15" s="1494"/>
      <c r="AX15" s="1494"/>
      <c r="AY15" s="1494"/>
      <c r="AZ15" s="1494"/>
      <c r="BA15" s="1495"/>
      <c r="BB15" s="607"/>
      <c r="BC15" s="610"/>
      <c r="BD15" s="610"/>
      <c r="BE15" s="610"/>
      <c r="BF15" s="610"/>
      <c r="BG15" s="610"/>
      <c r="BH15" s="610"/>
      <c r="BI15" s="610"/>
      <c r="BJ15" s="610"/>
      <c r="BK15" s="610"/>
      <c r="BL15" s="610"/>
      <c r="BM15" s="610"/>
      <c r="BN15" s="610"/>
      <c r="BO15" s="612"/>
      <c r="BP15" s="112"/>
      <c r="BQ15" s="112"/>
      <c r="BR15" s="112"/>
      <c r="BS15" s="112"/>
      <c r="BT15" s="112"/>
      <c r="BU15" s="112"/>
      <c r="BV15" s="112"/>
      <c r="BW15" s="112"/>
      <c r="BX15" s="112"/>
      <c r="BY15" s="607"/>
      <c r="BZ15" s="607"/>
      <c r="CA15" s="604"/>
      <c r="CB15" s="604"/>
      <c r="CC15" s="604"/>
      <c r="CD15" s="604"/>
      <c r="CE15" s="604"/>
    </row>
    <row r="16" spans="1:83" ht="21" customHeight="1">
      <c r="A16" s="1433" t="s">
        <v>6</v>
      </c>
      <c r="B16" s="1434"/>
      <c r="C16" s="1499" t="s">
        <v>214</v>
      </c>
      <c r="D16" s="1499"/>
      <c r="E16" s="1499"/>
      <c r="F16" s="1499"/>
      <c r="G16" s="1499"/>
      <c r="H16" s="1499"/>
      <c r="I16" s="1499"/>
      <c r="J16" s="1499"/>
      <c r="K16" s="1499"/>
      <c r="L16" s="1499"/>
      <c r="M16" s="1499"/>
      <c r="N16" s="1499"/>
      <c r="O16" s="1499"/>
      <c r="P16" s="1499"/>
      <c r="Q16" s="1437">
        <f>'支出明細＜原材料・規格認証＞(別紙２０)'!J21</f>
        <v>0</v>
      </c>
      <c r="R16" s="1438"/>
      <c r="S16" s="1438"/>
      <c r="T16" s="1438"/>
      <c r="U16" s="1438"/>
      <c r="V16" s="1438"/>
      <c r="W16" s="1438"/>
      <c r="X16" s="1438"/>
      <c r="Y16" s="1439"/>
      <c r="Z16" s="1437">
        <f>'支出明細＜原材料・規格認証＞(別紙２０)'!I21</f>
        <v>0</v>
      </c>
      <c r="AA16" s="1438"/>
      <c r="AB16" s="1438"/>
      <c r="AC16" s="1438"/>
      <c r="AD16" s="1438"/>
      <c r="AE16" s="1438"/>
      <c r="AF16" s="1438"/>
      <c r="AG16" s="1438"/>
      <c r="AH16" s="1438"/>
      <c r="AI16" s="1437">
        <f>ROUNDDOWN(Z16*(1/2),-3)</f>
        <v>0</v>
      </c>
      <c r="AJ16" s="1438"/>
      <c r="AK16" s="1438"/>
      <c r="AL16" s="1438"/>
      <c r="AM16" s="1438"/>
      <c r="AN16" s="1438"/>
      <c r="AO16" s="1438"/>
      <c r="AP16" s="1438"/>
      <c r="AQ16" s="1438"/>
      <c r="AR16" s="1413"/>
      <c r="AS16" s="1414"/>
      <c r="AT16" s="1414"/>
      <c r="AU16" s="1414"/>
      <c r="AV16" s="1414"/>
      <c r="AW16" s="1414"/>
      <c r="AX16" s="1414"/>
      <c r="AY16" s="1414"/>
      <c r="AZ16" s="1414"/>
      <c r="BA16" s="1415"/>
      <c r="BB16" s="607"/>
      <c r="BC16" s="613"/>
      <c r="BD16" s="613"/>
      <c r="BE16" s="613"/>
      <c r="BF16" s="613"/>
      <c r="BG16" s="613"/>
      <c r="BH16" s="613"/>
      <c r="BI16" s="613" t="str">
        <f>(IF(AR29&gt;5000000,"「助成金交付申請額」合計が上限額500万円を超えています。いずれかの経費区分の「助成金交付申請額」を手入力で修正し、合計が500万円以内に収まるよう調整してください。",""))</f>
        <v/>
      </c>
      <c r="BJ16" s="613"/>
      <c r="BK16" s="613"/>
      <c r="BL16" s="613"/>
      <c r="BM16" s="613"/>
      <c r="BN16" s="613"/>
      <c r="BO16" s="612"/>
      <c r="BP16" s="112"/>
      <c r="BQ16" s="112"/>
      <c r="BR16" s="112"/>
      <c r="BS16" s="112"/>
      <c r="BT16" s="112"/>
      <c r="BU16" s="112"/>
      <c r="BV16" s="112"/>
      <c r="BW16" s="112"/>
      <c r="BX16" s="112"/>
      <c r="BY16" s="607"/>
      <c r="BZ16" s="607"/>
      <c r="CA16" s="604"/>
      <c r="CB16" s="604"/>
      <c r="CC16" s="604"/>
      <c r="CD16" s="604"/>
      <c r="CE16" s="604"/>
    </row>
    <row r="17" spans="1:93" ht="21" customHeight="1">
      <c r="A17" s="1433"/>
      <c r="B17" s="1434"/>
      <c r="C17" s="1422" t="s">
        <v>308</v>
      </c>
      <c r="D17" s="1422"/>
      <c r="E17" s="1422"/>
      <c r="F17" s="1422"/>
      <c r="G17" s="1422"/>
      <c r="H17" s="1422"/>
      <c r="I17" s="1422"/>
      <c r="J17" s="1422"/>
      <c r="K17" s="1422"/>
      <c r="L17" s="1422"/>
      <c r="M17" s="1422"/>
      <c r="N17" s="1422"/>
      <c r="O17" s="1422"/>
      <c r="P17" s="1422"/>
      <c r="Q17" s="1408">
        <f>'支出明細＜機械工具・規格認証＞(別紙２１)'!K23</f>
        <v>0</v>
      </c>
      <c r="R17" s="1408"/>
      <c r="S17" s="1408"/>
      <c r="T17" s="1408"/>
      <c r="U17" s="1408"/>
      <c r="V17" s="1408"/>
      <c r="W17" s="1408"/>
      <c r="X17" s="1408"/>
      <c r="Y17" s="1408"/>
      <c r="Z17" s="1408">
        <f>'支出明細＜機械工具・規格認証＞(別紙２１)'!J23</f>
        <v>0</v>
      </c>
      <c r="AA17" s="1408"/>
      <c r="AB17" s="1408"/>
      <c r="AC17" s="1408"/>
      <c r="AD17" s="1408"/>
      <c r="AE17" s="1408"/>
      <c r="AF17" s="1408"/>
      <c r="AG17" s="1408"/>
      <c r="AH17" s="1374"/>
      <c r="AI17" s="1408">
        <f>ROUNDDOWN(Z17*(1/2),-3)</f>
        <v>0</v>
      </c>
      <c r="AJ17" s="1408"/>
      <c r="AK17" s="1408"/>
      <c r="AL17" s="1408"/>
      <c r="AM17" s="1408"/>
      <c r="AN17" s="1408"/>
      <c r="AO17" s="1408"/>
      <c r="AP17" s="1408"/>
      <c r="AQ17" s="1374"/>
      <c r="AR17" s="1409"/>
      <c r="AS17" s="1409"/>
      <c r="AT17" s="1409"/>
      <c r="AU17" s="1409"/>
      <c r="AV17" s="1409"/>
      <c r="AW17" s="1409"/>
      <c r="AX17" s="1409"/>
      <c r="AY17" s="1409"/>
      <c r="AZ17" s="1409"/>
      <c r="BA17" s="1409"/>
      <c r="BB17" s="607"/>
      <c r="BC17" s="610"/>
      <c r="BD17" s="610"/>
      <c r="BE17" s="610"/>
      <c r="BF17" s="610"/>
      <c r="BG17" s="610"/>
      <c r="BH17" s="610"/>
      <c r="BI17" s="610"/>
      <c r="BJ17" s="610"/>
      <c r="BK17" s="610"/>
      <c r="BL17" s="610"/>
      <c r="BM17" s="610"/>
      <c r="BN17" s="610"/>
      <c r="BO17" s="612"/>
      <c r="BP17" s="112"/>
      <c r="BQ17" s="112"/>
      <c r="BR17" s="112"/>
      <c r="BS17" s="112"/>
      <c r="BT17" s="112"/>
      <c r="BU17" s="112"/>
      <c r="BV17" s="112"/>
      <c r="BW17" s="112"/>
      <c r="BX17" s="112"/>
      <c r="BY17" s="607"/>
      <c r="BZ17" s="607"/>
      <c r="CA17" s="604"/>
      <c r="CB17" s="604"/>
      <c r="CC17" s="604"/>
      <c r="CD17" s="604"/>
      <c r="CE17" s="604"/>
    </row>
    <row r="18" spans="1:93" ht="21" customHeight="1">
      <c r="A18" s="1433"/>
      <c r="B18" s="1434"/>
      <c r="C18" s="1419" t="s">
        <v>215</v>
      </c>
      <c r="D18" s="1419"/>
      <c r="E18" s="1419"/>
      <c r="F18" s="1419"/>
      <c r="G18" s="1419"/>
      <c r="H18" s="1419"/>
      <c r="I18" s="1419"/>
      <c r="J18" s="1419"/>
      <c r="K18" s="1419"/>
      <c r="L18" s="1419"/>
      <c r="M18" s="1419"/>
      <c r="N18" s="1419"/>
      <c r="O18" s="1419"/>
      <c r="P18" s="1419"/>
      <c r="Q18" s="1408">
        <f>'支払明細＜委託専門家・規格認証＞(別紙２３)'!H18</f>
        <v>0</v>
      </c>
      <c r="R18" s="1408"/>
      <c r="S18" s="1408"/>
      <c r="T18" s="1408"/>
      <c r="U18" s="1408"/>
      <c r="V18" s="1408"/>
      <c r="W18" s="1408"/>
      <c r="X18" s="1408"/>
      <c r="Y18" s="1408"/>
      <c r="Z18" s="1408">
        <f>'支払明細＜委託専門家・規格認証＞(別紙２３)'!G18</f>
        <v>0</v>
      </c>
      <c r="AA18" s="1408"/>
      <c r="AB18" s="1408"/>
      <c r="AC18" s="1408"/>
      <c r="AD18" s="1408"/>
      <c r="AE18" s="1408"/>
      <c r="AF18" s="1408"/>
      <c r="AG18" s="1408"/>
      <c r="AH18" s="1374"/>
      <c r="AI18" s="1408">
        <f>ROUNDDOWN(Z18*(1/2),-3)</f>
        <v>0</v>
      </c>
      <c r="AJ18" s="1408"/>
      <c r="AK18" s="1408"/>
      <c r="AL18" s="1408"/>
      <c r="AM18" s="1408"/>
      <c r="AN18" s="1408"/>
      <c r="AO18" s="1408"/>
      <c r="AP18" s="1408"/>
      <c r="AQ18" s="1374"/>
      <c r="AR18" s="1409"/>
      <c r="AS18" s="1409"/>
      <c r="AT18" s="1409"/>
      <c r="AU18" s="1409"/>
      <c r="AV18" s="1409"/>
      <c r="AW18" s="1409"/>
      <c r="AX18" s="1409"/>
      <c r="AY18" s="1409"/>
      <c r="AZ18" s="1409"/>
      <c r="BA18" s="1409"/>
      <c r="BB18" s="607"/>
      <c r="BC18" s="610"/>
      <c r="BD18" s="610"/>
      <c r="BE18" s="610"/>
      <c r="BF18" s="610"/>
      <c r="BG18" s="610"/>
      <c r="BH18" s="610"/>
      <c r="BI18" s="610"/>
      <c r="BJ18" s="610"/>
      <c r="BK18" s="610"/>
      <c r="BL18" s="610"/>
      <c r="BM18" s="610"/>
      <c r="BN18" s="610"/>
      <c r="BO18" s="612"/>
      <c r="BP18" s="112"/>
      <c r="BQ18" s="112"/>
      <c r="BR18" s="112"/>
      <c r="BS18" s="112"/>
      <c r="BT18" s="112"/>
      <c r="BU18" s="112"/>
      <c r="BV18" s="112"/>
      <c r="BW18" s="112"/>
      <c r="BX18" s="112"/>
      <c r="BY18" s="607"/>
      <c r="BZ18" s="607"/>
      <c r="CA18" s="604"/>
      <c r="CB18" s="604"/>
      <c r="CC18" s="604"/>
      <c r="CD18" s="604"/>
      <c r="CE18" s="604"/>
    </row>
    <row r="19" spans="1:93" ht="21" customHeight="1" thickBot="1">
      <c r="A19" s="1435"/>
      <c r="B19" s="1436"/>
      <c r="C19" s="1386" t="s">
        <v>216</v>
      </c>
      <c r="D19" s="1386"/>
      <c r="E19" s="1386"/>
      <c r="F19" s="1386"/>
      <c r="G19" s="1386"/>
      <c r="H19" s="1386"/>
      <c r="I19" s="1386"/>
      <c r="J19" s="1386"/>
      <c r="K19" s="1386"/>
      <c r="L19" s="1386"/>
      <c r="M19" s="1386"/>
      <c r="N19" s="1386"/>
      <c r="O19" s="1386"/>
      <c r="P19" s="1386"/>
      <c r="Q19" s="1387">
        <f>'支払明細＜委託専門家・規格認証＞(別紙２３)'!H26</f>
        <v>0</v>
      </c>
      <c r="R19" s="1387"/>
      <c r="S19" s="1387"/>
      <c r="T19" s="1387"/>
      <c r="U19" s="1387"/>
      <c r="V19" s="1387"/>
      <c r="W19" s="1387"/>
      <c r="X19" s="1387"/>
      <c r="Y19" s="1387"/>
      <c r="Z19" s="1377"/>
      <c r="AA19" s="1377"/>
      <c r="AB19" s="1377"/>
      <c r="AC19" s="1377"/>
      <c r="AD19" s="1377"/>
      <c r="AE19" s="1377"/>
      <c r="AF19" s="1377"/>
      <c r="AG19" s="1377"/>
      <c r="AH19" s="1378"/>
      <c r="AI19" s="1377"/>
      <c r="AJ19" s="1377"/>
      <c r="AK19" s="1377"/>
      <c r="AL19" s="1377"/>
      <c r="AM19" s="1377"/>
      <c r="AN19" s="1377"/>
      <c r="AO19" s="1377"/>
      <c r="AP19" s="1377"/>
      <c r="AQ19" s="1378"/>
      <c r="AR19" s="1500"/>
      <c r="AS19" s="1500"/>
      <c r="AT19" s="1500"/>
      <c r="AU19" s="1500"/>
      <c r="AV19" s="1500"/>
      <c r="AW19" s="1500"/>
      <c r="AX19" s="1500"/>
      <c r="AY19" s="1500"/>
      <c r="AZ19" s="1500"/>
      <c r="BA19" s="1500"/>
      <c r="BB19" s="607"/>
      <c r="BC19" s="610"/>
      <c r="BD19" s="610"/>
      <c r="BE19" s="610"/>
      <c r="BF19" s="610"/>
      <c r="BG19" s="610"/>
      <c r="BH19" s="610"/>
      <c r="BI19" s="610"/>
      <c r="BJ19" s="610"/>
      <c r="BK19" s="610"/>
      <c r="BL19" s="610"/>
      <c r="BM19" s="610"/>
      <c r="BN19" s="610"/>
      <c r="BO19" s="612"/>
      <c r="BP19" s="112"/>
      <c r="BQ19" s="112"/>
      <c r="BR19" s="112"/>
      <c r="BS19" s="112"/>
      <c r="BT19" s="112"/>
      <c r="BU19" s="112"/>
      <c r="BV19" s="112"/>
      <c r="BW19" s="112"/>
      <c r="BX19" s="112"/>
      <c r="BY19" s="607"/>
      <c r="BZ19" s="607"/>
      <c r="CA19" s="604"/>
      <c r="CB19" s="604"/>
      <c r="CC19" s="604"/>
      <c r="CD19" s="604"/>
      <c r="CE19" s="604"/>
    </row>
    <row r="20" spans="1:93" ht="22.5" customHeight="1" thickBot="1">
      <c r="A20" s="1423" t="s">
        <v>400</v>
      </c>
      <c r="B20" s="1424"/>
      <c r="C20" s="1424"/>
      <c r="D20" s="1424"/>
      <c r="E20" s="1424"/>
      <c r="F20" s="1424"/>
      <c r="G20" s="1424"/>
      <c r="H20" s="1424"/>
      <c r="I20" s="1424"/>
      <c r="J20" s="1424"/>
      <c r="K20" s="1424"/>
      <c r="L20" s="1424"/>
      <c r="M20" s="1424"/>
      <c r="N20" s="1424"/>
      <c r="O20" s="1424"/>
      <c r="P20" s="1425"/>
      <c r="Q20" s="1406">
        <f>IF(OR(様式外＿申請書別紙入力用資料!$C$10=様式外＿申請書別紙入力用資料!$C$36,様式外＿申請書別紙入力用資料!$C$10=様式外＿申請書別紙入力用資料!$C$37),SUM(Q16:Y19),0)</f>
        <v>0</v>
      </c>
      <c r="R20" s="1406"/>
      <c r="S20" s="1406"/>
      <c r="T20" s="1406"/>
      <c r="U20" s="1406"/>
      <c r="V20" s="1406"/>
      <c r="W20" s="1406"/>
      <c r="X20" s="1406"/>
      <c r="Y20" s="1406"/>
      <c r="Z20" s="1406">
        <f>IF(OR(様式外＿申請書別紙入力用資料!$C$10=様式外＿申請書別紙入力用資料!$C$36,様式外＿申請書別紙入力用資料!$C$10=様式外＿申請書別紙入力用資料!$C$37),SUM(Z16:AH18),0)</f>
        <v>0</v>
      </c>
      <c r="AA20" s="1406"/>
      <c r="AB20" s="1406"/>
      <c r="AC20" s="1406"/>
      <c r="AD20" s="1406"/>
      <c r="AE20" s="1406"/>
      <c r="AF20" s="1406"/>
      <c r="AG20" s="1406"/>
      <c r="AH20" s="1407"/>
      <c r="AI20" s="1406">
        <f>IF(OR(様式外＿申請書別紙入力用資料!$C$10=様式外＿申請書別紙入力用資料!$C$36,様式外＿申請書別紙入力用資料!$C$10=様式外＿申請書別紙入力用資料!$C$37),SUM(AI16:AQ18),0)</f>
        <v>0</v>
      </c>
      <c r="AJ20" s="1406"/>
      <c r="AK20" s="1406"/>
      <c r="AL20" s="1406"/>
      <c r="AM20" s="1406"/>
      <c r="AN20" s="1406"/>
      <c r="AO20" s="1406"/>
      <c r="AP20" s="1406"/>
      <c r="AQ20" s="1407"/>
      <c r="AR20" s="1485" t="s">
        <v>269</v>
      </c>
      <c r="AS20" s="1486"/>
      <c r="AT20" s="1482"/>
      <c r="AU20" s="1483"/>
      <c r="AV20" s="1483"/>
      <c r="AW20" s="1483"/>
      <c r="AX20" s="1483"/>
      <c r="AY20" s="1483"/>
      <c r="AZ20" s="1483"/>
      <c r="BA20" s="1484"/>
      <c r="BB20" s="608"/>
      <c r="BC20" s="608"/>
      <c r="BD20" s="604"/>
      <c r="BE20" s="604"/>
      <c r="BF20" s="604"/>
      <c r="BG20" s="604"/>
      <c r="BH20" s="604"/>
      <c r="BI20" s="604"/>
      <c r="BJ20" s="604"/>
      <c r="BK20" s="604"/>
      <c r="BL20" s="604"/>
      <c r="BM20" s="604"/>
      <c r="BN20" s="604"/>
      <c r="BO20" s="604"/>
      <c r="BP20" s="604"/>
      <c r="BQ20" s="604"/>
      <c r="BR20" s="604"/>
      <c r="BS20" s="604"/>
      <c r="BT20" s="604"/>
      <c r="BU20" s="604"/>
      <c r="BV20" s="604"/>
      <c r="BW20" s="604"/>
      <c r="BX20" s="604"/>
      <c r="BY20" s="604"/>
      <c r="BZ20" s="604"/>
      <c r="CA20" s="604"/>
      <c r="CB20" s="604"/>
      <c r="CC20" s="604"/>
      <c r="CD20" s="604"/>
      <c r="CE20" s="604"/>
    </row>
    <row r="21" spans="1:93" ht="22.5" customHeight="1" thickTop="1" thickBot="1">
      <c r="A21" s="1420" t="s">
        <v>401</v>
      </c>
      <c r="B21" s="1421"/>
      <c r="C21" s="1421"/>
      <c r="D21" s="1421"/>
      <c r="E21" s="1421"/>
      <c r="F21" s="1421"/>
      <c r="G21" s="1421"/>
      <c r="H21" s="1421"/>
      <c r="I21" s="1421"/>
      <c r="J21" s="1421"/>
      <c r="K21" s="1421"/>
      <c r="L21" s="1421"/>
      <c r="M21" s="1421"/>
      <c r="N21" s="1421"/>
      <c r="O21" s="1421"/>
      <c r="P21" s="1421"/>
      <c r="Q21" s="1380">
        <f>Q14+Q20</f>
        <v>0</v>
      </c>
      <c r="R21" s="1381"/>
      <c r="S21" s="1381"/>
      <c r="T21" s="1381"/>
      <c r="U21" s="1381"/>
      <c r="V21" s="1381"/>
      <c r="W21" s="1381"/>
      <c r="X21" s="1381"/>
      <c r="Y21" s="1382"/>
      <c r="Z21" s="1380">
        <f t="shared" ref="Z21" si="0">Z14+Z20</f>
        <v>0</v>
      </c>
      <c r="AA21" s="1381"/>
      <c r="AB21" s="1381"/>
      <c r="AC21" s="1381"/>
      <c r="AD21" s="1381"/>
      <c r="AE21" s="1381"/>
      <c r="AF21" s="1381"/>
      <c r="AG21" s="1381"/>
      <c r="AH21" s="1382"/>
      <c r="AI21" s="1380">
        <f>AI14+AI20</f>
        <v>0</v>
      </c>
      <c r="AJ21" s="1381"/>
      <c r="AK21" s="1381"/>
      <c r="AL21" s="1381"/>
      <c r="AM21" s="1381"/>
      <c r="AN21" s="1381"/>
      <c r="AO21" s="1381"/>
      <c r="AP21" s="1381"/>
      <c r="AQ21" s="1382"/>
      <c r="AR21" s="1383">
        <f>AT14+AT20</f>
        <v>0</v>
      </c>
      <c r="AS21" s="1384"/>
      <c r="AT21" s="1384"/>
      <c r="AU21" s="1384"/>
      <c r="AV21" s="1384"/>
      <c r="AW21" s="1384"/>
      <c r="AX21" s="1384"/>
      <c r="AY21" s="1384"/>
      <c r="AZ21" s="1384"/>
      <c r="BA21" s="1385"/>
      <c r="BB21" s="1506" t="str">
        <f>(IF(AR21&gt;5000000,"←「助成金交付申請額」合計が上限額500万円を超えています。いずれかの経費区分の「助成金交付申請額」を手入力で修正し、合計が500万円以内に収まるよう調整してください。",""))</f>
        <v/>
      </c>
      <c r="BC21" s="1506"/>
      <c r="BD21" s="1506"/>
      <c r="BE21" s="1506"/>
      <c r="BF21" s="1506"/>
      <c r="BG21" s="1506"/>
      <c r="BH21" s="1506"/>
      <c r="BI21" s="1506"/>
      <c r="BJ21" s="1506"/>
      <c r="BK21" s="1506"/>
      <c r="BL21" s="1506"/>
      <c r="BM21" s="1506"/>
      <c r="BN21" s="1506"/>
      <c r="BO21" s="1506"/>
      <c r="BP21" s="1506"/>
      <c r="BQ21" s="1506"/>
      <c r="BR21" s="1506"/>
      <c r="BS21" s="1506"/>
      <c r="BT21" s="1506"/>
      <c r="BU21" s="1506"/>
      <c r="BV21" s="1506"/>
      <c r="BW21" s="1506"/>
      <c r="BX21" s="1506"/>
      <c r="BY21" s="1506"/>
      <c r="BZ21" s="1506"/>
      <c r="CA21" s="1506"/>
      <c r="CB21" s="1506"/>
      <c r="CC21" s="1506"/>
      <c r="CD21" s="1506"/>
      <c r="CE21" s="1506"/>
      <c r="CF21" s="114"/>
      <c r="CG21" s="114"/>
      <c r="CH21" s="114"/>
      <c r="CI21" s="114"/>
      <c r="CJ21" s="114"/>
      <c r="CK21" s="114"/>
      <c r="CL21" s="114"/>
      <c r="CM21" s="114"/>
      <c r="CN21" s="114"/>
      <c r="CO21" s="113"/>
    </row>
    <row r="22" spans="1:93" ht="52.5" customHeight="1" thickTop="1">
      <c r="A22" s="616"/>
      <c r="B22" s="1480" t="str">
        <f>IF(Q21&lt;&gt;Q30,"↑「助成事業に要する経費」合計と↓「資金調達金額」合計とが不一致です。一致するよう修正してください。","")</f>
        <v/>
      </c>
      <c r="C22" s="1480"/>
      <c r="D22" s="1480"/>
      <c r="E22" s="1480"/>
      <c r="F22" s="1480"/>
      <c r="G22" s="1480"/>
      <c r="H22" s="1480"/>
      <c r="I22" s="1480"/>
      <c r="J22" s="1480"/>
      <c r="K22" s="1480"/>
      <c r="L22" s="1480"/>
      <c r="M22" s="1480"/>
      <c r="N22" s="1480"/>
      <c r="O22" s="1480"/>
      <c r="P22" s="1480"/>
      <c r="Q22" s="1480"/>
      <c r="R22" s="1480"/>
      <c r="S22" s="1480"/>
      <c r="T22" s="1480"/>
      <c r="U22" s="1480"/>
      <c r="V22" s="1480"/>
      <c r="W22" s="1480"/>
      <c r="X22" s="1480"/>
      <c r="Y22" s="1480"/>
      <c r="Z22" s="1480"/>
      <c r="AA22" s="1480"/>
      <c r="AB22" s="1480"/>
      <c r="AC22" s="1480"/>
      <c r="AD22" s="1480"/>
      <c r="AE22" s="1480"/>
      <c r="AF22" s="1480"/>
      <c r="AG22" s="1480"/>
      <c r="AH22" s="1480"/>
      <c r="AI22" s="1480"/>
      <c r="AJ22" s="1480"/>
      <c r="AK22" s="1480"/>
      <c r="AL22" s="1480"/>
      <c r="AM22" s="1480"/>
      <c r="AN22" s="1480"/>
      <c r="AO22" s="1480"/>
      <c r="AP22" s="1480"/>
      <c r="AQ22" s="1480"/>
      <c r="AR22" s="1480"/>
      <c r="AS22" s="1480"/>
      <c r="AT22" s="1480"/>
      <c r="AU22" s="1480"/>
      <c r="AV22" s="1480"/>
      <c r="AW22" s="1480"/>
      <c r="AX22" s="1480"/>
      <c r="AY22" s="1480"/>
      <c r="AZ22" s="1480"/>
      <c r="BA22" s="617"/>
      <c r="BB22" s="1506"/>
      <c r="BC22" s="1506"/>
      <c r="BD22" s="1506"/>
      <c r="BE22" s="1506"/>
      <c r="BF22" s="1506"/>
      <c r="BG22" s="1506"/>
      <c r="BH22" s="1506"/>
      <c r="BI22" s="1506"/>
      <c r="BJ22" s="1506"/>
      <c r="BK22" s="1506"/>
      <c r="BL22" s="1506"/>
      <c r="BM22" s="1506"/>
      <c r="BN22" s="1506"/>
      <c r="BO22" s="1506"/>
      <c r="BP22" s="1506"/>
      <c r="BQ22" s="1506"/>
      <c r="BR22" s="1506"/>
      <c r="BS22" s="1506"/>
      <c r="BT22" s="1506"/>
      <c r="BU22" s="1506"/>
      <c r="BV22" s="1506"/>
      <c r="BW22" s="1506"/>
      <c r="BX22" s="1506"/>
      <c r="BY22" s="1506"/>
      <c r="BZ22" s="1506"/>
      <c r="CA22" s="1506"/>
      <c r="CB22" s="1506"/>
      <c r="CC22" s="1506"/>
      <c r="CD22" s="1506"/>
      <c r="CE22" s="1506"/>
      <c r="CF22" s="114"/>
      <c r="CG22" s="114"/>
      <c r="CH22" s="114"/>
      <c r="CI22" s="114"/>
      <c r="CJ22" s="114"/>
      <c r="CK22" s="114"/>
      <c r="CL22" s="114"/>
      <c r="CM22" s="114"/>
      <c r="CN22" s="114"/>
      <c r="CO22" s="113"/>
    </row>
    <row r="23" spans="1:93" ht="15" customHeight="1">
      <c r="A23" s="618" t="s">
        <v>267</v>
      </c>
      <c r="B23" s="604"/>
      <c r="C23" s="604"/>
      <c r="D23" s="619"/>
      <c r="E23" s="604"/>
      <c r="F23" s="604"/>
      <c r="G23" s="604"/>
      <c r="H23" s="604"/>
      <c r="I23" s="604"/>
      <c r="J23" s="604"/>
      <c r="K23" s="604"/>
      <c r="L23" s="604"/>
      <c r="M23" s="604"/>
      <c r="N23" s="604"/>
      <c r="O23" s="604"/>
      <c r="P23" s="604"/>
      <c r="Q23" s="604"/>
      <c r="R23" s="604"/>
      <c r="S23" s="604"/>
      <c r="T23" s="604"/>
      <c r="U23" s="604"/>
      <c r="V23" s="604"/>
      <c r="W23" s="604"/>
      <c r="X23" s="612"/>
      <c r="Y23" s="612"/>
      <c r="Z23" s="604"/>
      <c r="AA23" s="604"/>
      <c r="AB23" s="604"/>
      <c r="AC23" s="604"/>
      <c r="AD23" s="604"/>
      <c r="AE23" s="604"/>
      <c r="AF23" s="604"/>
      <c r="AG23" s="604"/>
      <c r="AH23" s="604"/>
      <c r="AI23" s="604"/>
      <c r="AJ23" s="604"/>
      <c r="AK23" s="604"/>
      <c r="AL23" s="604"/>
      <c r="AM23" s="604"/>
      <c r="AN23" s="604"/>
      <c r="AO23" s="604"/>
      <c r="AP23" s="604"/>
      <c r="AQ23" s="604"/>
      <c r="AR23" s="604"/>
      <c r="AS23" s="604"/>
      <c r="AT23" s="604"/>
      <c r="AU23" s="620"/>
      <c r="AV23" s="620"/>
      <c r="AW23" s="620"/>
      <c r="AX23" s="620"/>
      <c r="AY23" s="620"/>
      <c r="AZ23" s="620"/>
      <c r="BA23" s="620"/>
      <c r="BB23" s="1506"/>
      <c r="BC23" s="1506"/>
      <c r="BD23" s="1506"/>
      <c r="BE23" s="1506"/>
      <c r="BF23" s="1506"/>
      <c r="BG23" s="1506"/>
      <c r="BH23" s="1506"/>
      <c r="BI23" s="1506"/>
      <c r="BJ23" s="1506"/>
      <c r="BK23" s="1506"/>
      <c r="BL23" s="1506"/>
      <c r="BM23" s="1506"/>
      <c r="BN23" s="1506"/>
      <c r="BO23" s="1506"/>
      <c r="BP23" s="1506"/>
      <c r="BQ23" s="1506"/>
      <c r="BR23" s="1506"/>
      <c r="BS23" s="1506"/>
      <c r="BT23" s="1506"/>
      <c r="BU23" s="1506"/>
      <c r="BV23" s="1506"/>
      <c r="BW23" s="1506"/>
      <c r="BX23" s="1506"/>
      <c r="BY23" s="1506"/>
      <c r="BZ23" s="1506"/>
      <c r="CA23" s="1506"/>
      <c r="CB23" s="1506"/>
      <c r="CC23" s="1506"/>
      <c r="CD23" s="1506"/>
      <c r="CE23" s="1506"/>
      <c r="CF23" s="114"/>
      <c r="CG23" s="114"/>
      <c r="CH23" s="114"/>
      <c r="CI23" s="114"/>
      <c r="CJ23" s="114"/>
      <c r="CK23" s="114"/>
      <c r="CL23" s="114"/>
      <c r="CM23" s="114"/>
      <c r="CN23" s="114"/>
      <c r="CO23" s="121"/>
    </row>
    <row r="24" spans="1:93" ht="19" customHeight="1">
      <c r="A24" s="1397" t="s">
        <v>45</v>
      </c>
      <c r="B24" s="1398"/>
      <c r="C24" s="1398"/>
      <c r="D24" s="1398"/>
      <c r="E24" s="1398"/>
      <c r="F24" s="1398"/>
      <c r="G24" s="1398"/>
      <c r="H24" s="1398"/>
      <c r="I24" s="1398"/>
      <c r="J24" s="1398"/>
      <c r="K24" s="1398"/>
      <c r="L24" s="1398"/>
      <c r="M24" s="1398"/>
      <c r="N24" s="1398"/>
      <c r="O24" s="1398"/>
      <c r="P24" s="1399"/>
      <c r="Q24" s="1397" t="s">
        <v>7</v>
      </c>
      <c r="R24" s="1398"/>
      <c r="S24" s="1398"/>
      <c r="T24" s="1398"/>
      <c r="U24" s="1398"/>
      <c r="V24" s="1398"/>
      <c r="W24" s="1398"/>
      <c r="X24" s="1398"/>
      <c r="Y24" s="1398"/>
      <c r="Z24" s="1451" t="s">
        <v>8</v>
      </c>
      <c r="AA24" s="1452"/>
      <c r="AB24" s="1452"/>
      <c r="AC24" s="1452"/>
      <c r="AD24" s="1452"/>
      <c r="AE24" s="1452"/>
      <c r="AF24" s="1452"/>
      <c r="AG24" s="1452"/>
      <c r="AH24" s="1452"/>
      <c r="AI24" s="1452"/>
      <c r="AJ24" s="1452"/>
      <c r="AK24" s="1452"/>
      <c r="AL24" s="1452"/>
      <c r="AM24" s="1452"/>
      <c r="AN24" s="1452"/>
      <c r="AO24" s="1452"/>
      <c r="AP24" s="1452"/>
      <c r="AQ24" s="1453"/>
      <c r="AR24" s="1398" t="s">
        <v>130</v>
      </c>
      <c r="AS24" s="1398"/>
      <c r="AT24" s="1398"/>
      <c r="AU24" s="1398"/>
      <c r="AV24" s="1398"/>
      <c r="AW24" s="1398"/>
      <c r="AX24" s="1398"/>
      <c r="AY24" s="1398"/>
      <c r="AZ24" s="1398"/>
      <c r="BA24" s="1399"/>
      <c r="BB24" s="608"/>
      <c r="BC24" s="604"/>
      <c r="BD24" s="604"/>
      <c r="BE24" s="604"/>
      <c r="BF24" s="604"/>
      <c r="BG24" s="604"/>
      <c r="BH24" s="604"/>
      <c r="BI24" s="604"/>
      <c r="BJ24" s="604"/>
      <c r="BK24" s="621"/>
      <c r="BL24" s="621"/>
      <c r="BM24" s="621"/>
      <c r="BN24" s="621"/>
      <c r="BO24" s="621"/>
      <c r="BP24" s="621"/>
      <c r="BQ24" s="621"/>
      <c r="BR24" s="621"/>
      <c r="BS24" s="621"/>
      <c r="BT24" s="621"/>
      <c r="BU24" s="621"/>
      <c r="BV24" s="621"/>
      <c r="BW24" s="621"/>
      <c r="BX24" s="621"/>
      <c r="BY24" s="621"/>
      <c r="BZ24" s="621"/>
      <c r="CA24" s="621"/>
      <c r="CB24" s="621"/>
      <c r="CC24" s="621"/>
      <c r="CD24" s="621"/>
      <c r="CE24" s="621"/>
      <c r="CF24" s="116"/>
      <c r="CG24" s="116"/>
      <c r="CH24" s="116"/>
      <c r="CI24" s="116"/>
      <c r="CJ24" s="116"/>
      <c r="CK24" s="116"/>
      <c r="CL24" s="116"/>
      <c r="CM24" s="116"/>
      <c r="CN24" s="116"/>
      <c r="CO24" s="116"/>
    </row>
    <row r="25" spans="1:93" ht="21" customHeight="1">
      <c r="A25" s="1427" t="s">
        <v>9</v>
      </c>
      <c r="B25" s="1428"/>
      <c r="C25" s="1394" t="s">
        <v>52</v>
      </c>
      <c r="D25" s="1395"/>
      <c r="E25" s="1395"/>
      <c r="F25" s="1395"/>
      <c r="G25" s="1395"/>
      <c r="H25" s="1395"/>
      <c r="I25" s="1395"/>
      <c r="J25" s="1395"/>
      <c r="K25" s="1395"/>
      <c r="L25" s="1395"/>
      <c r="M25" s="1395"/>
      <c r="N25" s="1395"/>
      <c r="O25" s="1395"/>
      <c r="P25" s="1396"/>
      <c r="Q25" s="1400"/>
      <c r="R25" s="1401"/>
      <c r="S25" s="1401"/>
      <c r="T25" s="1401"/>
      <c r="U25" s="1401"/>
      <c r="V25" s="1401"/>
      <c r="W25" s="1401"/>
      <c r="X25" s="1401"/>
      <c r="Y25" s="1401"/>
      <c r="Z25" s="1446"/>
      <c r="AA25" s="1447"/>
      <c r="AB25" s="1447"/>
      <c r="AC25" s="1447"/>
      <c r="AD25" s="1447"/>
      <c r="AE25" s="1447"/>
      <c r="AF25" s="1447"/>
      <c r="AG25" s="1447"/>
      <c r="AH25" s="1447"/>
      <c r="AI25" s="1447"/>
      <c r="AJ25" s="1447"/>
      <c r="AK25" s="1447"/>
      <c r="AL25" s="1447"/>
      <c r="AM25" s="1447"/>
      <c r="AN25" s="1447"/>
      <c r="AO25" s="1447"/>
      <c r="AP25" s="1447"/>
      <c r="AQ25" s="1448"/>
      <c r="AR25" s="1446"/>
      <c r="AS25" s="1447"/>
      <c r="AT25" s="1447"/>
      <c r="AU25" s="1447"/>
      <c r="AV25" s="1447"/>
      <c r="AW25" s="1447"/>
      <c r="AX25" s="1447"/>
      <c r="AY25" s="1447"/>
      <c r="AZ25" s="1447"/>
      <c r="BA25" s="1448"/>
      <c r="BB25" s="607"/>
      <c r="BC25" s="604"/>
      <c r="BD25" s="604"/>
      <c r="BE25" s="604"/>
      <c r="BF25" s="604"/>
      <c r="BG25" s="604"/>
      <c r="BH25" s="604"/>
      <c r="BI25" s="604"/>
      <c r="BJ25" s="604"/>
      <c r="BK25" s="621"/>
      <c r="BL25" s="621"/>
      <c r="BM25" s="621"/>
      <c r="BN25" s="621"/>
      <c r="BO25" s="621"/>
      <c r="BP25" s="621"/>
      <c r="BQ25" s="621"/>
      <c r="BR25" s="621"/>
      <c r="BS25" s="621"/>
      <c r="BT25" s="621"/>
      <c r="BU25" s="621"/>
      <c r="BV25" s="621"/>
      <c r="BW25" s="621"/>
      <c r="BX25" s="621"/>
      <c r="BY25" s="621"/>
      <c r="BZ25" s="621"/>
      <c r="CA25" s="621"/>
      <c r="CB25" s="621"/>
      <c r="CC25" s="621"/>
      <c r="CD25" s="621"/>
      <c r="CE25" s="621"/>
      <c r="CF25" s="116"/>
      <c r="CG25" s="116"/>
      <c r="CH25" s="116"/>
      <c r="CI25" s="116"/>
      <c r="CJ25" s="116"/>
      <c r="CK25" s="116"/>
      <c r="CL25" s="116"/>
      <c r="CM25" s="116"/>
      <c r="CN25" s="116"/>
      <c r="CO25" s="116"/>
    </row>
    <row r="26" spans="1:93" ht="21" customHeight="1">
      <c r="A26" s="1429"/>
      <c r="B26" s="1430"/>
      <c r="C26" s="1391" t="s">
        <v>46</v>
      </c>
      <c r="D26" s="1392"/>
      <c r="E26" s="1392"/>
      <c r="F26" s="1392"/>
      <c r="G26" s="1392"/>
      <c r="H26" s="1392"/>
      <c r="I26" s="1392"/>
      <c r="J26" s="1392"/>
      <c r="K26" s="1392"/>
      <c r="L26" s="1392"/>
      <c r="M26" s="1392"/>
      <c r="N26" s="1392"/>
      <c r="O26" s="1392"/>
      <c r="P26" s="1393"/>
      <c r="Q26" s="1366"/>
      <c r="R26" s="1367"/>
      <c r="S26" s="1367"/>
      <c r="T26" s="1367"/>
      <c r="U26" s="1367"/>
      <c r="V26" s="1367"/>
      <c r="W26" s="1367"/>
      <c r="X26" s="1367"/>
      <c r="Y26" s="1367"/>
      <c r="Z26" s="1502"/>
      <c r="AA26" s="1503"/>
      <c r="AB26" s="1503"/>
      <c r="AC26" s="1503"/>
      <c r="AD26" s="1503"/>
      <c r="AE26" s="1503"/>
      <c r="AF26" s="1503"/>
      <c r="AG26" s="1503"/>
      <c r="AH26" s="1503"/>
      <c r="AI26" s="1503"/>
      <c r="AJ26" s="1503"/>
      <c r="AK26" s="1503"/>
      <c r="AL26" s="1503"/>
      <c r="AM26" s="1503"/>
      <c r="AN26" s="1503"/>
      <c r="AO26" s="1503"/>
      <c r="AP26" s="1503"/>
      <c r="AQ26" s="1504"/>
      <c r="AR26" s="1449"/>
      <c r="AS26" s="1449"/>
      <c r="AT26" s="1449"/>
      <c r="AU26" s="1449"/>
      <c r="AV26" s="1449"/>
      <c r="AW26" s="1449"/>
      <c r="AX26" s="1449"/>
      <c r="AY26" s="1449"/>
      <c r="AZ26" s="1449"/>
      <c r="BA26" s="1450"/>
      <c r="BB26" s="622"/>
      <c r="BC26" s="615"/>
      <c r="BD26" s="615"/>
      <c r="BE26" s="615"/>
      <c r="BF26" s="615"/>
      <c r="BG26" s="615"/>
      <c r="BH26" s="615"/>
      <c r="BI26" s="615"/>
      <c r="BJ26" s="615"/>
      <c r="BK26" s="615"/>
      <c r="BL26" s="615"/>
      <c r="BM26" s="615"/>
      <c r="BN26" s="615"/>
      <c r="BO26" s="615"/>
      <c r="BP26" s="615"/>
      <c r="BQ26" s="615"/>
      <c r="BR26" s="615"/>
      <c r="BS26" s="615"/>
      <c r="BT26" s="615"/>
      <c r="BU26" s="615"/>
      <c r="BV26" s="615"/>
      <c r="BW26" s="615"/>
      <c r="BX26" s="615"/>
      <c r="BY26" s="615"/>
      <c r="BZ26" s="615"/>
      <c r="CA26" s="615"/>
      <c r="CB26" s="615"/>
      <c r="CC26" s="615"/>
      <c r="CD26" s="615"/>
      <c r="CE26" s="615"/>
      <c r="CF26" s="122"/>
      <c r="CG26" s="122"/>
      <c r="CH26" s="122"/>
      <c r="CI26" s="122"/>
      <c r="CJ26" s="122"/>
      <c r="CK26" s="122"/>
      <c r="CL26" s="123"/>
      <c r="CM26" s="123"/>
      <c r="CN26" s="123"/>
      <c r="CO26" s="124"/>
    </row>
    <row r="27" spans="1:93" ht="21" customHeight="1">
      <c r="A27" s="1429"/>
      <c r="B27" s="1430"/>
      <c r="C27" s="1391" t="s">
        <v>47</v>
      </c>
      <c r="D27" s="1392"/>
      <c r="E27" s="1392"/>
      <c r="F27" s="1392"/>
      <c r="G27" s="1392"/>
      <c r="H27" s="1392"/>
      <c r="I27" s="1392"/>
      <c r="J27" s="1392"/>
      <c r="K27" s="1392"/>
      <c r="L27" s="1392"/>
      <c r="M27" s="1392"/>
      <c r="N27" s="1392"/>
      <c r="O27" s="1392"/>
      <c r="P27" s="1393"/>
      <c r="Q27" s="1366"/>
      <c r="R27" s="1367"/>
      <c r="S27" s="1367"/>
      <c r="T27" s="1367"/>
      <c r="U27" s="1367"/>
      <c r="V27" s="1367"/>
      <c r="W27" s="1367"/>
      <c r="X27" s="1367"/>
      <c r="Y27" s="1367"/>
      <c r="Z27" s="1502"/>
      <c r="AA27" s="1503"/>
      <c r="AB27" s="1503"/>
      <c r="AC27" s="1503"/>
      <c r="AD27" s="1503"/>
      <c r="AE27" s="1503"/>
      <c r="AF27" s="1503"/>
      <c r="AG27" s="1503"/>
      <c r="AH27" s="1503"/>
      <c r="AI27" s="1503"/>
      <c r="AJ27" s="1503"/>
      <c r="AK27" s="1503"/>
      <c r="AL27" s="1503"/>
      <c r="AM27" s="1503"/>
      <c r="AN27" s="1503"/>
      <c r="AO27" s="1503"/>
      <c r="AP27" s="1503"/>
      <c r="AQ27" s="1504"/>
      <c r="AR27" s="1449"/>
      <c r="AS27" s="1449"/>
      <c r="AT27" s="1449"/>
      <c r="AU27" s="1449"/>
      <c r="AV27" s="1449"/>
      <c r="AW27" s="1449"/>
      <c r="AX27" s="1449"/>
      <c r="AY27" s="1449"/>
      <c r="AZ27" s="1449"/>
      <c r="BA27" s="1450"/>
      <c r="BB27" s="622"/>
      <c r="BC27" s="615"/>
      <c r="BD27" s="615"/>
      <c r="BE27" s="615"/>
      <c r="BF27" s="615"/>
      <c r="BG27" s="615"/>
      <c r="BH27" s="615"/>
      <c r="BI27" s="615"/>
      <c r="BJ27" s="615"/>
      <c r="BK27" s="615"/>
      <c r="BL27" s="615"/>
      <c r="BM27" s="615"/>
      <c r="BN27" s="615"/>
      <c r="BO27" s="615"/>
      <c r="BP27" s="615"/>
      <c r="BQ27" s="615"/>
      <c r="BR27" s="615"/>
      <c r="BS27" s="615"/>
      <c r="BT27" s="615"/>
      <c r="BU27" s="615"/>
      <c r="BV27" s="615"/>
      <c r="BW27" s="615"/>
      <c r="BX27" s="615"/>
      <c r="BY27" s="615"/>
      <c r="BZ27" s="615"/>
      <c r="CA27" s="615"/>
      <c r="CB27" s="615"/>
      <c r="CC27" s="615"/>
      <c r="CD27" s="615"/>
      <c r="CE27" s="615"/>
      <c r="CF27" s="122"/>
      <c r="CG27" s="122"/>
      <c r="CH27" s="122"/>
      <c r="CI27" s="122"/>
      <c r="CJ27" s="122"/>
      <c r="CK27" s="122"/>
      <c r="CL27" s="123"/>
      <c r="CM27" s="123"/>
      <c r="CN27" s="123"/>
      <c r="CO27" s="122"/>
    </row>
    <row r="28" spans="1:93" ht="21" customHeight="1">
      <c r="A28" s="1431"/>
      <c r="B28" s="1432"/>
      <c r="C28" s="1440" t="s">
        <v>268</v>
      </c>
      <c r="D28" s="1441"/>
      <c r="E28" s="1441"/>
      <c r="F28" s="1441"/>
      <c r="G28" s="1441"/>
      <c r="H28" s="1441"/>
      <c r="I28" s="1441"/>
      <c r="J28" s="1441"/>
      <c r="K28" s="1441"/>
      <c r="L28" s="1441"/>
      <c r="M28" s="1441"/>
      <c r="N28" s="1441"/>
      <c r="O28" s="1441"/>
      <c r="P28" s="1442"/>
      <c r="Q28" s="1366"/>
      <c r="R28" s="1367"/>
      <c r="S28" s="1367"/>
      <c r="T28" s="1367"/>
      <c r="U28" s="1367"/>
      <c r="V28" s="1367"/>
      <c r="W28" s="1367"/>
      <c r="X28" s="1367"/>
      <c r="Y28" s="1367"/>
      <c r="Z28" s="1502"/>
      <c r="AA28" s="1503"/>
      <c r="AB28" s="1503"/>
      <c r="AC28" s="1503"/>
      <c r="AD28" s="1503"/>
      <c r="AE28" s="1503"/>
      <c r="AF28" s="1503"/>
      <c r="AG28" s="1503"/>
      <c r="AH28" s="1503"/>
      <c r="AI28" s="1503"/>
      <c r="AJ28" s="1503"/>
      <c r="AK28" s="1503"/>
      <c r="AL28" s="1503"/>
      <c r="AM28" s="1503"/>
      <c r="AN28" s="1503"/>
      <c r="AO28" s="1503"/>
      <c r="AP28" s="1503"/>
      <c r="AQ28" s="1504"/>
      <c r="AR28" s="1481"/>
      <c r="AS28" s="1449"/>
      <c r="AT28" s="1449"/>
      <c r="AU28" s="1449"/>
      <c r="AV28" s="1449"/>
      <c r="AW28" s="1449"/>
      <c r="AX28" s="1449"/>
      <c r="AY28" s="1449"/>
      <c r="AZ28" s="1449"/>
      <c r="BA28" s="1450"/>
      <c r="BB28" s="615"/>
      <c r="BC28" s="615"/>
      <c r="BD28" s="615"/>
      <c r="BE28" s="615"/>
      <c r="BF28" s="615"/>
      <c r="BG28" s="615"/>
      <c r="BH28" s="615"/>
      <c r="BI28" s="615"/>
      <c r="BJ28" s="615"/>
      <c r="BK28" s="615"/>
      <c r="BL28" s="615"/>
      <c r="BM28" s="615"/>
      <c r="BN28" s="615"/>
      <c r="BO28" s="615"/>
      <c r="BP28" s="615"/>
      <c r="BQ28" s="615"/>
      <c r="BR28" s="615"/>
      <c r="BS28" s="615"/>
      <c r="BT28" s="615"/>
      <c r="BU28" s="615"/>
      <c r="BV28" s="615"/>
      <c r="BW28" s="615"/>
      <c r="BX28" s="615"/>
      <c r="BY28" s="615"/>
      <c r="BZ28" s="615"/>
      <c r="CA28" s="615"/>
      <c r="CB28" s="615"/>
      <c r="CC28" s="615"/>
      <c r="CD28" s="615"/>
      <c r="CE28" s="615"/>
      <c r="CF28" s="122"/>
      <c r="CG28" s="122"/>
      <c r="CH28" s="122"/>
      <c r="CI28" s="122"/>
      <c r="CJ28" s="122"/>
      <c r="CK28" s="122"/>
      <c r="CL28" s="123"/>
      <c r="CM28" s="123"/>
      <c r="CN28" s="123"/>
      <c r="CO28" s="122"/>
    </row>
    <row r="29" spans="1:93" ht="21" customHeight="1" thickBot="1">
      <c r="A29" s="1431"/>
      <c r="B29" s="1432"/>
      <c r="C29" s="1443"/>
      <c r="D29" s="1444"/>
      <c r="E29" s="1444"/>
      <c r="F29" s="1444"/>
      <c r="G29" s="1444"/>
      <c r="H29" s="1444"/>
      <c r="I29" s="1444"/>
      <c r="J29" s="1444"/>
      <c r="K29" s="1444"/>
      <c r="L29" s="1444"/>
      <c r="M29" s="1444"/>
      <c r="N29" s="1444"/>
      <c r="O29" s="1444"/>
      <c r="P29" s="1445"/>
      <c r="Q29" s="1402"/>
      <c r="R29" s="1403"/>
      <c r="S29" s="1403"/>
      <c r="T29" s="1403"/>
      <c r="U29" s="1403"/>
      <c r="V29" s="1403"/>
      <c r="W29" s="1403"/>
      <c r="X29" s="1403"/>
      <c r="Y29" s="1403"/>
      <c r="Z29" s="1502"/>
      <c r="AA29" s="1503"/>
      <c r="AB29" s="1503"/>
      <c r="AC29" s="1503"/>
      <c r="AD29" s="1503"/>
      <c r="AE29" s="1503"/>
      <c r="AF29" s="1503"/>
      <c r="AG29" s="1503"/>
      <c r="AH29" s="1503"/>
      <c r="AI29" s="1503"/>
      <c r="AJ29" s="1503"/>
      <c r="AK29" s="1503"/>
      <c r="AL29" s="1503"/>
      <c r="AM29" s="1503"/>
      <c r="AN29" s="1503"/>
      <c r="AO29" s="1503"/>
      <c r="AP29" s="1503"/>
      <c r="AQ29" s="1504"/>
      <c r="AR29" s="1411"/>
      <c r="AS29" s="1411"/>
      <c r="AT29" s="1411"/>
      <c r="AU29" s="1411"/>
      <c r="AV29" s="1411"/>
      <c r="AW29" s="1411"/>
      <c r="AX29" s="1411"/>
      <c r="AY29" s="1411"/>
      <c r="AZ29" s="1411"/>
      <c r="BA29" s="1412"/>
      <c r="BB29" s="604"/>
      <c r="BC29" s="621"/>
      <c r="BD29" s="621"/>
      <c r="BE29" s="621"/>
      <c r="BF29" s="621"/>
      <c r="BG29" s="621"/>
      <c r="BH29" s="621"/>
      <c r="BI29" s="621"/>
      <c r="BJ29" s="621"/>
      <c r="BK29" s="621"/>
      <c r="BL29" s="621"/>
      <c r="BM29" s="621"/>
      <c r="BN29" s="621"/>
      <c r="BO29" s="621"/>
      <c r="BP29" s="621"/>
      <c r="BQ29" s="621"/>
      <c r="BR29" s="621"/>
      <c r="BS29" s="621"/>
      <c r="BT29" s="621"/>
      <c r="BU29" s="621"/>
      <c r="BV29" s="621"/>
      <c r="BW29" s="621"/>
      <c r="BX29" s="621"/>
      <c r="BY29" s="621"/>
      <c r="BZ29" s="621"/>
      <c r="CA29" s="621"/>
      <c r="CB29" s="621"/>
      <c r="CC29" s="621"/>
      <c r="CD29" s="621"/>
      <c r="CE29" s="621"/>
      <c r="CF29" s="116"/>
      <c r="CG29" s="116"/>
      <c r="CH29" s="116"/>
      <c r="CI29" s="116"/>
      <c r="CJ29" s="116"/>
      <c r="CK29" s="116"/>
      <c r="CL29" s="116"/>
      <c r="CM29" s="116"/>
      <c r="CN29" s="116"/>
      <c r="CO29" s="113"/>
    </row>
    <row r="30" spans="1:93" ht="21" customHeight="1" thickBot="1">
      <c r="A30" s="1388" t="s">
        <v>139</v>
      </c>
      <c r="B30" s="1389"/>
      <c r="C30" s="1389"/>
      <c r="D30" s="1389"/>
      <c r="E30" s="1389"/>
      <c r="F30" s="1389"/>
      <c r="G30" s="1389"/>
      <c r="H30" s="1389"/>
      <c r="I30" s="1389"/>
      <c r="J30" s="1389"/>
      <c r="K30" s="1389"/>
      <c r="L30" s="1389"/>
      <c r="M30" s="1389"/>
      <c r="N30" s="1389"/>
      <c r="O30" s="1389"/>
      <c r="P30" s="1390"/>
      <c r="Q30" s="1404">
        <f>SUM(Q25:Y29)</f>
        <v>0</v>
      </c>
      <c r="R30" s="1405"/>
      <c r="S30" s="1405"/>
      <c r="T30" s="1405"/>
      <c r="U30" s="1405"/>
      <c r="V30" s="1405"/>
      <c r="W30" s="1405"/>
      <c r="X30" s="1405"/>
      <c r="Y30" s="1405"/>
      <c r="Z30" s="1487" t="str">
        <f>IF(Q21&lt;&gt;Q30,"修正して下さい","")</f>
        <v/>
      </c>
      <c r="AA30" s="1488"/>
      <c r="AB30" s="1488"/>
      <c r="AC30" s="1488"/>
      <c r="AD30" s="1488"/>
      <c r="AE30" s="1488"/>
      <c r="AF30" s="1488"/>
      <c r="AG30" s="1488"/>
      <c r="AH30" s="1488"/>
      <c r="AI30" s="1488"/>
      <c r="AJ30" s="1488"/>
      <c r="AK30" s="1488"/>
      <c r="AL30" s="1488"/>
      <c r="AM30" s="1488"/>
      <c r="AN30" s="1488"/>
      <c r="AO30" s="1488"/>
      <c r="AP30" s="1488"/>
      <c r="AQ30" s="1488"/>
      <c r="AR30" s="1488"/>
      <c r="AS30" s="1488"/>
      <c r="AT30" s="1488"/>
      <c r="AU30" s="1488"/>
      <c r="AV30" s="1488"/>
      <c r="AW30" s="1488"/>
      <c r="AX30" s="1488"/>
      <c r="AY30" s="1488"/>
      <c r="AZ30" s="1488"/>
      <c r="BA30" s="1489"/>
      <c r="BB30" s="1505"/>
      <c r="BC30" s="1505"/>
      <c r="BD30" s="1505"/>
      <c r="BE30" s="1505"/>
      <c r="BF30" s="1505"/>
      <c r="BG30" s="1505"/>
      <c r="BH30" s="1505"/>
      <c r="BI30" s="1505"/>
      <c r="BJ30" s="1505"/>
      <c r="BK30" s="1505"/>
      <c r="BL30" s="1505"/>
      <c r="BM30" s="1505"/>
      <c r="BN30" s="1505"/>
      <c r="BO30" s="1505"/>
      <c r="BP30" s="1505"/>
      <c r="BQ30" s="1505"/>
      <c r="BR30" s="1505"/>
      <c r="BS30" s="1505"/>
      <c r="BT30" s="1505"/>
      <c r="BU30" s="1505"/>
      <c r="BV30" s="1505"/>
      <c r="BW30" s="1505"/>
      <c r="BX30" s="1505"/>
      <c r="BY30" s="1505"/>
      <c r="BZ30" s="1505"/>
      <c r="CA30" s="1505"/>
      <c r="CB30" s="1505"/>
      <c r="CC30" s="1505"/>
      <c r="CD30" s="1505"/>
      <c r="CE30" s="1505"/>
      <c r="CF30" s="127"/>
      <c r="CH30" s="125"/>
      <c r="CI30" s="125"/>
      <c r="CJ30" s="125"/>
      <c r="CK30" s="125"/>
      <c r="CL30" s="116"/>
      <c r="CM30" s="116"/>
      <c r="CN30" s="116"/>
      <c r="CO30" s="113"/>
    </row>
    <row r="31" spans="1:93" ht="6.75" customHeight="1">
      <c r="A31" s="620"/>
      <c r="B31" s="620"/>
      <c r="C31" s="613"/>
      <c r="D31" s="613"/>
      <c r="E31" s="613"/>
      <c r="F31" s="613"/>
      <c r="G31" s="613"/>
      <c r="H31" s="613"/>
      <c r="I31" s="613"/>
      <c r="J31" s="613"/>
      <c r="K31" s="613"/>
      <c r="L31" s="613"/>
      <c r="M31" s="610"/>
      <c r="N31" s="610"/>
      <c r="O31" s="610"/>
      <c r="P31" s="610"/>
      <c r="Q31" s="610"/>
      <c r="R31" s="610"/>
      <c r="S31" s="610"/>
      <c r="T31" s="610"/>
      <c r="U31" s="610"/>
      <c r="V31" s="610"/>
      <c r="W31" s="610"/>
      <c r="X31" s="613"/>
      <c r="Y31" s="613"/>
      <c r="Z31" s="613"/>
      <c r="AA31" s="613"/>
      <c r="AB31" s="613"/>
      <c r="AC31" s="613"/>
      <c r="AD31" s="613"/>
      <c r="AE31" s="613"/>
      <c r="AF31" s="613"/>
      <c r="AG31" s="613"/>
      <c r="AH31" s="613"/>
      <c r="AI31" s="613"/>
      <c r="AJ31" s="613"/>
      <c r="AK31" s="613"/>
      <c r="AL31" s="613"/>
      <c r="AM31" s="613"/>
      <c r="AN31" s="613"/>
      <c r="AO31" s="613"/>
      <c r="AP31" s="613"/>
      <c r="AQ31" s="613"/>
      <c r="AR31" s="613"/>
      <c r="AS31" s="613"/>
      <c r="AT31" s="613"/>
      <c r="AU31" s="613"/>
      <c r="AV31" s="613"/>
      <c r="AW31" s="613"/>
      <c r="AX31" s="613"/>
      <c r="AY31" s="613"/>
      <c r="AZ31" s="613"/>
      <c r="BA31" s="613"/>
      <c r="BB31" s="1505"/>
      <c r="BC31" s="1505"/>
      <c r="BD31" s="1505"/>
      <c r="BE31" s="1505"/>
      <c r="BF31" s="1505"/>
      <c r="BG31" s="1505"/>
      <c r="BH31" s="1505"/>
      <c r="BI31" s="1505"/>
      <c r="BJ31" s="1505"/>
      <c r="BK31" s="1505"/>
      <c r="BL31" s="1505"/>
      <c r="BM31" s="1505"/>
      <c r="BN31" s="1505"/>
      <c r="BO31" s="1505"/>
      <c r="BP31" s="1505"/>
      <c r="BQ31" s="1505"/>
      <c r="BR31" s="1505"/>
      <c r="BS31" s="1505"/>
      <c r="BT31" s="1505"/>
      <c r="BU31" s="1505"/>
      <c r="BV31" s="1505"/>
      <c r="BW31" s="1505"/>
      <c r="BX31" s="1505"/>
      <c r="BY31" s="1505"/>
      <c r="BZ31" s="1505"/>
      <c r="CA31" s="1505"/>
      <c r="CB31" s="1505"/>
      <c r="CC31" s="1505"/>
      <c r="CD31" s="1505"/>
      <c r="CE31" s="1505"/>
      <c r="CH31" s="125"/>
      <c r="CI31" s="125"/>
      <c r="CJ31" s="125"/>
      <c r="CK31" s="125"/>
      <c r="CL31" s="116"/>
      <c r="CM31" s="116"/>
      <c r="CN31" s="116"/>
      <c r="CO31" s="116"/>
    </row>
    <row r="32" spans="1:93" ht="15" customHeight="1">
      <c r="A32" s="620"/>
      <c r="B32" s="620"/>
      <c r="C32" s="614"/>
      <c r="D32" s="614"/>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623"/>
      <c r="AM32" s="623"/>
      <c r="AN32" s="623"/>
      <c r="AO32" s="623"/>
      <c r="AP32" s="623"/>
      <c r="AQ32" s="623"/>
      <c r="AR32" s="623"/>
      <c r="AS32" s="623"/>
      <c r="AT32" s="623"/>
      <c r="AU32" s="623"/>
      <c r="AV32" s="623"/>
      <c r="AW32" s="623"/>
      <c r="AX32" s="623"/>
      <c r="AY32" s="623"/>
      <c r="AZ32" s="623"/>
      <c r="BA32" s="623"/>
      <c r="BB32" s="1505"/>
      <c r="BC32" s="1505"/>
      <c r="BD32" s="1505"/>
      <c r="BE32" s="1505"/>
      <c r="BF32" s="1505"/>
      <c r="BG32" s="1505"/>
      <c r="BH32" s="1505"/>
      <c r="BI32" s="1505"/>
      <c r="BJ32" s="1505"/>
      <c r="BK32" s="1505"/>
      <c r="BL32" s="1505"/>
      <c r="BM32" s="1505"/>
      <c r="BN32" s="1505"/>
      <c r="BO32" s="1505"/>
      <c r="BP32" s="1505"/>
      <c r="BQ32" s="1505"/>
      <c r="BR32" s="1505"/>
      <c r="BS32" s="1505"/>
      <c r="BT32" s="1505"/>
      <c r="BU32" s="1505"/>
      <c r="BV32" s="1505"/>
      <c r="BW32" s="1505"/>
      <c r="BX32" s="1505"/>
      <c r="BY32" s="1505"/>
      <c r="BZ32" s="1505"/>
      <c r="CA32" s="1505"/>
      <c r="CB32" s="1505"/>
      <c r="CC32" s="1505"/>
      <c r="CD32" s="1505"/>
      <c r="CE32" s="1505"/>
      <c r="CF32" s="125"/>
      <c r="CG32" s="125"/>
      <c r="CH32" s="125"/>
      <c r="CI32" s="125"/>
      <c r="CJ32" s="125"/>
      <c r="CK32" s="125"/>
      <c r="CL32" s="116"/>
      <c r="CM32" s="116"/>
      <c r="CN32" s="116"/>
      <c r="CO32" s="116"/>
    </row>
    <row r="33" spans="1:93" ht="15" customHeight="1">
      <c r="A33" s="1426"/>
      <c r="B33" s="1426"/>
      <c r="C33" s="623"/>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623"/>
      <c r="AM33" s="623"/>
      <c r="AN33" s="623"/>
      <c r="AO33" s="623"/>
      <c r="AP33" s="623"/>
      <c r="AQ33" s="623"/>
      <c r="AR33" s="623"/>
      <c r="AS33" s="623"/>
      <c r="AT33" s="623"/>
      <c r="AU33" s="623"/>
      <c r="AV33" s="623"/>
      <c r="AW33" s="623"/>
      <c r="AX33" s="623"/>
      <c r="AY33" s="623"/>
      <c r="AZ33" s="623"/>
      <c r="BA33" s="623"/>
      <c r="BB33" s="1505"/>
      <c r="BC33" s="1505"/>
      <c r="BD33" s="1505"/>
      <c r="BE33" s="1505"/>
      <c r="BF33" s="1505"/>
      <c r="BG33" s="1505"/>
      <c r="BH33" s="1505"/>
      <c r="BI33" s="1505"/>
      <c r="BJ33" s="1505"/>
      <c r="BK33" s="1505"/>
      <c r="BL33" s="1505"/>
      <c r="BM33" s="1505"/>
      <c r="BN33" s="1505"/>
      <c r="BO33" s="1505"/>
      <c r="BP33" s="1505"/>
      <c r="BQ33" s="1505"/>
      <c r="BR33" s="1505"/>
      <c r="BS33" s="1505"/>
      <c r="BT33" s="1505"/>
      <c r="BU33" s="1505"/>
      <c r="BV33" s="1505"/>
      <c r="BW33" s="1505"/>
      <c r="BX33" s="1505"/>
      <c r="BY33" s="1505"/>
      <c r="BZ33" s="1505"/>
      <c r="CA33" s="1505"/>
      <c r="CB33" s="1505"/>
      <c r="CC33" s="1505"/>
      <c r="CD33" s="1505"/>
      <c r="CE33" s="1505"/>
      <c r="CF33" s="116"/>
      <c r="CG33" s="116"/>
      <c r="CH33" s="116"/>
      <c r="CI33" s="116"/>
      <c r="CJ33" s="116"/>
      <c r="CK33" s="116"/>
      <c r="CL33" s="116"/>
      <c r="CM33" s="116"/>
      <c r="CN33" s="116"/>
      <c r="CO33" s="116"/>
    </row>
    <row r="34" spans="1:93" ht="15" customHeight="1">
      <c r="A34" s="115"/>
      <c r="B34" s="115"/>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row>
    <row r="35" spans="1:93" ht="15" customHeight="1">
      <c r="A35" s="118"/>
      <c r="B35" s="118"/>
      <c r="C35" s="119"/>
      <c r="D35" s="119"/>
      <c r="E35" s="1418"/>
      <c r="F35" s="1418"/>
      <c r="G35" s="1418"/>
      <c r="H35" s="1418"/>
      <c r="I35" s="1418"/>
      <c r="J35" s="1418"/>
      <c r="K35" s="1418"/>
      <c r="L35" s="1418"/>
      <c r="M35" s="1418"/>
      <c r="N35" s="1418"/>
      <c r="O35" s="1418"/>
      <c r="P35" s="1418"/>
      <c r="Q35" s="1418"/>
      <c r="R35" s="1418"/>
      <c r="S35" s="1418"/>
      <c r="T35" s="1418"/>
      <c r="U35" s="1418"/>
      <c r="V35" s="1418"/>
      <c r="W35" s="1418"/>
      <c r="X35" s="1418"/>
      <c r="Y35" s="1418"/>
      <c r="Z35" s="1418"/>
      <c r="AA35" s="1418"/>
      <c r="AB35" s="1418"/>
      <c r="AC35" s="1418"/>
      <c r="AD35" s="1418"/>
      <c r="AE35" s="1418"/>
      <c r="AF35" s="1418"/>
      <c r="AG35" s="1418"/>
      <c r="AH35" s="1418"/>
      <c r="AI35" s="1418"/>
      <c r="AJ35" s="1418"/>
      <c r="AK35" s="1418"/>
      <c r="AL35" s="1418"/>
      <c r="AM35" s="1418"/>
      <c r="AN35" s="1418"/>
      <c r="AO35" s="1418"/>
      <c r="AP35" s="1418"/>
      <c r="AQ35" s="1418"/>
      <c r="AR35" s="1418"/>
      <c r="AS35" s="1418"/>
      <c r="AT35" s="1418"/>
      <c r="AU35" s="1418"/>
      <c r="AV35" s="1418"/>
      <c r="AW35" s="1418"/>
      <c r="AX35" s="1418"/>
      <c r="AY35" s="1418"/>
      <c r="AZ35" s="1418"/>
      <c r="BA35" s="1418"/>
    </row>
    <row r="36" spans="1:93" ht="15" customHeight="1">
      <c r="A36" s="115"/>
      <c r="B36" s="115"/>
      <c r="C36" s="117"/>
      <c r="D36" s="117"/>
      <c r="E36" s="1418"/>
      <c r="F36" s="1418"/>
      <c r="G36" s="1418"/>
      <c r="H36" s="1418"/>
      <c r="I36" s="1418"/>
      <c r="J36" s="1418"/>
      <c r="K36" s="1418"/>
      <c r="L36" s="1418"/>
      <c r="M36" s="1418"/>
      <c r="N36" s="1418"/>
      <c r="O36" s="1418"/>
      <c r="P36" s="1418"/>
      <c r="Q36" s="1418"/>
      <c r="R36" s="1418"/>
      <c r="S36" s="1418"/>
      <c r="T36" s="1418"/>
      <c r="U36" s="1418"/>
      <c r="V36" s="1418"/>
      <c r="W36" s="1418"/>
      <c r="X36" s="1418"/>
      <c r="Y36" s="1418"/>
      <c r="Z36" s="1418"/>
      <c r="AA36" s="1418"/>
      <c r="AB36" s="1418"/>
      <c r="AC36" s="1418"/>
      <c r="AD36" s="1418"/>
      <c r="AE36" s="1418"/>
      <c r="AF36" s="1418"/>
      <c r="AG36" s="1418"/>
      <c r="AH36" s="1418"/>
      <c r="AI36" s="1418"/>
      <c r="AJ36" s="1418"/>
      <c r="AK36" s="1418"/>
      <c r="AL36" s="1418"/>
      <c r="AM36" s="1418"/>
      <c r="AN36" s="1418"/>
      <c r="AO36" s="1418"/>
      <c r="AP36" s="1418"/>
      <c r="AQ36" s="1418"/>
      <c r="AR36" s="1418"/>
      <c r="AS36" s="1418"/>
      <c r="AT36" s="1418"/>
      <c r="AU36" s="1418"/>
      <c r="AV36" s="1418"/>
      <c r="AW36" s="1418"/>
      <c r="AX36" s="1418"/>
      <c r="AY36" s="1418"/>
      <c r="AZ36" s="1418"/>
      <c r="BA36" s="1418"/>
    </row>
    <row r="37" spans="1:93" ht="15" customHeight="1">
      <c r="A37" s="115"/>
      <c r="B37" s="115"/>
      <c r="C37" s="117"/>
      <c r="D37" s="117"/>
      <c r="E37" s="1418"/>
      <c r="F37" s="1418"/>
      <c r="G37" s="1418"/>
      <c r="H37" s="1418"/>
      <c r="I37" s="1418"/>
      <c r="J37" s="1418"/>
      <c r="K37" s="1418"/>
      <c r="L37" s="1418"/>
      <c r="M37" s="1418"/>
      <c r="N37" s="1418"/>
      <c r="O37" s="1418"/>
      <c r="P37" s="1418"/>
      <c r="Q37" s="1418"/>
      <c r="R37" s="1418"/>
      <c r="S37" s="1418"/>
      <c r="T37" s="1418"/>
      <c r="U37" s="1418"/>
      <c r="V37" s="1418"/>
      <c r="W37" s="1418"/>
      <c r="X37" s="1418"/>
      <c r="Y37" s="1418"/>
      <c r="Z37" s="1418"/>
      <c r="AA37" s="1418"/>
      <c r="AB37" s="1418"/>
      <c r="AC37" s="1418"/>
      <c r="AD37" s="1418"/>
      <c r="AE37" s="1418"/>
      <c r="AF37" s="1418"/>
      <c r="AG37" s="1418"/>
      <c r="AH37" s="1418"/>
      <c r="AI37" s="1418"/>
      <c r="AJ37" s="1418"/>
      <c r="AK37" s="1418"/>
      <c r="AL37" s="1418"/>
      <c r="AM37" s="1418"/>
      <c r="AN37" s="1418"/>
      <c r="AO37" s="1418"/>
      <c r="AP37" s="1418"/>
      <c r="AQ37" s="1418"/>
      <c r="AR37" s="1418"/>
      <c r="AS37" s="1418"/>
      <c r="AT37" s="1418"/>
      <c r="AU37" s="1418"/>
      <c r="AV37" s="1418"/>
      <c r="AW37" s="1418"/>
      <c r="AX37" s="1418"/>
      <c r="AY37" s="1418"/>
      <c r="AZ37" s="1418"/>
      <c r="BA37" s="1418"/>
    </row>
    <row r="38" spans="1:93" ht="15" customHeight="1">
      <c r="A38" s="115"/>
      <c r="B38" s="115"/>
      <c r="C38" s="126"/>
      <c r="D38" s="126"/>
      <c r="E38" s="1417"/>
      <c r="F38" s="1417"/>
      <c r="G38" s="1417"/>
      <c r="H38" s="1417"/>
      <c r="I38" s="1417"/>
      <c r="J38" s="1417"/>
      <c r="K38" s="1417"/>
      <c r="L38" s="1417"/>
      <c r="M38" s="1417"/>
      <c r="N38" s="1417"/>
      <c r="O38" s="1417"/>
      <c r="P38" s="1417"/>
      <c r="Q38" s="1417"/>
      <c r="R38" s="1417"/>
      <c r="S38" s="1417"/>
      <c r="T38" s="1417"/>
      <c r="U38" s="1417"/>
      <c r="V38" s="1417"/>
      <c r="W38" s="1417"/>
      <c r="X38" s="1417"/>
      <c r="Y38" s="1417"/>
      <c r="Z38" s="1417"/>
      <c r="AA38" s="1417"/>
      <c r="AB38" s="1417"/>
      <c r="AC38" s="1417"/>
      <c r="AD38" s="1417"/>
      <c r="AE38" s="1417"/>
      <c r="AF38" s="1417"/>
      <c r="AG38" s="1417"/>
      <c r="AH38" s="1417"/>
      <c r="AI38" s="1417"/>
      <c r="AJ38" s="1417"/>
      <c r="AK38" s="1417"/>
      <c r="AL38" s="1417"/>
      <c r="AM38" s="1417"/>
      <c r="AN38" s="1417"/>
      <c r="AO38" s="1417"/>
      <c r="AP38" s="1417"/>
      <c r="AQ38" s="1417"/>
      <c r="AR38" s="1417"/>
      <c r="AS38" s="1417"/>
      <c r="AT38" s="1417"/>
      <c r="AU38" s="1417"/>
      <c r="AV38" s="1417"/>
      <c r="AW38" s="1417"/>
      <c r="AX38" s="1417"/>
      <c r="AY38" s="1417"/>
      <c r="AZ38" s="1417"/>
      <c r="BA38" s="1417"/>
    </row>
    <row r="39" spans="1:93" ht="15" customHeight="1">
      <c r="A39" s="115"/>
      <c r="B39" s="115"/>
      <c r="C39" s="126"/>
      <c r="D39" s="126"/>
      <c r="E39" s="1417"/>
      <c r="F39" s="1417"/>
      <c r="G39" s="1417"/>
      <c r="H39" s="1417"/>
      <c r="I39" s="1417"/>
      <c r="J39" s="1417"/>
      <c r="K39" s="1417"/>
      <c r="L39" s="1417"/>
      <c r="M39" s="1417"/>
      <c r="N39" s="1417"/>
      <c r="O39" s="1417"/>
      <c r="P39" s="1417"/>
      <c r="Q39" s="1417"/>
      <c r="R39" s="1417"/>
      <c r="S39" s="1417"/>
      <c r="T39" s="1417"/>
      <c r="U39" s="1417"/>
      <c r="V39" s="1417"/>
      <c r="W39" s="1417"/>
      <c r="X39" s="1417"/>
      <c r="Y39" s="1417"/>
      <c r="Z39" s="1417"/>
      <c r="AA39" s="1417"/>
      <c r="AB39" s="1417"/>
      <c r="AC39" s="1417"/>
      <c r="AD39" s="1417"/>
      <c r="AE39" s="1417"/>
      <c r="AF39" s="1417"/>
      <c r="AG39" s="1417"/>
      <c r="AH39" s="1417"/>
      <c r="AI39" s="1417"/>
      <c r="AJ39" s="1417"/>
      <c r="AK39" s="1417"/>
      <c r="AL39" s="1417"/>
      <c r="AM39" s="1417"/>
      <c r="AN39" s="1417"/>
      <c r="AO39" s="1417"/>
      <c r="AP39" s="1417"/>
      <c r="AQ39" s="1417"/>
      <c r="AR39" s="1417"/>
      <c r="AS39" s="1417"/>
      <c r="AT39" s="1417"/>
      <c r="AU39" s="1417"/>
      <c r="AV39" s="1417"/>
      <c r="AW39" s="1417"/>
      <c r="AX39" s="1417"/>
      <c r="AY39" s="1417"/>
      <c r="AZ39" s="1417"/>
      <c r="BA39" s="1417"/>
    </row>
    <row r="40" spans="1:93" ht="15" customHeight="1">
      <c r="A40" s="115"/>
      <c r="B40" s="115"/>
      <c r="C40" s="126"/>
      <c r="D40" s="126"/>
      <c r="E40" s="1417"/>
      <c r="F40" s="1417"/>
      <c r="G40" s="1417"/>
      <c r="H40" s="1417"/>
      <c r="I40" s="1417"/>
      <c r="J40" s="1417"/>
      <c r="K40" s="1417"/>
      <c r="L40" s="1417"/>
      <c r="M40" s="1417"/>
      <c r="N40" s="1417"/>
      <c r="O40" s="1417"/>
      <c r="P40" s="1417"/>
      <c r="Q40" s="1417"/>
      <c r="R40" s="1417"/>
      <c r="S40" s="1417"/>
      <c r="T40" s="1417"/>
      <c r="U40" s="1417"/>
      <c r="V40" s="1417"/>
      <c r="W40" s="1417"/>
      <c r="X40" s="1417"/>
      <c r="Y40" s="1417"/>
      <c r="Z40" s="1417"/>
      <c r="AA40" s="1417"/>
      <c r="AB40" s="1417"/>
      <c r="AC40" s="1417"/>
      <c r="AD40" s="1417"/>
      <c r="AE40" s="1417"/>
      <c r="AF40" s="1417"/>
      <c r="AG40" s="1417"/>
      <c r="AH40" s="1417"/>
      <c r="AI40" s="1417"/>
      <c r="AJ40" s="1417"/>
      <c r="AK40" s="1417"/>
      <c r="AL40" s="1417"/>
      <c r="AM40" s="1417"/>
      <c r="AN40" s="1417"/>
      <c r="AO40" s="1417"/>
      <c r="AP40" s="1417"/>
      <c r="AQ40" s="1417"/>
      <c r="AR40" s="1417"/>
      <c r="AS40" s="1417"/>
      <c r="AT40" s="1417"/>
      <c r="AU40" s="1417"/>
      <c r="AV40" s="1417"/>
      <c r="AW40" s="1417"/>
      <c r="AX40" s="1417"/>
      <c r="AY40" s="1417"/>
      <c r="AZ40" s="1417"/>
      <c r="BA40" s="1417"/>
    </row>
    <row r="41" spans="1:93" ht="15" customHeight="1">
      <c r="A41" s="115"/>
      <c r="B41" s="115"/>
      <c r="C41" s="126"/>
      <c r="D41" s="126"/>
      <c r="E41" s="1417"/>
      <c r="F41" s="1417"/>
      <c r="G41" s="1417"/>
      <c r="H41" s="1417"/>
      <c r="I41" s="1417"/>
      <c r="J41" s="1417"/>
      <c r="K41" s="1417"/>
      <c r="L41" s="1417"/>
      <c r="M41" s="1417"/>
      <c r="N41" s="1417"/>
      <c r="O41" s="1417"/>
      <c r="P41" s="1417"/>
      <c r="Q41" s="1417"/>
      <c r="R41" s="1417"/>
      <c r="S41" s="1417"/>
      <c r="T41" s="1417"/>
      <c r="U41" s="1417"/>
      <c r="V41" s="1417"/>
      <c r="W41" s="1417"/>
      <c r="X41" s="1417"/>
      <c r="Y41" s="1417"/>
      <c r="Z41" s="1417"/>
      <c r="AA41" s="1417"/>
      <c r="AB41" s="1417"/>
      <c r="AC41" s="1417"/>
      <c r="AD41" s="1417"/>
      <c r="AE41" s="1417"/>
      <c r="AF41" s="1417"/>
      <c r="AG41" s="1417"/>
      <c r="AH41" s="1417"/>
      <c r="AI41" s="1417"/>
      <c r="AJ41" s="1417"/>
      <c r="AK41" s="1417"/>
      <c r="AL41" s="1417"/>
      <c r="AM41" s="1417"/>
      <c r="AN41" s="1417"/>
      <c r="AO41" s="1417"/>
      <c r="AP41" s="1417"/>
      <c r="AQ41" s="1417"/>
      <c r="AR41" s="1417"/>
      <c r="AS41" s="1417"/>
      <c r="AT41" s="1417"/>
      <c r="AU41" s="1417"/>
      <c r="AV41" s="1417"/>
      <c r="AW41" s="1417"/>
      <c r="AX41" s="1417"/>
      <c r="AY41" s="1417"/>
      <c r="AZ41" s="1417"/>
      <c r="BA41" s="1417"/>
    </row>
    <row r="42" spans="1:93" ht="15" customHeight="1">
      <c r="A42" s="115"/>
      <c r="B42" s="115"/>
      <c r="C42" s="126"/>
      <c r="D42" s="126"/>
      <c r="E42" s="1417"/>
      <c r="F42" s="1417"/>
      <c r="G42" s="1417"/>
      <c r="H42" s="1417"/>
      <c r="I42" s="1417"/>
      <c r="J42" s="1417"/>
      <c r="K42" s="1417"/>
      <c r="L42" s="1417"/>
      <c r="M42" s="1417"/>
      <c r="N42" s="1417"/>
      <c r="O42" s="1417"/>
      <c r="P42" s="1417"/>
      <c r="Q42" s="1417"/>
      <c r="R42" s="1417"/>
      <c r="S42" s="1417"/>
      <c r="T42" s="1417"/>
      <c r="U42" s="1417"/>
      <c r="V42" s="1417"/>
      <c r="W42" s="1417"/>
      <c r="X42" s="1417"/>
      <c r="Y42" s="1417"/>
      <c r="Z42" s="1417"/>
      <c r="AA42" s="1417"/>
      <c r="AB42" s="1417"/>
      <c r="AC42" s="1417"/>
      <c r="AD42" s="1417"/>
      <c r="AE42" s="1417"/>
      <c r="AF42" s="1417"/>
      <c r="AG42" s="1417"/>
      <c r="AH42" s="1417"/>
      <c r="AI42" s="1417"/>
      <c r="AJ42" s="1417"/>
      <c r="AK42" s="1417"/>
      <c r="AL42" s="1417"/>
      <c r="AM42" s="1417"/>
      <c r="AN42" s="1417"/>
      <c r="AO42" s="1417"/>
      <c r="AP42" s="1417"/>
      <c r="AQ42" s="1417"/>
      <c r="AR42" s="1417"/>
      <c r="AS42" s="1417"/>
      <c r="AT42" s="1417"/>
      <c r="AU42" s="1417"/>
      <c r="AV42" s="1417"/>
      <c r="AW42" s="1417"/>
      <c r="AX42" s="1417"/>
      <c r="AY42" s="1417"/>
      <c r="AZ42" s="1417"/>
      <c r="BA42" s="1417"/>
    </row>
    <row r="43" spans="1:93" ht="15" customHeight="1">
      <c r="A43" s="118"/>
      <c r="B43" s="118"/>
      <c r="C43" s="120"/>
      <c r="D43" s="120"/>
      <c r="E43" s="1416"/>
      <c r="F43" s="1417"/>
      <c r="G43" s="1417"/>
      <c r="H43" s="1417"/>
      <c r="I43" s="1417"/>
      <c r="J43" s="1417"/>
      <c r="K43" s="1417"/>
      <c r="L43" s="1417"/>
      <c r="M43" s="1417"/>
      <c r="N43" s="1417"/>
      <c r="O43" s="1417"/>
      <c r="P43" s="1417"/>
      <c r="Q43" s="1417"/>
      <c r="R43" s="1417"/>
      <c r="S43" s="1417"/>
      <c r="T43" s="1417"/>
      <c r="U43" s="1417"/>
      <c r="V43" s="1417"/>
      <c r="W43" s="1417"/>
      <c r="X43" s="1417"/>
      <c r="Y43" s="1417"/>
      <c r="Z43" s="1417"/>
      <c r="AA43" s="1417"/>
      <c r="AB43" s="1417"/>
      <c r="AC43" s="1417"/>
      <c r="AD43" s="1417"/>
      <c r="AE43" s="1417"/>
      <c r="AF43" s="1417"/>
      <c r="AG43" s="1417"/>
      <c r="AH43" s="1417"/>
      <c r="AI43" s="1417"/>
      <c r="AJ43" s="1417"/>
      <c r="AK43" s="1417"/>
      <c r="AL43" s="1417"/>
      <c r="AM43" s="1417"/>
      <c r="AN43" s="1417"/>
      <c r="AO43" s="1417"/>
      <c r="AP43" s="1417"/>
      <c r="AQ43" s="1417"/>
      <c r="AR43" s="1417"/>
      <c r="AS43" s="1417"/>
      <c r="AT43" s="1417"/>
      <c r="AU43" s="1417"/>
      <c r="AV43" s="1417"/>
      <c r="AW43" s="1417"/>
      <c r="AX43" s="1417"/>
      <c r="AY43" s="1417"/>
      <c r="AZ43" s="1417"/>
      <c r="BA43" s="1417"/>
    </row>
    <row r="44" spans="1:93" s="118" customFormat="1" ht="15" customHeight="1">
      <c r="C44" s="117"/>
      <c r="D44" s="117"/>
      <c r="E44" s="1417"/>
      <c r="F44" s="1417"/>
      <c r="G44" s="1417"/>
      <c r="H44" s="1417"/>
      <c r="I44" s="1417"/>
      <c r="J44" s="1417"/>
      <c r="K44" s="1417"/>
      <c r="L44" s="1417"/>
      <c r="M44" s="1417"/>
      <c r="N44" s="1417"/>
      <c r="O44" s="1417"/>
      <c r="P44" s="1417"/>
      <c r="Q44" s="1417"/>
      <c r="R44" s="1417"/>
      <c r="S44" s="1417"/>
      <c r="T44" s="1417"/>
      <c r="U44" s="1417"/>
      <c r="V44" s="1417"/>
      <c r="W44" s="1417"/>
      <c r="X44" s="1417"/>
      <c r="Y44" s="1417"/>
      <c r="Z44" s="1417"/>
      <c r="AA44" s="1417"/>
      <c r="AB44" s="1417"/>
      <c r="AC44" s="1417"/>
      <c r="AD44" s="1417"/>
      <c r="AE44" s="1417"/>
      <c r="AF44" s="1417"/>
      <c r="AG44" s="1417"/>
      <c r="AH44" s="1417"/>
      <c r="AI44" s="1417"/>
      <c r="AJ44" s="1417"/>
      <c r="AK44" s="1417"/>
      <c r="AL44" s="1417"/>
      <c r="AM44" s="1417"/>
      <c r="AN44" s="1417"/>
      <c r="AO44" s="1417"/>
      <c r="AP44" s="1417"/>
      <c r="AQ44" s="1417"/>
      <c r="AR44" s="1417"/>
      <c r="AS44" s="1417"/>
      <c r="AT44" s="1417"/>
      <c r="AU44" s="1417"/>
      <c r="AV44" s="1417"/>
      <c r="AW44" s="1417"/>
      <c r="AX44" s="1417"/>
      <c r="AY44" s="1417"/>
      <c r="AZ44" s="1417"/>
      <c r="BA44" s="1417"/>
      <c r="BB44" s="111"/>
      <c r="BC44" s="111"/>
      <c r="BD44" s="111"/>
    </row>
  </sheetData>
  <sheetProtection sheet="1" formatCells="0" formatRows="0" insertRows="0" deleteRows="0" selectLockedCells="1"/>
  <dataConsolidate/>
  <mergeCells count="120">
    <mergeCell ref="BB30:CE33"/>
    <mergeCell ref="BB21:CE23"/>
    <mergeCell ref="AI17:AQ17"/>
    <mergeCell ref="AI18:AQ18"/>
    <mergeCell ref="Z25:AQ25"/>
    <mergeCell ref="AR16:BA16"/>
    <mergeCell ref="AR19:BA19"/>
    <mergeCell ref="AR18:BA18"/>
    <mergeCell ref="AI20:AQ20"/>
    <mergeCell ref="AI16:AQ16"/>
    <mergeCell ref="Z26:AQ26"/>
    <mergeCell ref="Z27:AQ27"/>
    <mergeCell ref="C7:P7"/>
    <mergeCell ref="Q7:Y7"/>
    <mergeCell ref="B22:AZ22"/>
    <mergeCell ref="AR28:BA28"/>
    <mergeCell ref="AT14:BA14"/>
    <mergeCell ref="AR14:AS14"/>
    <mergeCell ref="AR20:AS20"/>
    <mergeCell ref="AT20:BA20"/>
    <mergeCell ref="Z30:BA30"/>
    <mergeCell ref="Z14:AH14"/>
    <mergeCell ref="A15:BA15"/>
    <mergeCell ref="A14:P14"/>
    <mergeCell ref="C16:P16"/>
    <mergeCell ref="AI14:AQ14"/>
    <mergeCell ref="AR13:BA13"/>
    <mergeCell ref="Z10:AH10"/>
    <mergeCell ref="AR10:BA10"/>
    <mergeCell ref="AR8:BA8"/>
    <mergeCell ref="Z28:AQ28"/>
    <mergeCell ref="Z29:AQ29"/>
    <mergeCell ref="AR12:BA12"/>
    <mergeCell ref="C8:P8"/>
    <mergeCell ref="Q8:Y8"/>
    <mergeCell ref="Z8:AH8"/>
    <mergeCell ref="A4:P5"/>
    <mergeCell ref="Q4:Y4"/>
    <mergeCell ref="Z4:AH4"/>
    <mergeCell ref="Q5:Y5"/>
    <mergeCell ref="Z5:AH5"/>
    <mergeCell ref="AR5:BA5"/>
    <mergeCell ref="C9:P9"/>
    <mergeCell ref="Q9:Y9"/>
    <mergeCell ref="Z9:AH9"/>
    <mergeCell ref="A7:B13"/>
    <mergeCell ref="C13:P13"/>
    <mergeCell ref="C12:P12"/>
    <mergeCell ref="Q12:Y12"/>
    <mergeCell ref="Z12:AH12"/>
    <mergeCell ref="AR9:BA9"/>
    <mergeCell ref="Q13:Y13"/>
    <mergeCell ref="AR4:BA4"/>
    <mergeCell ref="A6:BA6"/>
    <mergeCell ref="C11:P11"/>
    <mergeCell ref="C10:P10"/>
    <mergeCell ref="Q10:Y10"/>
    <mergeCell ref="Q11:Y11"/>
    <mergeCell ref="Z11:AH11"/>
    <mergeCell ref="AR11:BA11"/>
    <mergeCell ref="AR7:BA7"/>
    <mergeCell ref="E43:BA44"/>
    <mergeCell ref="E38:BA42"/>
    <mergeCell ref="E35:BA37"/>
    <mergeCell ref="C18:P18"/>
    <mergeCell ref="A21:P21"/>
    <mergeCell ref="C17:P17"/>
    <mergeCell ref="A20:P20"/>
    <mergeCell ref="A33:B33"/>
    <mergeCell ref="A25:B29"/>
    <mergeCell ref="A16:B19"/>
    <mergeCell ref="Q18:Y18"/>
    <mergeCell ref="Z18:AH18"/>
    <mergeCell ref="Q16:Y16"/>
    <mergeCell ref="Z16:AH16"/>
    <mergeCell ref="Q17:Y17"/>
    <mergeCell ref="AI19:AQ19"/>
    <mergeCell ref="C28:P29"/>
    <mergeCell ref="AI21:AQ21"/>
    <mergeCell ref="AR24:BA24"/>
    <mergeCell ref="AR25:BA25"/>
    <mergeCell ref="AR26:BA26"/>
    <mergeCell ref="AR27:BA27"/>
    <mergeCell ref="Z24:AQ24"/>
    <mergeCell ref="I2:BA2"/>
    <mergeCell ref="Z21:AH21"/>
    <mergeCell ref="AR21:BA21"/>
    <mergeCell ref="C19:P19"/>
    <mergeCell ref="Q19:Y19"/>
    <mergeCell ref="Z19:AH19"/>
    <mergeCell ref="A30:P30"/>
    <mergeCell ref="C27:P27"/>
    <mergeCell ref="C26:P26"/>
    <mergeCell ref="C25:P25"/>
    <mergeCell ref="A24:P24"/>
    <mergeCell ref="Q25:Y25"/>
    <mergeCell ref="Q24:Y24"/>
    <mergeCell ref="Q26:Y26"/>
    <mergeCell ref="Q27:Y27"/>
    <mergeCell ref="Q29:Y29"/>
    <mergeCell ref="Q30:Y30"/>
    <mergeCell ref="Q21:Y21"/>
    <mergeCell ref="Q20:Y20"/>
    <mergeCell ref="Z20:AH20"/>
    <mergeCell ref="Z17:AH17"/>
    <mergeCell ref="AR17:BA17"/>
    <mergeCell ref="Q14:Y14"/>
    <mergeCell ref="AR29:BA29"/>
    <mergeCell ref="Q28:Y28"/>
    <mergeCell ref="AI4:AQ4"/>
    <mergeCell ref="AI5:AQ5"/>
    <mergeCell ref="AI7:AQ7"/>
    <mergeCell ref="AI8:AQ8"/>
    <mergeCell ref="AI9:AQ9"/>
    <mergeCell ref="AI10:AQ10"/>
    <mergeCell ref="AI11:AQ11"/>
    <mergeCell ref="AI12:AQ12"/>
    <mergeCell ref="AI13:AQ13"/>
    <mergeCell ref="Z13:AH13"/>
    <mergeCell ref="Z7:AH7"/>
  </mergeCells>
  <phoneticPr fontId="1"/>
  <conditionalFormatting sqref="Z30">
    <cfRule type="containsText" dxfId="0" priority="5" operator="containsText" text="修正">
      <formula>NOT(ISERROR(SEARCH("修正",Z30)))</formula>
    </cfRule>
  </conditionalFormatting>
  <dataValidations xWindow="317" yWindow="664" count="9">
    <dataValidation allowBlank="1" showErrorMessage="1" sqref="BP13:BY13 BO6 BP14:BX14 BC7:BO19 Z26:Z29" xr:uid="{00000000-0002-0000-1900-000000000000}"/>
    <dataValidation imeMode="disabled" allowBlank="1" showErrorMessage="1" sqref="BP15:BX19 BP7:BX12 Z25" xr:uid="{00000000-0002-0000-1900-000001000000}"/>
    <dataValidation allowBlank="1" showInputMessage="1" showErrorMessage="1" prompt="自動転記されますので直接記入不要です。" sqref="BA22 Q16:AQ19 AR16:BA18 AR7:BA12 Q7:AH13 AI7:AQ10 AI13:AQ13" xr:uid="{00000000-0002-0000-1900-000002000000}"/>
    <dataValidation imeMode="disabled" allowBlank="1" showInputMessage="1" showErrorMessage="1" prompt="「助成事業に要する経費」と「資金調達金額」の合計が一致するように記入してください。" sqref="Q25:Q29" xr:uid="{00000000-0002-0000-1900-000003000000}"/>
    <dataValidation allowBlank="1" showInputMessage="1" showErrorMessage="1" prompt="自動計算されます。" sqref="Q30:Y30 AR19:BA19 Q14:AR14 AR13:BA13 Q20:AS21 AT21:BA21" xr:uid="{00000000-0002-0000-1900-000004000000}"/>
    <dataValidation type="custom" allowBlank="1" showInputMessage="1" showErrorMessage="1" errorTitle="金額オーバー 又は 千円以下切り捨て" error="申請できる助成金交付申請金額をオーバーしている　又は　千円以下は切り捨て（０）で入力下さい。" sqref="AT14:BA14 AT20:BA20" xr:uid="{00000000-0002-0000-1900-000005000000}">
      <formula1>AND(AI14&gt;=AT14,MOD(AT14,1000)=0)</formula1>
    </dataValidation>
    <dataValidation type="list" allowBlank="1" showErrorMessage="1" sqref="AS25:BA27 AS29:BA29 AR25:AR29" xr:uid="{00000000-0002-0000-1900-000006000000}">
      <formula1>"選択してください,該当なし,調達済み,内諾済み,折衝中,折衝予定,未定"</formula1>
    </dataValidation>
    <dataValidation allowBlank="1" showInputMessage="1" showErrorMessage="1" prompt="※自動転記されますので直接記入不要です。_x000a_※上限は３５０万円です。" sqref="AI11:AQ11" xr:uid="{00000000-0002-0000-1900-000007000000}"/>
    <dataValidation allowBlank="1" showInputMessage="1" showErrorMessage="1" prompt="※自動転記されますので直接記入不要です。_x000a_※上限は１５０万円です。" sqref="AI12:AQ12" xr:uid="{00000000-0002-0000-1900-000008000000}"/>
  </dataValidations>
  <pageMargins left="0.59055118110236227" right="0.19685039370078741" top="0.39370078740157483" bottom="0.39370078740157483" header="0.19685039370078741" footer="0.19685039370078741"/>
  <pageSetup paperSize="9" scale="9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C7CC5ECB-D4D3-4526-8DA7-C505CD80F4A4}">
            <xm:f>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m:sqref>Q7:AQ13</xm:sqref>
        </x14:conditionalFormatting>
        <x14:conditionalFormatting xmlns:xm="http://schemas.microsoft.com/office/excel/2006/main">
          <x14:cfRule type="expression" priority="111" id="{D5709AE5-8F84-4CBE-B09B-9C810567FE3E}">
            <xm:f>様式外＿申請書別紙入力用資料!$C$10=様式外＿申請書別紙入力用資料!$C$35</xm:f>
            <x14:dxf>
              <font>
                <color theme="0" tint="-0.24994659260841701"/>
              </font>
              <fill>
                <patternFill>
                  <bgColor theme="0" tint="-0.24994659260841701"/>
                </patternFill>
              </fill>
            </x14:dxf>
          </x14:cfRule>
          <xm:sqref>Q16:AQ19</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Q23"/>
  <sheetViews>
    <sheetView view="pageBreakPreview" zoomScaleNormal="100" zoomScaleSheetLayoutView="100" workbookViewId="0">
      <selection activeCell="S2" sqref="S2"/>
    </sheetView>
  </sheetViews>
  <sheetFormatPr defaultColWidth="9" defaultRowHeight="18"/>
  <cols>
    <col min="1" max="1" width="3.36328125" style="393" customWidth="1"/>
    <col min="2" max="2" width="3.7265625" style="393" customWidth="1"/>
    <col min="3" max="17" width="5.453125" style="393" customWidth="1"/>
    <col min="18" max="16384" width="9" style="393"/>
  </cols>
  <sheetData>
    <row r="1" spans="1:17">
      <c r="A1" s="403"/>
      <c r="B1" s="403"/>
      <c r="C1" s="403"/>
      <c r="D1" s="403"/>
      <c r="E1" s="403"/>
      <c r="F1" s="403"/>
      <c r="G1" s="403"/>
      <c r="H1" s="403"/>
      <c r="I1" s="403"/>
      <c r="J1" s="403"/>
      <c r="K1" s="403"/>
      <c r="L1" s="403"/>
      <c r="M1" s="403"/>
      <c r="N1" s="403"/>
      <c r="O1" s="403"/>
      <c r="P1" s="403"/>
      <c r="Q1" s="403"/>
    </row>
    <row r="2" spans="1:17" ht="20">
      <c r="A2" s="1509" t="s">
        <v>411</v>
      </c>
      <c r="B2" s="1509"/>
      <c r="C2" s="1509"/>
      <c r="D2" s="1509"/>
      <c r="E2" s="1509"/>
      <c r="F2" s="1509"/>
      <c r="G2" s="1509"/>
      <c r="H2" s="1509"/>
      <c r="I2" s="1509"/>
      <c r="J2" s="1509"/>
      <c r="K2" s="1509"/>
      <c r="L2" s="1509"/>
      <c r="M2" s="1509"/>
      <c r="N2" s="1509"/>
      <c r="O2" s="1509"/>
      <c r="P2" s="1509"/>
      <c r="Q2" s="1509"/>
    </row>
    <row r="3" spans="1:17" ht="20">
      <c r="A3" s="6"/>
      <c r="B3" s="390"/>
      <c r="C3" s="390"/>
      <c r="D3" s="390"/>
      <c r="E3" s="390"/>
      <c r="F3" s="390"/>
      <c r="G3" s="390"/>
      <c r="H3" s="390"/>
      <c r="I3" s="390"/>
      <c r="J3" s="390"/>
      <c r="K3" s="390"/>
      <c r="L3" s="390"/>
      <c r="M3" s="390"/>
      <c r="N3" s="390"/>
      <c r="O3" s="390"/>
      <c r="P3" s="390"/>
      <c r="Q3" s="390"/>
    </row>
    <row r="4" spans="1:17" ht="20">
      <c r="A4" s="391" t="s">
        <v>339</v>
      </c>
      <c r="B4" s="391"/>
      <c r="C4" s="391"/>
      <c r="D4" s="391"/>
      <c r="E4" s="391"/>
      <c r="F4" s="391"/>
      <c r="G4" s="391"/>
      <c r="H4" s="391"/>
      <c r="I4" s="391"/>
      <c r="J4" s="391"/>
      <c r="K4" s="391"/>
      <c r="L4" s="391"/>
      <c r="M4" s="391"/>
      <c r="N4" s="391"/>
      <c r="O4" s="391"/>
      <c r="P4" s="391"/>
      <c r="Q4" s="391"/>
    </row>
    <row r="5" spans="1:17" ht="20">
      <c r="A5" s="158" t="s">
        <v>352</v>
      </c>
      <c r="B5" s="158"/>
      <c r="C5" s="158"/>
      <c r="D5" s="158"/>
      <c r="E5" s="158"/>
      <c r="F5" s="158"/>
      <c r="G5" s="158"/>
      <c r="H5" s="158"/>
      <c r="I5" s="158"/>
      <c r="J5" s="158"/>
      <c r="K5" s="158"/>
      <c r="L5" s="158"/>
      <c r="M5" s="158"/>
      <c r="N5" s="158"/>
      <c r="O5" s="158"/>
      <c r="P5" s="158"/>
      <c r="Q5" s="158"/>
    </row>
    <row r="6" spans="1:17">
      <c r="A6" s="6"/>
      <c r="B6" s="205" t="s">
        <v>364</v>
      </c>
      <c r="C6" s="205"/>
      <c r="D6" s="205"/>
      <c r="E6" s="205"/>
      <c r="F6" s="205"/>
      <c r="G6" s="205"/>
      <c r="H6" s="205"/>
      <c r="I6" s="205"/>
      <c r="J6" s="205"/>
      <c r="K6" s="205"/>
      <c r="L6" s="205"/>
      <c r="M6" s="205"/>
      <c r="N6" s="205"/>
      <c r="O6" s="205"/>
      <c r="P6" s="205"/>
      <c r="Q6" s="205"/>
    </row>
    <row r="7" spans="1:17">
      <c r="A7" s="6"/>
      <c r="B7" s="394"/>
      <c r="C7" s="1510" t="str">
        <f>様式外＿申請書別紙入力用資料!E14&amp;"／"&amp;様式外＿申請書別紙入力用資料!E15</f>
        <v>／</v>
      </c>
      <c r="D7" s="1510"/>
      <c r="E7" s="1510"/>
      <c r="F7" s="1510"/>
      <c r="G7" s="1510"/>
      <c r="H7" s="1510"/>
      <c r="I7" s="1510"/>
      <c r="J7" s="1510"/>
      <c r="K7" s="1510"/>
      <c r="L7" s="1510"/>
      <c r="M7" s="1510"/>
      <c r="N7" s="1510"/>
      <c r="O7" s="1510"/>
      <c r="P7" s="1510"/>
      <c r="Q7" s="1510"/>
    </row>
    <row r="8" spans="1:17">
      <c r="A8" s="6"/>
      <c r="B8" s="392"/>
      <c r="C8" s="392"/>
      <c r="D8" s="392"/>
      <c r="E8" s="392"/>
      <c r="F8" s="392"/>
      <c r="G8" s="392"/>
      <c r="H8" s="392"/>
      <c r="I8" s="392"/>
      <c r="J8" s="392"/>
      <c r="K8" s="392"/>
      <c r="L8" s="392"/>
      <c r="M8" s="392"/>
      <c r="N8" s="392"/>
      <c r="O8" s="392"/>
      <c r="P8" s="392"/>
      <c r="Q8" s="392"/>
    </row>
    <row r="9" spans="1:17">
      <c r="A9" s="6"/>
      <c r="B9" s="205" t="s">
        <v>340</v>
      </c>
      <c r="C9" s="205"/>
      <c r="D9" s="392"/>
      <c r="E9" s="392"/>
      <c r="F9" s="392"/>
      <c r="G9" s="392"/>
      <c r="H9" s="392"/>
      <c r="I9" s="392"/>
      <c r="J9" s="392"/>
      <c r="K9" s="392"/>
      <c r="L9" s="392"/>
      <c r="M9" s="392"/>
      <c r="N9" s="392"/>
      <c r="O9" s="392"/>
      <c r="P9" s="392"/>
      <c r="Q9" s="392"/>
    </row>
    <row r="10" spans="1:17">
      <c r="A10" s="6"/>
      <c r="B10" s="392"/>
      <c r="C10" s="1511" t="s">
        <v>341</v>
      </c>
      <c r="D10" s="1511"/>
      <c r="E10" s="1511"/>
      <c r="F10" s="1511"/>
      <c r="G10" s="396"/>
      <c r="H10" s="1512"/>
      <c r="I10" s="1512"/>
      <c r="J10" s="1513"/>
      <c r="K10" s="1513"/>
      <c r="L10" s="1513"/>
      <c r="M10" s="1513"/>
      <c r="N10" s="1513"/>
      <c r="O10" s="397"/>
      <c r="P10" s="397"/>
      <c r="Q10" s="397"/>
    </row>
    <row r="11" spans="1:17">
      <c r="A11" s="6"/>
      <c r="B11" s="6"/>
      <c r="C11" s="1514"/>
      <c r="D11" s="1514"/>
      <c r="E11" s="1514"/>
      <c r="F11" s="1514"/>
      <c r="G11" s="1514"/>
      <c r="H11" s="398"/>
      <c r="I11" s="1515"/>
      <c r="J11" s="1515"/>
      <c r="K11" s="1515"/>
      <c r="L11" s="1515"/>
      <c r="M11" s="1515"/>
      <c r="N11" s="1515"/>
      <c r="O11" s="1515"/>
      <c r="P11" s="1515"/>
      <c r="Q11" s="1515"/>
    </row>
    <row r="12" spans="1:17">
      <c r="A12" s="6"/>
      <c r="B12" s="205" t="s">
        <v>342</v>
      </c>
      <c r="C12" s="205"/>
      <c r="D12" s="392"/>
      <c r="E12" s="392"/>
      <c r="F12" s="392"/>
      <c r="G12" s="392"/>
      <c r="H12" s="205" t="s">
        <v>346</v>
      </c>
      <c r="I12" s="205"/>
      <c r="J12" s="205"/>
      <c r="K12" s="392"/>
      <c r="L12" s="392"/>
      <c r="M12" s="392"/>
      <c r="N12" s="392"/>
      <c r="O12" s="392"/>
      <c r="P12" s="392"/>
      <c r="Q12" s="392"/>
    </row>
    <row r="13" spans="1:17">
      <c r="A13" s="6"/>
      <c r="B13" s="392"/>
      <c r="C13" s="1511">
        <v>46082</v>
      </c>
      <c r="D13" s="1511"/>
      <c r="E13" s="1511"/>
      <c r="F13" s="1511"/>
      <c r="G13" s="399" t="s">
        <v>343</v>
      </c>
      <c r="H13" s="399"/>
      <c r="I13" s="1516">
        <f>様式外＿申請書別紙入力用資料!C19</f>
        <v>0</v>
      </c>
      <c r="J13" s="1516"/>
      <c r="K13" s="1516"/>
      <c r="L13" s="1516"/>
      <c r="M13" s="1516"/>
      <c r="N13" s="395" t="s">
        <v>344</v>
      </c>
      <c r="O13" s="395"/>
      <c r="P13" s="395"/>
      <c r="Q13" s="397"/>
    </row>
    <row r="14" spans="1:17">
      <c r="A14" s="6"/>
      <c r="B14" s="6"/>
      <c r="C14" s="1514"/>
      <c r="D14" s="1514"/>
      <c r="E14" s="1514"/>
      <c r="F14" s="1514"/>
      <c r="G14" s="1514"/>
      <c r="H14" s="398"/>
      <c r="I14" s="1515"/>
      <c r="J14" s="1515"/>
      <c r="K14" s="1515"/>
      <c r="L14" s="1515"/>
      <c r="M14" s="1515"/>
      <c r="N14" s="1515"/>
      <c r="O14" s="1515"/>
      <c r="P14" s="1515"/>
      <c r="Q14" s="1515"/>
    </row>
    <row r="15" spans="1:17">
      <c r="A15" s="6"/>
      <c r="B15" s="205" t="s">
        <v>345</v>
      </c>
      <c r="C15" s="205"/>
      <c r="D15" s="392"/>
      <c r="E15" s="392"/>
      <c r="F15" s="392"/>
      <c r="G15" s="392"/>
      <c r="H15" s="392"/>
      <c r="I15" s="392"/>
      <c r="J15" s="392"/>
      <c r="K15" s="392"/>
      <c r="L15" s="392"/>
      <c r="M15" s="392"/>
      <c r="N15" s="392"/>
      <c r="O15" s="392"/>
      <c r="P15" s="392"/>
      <c r="Q15" s="392"/>
    </row>
    <row r="16" spans="1:17">
      <c r="A16" s="6"/>
      <c r="B16" s="400" t="s">
        <v>350</v>
      </c>
      <c r="C16" s="401" t="s">
        <v>347</v>
      </c>
      <c r="D16" s="402"/>
      <c r="E16" s="402"/>
      <c r="F16" s="402"/>
    </row>
    <row r="17" spans="1:7">
      <c r="A17" s="6"/>
      <c r="B17" s="402"/>
      <c r="C17" s="1507">
        <f>'資金計画(別紙２５)'!Q21</f>
        <v>0</v>
      </c>
      <c r="D17" s="1508"/>
      <c r="E17" s="1508"/>
      <c r="F17" s="1508"/>
      <c r="G17" s="393" t="s">
        <v>351</v>
      </c>
    </row>
    <row r="19" spans="1:7">
      <c r="B19" s="400" t="s">
        <v>350</v>
      </c>
      <c r="C19" s="401" t="s">
        <v>348</v>
      </c>
    </row>
    <row r="20" spans="1:7">
      <c r="C20" s="1507">
        <f>'資金計画(別紙２５)'!Z21</f>
        <v>0</v>
      </c>
      <c r="D20" s="1508"/>
      <c r="E20" s="1508"/>
      <c r="F20" s="1508"/>
      <c r="G20" s="393" t="s">
        <v>351</v>
      </c>
    </row>
    <row r="22" spans="1:7">
      <c r="B22" s="400" t="s">
        <v>350</v>
      </c>
      <c r="C22" s="401" t="s">
        <v>349</v>
      </c>
    </row>
    <row r="23" spans="1:7">
      <c r="C23" s="1507">
        <f>'資金計画(別紙２５)'!AR21</f>
        <v>0</v>
      </c>
      <c r="D23" s="1508"/>
      <c r="E23" s="1508"/>
      <c r="F23" s="1508"/>
      <c r="G23" s="393" t="s">
        <v>351</v>
      </c>
    </row>
  </sheetData>
  <sheetProtection sheet="1" objects="1" scenarios="1" selectLockedCells="1"/>
  <mergeCells count="14">
    <mergeCell ref="C20:F20"/>
    <mergeCell ref="C23:F23"/>
    <mergeCell ref="A2:Q2"/>
    <mergeCell ref="C7:Q7"/>
    <mergeCell ref="C10:F10"/>
    <mergeCell ref="H10:I10"/>
    <mergeCell ref="J10:N10"/>
    <mergeCell ref="C11:G11"/>
    <mergeCell ref="I11:Q11"/>
    <mergeCell ref="C13:F13"/>
    <mergeCell ref="I13:M13"/>
    <mergeCell ref="C14:G14"/>
    <mergeCell ref="I14:Q14"/>
    <mergeCell ref="C17:F17"/>
  </mergeCells>
  <phoneticPr fontId="1"/>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Z57"/>
  <sheetViews>
    <sheetView view="pageBreakPreview" zoomScaleNormal="100" zoomScaleSheetLayoutView="100" workbookViewId="0">
      <selection activeCell="B8" sqref="B8:J38"/>
    </sheetView>
  </sheetViews>
  <sheetFormatPr defaultColWidth="5" defaultRowHeight="15" customHeight="1"/>
  <cols>
    <col min="1" max="4" width="5" style="12"/>
    <col min="5" max="19" width="5" style="7"/>
    <col min="20" max="20" width="4.453125" style="6" bestFit="1" customWidth="1"/>
    <col min="21" max="26" width="5" style="6"/>
    <col min="27" max="16384" width="5" style="7"/>
  </cols>
  <sheetData>
    <row r="1" spans="1:24" ht="15" customHeight="1">
      <c r="A1" s="211" t="s">
        <v>297</v>
      </c>
    </row>
    <row r="2" spans="1:24" ht="15" customHeight="1">
      <c r="A2" s="793"/>
      <c r="B2" s="793"/>
      <c r="C2" s="793"/>
      <c r="D2" s="793"/>
      <c r="E2" s="793"/>
      <c r="F2" s="793"/>
      <c r="G2" s="793"/>
      <c r="H2" s="793"/>
      <c r="I2" s="793"/>
      <c r="J2" s="793"/>
      <c r="K2" s="793"/>
      <c r="L2" s="793"/>
      <c r="M2" s="793"/>
      <c r="N2" s="793"/>
      <c r="O2" s="793"/>
      <c r="P2" s="793"/>
      <c r="Q2" s="793"/>
      <c r="R2" s="793"/>
      <c r="S2" s="793"/>
      <c r="T2" s="2"/>
      <c r="U2" s="9"/>
    </row>
    <row r="3" spans="1:24" ht="15" customHeight="1">
      <c r="A3" s="763" t="s">
        <v>293</v>
      </c>
      <c r="B3" s="764"/>
      <c r="C3" s="764"/>
      <c r="D3" s="764"/>
      <c r="E3" s="764"/>
      <c r="F3" s="764"/>
      <c r="G3" s="764"/>
      <c r="H3" s="764"/>
      <c r="I3" s="764"/>
      <c r="J3" s="764"/>
      <c r="K3" s="764"/>
      <c r="L3" s="764"/>
      <c r="M3" s="764"/>
      <c r="N3" s="764"/>
      <c r="O3" s="764"/>
      <c r="P3" s="764"/>
      <c r="Q3" s="764"/>
      <c r="R3" s="764"/>
      <c r="S3" s="765"/>
      <c r="T3" s="2"/>
    </row>
    <row r="4" spans="1:24" ht="15" customHeight="1">
      <c r="A4" s="766"/>
      <c r="B4" s="767"/>
      <c r="C4" s="767"/>
      <c r="D4" s="767"/>
      <c r="E4" s="767"/>
      <c r="F4" s="767"/>
      <c r="G4" s="767"/>
      <c r="H4" s="767"/>
      <c r="I4" s="767"/>
      <c r="J4" s="767"/>
      <c r="K4" s="767"/>
      <c r="L4" s="767"/>
      <c r="M4" s="767"/>
      <c r="N4" s="767"/>
      <c r="O4" s="767"/>
      <c r="P4" s="767"/>
      <c r="Q4" s="767"/>
      <c r="R4" s="767"/>
      <c r="S4" s="768"/>
      <c r="T4" s="2"/>
    </row>
    <row r="5" spans="1:24" ht="15" customHeight="1">
      <c r="A5" s="795" t="s">
        <v>69</v>
      </c>
      <c r="B5" s="796"/>
      <c r="C5" s="796"/>
      <c r="D5" s="796"/>
      <c r="E5" s="796"/>
      <c r="F5" s="796"/>
      <c r="G5" s="796"/>
      <c r="H5" s="796"/>
      <c r="I5" s="796"/>
      <c r="J5" s="796"/>
      <c r="K5" s="796"/>
      <c r="L5" s="796"/>
      <c r="M5" s="796"/>
      <c r="N5" s="796"/>
      <c r="O5" s="796"/>
      <c r="P5" s="796"/>
      <c r="Q5" s="796"/>
      <c r="R5" s="796"/>
      <c r="S5" s="797"/>
      <c r="T5" s="2"/>
    </row>
    <row r="6" spans="1:24" ht="15" customHeight="1">
      <c r="A6" s="507"/>
      <c r="B6" s="794" t="s">
        <v>374</v>
      </c>
      <c r="C6" s="794"/>
      <c r="D6" s="794"/>
      <c r="E6" s="794"/>
      <c r="F6" s="794"/>
      <c r="G6" s="794"/>
      <c r="H6" s="794"/>
      <c r="I6" s="794"/>
      <c r="J6" s="794"/>
      <c r="K6" s="798" t="s">
        <v>375</v>
      </c>
      <c r="L6" s="798"/>
      <c r="M6" s="798"/>
      <c r="N6" s="798"/>
      <c r="O6" s="798"/>
      <c r="P6" s="798"/>
      <c r="Q6" s="798"/>
      <c r="R6" s="798"/>
      <c r="S6" s="799"/>
      <c r="T6" s="2"/>
    </row>
    <row r="7" spans="1:24" ht="15" customHeight="1">
      <c r="A7" s="508"/>
      <c r="B7" s="794"/>
      <c r="C7" s="794"/>
      <c r="D7" s="794"/>
      <c r="E7" s="794"/>
      <c r="F7" s="794"/>
      <c r="G7" s="794"/>
      <c r="H7" s="794"/>
      <c r="I7" s="794"/>
      <c r="J7" s="794"/>
      <c r="K7" s="798"/>
      <c r="L7" s="798"/>
      <c r="M7" s="798"/>
      <c r="N7" s="798"/>
      <c r="O7" s="798"/>
      <c r="P7" s="798"/>
      <c r="Q7" s="798"/>
      <c r="R7" s="798"/>
      <c r="S7" s="799"/>
      <c r="T7" s="2"/>
    </row>
    <row r="8" spans="1:24" ht="15" customHeight="1">
      <c r="A8" s="779" t="s">
        <v>58</v>
      </c>
      <c r="B8" s="780"/>
      <c r="C8" s="780"/>
      <c r="D8" s="780"/>
      <c r="E8" s="780"/>
      <c r="F8" s="780"/>
      <c r="G8" s="780"/>
      <c r="H8" s="780"/>
      <c r="I8" s="780"/>
      <c r="J8" s="780"/>
      <c r="K8" s="780"/>
      <c r="L8" s="780"/>
      <c r="M8" s="780"/>
      <c r="N8" s="780"/>
      <c r="O8" s="780"/>
      <c r="P8" s="780"/>
      <c r="Q8" s="780"/>
      <c r="R8" s="780"/>
      <c r="S8" s="784"/>
      <c r="T8" s="2"/>
    </row>
    <row r="9" spans="1:24" ht="15" customHeight="1">
      <c r="A9" s="779"/>
      <c r="B9" s="780"/>
      <c r="C9" s="780"/>
      <c r="D9" s="780"/>
      <c r="E9" s="780"/>
      <c r="F9" s="780"/>
      <c r="G9" s="780"/>
      <c r="H9" s="780"/>
      <c r="I9" s="780"/>
      <c r="J9" s="780"/>
      <c r="K9" s="780"/>
      <c r="L9" s="780"/>
      <c r="M9" s="780"/>
      <c r="N9" s="780"/>
      <c r="O9" s="780"/>
      <c r="P9" s="780"/>
      <c r="Q9" s="780"/>
      <c r="R9" s="780"/>
      <c r="S9" s="784"/>
      <c r="T9" s="2"/>
      <c r="X9" s="15"/>
    </row>
    <row r="10" spans="1:24" ht="15" customHeight="1">
      <c r="A10" s="779"/>
      <c r="B10" s="780"/>
      <c r="C10" s="780"/>
      <c r="D10" s="780"/>
      <c r="E10" s="780"/>
      <c r="F10" s="780"/>
      <c r="G10" s="780"/>
      <c r="H10" s="780"/>
      <c r="I10" s="780"/>
      <c r="J10" s="780"/>
      <c r="K10" s="780"/>
      <c r="L10" s="780"/>
      <c r="M10" s="780"/>
      <c r="N10" s="780"/>
      <c r="O10" s="780"/>
      <c r="P10" s="780"/>
      <c r="Q10" s="780"/>
      <c r="R10" s="780"/>
      <c r="S10" s="784"/>
    </row>
    <row r="11" spans="1:24" ht="15" customHeight="1">
      <c r="A11" s="779"/>
      <c r="B11" s="780"/>
      <c r="C11" s="780"/>
      <c r="D11" s="780"/>
      <c r="E11" s="780"/>
      <c r="F11" s="780"/>
      <c r="G11" s="780"/>
      <c r="H11" s="780"/>
      <c r="I11" s="780"/>
      <c r="J11" s="780"/>
      <c r="K11" s="780"/>
      <c r="L11" s="780"/>
      <c r="M11" s="780"/>
      <c r="N11" s="780"/>
      <c r="O11" s="780"/>
      <c r="P11" s="780"/>
      <c r="Q11" s="780"/>
      <c r="R11" s="780"/>
      <c r="S11" s="784"/>
    </row>
    <row r="12" spans="1:24" ht="15" customHeight="1">
      <c r="A12" s="779"/>
      <c r="B12" s="780"/>
      <c r="C12" s="780"/>
      <c r="D12" s="780"/>
      <c r="E12" s="780"/>
      <c r="F12" s="780"/>
      <c r="G12" s="780"/>
      <c r="H12" s="780"/>
      <c r="I12" s="780"/>
      <c r="J12" s="780"/>
      <c r="K12" s="780"/>
      <c r="L12" s="780"/>
      <c r="M12" s="780"/>
      <c r="N12" s="780"/>
      <c r="O12" s="780"/>
      <c r="P12" s="780"/>
      <c r="Q12" s="780"/>
      <c r="R12" s="780"/>
      <c r="S12" s="784"/>
    </row>
    <row r="13" spans="1:24" ht="15" customHeight="1">
      <c r="A13" s="779"/>
      <c r="B13" s="780"/>
      <c r="C13" s="780"/>
      <c r="D13" s="780"/>
      <c r="E13" s="780"/>
      <c r="F13" s="780"/>
      <c r="G13" s="780"/>
      <c r="H13" s="780"/>
      <c r="I13" s="780"/>
      <c r="J13" s="780"/>
      <c r="K13" s="780"/>
      <c r="L13" s="780"/>
      <c r="M13" s="780"/>
      <c r="N13" s="780"/>
      <c r="O13" s="780"/>
      <c r="P13" s="780"/>
      <c r="Q13" s="780"/>
      <c r="R13" s="780"/>
      <c r="S13" s="784"/>
    </row>
    <row r="14" spans="1:24" ht="15" customHeight="1">
      <c r="A14" s="779"/>
      <c r="B14" s="780"/>
      <c r="C14" s="780"/>
      <c r="D14" s="780"/>
      <c r="E14" s="780"/>
      <c r="F14" s="780"/>
      <c r="G14" s="780"/>
      <c r="H14" s="780"/>
      <c r="I14" s="780"/>
      <c r="J14" s="780"/>
      <c r="K14" s="780"/>
      <c r="L14" s="780"/>
      <c r="M14" s="780"/>
      <c r="N14" s="780"/>
      <c r="O14" s="780"/>
      <c r="P14" s="780"/>
      <c r="Q14" s="780"/>
      <c r="R14" s="780"/>
      <c r="S14" s="784"/>
    </row>
    <row r="15" spans="1:24" ht="15" customHeight="1">
      <c r="A15" s="779"/>
      <c r="B15" s="780"/>
      <c r="C15" s="780"/>
      <c r="D15" s="780"/>
      <c r="E15" s="780"/>
      <c r="F15" s="780"/>
      <c r="G15" s="780"/>
      <c r="H15" s="780"/>
      <c r="I15" s="780"/>
      <c r="J15" s="780"/>
      <c r="K15" s="780"/>
      <c r="L15" s="780"/>
      <c r="M15" s="780"/>
      <c r="N15" s="780"/>
      <c r="O15" s="780"/>
      <c r="P15" s="780"/>
      <c r="Q15" s="780"/>
      <c r="R15" s="780"/>
      <c r="S15" s="784"/>
    </row>
    <row r="16" spans="1:24" ht="15" customHeight="1">
      <c r="A16" s="779"/>
      <c r="B16" s="780"/>
      <c r="C16" s="780"/>
      <c r="D16" s="780"/>
      <c r="E16" s="780"/>
      <c r="F16" s="780"/>
      <c r="G16" s="780"/>
      <c r="H16" s="780"/>
      <c r="I16" s="780"/>
      <c r="J16" s="780"/>
      <c r="K16" s="780"/>
      <c r="L16" s="780"/>
      <c r="M16" s="780"/>
      <c r="N16" s="780"/>
      <c r="O16" s="780"/>
      <c r="P16" s="780"/>
      <c r="Q16" s="780"/>
      <c r="R16" s="780"/>
      <c r="S16" s="784"/>
    </row>
    <row r="17" spans="1:19" ht="15" customHeight="1">
      <c r="A17" s="779"/>
      <c r="B17" s="780"/>
      <c r="C17" s="780"/>
      <c r="D17" s="780"/>
      <c r="E17" s="780"/>
      <c r="F17" s="780"/>
      <c r="G17" s="780"/>
      <c r="H17" s="780"/>
      <c r="I17" s="780"/>
      <c r="J17" s="780"/>
      <c r="K17" s="780"/>
      <c r="L17" s="780"/>
      <c r="M17" s="780"/>
      <c r="N17" s="780"/>
      <c r="O17" s="780"/>
      <c r="P17" s="780"/>
      <c r="Q17" s="780"/>
      <c r="R17" s="780"/>
      <c r="S17" s="784"/>
    </row>
    <row r="18" spans="1:19" ht="15" customHeight="1">
      <c r="A18" s="779"/>
      <c r="B18" s="780"/>
      <c r="C18" s="780"/>
      <c r="D18" s="780"/>
      <c r="E18" s="780"/>
      <c r="F18" s="780"/>
      <c r="G18" s="780"/>
      <c r="H18" s="780"/>
      <c r="I18" s="780"/>
      <c r="J18" s="780"/>
      <c r="K18" s="780"/>
      <c r="L18" s="780"/>
      <c r="M18" s="780"/>
      <c r="N18" s="780"/>
      <c r="O18" s="780"/>
      <c r="P18" s="780"/>
      <c r="Q18" s="780"/>
      <c r="R18" s="780"/>
      <c r="S18" s="784"/>
    </row>
    <row r="19" spans="1:19" ht="15" customHeight="1">
      <c r="A19" s="779"/>
      <c r="B19" s="780"/>
      <c r="C19" s="780"/>
      <c r="D19" s="780"/>
      <c r="E19" s="780"/>
      <c r="F19" s="780"/>
      <c r="G19" s="780"/>
      <c r="H19" s="780"/>
      <c r="I19" s="780"/>
      <c r="J19" s="780"/>
      <c r="K19" s="780"/>
      <c r="L19" s="780"/>
      <c r="M19" s="780"/>
      <c r="N19" s="780"/>
      <c r="O19" s="780"/>
      <c r="P19" s="780"/>
      <c r="Q19" s="780"/>
      <c r="R19" s="780"/>
      <c r="S19" s="784"/>
    </row>
    <row r="20" spans="1:19" ht="15" customHeight="1">
      <c r="A20" s="779"/>
      <c r="B20" s="780"/>
      <c r="C20" s="780"/>
      <c r="D20" s="780"/>
      <c r="E20" s="780"/>
      <c r="F20" s="780"/>
      <c r="G20" s="780"/>
      <c r="H20" s="780"/>
      <c r="I20" s="780"/>
      <c r="J20" s="780"/>
      <c r="K20" s="780"/>
      <c r="L20" s="780"/>
      <c r="M20" s="780"/>
      <c r="N20" s="780"/>
      <c r="O20" s="780"/>
      <c r="P20" s="780"/>
      <c r="Q20" s="780"/>
      <c r="R20" s="780"/>
      <c r="S20" s="784"/>
    </row>
    <row r="21" spans="1:19" ht="15" customHeight="1">
      <c r="A21" s="779"/>
      <c r="B21" s="780"/>
      <c r="C21" s="780"/>
      <c r="D21" s="780"/>
      <c r="E21" s="780"/>
      <c r="F21" s="780"/>
      <c r="G21" s="780"/>
      <c r="H21" s="780"/>
      <c r="I21" s="780"/>
      <c r="J21" s="780"/>
      <c r="K21" s="780"/>
      <c r="L21" s="780"/>
      <c r="M21" s="780"/>
      <c r="N21" s="780"/>
      <c r="O21" s="780"/>
      <c r="P21" s="780"/>
      <c r="Q21" s="780"/>
      <c r="R21" s="780"/>
      <c r="S21" s="784"/>
    </row>
    <row r="22" spans="1:19" ht="15" customHeight="1">
      <c r="A22" s="779"/>
      <c r="B22" s="780"/>
      <c r="C22" s="780"/>
      <c r="D22" s="780"/>
      <c r="E22" s="780"/>
      <c r="F22" s="780"/>
      <c r="G22" s="780"/>
      <c r="H22" s="780"/>
      <c r="I22" s="780"/>
      <c r="J22" s="780"/>
      <c r="K22" s="780"/>
      <c r="L22" s="780"/>
      <c r="M22" s="780"/>
      <c r="N22" s="780"/>
      <c r="O22" s="780"/>
      <c r="P22" s="780"/>
      <c r="Q22" s="780"/>
      <c r="R22" s="780"/>
      <c r="S22" s="784"/>
    </row>
    <row r="23" spans="1:19" ht="15" customHeight="1">
      <c r="A23" s="779"/>
      <c r="B23" s="780"/>
      <c r="C23" s="780"/>
      <c r="D23" s="780"/>
      <c r="E23" s="780"/>
      <c r="F23" s="780"/>
      <c r="G23" s="780"/>
      <c r="H23" s="780"/>
      <c r="I23" s="780"/>
      <c r="J23" s="780"/>
      <c r="K23" s="780"/>
      <c r="L23" s="780"/>
      <c r="M23" s="780"/>
      <c r="N23" s="780"/>
      <c r="O23" s="780"/>
      <c r="P23" s="780"/>
      <c r="Q23" s="780"/>
      <c r="R23" s="780"/>
      <c r="S23" s="784"/>
    </row>
    <row r="24" spans="1:19" ht="15" customHeight="1">
      <c r="A24" s="779"/>
      <c r="B24" s="780"/>
      <c r="C24" s="780"/>
      <c r="D24" s="780"/>
      <c r="E24" s="780"/>
      <c r="F24" s="780"/>
      <c r="G24" s="780"/>
      <c r="H24" s="780"/>
      <c r="I24" s="780"/>
      <c r="J24" s="780"/>
      <c r="K24" s="780"/>
      <c r="L24" s="780"/>
      <c r="M24" s="780"/>
      <c r="N24" s="780"/>
      <c r="O24" s="780"/>
      <c r="P24" s="780"/>
      <c r="Q24" s="780"/>
      <c r="R24" s="780"/>
      <c r="S24" s="784"/>
    </row>
    <row r="25" spans="1:19" ht="15" customHeight="1">
      <c r="A25" s="779"/>
      <c r="B25" s="780"/>
      <c r="C25" s="780"/>
      <c r="D25" s="780"/>
      <c r="E25" s="780"/>
      <c r="F25" s="780"/>
      <c r="G25" s="780"/>
      <c r="H25" s="780"/>
      <c r="I25" s="780"/>
      <c r="J25" s="780"/>
      <c r="K25" s="780"/>
      <c r="L25" s="780"/>
      <c r="M25" s="780"/>
      <c r="N25" s="780"/>
      <c r="O25" s="780"/>
      <c r="P25" s="780"/>
      <c r="Q25" s="780"/>
      <c r="R25" s="780"/>
      <c r="S25" s="784"/>
    </row>
    <row r="26" spans="1:19" ht="15" customHeight="1">
      <c r="A26" s="779"/>
      <c r="B26" s="780"/>
      <c r="C26" s="780"/>
      <c r="D26" s="780"/>
      <c r="E26" s="780"/>
      <c r="F26" s="780"/>
      <c r="G26" s="780"/>
      <c r="H26" s="780"/>
      <c r="I26" s="780"/>
      <c r="J26" s="780"/>
      <c r="K26" s="780"/>
      <c r="L26" s="780"/>
      <c r="M26" s="780"/>
      <c r="N26" s="780"/>
      <c r="O26" s="780"/>
      <c r="P26" s="780"/>
      <c r="Q26" s="780"/>
      <c r="R26" s="780"/>
      <c r="S26" s="784"/>
    </row>
    <row r="27" spans="1:19" ht="15" customHeight="1">
      <c r="A27" s="779"/>
      <c r="B27" s="780"/>
      <c r="C27" s="780"/>
      <c r="D27" s="780"/>
      <c r="E27" s="780"/>
      <c r="F27" s="780"/>
      <c r="G27" s="780"/>
      <c r="H27" s="780"/>
      <c r="I27" s="780"/>
      <c r="J27" s="780"/>
      <c r="K27" s="780"/>
      <c r="L27" s="780"/>
      <c r="M27" s="780"/>
      <c r="N27" s="780"/>
      <c r="O27" s="780"/>
      <c r="P27" s="780"/>
      <c r="Q27" s="780"/>
      <c r="R27" s="780"/>
      <c r="S27" s="784"/>
    </row>
    <row r="28" spans="1:19" ht="15" customHeight="1">
      <c r="A28" s="779"/>
      <c r="B28" s="780"/>
      <c r="C28" s="780"/>
      <c r="D28" s="780"/>
      <c r="E28" s="780"/>
      <c r="F28" s="780"/>
      <c r="G28" s="780"/>
      <c r="H28" s="780"/>
      <c r="I28" s="780"/>
      <c r="J28" s="780"/>
      <c r="K28" s="780"/>
      <c r="L28" s="780"/>
      <c r="M28" s="780"/>
      <c r="N28" s="780"/>
      <c r="O28" s="780"/>
      <c r="P28" s="780"/>
      <c r="Q28" s="780"/>
      <c r="R28" s="780"/>
      <c r="S28" s="784"/>
    </row>
    <row r="29" spans="1:19" ht="15" customHeight="1">
      <c r="A29" s="779"/>
      <c r="B29" s="780"/>
      <c r="C29" s="780"/>
      <c r="D29" s="780"/>
      <c r="E29" s="780"/>
      <c r="F29" s="780"/>
      <c r="G29" s="780"/>
      <c r="H29" s="780"/>
      <c r="I29" s="780"/>
      <c r="J29" s="780"/>
      <c r="K29" s="780"/>
      <c r="L29" s="780"/>
      <c r="M29" s="780"/>
      <c r="N29" s="780"/>
      <c r="O29" s="780"/>
      <c r="P29" s="780"/>
      <c r="Q29" s="780"/>
      <c r="R29" s="780"/>
      <c r="S29" s="784"/>
    </row>
    <row r="30" spans="1:19" ht="15" customHeight="1">
      <c r="A30" s="779"/>
      <c r="B30" s="780"/>
      <c r="C30" s="780"/>
      <c r="D30" s="780"/>
      <c r="E30" s="780"/>
      <c r="F30" s="780"/>
      <c r="G30" s="780"/>
      <c r="H30" s="780"/>
      <c r="I30" s="780"/>
      <c r="J30" s="780"/>
      <c r="K30" s="780"/>
      <c r="L30" s="780"/>
      <c r="M30" s="780"/>
      <c r="N30" s="780"/>
      <c r="O30" s="780"/>
      <c r="P30" s="780"/>
      <c r="Q30" s="780"/>
      <c r="R30" s="780"/>
      <c r="S30" s="784"/>
    </row>
    <row r="31" spans="1:19" ht="15" customHeight="1">
      <c r="A31" s="779"/>
      <c r="B31" s="780"/>
      <c r="C31" s="780"/>
      <c r="D31" s="780"/>
      <c r="E31" s="780"/>
      <c r="F31" s="780"/>
      <c r="G31" s="780"/>
      <c r="H31" s="780"/>
      <c r="I31" s="780"/>
      <c r="J31" s="780"/>
      <c r="K31" s="780"/>
      <c r="L31" s="780"/>
      <c r="M31" s="780"/>
      <c r="N31" s="780"/>
      <c r="O31" s="780"/>
      <c r="P31" s="780"/>
      <c r="Q31" s="780"/>
      <c r="R31" s="780"/>
      <c r="S31" s="784"/>
    </row>
    <row r="32" spans="1:19" ht="15" customHeight="1">
      <c r="A32" s="779"/>
      <c r="B32" s="780"/>
      <c r="C32" s="780"/>
      <c r="D32" s="780"/>
      <c r="E32" s="780"/>
      <c r="F32" s="780"/>
      <c r="G32" s="780"/>
      <c r="H32" s="780"/>
      <c r="I32" s="780"/>
      <c r="J32" s="780"/>
      <c r="K32" s="780"/>
      <c r="L32" s="780"/>
      <c r="M32" s="780"/>
      <c r="N32" s="780"/>
      <c r="O32" s="780"/>
      <c r="P32" s="780"/>
      <c r="Q32" s="780"/>
      <c r="R32" s="780"/>
      <c r="S32" s="784"/>
    </row>
    <row r="33" spans="1:19" ht="15" customHeight="1">
      <c r="A33" s="779"/>
      <c r="B33" s="780"/>
      <c r="C33" s="780"/>
      <c r="D33" s="780"/>
      <c r="E33" s="780"/>
      <c r="F33" s="780"/>
      <c r="G33" s="780"/>
      <c r="H33" s="780"/>
      <c r="I33" s="780"/>
      <c r="J33" s="780"/>
      <c r="K33" s="780"/>
      <c r="L33" s="780"/>
      <c r="M33" s="780"/>
      <c r="N33" s="780"/>
      <c r="O33" s="780"/>
      <c r="P33" s="780"/>
      <c r="Q33" s="780"/>
      <c r="R33" s="780"/>
      <c r="S33" s="784"/>
    </row>
    <row r="34" spans="1:19" ht="15" customHeight="1">
      <c r="A34" s="779"/>
      <c r="B34" s="780"/>
      <c r="C34" s="780"/>
      <c r="D34" s="780"/>
      <c r="E34" s="780"/>
      <c r="F34" s="780"/>
      <c r="G34" s="780"/>
      <c r="H34" s="780"/>
      <c r="I34" s="780"/>
      <c r="J34" s="780"/>
      <c r="K34" s="780"/>
      <c r="L34" s="780"/>
      <c r="M34" s="780"/>
      <c r="N34" s="780"/>
      <c r="O34" s="780"/>
      <c r="P34" s="780"/>
      <c r="Q34" s="780"/>
      <c r="R34" s="780"/>
      <c r="S34" s="784"/>
    </row>
    <row r="35" spans="1:19" ht="15" customHeight="1">
      <c r="A35" s="779"/>
      <c r="B35" s="780"/>
      <c r="C35" s="780"/>
      <c r="D35" s="780"/>
      <c r="E35" s="780"/>
      <c r="F35" s="780"/>
      <c r="G35" s="780"/>
      <c r="H35" s="780"/>
      <c r="I35" s="780"/>
      <c r="J35" s="780"/>
      <c r="K35" s="780"/>
      <c r="L35" s="780"/>
      <c r="M35" s="780"/>
      <c r="N35" s="780"/>
      <c r="O35" s="780"/>
      <c r="P35" s="780"/>
      <c r="Q35" s="780"/>
      <c r="R35" s="780"/>
      <c r="S35" s="784"/>
    </row>
    <row r="36" spans="1:19" ht="15" customHeight="1">
      <c r="A36" s="779"/>
      <c r="B36" s="780"/>
      <c r="C36" s="780"/>
      <c r="D36" s="780"/>
      <c r="E36" s="780"/>
      <c r="F36" s="780"/>
      <c r="G36" s="780"/>
      <c r="H36" s="780"/>
      <c r="I36" s="780"/>
      <c r="J36" s="780"/>
      <c r="K36" s="780"/>
      <c r="L36" s="780"/>
      <c r="M36" s="780"/>
      <c r="N36" s="780"/>
      <c r="O36" s="780"/>
      <c r="P36" s="780"/>
      <c r="Q36" s="780"/>
      <c r="R36" s="780"/>
      <c r="S36" s="784"/>
    </row>
    <row r="37" spans="1:19" ht="15" customHeight="1">
      <c r="A37" s="779"/>
      <c r="B37" s="780"/>
      <c r="C37" s="780"/>
      <c r="D37" s="780"/>
      <c r="E37" s="780"/>
      <c r="F37" s="780"/>
      <c r="G37" s="780"/>
      <c r="H37" s="780"/>
      <c r="I37" s="780"/>
      <c r="J37" s="780"/>
      <c r="K37" s="780"/>
      <c r="L37" s="780"/>
      <c r="M37" s="780"/>
      <c r="N37" s="780"/>
      <c r="O37" s="780"/>
      <c r="P37" s="780"/>
      <c r="Q37" s="780"/>
      <c r="R37" s="780"/>
      <c r="S37" s="784"/>
    </row>
    <row r="38" spans="1:19" ht="15" customHeight="1">
      <c r="A38" s="779"/>
      <c r="B38" s="780"/>
      <c r="C38" s="780"/>
      <c r="D38" s="780"/>
      <c r="E38" s="780"/>
      <c r="F38" s="780"/>
      <c r="G38" s="780"/>
      <c r="H38" s="780"/>
      <c r="I38" s="780"/>
      <c r="J38" s="780"/>
      <c r="K38" s="780"/>
      <c r="L38" s="780"/>
      <c r="M38" s="780"/>
      <c r="N38" s="780"/>
      <c r="O38" s="780"/>
      <c r="P38" s="780"/>
      <c r="Q38" s="780"/>
      <c r="R38" s="780"/>
      <c r="S38" s="784"/>
    </row>
    <row r="39" spans="1:19" ht="15" customHeight="1">
      <c r="A39" s="779" t="s">
        <v>132</v>
      </c>
      <c r="B39" s="782"/>
      <c r="C39" s="782"/>
      <c r="D39" s="782"/>
      <c r="E39" s="782"/>
      <c r="F39" s="782"/>
      <c r="G39" s="782"/>
      <c r="H39" s="782"/>
      <c r="I39" s="782"/>
      <c r="J39" s="782"/>
      <c r="K39" s="782"/>
      <c r="L39" s="782"/>
      <c r="M39" s="782"/>
      <c r="N39" s="782"/>
      <c r="O39" s="782"/>
      <c r="P39" s="782"/>
      <c r="Q39" s="782"/>
      <c r="R39" s="782"/>
      <c r="S39" s="785"/>
    </row>
    <row r="40" spans="1:19" ht="15" customHeight="1">
      <c r="A40" s="779"/>
      <c r="B40" s="782"/>
      <c r="C40" s="782"/>
      <c r="D40" s="782"/>
      <c r="E40" s="782"/>
      <c r="F40" s="782"/>
      <c r="G40" s="782"/>
      <c r="H40" s="782"/>
      <c r="I40" s="782"/>
      <c r="J40" s="782"/>
      <c r="K40" s="782"/>
      <c r="L40" s="782"/>
      <c r="M40" s="782"/>
      <c r="N40" s="782"/>
      <c r="O40" s="782"/>
      <c r="P40" s="782"/>
      <c r="Q40" s="782"/>
      <c r="R40" s="782"/>
      <c r="S40" s="785"/>
    </row>
    <row r="41" spans="1:19" ht="15" customHeight="1">
      <c r="A41" s="779"/>
      <c r="B41" s="782"/>
      <c r="C41" s="782"/>
      <c r="D41" s="782"/>
      <c r="E41" s="782"/>
      <c r="F41" s="782"/>
      <c r="G41" s="782"/>
      <c r="H41" s="782"/>
      <c r="I41" s="782"/>
      <c r="J41" s="782"/>
      <c r="K41" s="782"/>
      <c r="L41" s="782"/>
      <c r="M41" s="782"/>
      <c r="N41" s="782"/>
      <c r="O41" s="782"/>
      <c r="P41" s="782"/>
      <c r="Q41" s="782"/>
      <c r="R41" s="782"/>
      <c r="S41" s="785"/>
    </row>
    <row r="42" spans="1:19" ht="15" customHeight="1">
      <c r="A42" s="779"/>
      <c r="B42" s="782"/>
      <c r="C42" s="782"/>
      <c r="D42" s="782"/>
      <c r="E42" s="782"/>
      <c r="F42" s="782"/>
      <c r="G42" s="782"/>
      <c r="H42" s="782"/>
      <c r="I42" s="782"/>
      <c r="J42" s="782"/>
      <c r="K42" s="782"/>
      <c r="L42" s="782"/>
      <c r="M42" s="782"/>
      <c r="N42" s="782"/>
      <c r="O42" s="782"/>
      <c r="P42" s="782"/>
      <c r="Q42" s="782"/>
      <c r="R42" s="782"/>
      <c r="S42" s="785"/>
    </row>
    <row r="43" spans="1:19" ht="15" customHeight="1">
      <c r="A43" s="779"/>
      <c r="B43" s="782"/>
      <c r="C43" s="782"/>
      <c r="D43" s="782"/>
      <c r="E43" s="782"/>
      <c r="F43" s="782"/>
      <c r="G43" s="782"/>
      <c r="H43" s="782"/>
      <c r="I43" s="782"/>
      <c r="J43" s="782"/>
      <c r="K43" s="782"/>
      <c r="L43" s="782"/>
      <c r="M43" s="782"/>
      <c r="N43" s="782"/>
      <c r="O43" s="782"/>
      <c r="P43" s="782"/>
      <c r="Q43" s="782"/>
      <c r="R43" s="782"/>
      <c r="S43" s="785"/>
    </row>
    <row r="44" spans="1:19" ht="15" customHeight="1">
      <c r="A44" s="779"/>
      <c r="B44" s="782"/>
      <c r="C44" s="782"/>
      <c r="D44" s="782"/>
      <c r="E44" s="782"/>
      <c r="F44" s="782"/>
      <c r="G44" s="782"/>
      <c r="H44" s="782"/>
      <c r="I44" s="782"/>
      <c r="J44" s="782"/>
      <c r="K44" s="782"/>
      <c r="L44" s="782"/>
      <c r="M44" s="782"/>
      <c r="N44" s="782"/>
      <c r="O44" s="782"/>
      <c r="P44" s="782"/>
      <c r="Q44" s="782"/>
      <c r="R44" s="782"/>
      <c r="S44" s="785"/>
    </row>
    <row r="45" spans="1:19" ht="15" customHeight="1">
      <c r="A45" s="779"/>
      <c r="B45" s="782"/>
      <c r="C45" s="782"/>
      <c r="D45" s="782"/>
      <c r="E45" s="782"/>
      <c r="F45" s="782"/>
      <c r="G45" s="782"/>
      <c r="H45" s="782"/>
      <c r="I45" s="782"/>
      <c r="J45" s="782"/>
      <c r="K45" s="782"/>
      <c r="L45" s="782"/>
      <c r="M45" s="782"/>
      <c r="N45" s="782"/>
      <c r="O45" s="782"/>
      <c r="P45" s="782"/>
      <c r="Q45" s="782"/>
      <c r="R45" s="782"/>
      <c r="S45" s="785"/>
    </row>
    <row r="46" spans="1:19" ht="15" customHeight="1">
      <c r="A46" s="779"/>
      <c r="B46" s="782"/>
      <c r="C46" s="782"/>
      <c r="D46" s="782"/>
      <c r="E46" s="782"/>
      <c r="F46" s="782"/>
      <c r="G46" s="782"/>
      <c r="H46" s="782"/>
      <c r="I46" s="782"/>
      <c r="J46" s="782"/>
      <c r="K46" s="782"/>
      <c r="L46" s="782"/>
      <c r="M46" s="782"/>
      <c r="N46" s="782"/>
      <c r="O46" s="782"/>
      <c r="P46" s="782"/>
      <c r="Q46" s="782"/>
      <c r="R46" s="782"/>
      <c r="S46" s="785"/>
    </row>
    <row r="47" spans="1:19" ht="15" customHeight="1">
      <c r="A47" s="779"/>
      <c r="B47" s="782"/>
      <c r="C47" s="782"/>
      <c r="D47" s="782"/>
      <c r="E47" s="782"/>
      <c r="F47" s="782"/>
      <c r="G47" s="782"/>
      <c r="H47" s="782"/>
      <c r="I47" s="782"/>
      <c r="J47" s="782"/>
      <c r="K47" s="782"/>
      <c r="L47" s="782"/>
      <c r="M47" s="782"/>
      <c r="N47" s="782"/>
      <c r="O47" s="782"/>
      <c r="P47" s="782"/>
      <c r="Q47" s="782"/>
      <c r="R47" s="782"/>
      <c r="S47" s="785"/>
    </row>
    <row r="48" spans="1:19" ht="15" customHeight="1">
      <c r="A48" s="779"/>
      <c r="B48" s="782"/>
      <c r="C48" s="782"/>
      <c r="D48" s="782"/>
      <c r="E48" s="782"/>
      <c r="F48" s="782"/>
      <c r="G48" s="782"/>
      <c r="H48" s="782"/>
      <c r="I48" s="782"/>
      <c r="J48" s="782"/>
      <c r="K48" s="782"/>
      <c r="L48" s="782"/>
      <c r="M48" s="782"/>
      <c r="N48" s="782"/>
      <c r="O48" s="782"/>
      <c r="P48" s="782"/>
      <c r="Q48" s="782"/>
      <c r="R48" s="782"/>
      <c r="S48" s="785"/>
    </row>
    <row r="49" spans="1:26" ht="15" customHeight="1">
      <c r="A49" s="779"/>
      <c r="B49" s="782"/>
      <c r="C49" s="782"/>
      <c r="D49" s="782"/>
      <c r="E49" s="782"/>
      <c r="F49" s="782"/>
      <c r="G49" s="782"/>
      <c r="H49" s="782"/>
      <c r="I49" s="782"/>
      <c r="J49" s="782"/>
      <c r="K49" s="782"/>
      <c r="L49" s="782"/>
      <c r="M49" s="782"/>
      <c r="N49" s="782"/>
      <c r="O49" s="782"/>
      <c r="P49" s="782"/>
      <c r="Q49" s="782"/>
      <c r="R49" s="782"/>
      <c r="S49" s="785"/>
      <c r="V49" s="10"/>
      <c r="W49" s="10"/>
      <c r="X49" s="10"/>
      <c r="Y49" s="10"/>
      <c r="Z49" s="10"/>
    </row>
    <row r="50" spans="1:26" ht="15" customHeight="1">
      <c r="A50" s="779"/>
      <c r="B50" s="782"/>
      <c r="C50" s="782"/>
      <c r="D50" s="782"/>
      <c r="E50" s="782"/>
      <c r="F50" s="782"/>
      <c r="G50" s="782"/>
      <c r="H50" s="782"/>
      <c r="I50" s="782"/>
      <c r="J50" s="782"/>
      <c r="K50" s="782"/>
      <c r="L50" s="782"/>
      <c r="M50" s="782"/>
      <c r="N50" s="782"/>
      <c r="O50" s="782"/>
      <c r="P50" s="782"/>
      <c r="Q50" s="782"/>
      <c r="R50" s="782"/>
      <c r="S50" s="785"/>
      <c r="V50" s="10"/>
      <c r="W50" s="10"/>
      <c r="X50" s="10"/>
      <c r="Y50" s="10"/>
      <c r="Z50" s="10"/>
    </row>
    <row r="51" spans="1:26" ht="15" customHeight="1">
      <c r="A51" s="779"/>
      <c r="B51" s="782"/>
      <c r="C51" s="782"/>
      <c r="D51" s="782"/>
      <c r="E51" s="782"/>
      <c r="F51" s="782"/>
      <c r="G51" s="782"/>
      <c r="H51" s="782"/>
      <c r="I51" s="782"/>
      <c r="J51" s="782"/>
      <c r="K51" s="782"/>
      <c r="L51" s="782"/>
      <c r="M51" s="782"/>
      <c r="N51" s="782"/>
      <c r="O51" s="782"/>
      <c r="P51" s="782"/>
      <c r="Q51" s="782"/>
      <c r="R51" s="782"/>
      <c r="S51" s="785"/>
      <c r="V51" s="10"/>
      <c r="W51" s="10"/>
      <c r="X51" s="10"/>
      <c r="Y51" s="10"/>
      <c r="Z51" s="10"/>
    </row>
    <row r="52" spans="1:26" ht="15" customHeight="1">
      <c r="A52" s="779"/>
      <c r="B52" s="782"/>
      <c r="C52" s="782"/>
      <c r="D52" s="782"/>
      <c r="E52" s="782"/>
      <c r="F52" s="782"/>
      <c r="G52" s="782"/>
      <c r="H52" s="782"/>
      <c r="I52" s="782"/>
      <c r="J52" s="782"/>
      <c r="K52" s="782"/>
      <c r="L52" s="782"/>
      <c r="M52" s="782"/>
      <c r="N52" s="782"/>
      <c r="O52" s="782"/>
      <c r="P52" s="782"/>
      <c r="Q52" s="782"/>
      <c r="R52" s="782"/>
      <c r="S52" s="785"/>
      <c r="V52" s="10"/>
      <c r="W52" s="10"/>
      <c r="X52" s="10"/>
      <c r="Y52" s="10"/>
      <c r="Z52" s="10"/>
    </row>
    <row r="53" spans="1:26" ht="15" customHeight="1">
      <c r="A53" s="781"/>
      <c r="B53" s="783"/>
      <c r="C53" s="783"/>
      <c r="D53" s="783"/>
      <c r="E53" s="783"/>
      <c r="F53" s="783"/>
      <c r="G53" s="783"/>
      <c r="H53" s="783"/>
      <c r="I53" s="783"/>
      <c r="J53" s="783"/>
      <c r="K53" s="783"/>
      <c r="L53" s="783"/>
      <c r="M53" s="783"/>
      <c r="N53" s="783"/>
      <c r="O53" s="783"/>
      <c r="P53" s="783"/>
      <c r="Q53" s="783"/>
      <c r="R53" s="783"/>
      <c r="S53" s="786"/>
      <c r="V53" s="10"/>
      <c r="W53" s="10"/>
      <c r="X53" s="10"/>
      <c r="Y53" s="10"/>
      <c r="Z53" s="10"/>
    </row>
    <row r="54" spans="1:26" ht="15" customHeight="1">
      <c r="A54" s="763" t="s">
        <v>376</v>
      </c>
      <c r="B54" s="764"/>
      <c r="C54" s="764"/>
      <c r="D54" s="764"/>
      <c r="E54" s="764"/>
      <c r="F54" s="764"/>
      <c r="G54" s="764"/>
      <c r="H54" s="764"/>
      <c r="I54" s="764"/>
      <c r="J54" s="764"/>
      <c r="K54" s="764"/>
      <c r="L54" s="764"/>
      <c r="M54" s="764"/>
      <c r="N54" s="764"/>
      <c r="O54" s="764"/>
      <c r="P54" s="764"/>
      <c r="Q54" s="764"/>
      <c r="R54" s="764"/>
      <c r="S54" s="765"/>
      <c r="T54" s="2"/>
    </row>
    <row r="55" spans="1:26" ht="15" customHeight="1">
      <c r="A55" s="766"/>
      <c r="B55" s="767"/>
      <c r="C55" s="767"/>
      <c r="D55" s="767"/>
      <c r="E55" s="767"/>
      <c r="F55" s="767"/>
      <c r="G55" s="767"/>
      <c r="H55" s="767"/>
      <c r="I55" s="767"/>
      <c r="J55" s="767"/>
      <c r="K55" s="767"/>
      <c r="L55" s="767"/>
      <c r="M55" s="767"/>
      <c r="N55" s="767"/>
      <c r="O55" s="767"/>
      <c r="P55" s="767"/>
      <c r="Q55" s="767"/>
      <c r="R55" s="767"/>
      <c r="S55" s="768"/>
      <c r="T55" s="2"/>
    </row>
    <row r="56" spans="1:26" ht="18">
      <c r="A56" s="727" t="s">
        <v>134</v>
      </c>
      <c r="B56" s="770"/>
      <c r="C56" s="771"/>
      <c r="D56" s="774" t="s">
        <v>377</v>
      </c>
      <c r="E56" s="728"/>
      <c r="F56" s="728"/>
      <c r="G56" s="728"/>
      <c r="H56" s="775"/>
      <c r="I56" s="787"/>
      <c r="J56" s="788"/>
      <c r="K56" s="788"/>
      <c r="L56" s="788"/>
      <c r="M56" s="788"/>
      <c r="N56" s="788"/>
      <c r="O56" s="788"/>
      <c r="P56" s="788"/>
      <c r="Q56" s="788"/>
      <c r="R56" s="788"/>
      <c r="S56" s="789"/>
    </row>
    <row r="57" spans="1:26" ht="18">
      <c r="A57" s="769"/>
      <c r="B57" s="772"/>
      <c r="C57" s="773"/>
      <c r="D57" s="776"/>
      <c r="E57" s="777"/>
      <c r="F57" s="777"/>
      <c r="G57" s="777"/>
      <c r="H57" s="778"/>
      <c r="I57" s="790"/>
      <c r="J57" s="791"/>
      <c r="K57" s="791"/>
      <c r="L57" s="791"/>
      <c r="M57" s="791"/>
      <c r="N57" s="791"/>
      <c r="O57" s="791"/>
      <c r="P57" s="791"/>
      <c r="Q57" s="791"/>
      <c r="R57" s="791"/>
      <c r="S57" s="792"/>
    </row>
  </sheetData>
  <sheetProtection sheet="1" formatCells="0" formatRows="0" selectLockedCells="1"/>
  <mergeCells count="16">
    <mergeCell ref="A2:S2"/>
    <mergeCell ref="A3:S4"/>
    <mergeCell ref="B6:J7"/>
    <mergeCell ref="A5:S5"/>
    <mergeCell ref="K6:S7"/>
    <mergeCell ref="A56:A57"/>
    <mergeCell ref="B56:C57"/>
    <mergeCell ref="D56:H57"/>
    <mergeCell ref="A8:A38"/>
    <mergeCell ref="B8:J38"/>
    <mergeCell ref="A54:S55"/>
    <mergeCell ref="A39:A53"/>
    <mergeCell ref="B39:J53"/>
    <mergeCell ref="K8:S38"/>
    <mergeCell ref="K39:S53"/>
    <mergeCell ref="I56:S57"/>
  </mergeCells>
  <phoneticPr fontId="1"/>
  <dataValidations count="4">
    <dataValidation allowBlank="1" showInputMessage="1" showErrorMessage="1" prompt="数量が１の場合、複数製作の理由は記入不要です。" sqref="I56:S57" xr:uid="{00000000-0002-0000-0200-000000000000}"/>
    <dataValidation allowBlank="1" showInputMessage="1" showErrorMessage="1" prompt="改良前と改良後の違いを具体的に説明してください。" sqref="B39:S53" xr:uid="{00000000-0002-0000-0200-000001000000}"/>
    <dataValidation allowBlank="1" showInputMessage="1" showErrorMessage="1" prompt="試作品は助成事業完了後５年間保存する義務がございますので、ご注意ください。" sqref="B56:C57" xr:uid="{00000000-0002-0000-0200-000002000000}"/>
    <dataValidation allowBlank="1" showInputMessage="1" showErrorMessage="1" prompt="主に以下の点を説明してください。_x000a_・製造工程、機能、仕様等_x000a_・改良要素" sqref="B8:S38" xr:uid="{00000000-0002-0000-0200-000003000000}"/>
  </dataValidations>
  <pageMargins left="0.59055118110236227" right="0.19685039370078741" top="0.39370078740157483" bottom="0.39370078740157483" header="0.19685039370078741" footer="0.19685039370078741"/>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V45"/>
  <sheetViews>
    <sheetView view="pageBreakPreview" zoomScaleNormal="100" zoomScaleSheetLayoutView="100" zoomScalePageLayoutView="55" workbookViewId="0">
      <selection activeCell="E5" sqref="E5:S18"/>
    </sheetView>
  </sheetViews>
  <sheetFormatPr defaultColWidth="5" defaultRowHeight="15" customHeight="1"/>
  <cols>
    <col min="1" max="4" width="5.36328125" style="12" customWidth="1"/>
    <col min="5" max="19" width="5" style="7" customWidth="1"/>
    <col min="20" max="20" width="4.453125" style="6" bestFit="1" customWidth="1"/>
    <col min="21" max="22" width="5" style="6"/>
    <col min="23" max="16384" width="5" style="7"/>
  </cols>
  <sheetData>
    <row r="1" spans="1:21" ht="15" customHeight="1">
      <c r="A1" s="211" t="s">
        <v>298</v>
      </c>
    </row>
    <row r="2" spans="1:21" ht="15" customHeight="1">
      <c r="A2" s="793"/>
      <c r="B2" s="793"/>
      <c r="C2" s="793"/>
      <c r="D2" s="793"/>
      <c r="E2" s="793"/>
      <c r="F2" s="793"/>
      <c r="G2" s="793"/>
      <c r="H2" s="793"/>
      <c r="I2" s="793"/>
      <c r="J2" s="793"/>
      <c r="K2" s="793"/>
      <c r="L2" s="793"/>
      <c r="M2" s="793"/>
      <c r="N2" s="793"/>
      <c r="O2" s="793"/>
      <c r="P2" s="793"/>
      <c r="Q2" s="793"/>
      <c r="R2" s="793"/>
      <c r="S2" s="793"/>
      <c r="T2" s="2"/>
      <c r="U2" s="5"/>
    </row>
    <row r="3" spans="1:21" s="6" customFormat="1" ht="15" customHeight="1">
      <c r="A3" s="803" t="s">
        <v>294</v>
      </c>
      <c r="B3" s="804"/>
      <c r="C3" s="804"/>
      <c r="D3" s="804"/>
      <c r="E3" s="804"/>
      <c r="F3" s="804"/>
      <c r="G3" s="804"/>
      <c r="H3" s="804"/>
      <c r="I3" s="804"/>
      <c r="J3" s="804"/>
      <c r="K3" s="804"/>
      <c r="L3" s="804"/>
      <c r="M3" s="804"/>
      <c r="N3" s="804"/>
      <c r="O3" s="804"/>
      <c r="P3" s="804"/>
      <c r="Q3" s="804"/>
      <c r="R3" s="804"/>
      <c r="S3" s="805"/>
    </row>
    <row r="4" spans="1:21" s="6" customFormat="1" ht="15" customHeight="1">
      <c r="A4" s="806"/>
      <c r="B4" s="807"/>
      <c r="C4" s="807"/>
      <c r="D4" s="807"/>
      <c r="E4" s="807"/>
      <c r="F4" s="807"/>
      <c r="G4" s="807"/>
      <c r="H4" s="807"/>
      <c r="I4" s="807"/>
      <c r="J4" s="807"/>
      <c r="K4" s="807"/>
      <c r="L4" s="807"/>
      <c r="M4" s="807"/>
      <c r="N4" s="807"/>
      <c r="O4" s="807"/>
      <c r="P4" s="807"/>
      <c r="Q4" s="807"/>
      <c r="R4" s="807"/>
      <c r="S4" s="808"/>
    </row>
    <row r="5" spans="1:21" s="6" customFormat="1" ht="18" customHeight="1">
      <c r="A5" s="809" t="s">
        <v>378</v>
      </c>
      <c r="B5" s="810"/>
      <c r="C5" s="810"/>
      <c r="D5" s="811"/>
      <c r="E5" s="815"/>
      <c r="F5" s="816"/>
      <c r="G5" s="816"/>
      <c r="H5" s="816"/>
      <c r="I5" s="816"/>
      <c r="J5" s="816"/>
      <c r="K5" s="816"/>
      <c r="L5" s="816"/>
      <c r="M5" s="816"/>
      <c r="N5" s="816"/>
      <c r="O5" s="816"/>
      <c r="P5" s="816"/>
      <c r="Q5" s="816"/>
      <c r="R5" s="816"/>
      <c r="S5" s="817"/>
    </row>
    <row r="6" spans="1:21" s="6" customFormat="1" ht="18" customHeight="1">
      <c r="A6" s="812"/>
      <c r="B6" s="813"/>
      <c r="C6" s="813"/>
      <c r="D6" s="814"/>
      <c r="E6" s="818"/>
      <c r="F6" s="819"/>
      <c r="G6" s="819"/>
      <c r="H6" s="819"/>
      <c r="I6" s="819"/>
      <c r="J6" s="819"/>
      <c r="K6" s="819"/>
      <c r="L6" s="819"/>
      <c r="M6" s="819"/>
      <c r="N6" s="819"/>
      <c r="O6" s="819"/>
      <c r="P6" s="819"/>
      <c r="Q6" s="819"/>
      <c r="R6" s="819"/>
      <c r="S6" s="820"/>
    </row>
    <row r="7" spans="1:21" s="6" customFormat="1" ht="18" customHeight="1">
      <c r="A7" s="812"/>
      <c r="B7" s="813"/>
      <c r="C7" s="813"/>
      <c r="D7" s="814"/>
      <c r="E7" s="818"/>
      <c r="F7" s="819"/>
      <c r="G7" s="819"/>
      <c r="H7" s="819"/>
      <c r="I7" s="819"/>
      <c r="J7" s="819"/>
      <c r="K7" s="819"/>
      <c r="L7" s="819"/>
      <c r="M7" s="819"/>
      <c r="N7" s="819"/>
      <c r="O7" s="819"/>
      <c r="P7" s="819"/>
      <c r="Q7" s="819"/>
      <c r="R7" s="819"/>
      <c r="S7" s="820"/>
    </row>
    <row r="8" spans="1:21" s="6" customFormat="1" ht="18" customHeight="1">
      <c r="A8" s="812"/>
      <c r="B8" s="813"/>
      <c r="C8" s="813"/>
      <c r="D8" s="814"/>
      <c r="E8" s="818"/>
      <c r="F8" s="819"/>
      <c r="G8" s="819"/>
      <c r="H8" s="819"/>
      <c r="I8" s="819"/>
      <c r="J8" s="819"/>
      <c r="K8" s="819"/>
      <c r="L8" s="819"/>
      <c r="M8" s="819"/>
      <c r="N8" s="819"/>
      <c r="O8" s="819"/>
      <c r="P8" s="819"/>
      <c r="Q8" s="819"/>
      <c r="R8" s="819"/>
      <c r="S8" s="820"/>
    </row>
    <row r="9" spans="1:21" s="6" customFormat="1" ht="18" customHeight="1">
      <c r="A9" s="812"/>
      <c r="B9" s="813"/>
      <c r="C9" s="813"/>
      <c r="D9" s="814"/>
      <c r="E9" s="818"/>
      <c r="F9" s="819"/>
      <c r="G9" s="819"/>
      <c r="H9" s="819"/>
      <c r="I9" s="819"/>
      <c r="J9" s="819"/>
      <c r="K9" s="819"/>
      <c r="L9" s="819"/>
      <c r="M9" s="819"/>
      <c r="N9" s="819"/>
      <c r="O9" s="819"/>
      <c r="P9" s="819"/>
      <c r="Q9" s="819"/>
      <c r="R9" s="819"/>
      <c r="S9" s="820"/>
    </row>
    <row r="10" spans="1:21" s="6" customFormat="1" ht="18" customHeight="1">
      <c r="A10" s="812"/>
      <c r="B10" s="813"/>
      <c r="C10" s="813"/>
      <c r="D10" s="814"/>
      <c r="E10" s="818"/>
      <c r="F10" s="819"/>
      <c r="G10" s="819"/>
      <c r="H10" s="819"/>
      <c r="I10" s="819"/>
      <c r="J10" s="819"/>
      <c r="K10" s="819"/>
      <c r="L10" s="819"/>
      <c r="M10" s="819"/>
      <c r="N10" s="819"/>
      <c r="O10" s="819"/>
      <c r="P10" s="819"/>
      <c r="Q10" s="819"/>
      <c r="R10" s="819"/>
      <c r="S10" s="820"/>
    </row>
    <row r="11" spans="1:21" s="6" customFormat="1" ht="18" customHeight="1">
      <c r="A11" s="812"/>
      <c r="B11" s="813"/>
      <c r="C11" s="813"/>
      <c r="D11" s="814"/>
      <c r="E11" s="818"/>
      <c r="F11" s="819"/>
      <c r="G11" s="819"/>
      <c r="H11" s="819"/>
      <c r="I11" s="819"/>
      <c r="J11" s="819"/>
      <c r="K11" s="819"/>
      <c r="L11" s="819"/>
      <c r="M11" s="819"/>
      <c r="N11" s="819"/>
      <c r="O11" s="819"/>
      <c r="P11" s="819"/>
      <c r="Q11" s="819"/>
      <c r="R11" s="819"/>
      <c r="S11" s="820"/>
    </row>
    <row r="12" spans="1:21" s="6" customFormat="1" ht="18" customHeight="1">
      <c r="A12" s="812"/>
      <c r="B12" s="813"/>
      <c r="C12" s="813"/>
      <c r="D12" s="814"/>
      <c r="E12" s="818"/>
      <c r="F12" s="819"/>
      <c r="G12" s="819"/>
      <c r="H12" s="819"/>
      <c r="I12" s="819"/>
      <c r="J12" s="819"/>
      <c r="K12" s="819"/>
      <c r="L12" s="819"/>
      <c r="M12" s="819"/>
      <c r="N12" s="819"/>
      <c r="O12" s="819"/>
      <c r="P12" s="819"/>
      <c r="Q12" s="819"/>
      <c r="R12" s="819"/>
      <c r="S12" s="820"/>
    </row>
    <row r="13" spans="1:21" s="6" customFormat="1" ht="18" customHeight="1">
      <c r="A13" s="812"/>
      <c r="B13" s="813"/>
      <c r="C13" s="813"/>
      <c r="D13" s="814"/>
      <c r="E13" s="818"/>
      <c r="F13" s="819"/>
      <c r="G13" s="819"/>
      <c r="H13" s="819"/>
      <c r="I13" s="819"/>
      <c r="J13" s="819"/>
      <c r="K13" s="819"/>
      <c r="L13" s="819"/>
      <c r="M13" s="819"/>
      <c r="N13" s="819"/>
      <c r="O13" s="819"/>
      <c r="P13" s="819"/>
      <c r="Q13" s="819"/>
      <c r="R13" s="819"/>
      <c r="S13" s="820"/>
    </row>
    <row r="14" spans="1:21" s="6" customFormat="1" ht="18" customHeight="1">
      <c r="A14" s="812"/>
      <c r="B14" s="813"/>
      <c r="C14" s="813"/>
      <c r="D14" s="814"/>
      <c r="E14" s="818"/>
      <c r="F14" s="819"/>
      <c r="G14" s="819"/>
      <c r="H14" s="819"/>
      <c r="I14" s="819"/>
      <c r="J14" s="819"/>
      <c r="K14" s="819"/>
      <c r="L14" s="819"/>
      <c r="M14" s="819"/>
      <c r="N14" s="819"/>
      <c r="O14" s="819"/>
      <c r="P14" s="819"/>
      <c r="Q14" s="819"/>
      <c r="R14" s="819"/>
      <c r="S14" s="820"/>
    </row>
    <row r="15" spans="1:21" s="6" customFormat="1" ht="18" customHeight="1">
      <c r="A15" s="812"/>
      <c r="B15" s="813"/>
      <c r="C15" s="813"/>
      <c r="D15" s="814"/>
      <c r="E15" s="818"/>
      <c r="F15" s="819"/>
      <c r="G15" s="819"/>
      <c r="H15" s="819"/>
      <c r="I15" s="819"/>
      <c r="J15" s="819"/>
      <c r="K15" s="819"/>
      <c r="L15" s="819"/>
      <c r="M15" s="819"/>
      <c r="N15" s="819"/>
      <c r="O15" s="819"/>
      <c r="P15" s="819"/>
      <c r="Q15" s="819"/>
      <c r="R15" s="819"/>
      <c r="S15" s="820"/>
    </row>
    <row r="16" spans="1:21" s="6" customFormat="1" ht="18" customHeight="1">
      <c r="A16" s="812"/>
      <c r="B16" s="813"/>
      <c r="C16" s="813"/>
      <c r="D16" s="814"/>
      <c r="E16" s="818"/>
      <c r="F16" s="819"/>
      <c r="G16" s="819"/>
      <c r="H16" s="819"/>
      <c r="I16" s="819"/>
      <c r="J16" s="819"/>
      <c r="K16" s="819"/>
      <c r="L16" s="819"/>
      <c r="M16" s="819"/>
      <c r="N16" s="819"/>
      <c r="O16" s="819"/>
      <c r="P16" s="819"/>
      <c r="Q16" s="819"/>
      <c r="R16" s="819"/>
      <c r="S16" s="820"/>
    </row>
    <row r="17" spans="1:22" ht="18" customHeight="1">
      <c r="A17" s="812"/>
      <c r="B17" s="813"/>
      <c r="C17" s="813"/>
      <c r="D17" s="814"/>
      <c r="E17" s="818"/>
      <c r="F17" s="819"/>
      <c r="G17" s="819"/>
      <c r="H17" s="819"/>
      <c r="I17" s="819"/>
      <c r="J17" s="819"/>
      <c r="K17" s="819"/>
      <c r="L17" s="819"/>
      <c r="M17" s="819"/>
      <c r="N17" s="819"/>
      <c r="O17" s="819"/>
      <c r="P17" s="819"/>
      <c r="Q17" s="819"/>
      <c r="R17" s="819"/>
      <c r="S17" s="820"/>
    </row>
    <row r="18" spans="1:22" ht="18" customHeight="1">
      <c r="A18" s="821">
        <f>IF(LEN(E5)&lt;=500,LEN(E5),"→500字を超過しています")</f>
        <v>0</v>
      </c>
      <c r="B18" s="822"/>
      <c r="C18" s="822"/>
      <c r="D18" s="823"/>
      <c r="E18" s="818"/>
      <c r="F18" s="819"/>
      <c r="G18" s="819"/>
      <c r="H18" s="819"/>
      <c r="I18" s="819"/>
      <c r="J18" s="819"/>
      <c r="K18" s="819"/>
      <c r="L18" s="819"/>
      <c r="M18" s="819"/>
      <c r="N18" s="819"/>
      <c r="O18" s="819"/>
      <c r="P18" s="819"/>
      <c r="Q18" s="819"/>
      <c r="R18" s="819"/>
      <c r="S18" s="820"/>
    </row>
    <row r="19" spans="1:22" ht="18" customHeight="1">
      <c r="A19" s="809" t="s">
        <v>379</v>
      </c>
      <c r="B19" s="810"/>
      <c r="C19" s="810"/>
      <c r="D19" s="811"/>
      <c r="E19" s="815"/>
      <c r="F19" s="816"/>
      <c r="G19" s="816"/>
      <c r="H19" s="816"/>
      <c r="I19" s="816"/>
      <c r="J19" s="816"/>
      <c r="K19" s="816"/>
      <c r="L19" s="816"/>
      <c r="M19" s="816"/>
      <c r="N19" s="816"/>
      <c r="O19" s="816"/>
      <c r="P19" s="816"/>
      <c r="Q19" s="816"/>
      <c r="R19" s="816"/>
      <c r="S19" s="817"/>
    </row>
    <row r="20" spans="1:22" ht="18" customHeight="1">
      <c r="A20" s="812"/>
      <c r="B20" s="813"/>
      <c r="C20" s="813"/>
      <c r="D20" s="814"/>
      <c r="E20" s="818"/>
      <c r="F20" s="819"/>
      <c r="G20" s="819"/>
      <c r="H20" s="819"/>
      <c r="I20" s="819"/>
      <c r="J20" s="819"/>
      <c r="K20" s="819"/>
      <c r="L20" s="819"/>
      <c r="M20" s="819"/>
      <c r="N20" s="819"/>
      <c r="O20" s="819"/>
      <c r="P20" s="819"/>
      <c r="Q20" s="819"/>
      <c r="R20" s="819"/>
      <c r="S20" s="820"/>
    </row>
    <row r="21" spans="1:22" ht="18" customHeight="1">
      <c r="A21" s="812"/>
      <c r="B21" s="813"/>
      <c r="C21" s="813"/>
      <c r="D21" s="814"/>
      <c r="E21" s="818"/>
      <c r="F21" s="819"/>
      <c r="G21" s="819"/>
      <c r="H21" s="819"/>
      <c r="I21" s="819"/>
      <c r="J21" s="819"/>
      <c r="K21" s="819"/>
      <c r="L21" s="819"/>
      <c r="M21" s="819"/>
      <c r="N21" s="819"/>
      <c r="O21" s="819"/>
      <c r="P21" s="819"/>
      <c r="Q21" s="819"/>
      <c r="R21" s="819"/>
      <c r="S21" s="820"/>
    </row>
    <row r="22" spans="1:22" ht="18" customHeight="1">
      <c r="A22" s="812"/>
      <c r="B22" s="813"/>
      <c r="C22" s="813"/>
      <c r="D22" s="814"/>
      <c r="E22" s="818"/>
      <c r="F22" s="819"/>
      <c r="G22" s="819"/>
      <c r="H22" s="819"/>
      <c r="I22" s="819"/>
      <c r="J22" s="819"/>
      <c r="K22" s="819"/>
      <c r="L22" s="819"/>
      <c r="M22" s="819"/>
      <c r="N22" s="819"/>
      <c r="O22" s="819"/>
      <c r="P22" s="819"/>
      <c r="Q22" s="819"/>
      <c r="R22" s="819"/>
      <c r="S22" s="820"/>
    </row>
    <row r="23" spans="1:22" ht="18" customHeight="1">
      <c r="A23" s="812"/>
      <c r="B23" s="813"/>
      <c r="C23" s="813"/>
      <c r="D23" s="814"/>
      <c r="E23" s="818"/>
      <c r="F23" s="819"/>
      <c r="G23" s="819"/>
      <c r="H23" s="819"/>
      <c r="I23" s="819"/>
      <c r="J23" s="819"/>
      <c r="K23" s="819"/>
      <c r="L23" s="819"/>
      <c r="M23" s="819"/>
      <c r="N23" s="819"/>
      <c r="O23" s="819"/>
      <c r="P23" s="819"/>
      <c r="Q23" s="819"/>
      <c r="R23" s="819"/>
      <c r="S23" s="820"/>
      <c r="V23" s="7"/>
    </row>
    <row r="24" spans="1:22" ht="18" customHeight="1">
      <c r="A24" s="812"/>
      <c r="B24" s="813"/>
      <c r="C24" s="813"/>
      <c r="D24" s="814"/>
      <c r="E24" s="818"/>
      <c r="F24" s="819"/>
      <c r="G24" s="819"/>
      <c r="H24" s="819"/>
      <c r="I24" s="819"/>
      <c r="J24" s="819"/>
      <c r="K24" s="819"/>
      <c r="L24" s="819"/>
      <c r="M24" s="819"/>
      <c r="N24" s="819"/>
      <c r="O24" s="819"/>
      <c r="P24" s="819"/>
      <c r="Q24" s="819"/>
      <c r="R24" s="819"/>
      <c r="S24" s="820"/>
      <c r="V24" s="7"/>
    </row>
    <row r="25" spans="1:22" ht="18" customHeight="1">
      <c r="A25" s="812"/>
      <c r="B25" s="813"/>
      <c r="C25" s="813"/>
      <c r="D25" s="814"/>
      <c r="E25" s="818"/>
      <c r="F25" s="819"/>
      <c r="G25" s="819"/>
      <c r="H25" s="819"/>
      <c r="I25" s="819"/>
      <c r="J25" s="819"/>
      <c r="K25" s="819"/>
      <c r="L25" s="819"/>
      <c r="M25" s="819"/>
      <c r="N25" s="819"/>
      <c r="O25" s="819"/>
      <c r="P25" s="819"/>
      <c r="Q25" s="819"/>
      <c r="R25" s="819"/>
      <c r="S25" s="820"/>
      <c r="V25" s="7"/>
    </row>
    <row r="26" spans="1:22" ht="18" customHeight="1">
      <c r="A26" s="812"/>
      <c r="B26" s="813"/>
      <c r="C26" s="813"/>
      <c r="D26" s="814"/>
      <c r="E26" s="818"/>
      <c r="F26" s="819"/>
      <c r="G26" s="819"/>
      <c r="H26" s="819"/>
      <c r="I26" s="819"/>
      <c r="J26" s="819"/>
      <c r="K26" s="819"/>
      <c r="L26" s="819"/>
      <c r="M26" s="819"/>
      <c r="N26" s="819"/>
      <c r="O26" s="819"/>
      <c r="P26" s="819"/>
      <c r="Q26" s="819"/>
      <c r="R26" s="819"/>
      <c r="S26" s="820"/>
      <c r="V26" s="7"/>
    </row>
    <row r="27" spans="1:22" ht="18" customHeight="1">
      <c r="A27" s="812"/>
      <c r="B27" s="813"/>
      <c r="C27" s="813"/>
      <c r="D27" s="814"/>
      <c r="E27" s="818"/>
      <c r="F27" s="819"/>
      <c r="G27" s="819"/>
      <c r="H27" s="819"/>
      <c r="I27" s="819"/>
      <c r="J27" s="819"/>
      <c r="K27" s="819"/>
      <c r="L27" s="819"/>
      <c r="M27" s="819"/>
      <c r="N27" s="819"/>
      <c r="O27" s="819"/>
      <c r="P27" s="819"/>
      <c r="Q27" s="819"/>
      <c r="R27" s="819"/>
      <c r="S27" s="820"/>
      <c r="V27" s="7"/>
    </row>
    <row r="28" spans="1:22" ht="18" customHeight="1">
      <c r="A28" s="812"/>
      <c r="B28" s="813"/>
      <c r="C28" s="813"/>
      <c r="D28" s="814"/>
      <c r="E28" s="818"/>
      <c r="F28" s="819"/>
      <c r="G28" s="819"/>
      <c r="H28" s="819"/>
      <c r="I28" s="819"/>
      <c r="J28" s="819"/>
      <c r="K28" s="819"/>
      <c r="L28" s="819"/>
      <c r="M28" s="819"/>
      <c r="N28" s="819"/>
      <c r="O28" s="819"/>
      <c r="P28" s="819"/>
      <c r="Q28" s="819"/>
      <c r="R28" s="819"/>
      <c r="S28" s="820"/>
      <c r="V28" s="10"/>
    </row>
    <row r="29" spans="1:22" ht="18" customHeight="1">
      <c r="A29" s="812"/>
      <c r="B29" s="813"/>
      <c r="C29" s="813"/>
      <c r="D29" s="814"/>
      <c r="E29" s="818"/>
      <c r="F29" s="819"/>
      <c r="G29" s="819"/>
      <c r="H29" s="819"/>
      <c r="I29" s="819"/>
      <c r="J29" s="819"/>
      <c r="K29" s="819"/>
      <c r="L29" s="819"/>
      <c r="M29" s="819"/>
      <c r="N29" s="819"/>
      <c r="O29" s="819"/>
      <c r="P29" s="819"/>
      <c r="Q29" s="819"/>
      <c r="R29" s="819"/>
      <c r="S29" s="820"/>
      <c r="V29" s="10"/>
    </row>
    <row r="30" spans="1:22" ht="18" customHeight="1">
      <c r="A30" s="812"/>
      <c r="B30" s="813"/>
      <c r="C30" s="813"/>
      <c r="D30" s="814"/>
      <c r="E30" s="818"/>
      <c r="F30" s="819"/>
      <c r="G30" s="819"/>
      <c r="H30" s="819"/>
      <c r="I30" s="819"/>
      <c r="J30" s="819"/>
      <c r="K30" s="819"/>
      <c r="L30" s="819"/>
      <c r="M30" s="819"/>
      <c r="N30" s="819"/>
      <c r="O30" s="819"/>
      <c r="P30" s="819"/>
      <c r="Q30" s="819"/>
      <c r="R30" s="819"/>
      <c r="S30" s="820"/>
      <c r="V30" s="10"/>
    </row>
    <row r="31" spans="1:22" ht="18" customHeight="1">
      <c r="A31" s="812"/>
      <c r="B31" s="813"/>
      <c r="C31" s="813"/>
      <c r="D31" s="814"/>
      <c r="E31" s="818"/>
      <c r="F31" s="819"/>
      <c r="G31" s="819"/>
      <c r="H31" s="819"/>
      <c r="I31" s="819"/>
      <c r="J31" s="819"/>
      <c r="K31" s="819"/>
      <c r="L31" s="819"/>
      <c r="M31" s="819"/>
      <c r="N31" s="819"/>
      <c r="O31" s="819"/>
      <c r="P31" s="819"/>
      <c r="Q31" s="819"/>
      <c r="R31" s="819"/>
      <c r="S31" s="820"/>
      <c r="V31" s="10"/>
    </row>
    <row r="32" spans="1:22" ht="18" customHeight="1">
      <c r="A32" s="827">
        <f>IF(LEN(E19)&lt;=500,LEN(E19),"→500字を超過しています")</f>
        <v>0</v>
      </c>
      <c r="B32" s="828"/>
      <c r="C32" s="828"/>
      <c r="D32" s="829"/>
      <c r="E32" s="824"/>
      <c r="F32" s="825"/>
      <c r="G32" s="825"/>
      <c r="H32" s="825"/>
      <c r="I32" s="825"/>
      <c r="J32" s="825"/>
      <c r="K32" s="825"/>
      <c r="L32" s="825"/>
      <c r="M32" s="825"/>
      <c r="N32" s="825"/>
      <c r="O32" s="825"/>
      <c r="P32" s="825"/>
      <c r="Q32" s="825"/>
      <c r="R32" s="825"/>
      <c r="S32" s="826"/>
      <c r="V32" s="10"/>
    </row>
    <row r="33" spans="1:22" ht="18" customHeight="1">
      <c r="A33" s="809" t="s">
        <v>380</v>
      </c>
      <c r="B33" s="810"/>
      <c r="C33" s="810"/>
      <c r="D33" s="811"/>
      <c r="E33" s="815"/>
      <c r="F33" s="816"/>
      <c r="G33" s="816"/>
      <c r="H33" s="816"/>
      <c r="I33" s="816"/>
      <c r="J33" s="816"/>
      <c r="K33" s="816"/>
      <c r="L33" s="816"/>
      <c r="M33" s="816"/>
      <c r="N33" s="816"/>
      <c r="O33" s="816"/>
      <c r="P33" s="816"/>
      <c r="Q33" s="816"/>
      <c r="R33" s="816"/>
      <c r="S33" s="817"/>
    </row>
    <row r="34" spans="1:22" ht="18" customHeight="1">
      <c r="A34" s="812"/>
      <c r="B34" s="813"/>
      <c r="C34" s="813"/>
      <c r="D34" s="814"/>
      <c r="E34" s="818"/>
      <c r="F34" s="819"/>
      <c r="G34" s="819"/>
      <c r="H34" s="819"/>
      <c r="I34" s="819"/>
      <c r="J34" s="819"/>
      <c r="K34" s="819"/>
      <c r="L34" s="819"/>
      <c r="M34" s="819"/>
      <c r="N34" s="819"/>
      <c r="O34" s="819"/>
      <c r="P34" s="819"/>
      <c r="Q34" s="819"/>
      <c r="R34" s="819"/>
      <c r="S34" s="820"/>
    </row>
    <row r="35" spans="1:22" ht="18" customHeight="1">
      <c r="A35" s="812"/>
      <c r="B35" s="813"/>
      <c r="C35" s="813"/>
      <c r="D35" s="814"/>
      <c r="E35" s="818"/>
      <c r="F35" s="819"/>
      <c r="G35" s="819"/>
      <c r="H35" s="819"/>
      <c r="I35" s="819"/>
      <c r="J35" s="819"/>
      <c r="K35" s="819"/>
      <c r="L35" s="819"/>
      <c r="M35" s="819"/>
      <c r="N35" s="819"/>
      <c r="O35" s="819"/>
      <c r="P35" s="819"/>
      <c r="Q35" s="819"/>
      <c r="R35" s="819"/>
      <c r="S35" s="820"/>
    </row>
    <row r="36" spans="1:22" ht="18" customHeight="1">
      <c r="A36" s="812"/>
      <c r="B36" s="813"/>
      <c r="C36" s="813"/>
      <c r="D36" s="814"/>
      <c r="E36" s="818"/>
      <c r="F36" s="819"/>
      <c r="G36" s="819"/>
      <c r="H36" s="819"/>
      <c r="I36" s="819"/>
      <c r="J36" s="819"/>
      <c r="K36" s="819"/>
      <c r="L36" s="819"/>
      <c r="M36" s="819"/>
      <c r="N36" s="819"/>
      <c r="O36" s="819"/>
      <c r="P36" s="819"/>
      <c r="Q36" s="819"/>
      <c r="R36" s="819"/>
      <c r="S36" s="820"/>
      <c r="V36" s="10"/>
    </row>
    <row r="37" spans="1:22" ht="18" customHeight="1">
      <c r="A37" s="812"/>
      <c r="B37" s="813"/>
      <c r="C37" s="813"/>
      <c r="D37" s="814"/>
      <c r="E37" s="818"/>
      <c r="F37" s="819"/>
      <c r="G37" s="819"/>
      <c r="H37" s="819"/>
      <c r="I37" s="819"/>
      <c r="J37" s="819"/>
      <c r="K37" s="819"/>
      <c r="L37" s="819"/>
      <c r="M37" s="819"/>
      <c r="N37" s="819"/>
      <c r="O37" s="819"/>
      <c r="P37" s="819"/>
      <c r="Q37" s="819"/>
      <c r="R37" s="819"/>
      <c r="S37" s="820"/>
      <c r="V37" s="10"/>
    </row>
    <row r="38" spans="1:22" ht="18" customHeight="1">
      <c r="A38" s="812"/>
      <c r="B38" s="813"/>
      <c r="C38" s="813"/>
      <c r="D38" s="814"/>
      <c r="E38" s="818"/>
      <c r="F38" s="819"/>
      <c r="G38" s="819"/>
      <c r="H38" s="819"/>
      <c r="I38" s="819"/>
      <c r="J38" s="819"/>
      <c r="K38" s="819"/>
      <c r="L38" s="819"/>
      <c r="M38" s="819"/>
      <c r="N38" s="819"/>
      <c r="O38" s="819"/>
      <c r="P38" s="819"/>
      <c r="Q38" s="819"/>
      <c r="R38" s="819"/>
      <c r="S38" s="820"/>
      <c r="V38" s="10"/>
    </row>
    <row r="39" spans="1:22" ht="18" customHeight="1">
      <c r="A39" s="812"/>
      <c r="B39" s="813"/>
      <c r="C39" s="813"/>
      <c r="D39" s="814"/>
      <c r="E39" s="818"/>
      <c r="F39" s="819"/>
      <c r="G39" s="819"/>
      <c r="H39" s="819"/>
      <c r="I39" s="819"/>
      <c r="J39" s="819"/>
      <c r="K39" s="819"/>
      <c r="L39" s="819"/>
      <c r="M39" s="819"/>
      <c r="N39" s="819"/>
      <c r="O39" s="819"/>
      <c r="P39" s="819"/>
      <c r="Q39" s="819"/>
      <c r="R39" s="819"/>
      <c r="S39" s="820"/>
      <c r="V39" s="10"/>
    </row>
    <row r="40" spans="1:22" ht="18" customHeight="1">
      <c r="A40" s="812"/>
      <c r="B40" s="813"/>
      <c r="C40" s="813"/>
      <c r="D40" s="814"/>
      <c r="E40" s="818"/>
      <c r="F40" s="819"/>
      <c r="G40" s="819"/>
      <c r="H40" s="819"/>
      <c r="I40" s="819"/>
      <c r="J40" s="819"/>
      <c r="K40" s="819"/>
      <c r="L40" s="819"/>
      <c r="M40" s="819"/>
      <c r="N40" s="819"/>
      <c r="O40" s="819"/>
      <c r="P40" s="819"/>
      <c r="Q40" s="819"/>
      <c r="R40" s="819"/>
      <c r="S40" s="820"/>
      <c r="V40" s="10"/>
    </row>
    <row r="41" spans="1:22" ht="18" customHeight="1">
      <c r="A41" s="812"/>
      <c r="B41" s="813"/>
      <c r="C41" s="813"/>
      <c r="D41" s="814"/>
      <c r="E41" s="818"/>
      <c r="F41" s="819"/>
      <c r="G41" s="819"/>
      <c r="H41" s="819"/>
      <c r="I41" s="819"/>
      <c r="J41" s="819"/>
      <c r="K41" s="819"/>
      <c r="L41" s="819"/>
      <c r="M41" s="819"/>
      <c r="N41" s="819"/>
      <c r="O41" s="819"/>
      <c r="P41" s="819"/>
      <c r="Q41" s="819"/>
      <c r="R41" s="819"/>
      <c r="S41" s="820"/>
    </row>
    <row r="42" spans="1:22" ht="18" customHeight="1">
      <c r="A42" s="812"/>
      <c r="B42" s="813"/>
      <c r="C42" s="813"/>
      <c r="D42" s="814"/>
      <c r="E42" s="818"/>
      <c r="F42" s="819"/>
      <c r="G42" s="819"/>
      <c r="H42" s="819"/>
      <c r="I42" s="819"/>
      <c r="J42" s="819"/>
      <c r="K42" s="819"/>
      <c r="L42" s="819"/>
      <c r="M42" s="819"/>
      <c r="N42" s="819"/>
      <c r="O42" s="819"/>
      <c r="P42" s="819"/>
      <c r="Q42" s="819"/>
      <c r="R42" s="819"/>
      <c r="S42" s="820"/>
    </row>
    <row r="43" spans="1:22" ht="18" customHeight="1">
      <c r="A43" s="800">
        <f>IF(LEN(E33)&lt;=400,LEN(E33),"→400字を超過しています")</f>
        <v>0</v>
      </c>
      <c r="B43" s="801"/>
      <c r="C43" s="801"/>
      <c r="D43" s="802"/>
      <c r="E43" s="830"/>
      <c r="F43" s="831"/>
      <c r="G43" s="831"/>
      <c r="H43" s="831"/>
      <c r="I43" s="831"/>
      <c r="J43" s="831"/>
      <c r="K43" s="831"/>
      <c r="L43" s="831"/>
      <c r="M43" s="831"/>
      <c r="N43" s="831"/>
      <c r="O43" s="831"/>
      <c r="P43" s="831"/>
      <c r="Q43" s="831"/>
      <c r="R43" s="831"/>
      <c r="S43" s="832"/>
    </row>
    <row r="44" spans="1:22" ht="15" customHeight="1">
      <c r="E44" s="208"/>
      <c r="F44" s="208"/>
      <c r="G44" s="208"/>
      <c r="H44" s="208"/>
      <c r="I44" s="208"/>
      <c r="J44" s="208"/>
      <c r="K44" s="208"/>
      <c r="L44" s="208"/>
      <c r="M44" s="208"/>
      <c r="N44" s="208"/>
      <c r="O44" s="208"/>
      <c r="P44" s="208"/>
      <c r="Q44" s="208"/>
      <c r="R44" s="208"/>
      <c r="S44" s="208"/>
    </row>
    <row r="45" spans="1:22" ht="15" customHeight="1">
      <c r="E45" s="208"/>
      <c r="F45" s="208"/>
      <c r="G45" s="208"/>
      <c r="H45" s="208"/>
      <c r="I45" s="208"/>
      <c r="J45" s="208"/>
      <c r="K45" s="208"/>
      <c r="L45" s="208"/>
      <c r="M45" s="208"/>
      <c r="N45" s="208"/>
      <c r="O45" s="208"/>
      <c r="P45" s="208"/>
      <c r="Q45" s="208"/>
      <c r="R45" s="208"/>
      <c r="S45" s="208"/>
    </row>
  </sheetData>
  <sheetProtection sheet="1" formatCells="0" formatRows="0" selectLockedCells="1"/>
  <mergeCells count="11">
    <mergeCell ref="A2:S2"/>
    <mergeCell ref="A43:D43"/>
    <mergeCell ref="A3:S4"/>
    <mergeCell ref="A5:D17"/>
    <mergeCell ref="E5:S18"/>
    <mergeCell ref="A18:D18"/>
    <mergeCell ref="A19:D31"/>
    <mergeCell ref="E19:S32"/>
    <mergeCell ref="A32:D32"/>
    <mergeCell ref="E33:S43"/>
    <mergeCell ref="A33:D42"/>
  </mergeCells>
  <phoneticPr fontId="1"/>
  <dataValidations xWindow="658" yWindow="659" count="3">
    <dataValidation imeMode="hiragana" allowBlank="1" showInputMessage="1" showErrorMessage="1" prompt="規格・認証取得によって課題をどのように解決し、どういった効果があるのか等を説明してください。" sqref="E5:S18" xr:uid="{00000000-0002-0000-0300-000000000000}"/>
    <dataValidation imeMode="hiragana" allowBlank="1" showInputMessage="1" showErrorMessage="1" prompt="主に以下の点を説明してください。・従来製品や競合・類似製品と比較しての優位性・顧客又は自社へもたらすメリットの大きさ例）信頼度・社会的貢献度の向上" sqref="E19:S32" xr:uid="{00000000-0002-0000-0300-000001000000}"/>
    <dataValidation imeMode="hiragana" allowBlank="1" showInputMessage="1" showErrorMessage="1" prompt="上記以外に特筆すべき点があれば追加で説明してください。_x000a_・利用素材や技術等の特徴_x000a_・技術や取引先等自社の強み" sqref="E33:S43" xr:uid="{00000000-0002-0000-0300-000002000000}"/>
  </dataValidations>
  <pageMargins left="0.59055118110236227" right="0.19685039370078741" top="0.39370078740157483" bottom="0.39370078740157483" header="0.19685039370078741" footer="0.19685039370078741"/>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80" id="{0D97A9A6-98D7-4B15-A548-714D9A13A8E7}">
            <xm:f>様式外＿申請書別紙入力用資料!$C$10=様式外＿申請書別紙入力用資料!$C$35</xm:f>
            <x14:dxf>
              <font>
                <color theme="0" tint="-0.24994659260841701"/>
              </font>
              <fill>
                <patternFill>
                  <bgColor theme="0" tint="-0.24994659260841701"/>
                </patternFill>
              </fill>
            </x14:dxf>
          </x14:cfRule>
          <xm:sqref>E5:S43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Y54"/>
  <sheetViews>
    <sheetView view="pageBreakPreview" zoomScaleNormal="100" zoomScaleSheetLayoutView="100" zoomScalePageLayoutView="162" workbookViewId="0">
      <selection activeCell="S16" sqref="S16"/>
    </sheetView>
  </sheetViews>
  <sheetFormatPr defaultColWidth="5" defaultRowHeight="15" customHeight="1"/>
  <cols>
    <col min="1" max="5" width="5" style="12"/>
    <col min="6" max="13" width="5" style="7"/>
    <col min="14" max="14" width="5.6328125" style="7" customWidth="1"/>
    <col min="15" max="19" width="5" style="7"/>
    <col min="20" max="20" width="4.453125" style="6" bestFit="1" customWidth="1"/>
    <col min="21" max="25" width="5" style="6"/>
    <col min="26" max="16384" width="5" style="7"/>
  </cols>
  <sheetData>
    <row r="1" spans="1:21" ht="15" customHeight="1">
      <c r="A1" s="211" t="s">
        <v>299</v>
      </c>
    </row>
    <row r="2" spans="1:21" ht="15" customHeight="1">
      <c r="A2" s="793"/>
      <c r="B2" s="793"/>
      <c r="C2" s="793"/>
      <c r="D2" s="793"/>
      <c r="E2" s="793"/>
      <c r="F2" s="793"/>
      <c r="G2" s="793"/>
      <c r="H2" s="793"/>
      <c r="I2" s="793"/>
      <c r="J2" s="793"/>
      <c r="K2" s="793"/>
      <c r="L2" s="793"/>
      <c r="M2" s="793"/>
      <c r="N2" s="793"/>
      <c r="O2" s="793"/>
      <c r="P2" s="793"/>
      <c r="Q2" s="793"/>
      <c r="R2" s="793"/>
      <c r="S2" s="793"/>
      <c r="T2" s="2"/>
      <c r="U2" s="9"/>
    </row>
    <row r="3" spans="1:21" ht="15" customHeight="1">
      <c r="A3" s="713" t="s">
        <v>295</v>
      </c>
      <c r="B3" s="714"/>
      <c r="C3" s="714"/>
      <c r="D3" s="714"/>
      <c r="E3" s="714"/>
      <c r="F3" s="714"/>
      <c r="G3" s="714"/>
      <c r="H3" s="714"/>
      <c r="I3" s="714"/>
      <c r="J3" s="714"/>
      <c r="K3" s="714"/>
      <c r="L3" s="714"/>
      <c r="M3" s="714"/>
      <c r="N3" s="714"/>
      <c r="O3" s="714"/>
      <c r="P3" s="714"/>
      <c r="Q3" s="714"/>
      <c r="R3" s="714"/>
      <c r="S3" s="715"/>
      <c r="T3" s="2"/>
    </row>
    <row r="4" spans="1:21" ht="15" customHeight="1">
      <c r="A4" s="716"/>
      <c r="B4" s="717"/>
      <c r="C4" s="717"/>
      <c r="D4" s="717"/>
      <c r="E4" s="717"/>
      <c r="F4" s="717"/>
      <c r="G4" s="717"/>
      <c r="H4" s="717"/>
      <c r="I4" s="717"/>
      <c r="J4" s="717"/>
      <c r="K4" s="717"/>
      <c r="L4" s="717"/>
      <c r="M4" s="717"/>
      <c r="N4" s="717"/>
      <c r="O4" s="717"/>
      <c r="P4" s="717"/>
      <c r="Q4" s="717"/>
      <c r="R4" s="717"/>
      <c r="S4" s="718"/>
      <c r="T4" s="2"/>
    </row>
    <row r="5" spans="1:21" ht="18">
      <c r="A5" s="848" t="s">
        <v>381</v>
      </c>
      <c r="B5" s="849"/>
      <c r="C5" s="849"/>
      <c r="D5" s="849"/>
      <c r="E5" s="849"/>
      <c r="F5" s="849"/>
      <c r="G5" s="849"/>
      <c r="H5" s="849"/>
      <c r="I5" s="849"/>
      <c r="J5" s="849"/>
      <c r="K5" s="849"/>
      <c r="L5" s="849"/>
      <c r="M5" s="849"/>
      <c r="N5" s="849"/>
      <c r="O5" s="849"/>
      <c r="P5" s="849"/>
      <c r="Q5" s="849"/>
      <c r="R5" s="849"/>
      <c r="S5" s="850"/>
      <c r="T5" s="2"/>
    </row>
    <row r="6" spans="1:21" ht="18">
      <c r="A6" s="851"/>
      <c r="B6" s="852"/>
      <c r="C6" s="852"/>
      <c r="D6" s="852"/>
      <c r="E6" s="852"/>
      <c r="F6" s="852"/>
      <c r="G6" s="852"/>
      <c r="H6" s="852"/>
      <c r="I6" s="852"/>
      <c r="J6" s="852"/>
      <c r="K6" s="852"/>
      <c r="L6" s="852"/>
      <c r="M6" s="852"/>
      <c r="N6" s="852"/>
      <c r="O6" s="852"/>
      <c r="P6" s="852"/>
      <c r="Q6" s="852"/>
      <c r="R6" s="852"/>
      <c r="S6" s="853"/>
      <c r="T6" s="2"/>
    </row>
    <row r="7" spans="1:21" ht="18">
      <c r="A7" s="851"/>
      <c r="B7" s="852"/>
      <c r="C7" s="852"/>
      <c r="D7" s="852"/>
      <c r="E7" s="852"/>
      <c r="F7" s="852"/>
      <c r="G7" s="852"/>
      <c r="H7" s="852"/>
      <c r="I7" s="852"/>
      <c r="J7" s="852"/>
      <c r="K7" s="852"/>
      <c r="L7" s="852"/>
      <c r="M7" s="852"/>
      <c r="N7" s="852"/>
      <c r="O7" s="852"/>
      <c r="P7" s="852"/>
      <c r="Q7" s="852"/>
      <c r="R7" s="852"/>
      <c r="S7" s="853"/>
      <c r="T7" s="2"/>
    </row>
    <row r="8" spans="1:21" ht="18">
      <c r="A8" s="851"/>
      <c r="B8" s="852"/>
      <c r="C8" s="852"/>
      <c r="D8" s="852"/>
      <c r="E8" s="852"/>
      <c r="F8" s="852"/>
      <c r="G8" s="852"/>
      <c r="H8" s="852"/>
      <c r="I8" s="852"/>
      <c r="J8" s="852"/>
      <c r="K8" s="852"/>
      <c r="L8" s="852"/>
      <c r="M8" s="852"/>
      <c r="N8" s="852"/>
      <c r="O8" s="852"/>
      <c r="P8" s="852"/>
      <c r="Q8" s="852"/>
      <c r="R8" s="852"/>
      <c r="S8" s="853"/>
      <c r="T8" s="2"/>
    </row>
    <row r="9" spans="1:21" ht="20">
      <c r="A9" s="870" t="s">
        <v>165</v>
      </c>
      <c r="B9" s="871"/>
      <c r="C9" s="871"/>
      <c r="D9" s="871"/>
      <c r="E9" s="871"/>
      <c r="F9" s="871"/>
      <c r="G9" s="871"/>
      <c r="H9" s="871"/>
      <c r="I9" s="871"/>
      <c r="J9" s="871"/>
      <c r="K9" s="871"/>
      <c r="L9" s="871"/>
      <c r="M9" s="871"/>
      <c r="N9" s="871"/>
      <c r="O9" s="871"/>
      <c r="P9" s="871"/>
      <c r="Q9" s="871"/>
      <c r="R9" s="871"/>
      <c r="S9" s="872"/>
      <c r="T9" s="2"/>
    </row>
    <row r="10" spans="1:21" ht="18" customHeight="1">
      <c r="A10" s="509"/>
      <c r="B10" s="854" t="s">
        <v>163</v>
      </c>
      <c r="C10" s="855"/>
      <c r="D10" s="855"/>
      <c r="E10" s="855"/>
      <c r="F10" s="855"/>
      <c r="G10" s="855"/>
      <c r="H10" s="858" t="s">
        <v>382</v>
      </c>
      <c r="I10" s="859"/>
      <c r="J10" s="859"/>
      <c r="K10" s="859"/>
      <c r="L10" s="859"/>
      <c r="M10" s="859"/>
      <c r="N10" s="861" t="s">
        <v>131</v>
      </c>
      <c r="O10" s="862"/>
      <c r="P10" s="862"/>
      <c r="Q10" s="862"/>
      <c r="R10" s="862"/>
      <c r="S10" s="863"/>
      <c r="T10" s="2"/>
    </row>
    <row r="11" spans="1:21" ht="18">
      <c r="A11" s="509"/>
      <c r="B11" s="856"/>
      <c r="C11" s="857"/>
      <c r="D11" s="857"/>
      <c r="E11" s="857"/>
      <c r="F11" s="857"/>
      <c r="G11" s="857"/>
      <c r="H11" s="860"/>
      <c r="I11" s="860"/>
      <c r="J11" s="860"/>
      <c r="K11" s="860"/>
      <c r="L11" s="860"/>
      <c r="M11" s="860"/>
      <c r="N11" s="774"/>
      <c r="O11" s="728"/>
      <c r="P11" s="728"/>
      <c r="Q11" s="728"/>
      <c r="R11" s="728"/>
      <c r="S11" s="729"/>
      <c r="T11" s="2"/>
    </row>
    <row r="12" spans="1:21" ht="15" customHeight="1">
      <c r="A12" s="509"/>
      <c r="B12" s="864" t="s">
        <v>164</v>
      </c>
      <c r="C12" s="865"/>
      <c r="D12" s="865"/>
      <c r="E12" s="865"/>
      <c r="F12" s="865"/>
      <c r="G12" s="865"/>
      <c r="H12" s="865"/>
      <c r="I12" s="865"/>
      <c r="J12" s="865"/>
      <c r="K12" s="865"/>
      <c r="L12" s="865"/>
      <c r="M12" s="866"/>
      <c r="N12" s="774"/>
      <c r="O12" s="728"/>
      <c r="P12" s="728"/>
      <c r="Q12" s="728"/>
      <c r="R12" s="728"/>
      <c r="S12" s="729"/>
      <c r="T12" s="2"/>
    </row>
    <row r="13" spans="1:21" ht="15" customHeight="1">
      <c r="A13" s="509"/>
      <c r="B13" s="867"/>
      <c r="C13" s="868"/>
      <c r="D13" s="868"/>
      <c r="E13" s="868"/>
      <c r="F13" s="868"/>
      <c r="G13" s="868"/>
      <c r="H13" s="868"/>
      <c r="I13" s="868"/>
      <c r="J13" s="868"/>
      <c r="K13" s="868"/>
      <c r="L13" s="868"/>
      <c r="M13" s="869"/>
      <c r="N13" s="774"/>
      <c r="O13" s="728"/>
      <c r="P13" s="728"/>
      <c r="Q13" s="728"/>
      <c r="R13" s="728"/>
      <c r="S13" s="729"/>
      <c r="T13" s="2"/>
    </row>
    <row r="14" spans="1:21" ht="15" customHeight="1">
      <c r="A14" s="509"/>
      <c r="B14" s="867"/>
      <c r="C14" s="868"/>
      <c r="D14" s="868"/>
      <c r="E14" s="868"/>
      <c r="F14" s="868"/>
      <c r="G14" s="868"/>
      <c r="H14" s="868"/>
      <c r="I14" s="868"/>
      <c r="J14" s="868"/>
      <c r="K14" s="868"/>
      <c r="L14" s="868"/>
      <c r="M14" s="869"/>
      <c r="N14" s="774"/>
      <c r="O14" s="728"/>
      <c r="P14" s="728"/>
      <c r="Q14" s="728"/>
      <c r="R14" s="728"/>
      <c r="S14" s="729"/>
      <c r="T14" s="2"/>
    </row>
    <row r="15" spans="1:21" ht="15" customHeight="1">
      <c r="A15" s="509"/>
      <c r="B15" s="867"/>
      <c r="C15" s="868"/>
      <c r="D15" s="868"/>
      <c r="E15" s="868"/>
      <c r="F15" s="868"/>
      <c r="G15" s="868"/>
      <c r="H15" s="868"/>
      <c r="I15" s="868"/>
      <c r="J15" s="868"/>
      <c r="K15" s="868"/>
      <c r="L15" s="868"/>
      <c r="M15" s="869"/>
      <c r="N15" s="774"/>
      <c r="O15" s="728"/>
      <c r="P15" s="728"/>
      <c r="Q15" s="728"/>
      <c r="R15" s="728"/>
      <c r="S15" s="729"/>
      <c r="T15" s="2"/>
    </row>
    <row r="16" spans="1:21" ht="15" customHeight="1">
      <c r="A16" s="837" t="s">
        <v>38</v>
      </c>
      <c r="B16" s="840"/>
      <c r="C16" s="841"/>
      <c r="D16" s="841"/>
      <c r="E16" s="841"/>
      <c r="F16" s="841"/>
      <c r="G16" s="842"/>
      <c r="H16" s="845"/>
      <c r="I16" s="841"/>
      <c r="J16" s="841"/>
      <c r="K16" s="841"/>
      <c r="L16" s="841"/>
      <c r="M16" s="842"/>
      <c r="N16" s="834" t="s">
        <v>217</v>
      </c>
      <c r="O16" s="834"/>
      <c r="P16" s="510"/>
      <c r="Q16" s="834" t="s">
        <v>220</v>
      </c>
      <c r="R16" s="834"/>
      <c r="S16" s="388"/>
      <c r="T16" s="2"/>
      <c r="U16" s="2"/>
    </row>
    <row r="17" spans="1:21" ht="15" customHeight="1">
      <c r="A17" s="838"/>
      <c r="B17" s="733"/>
      <c r="C17" s="695"/>
      <c r="D17" s="695"/>
      <c r="E17" s="695"/>
      <c r="F17" s="695"/>
      <c r="G17" s="843"/>
      <c r="H17" s="846"/>
      <c r="I17" s="695"/>
      <c r="J17" s="695"/>
      <c r="K17" s="695"/>
      <c r="L17" s="695"/>
      <c r="M17" s="843"/>
      <c r="N17" s="833" t="s">
        <v>218</v>
      </c>
      <c r="O17" s="833"/>
      <c r="P17" s="389"/>
      <c r="Q17" s="833" t="s">
        <v>221</v>
      </c>
      <c r="R17" s="833"/>
      <c r="S17" s="235"/>
      <c r="T17" s="2"/>
      <c r="U17" s="2"/>
    </row>
    <row r="18" spans="1:21" s="6" customFormat="1" ht="15" customHeight="1">
      <c r="A18" s="838"/>
      <c r="B18" s="733"/>
      <c r="C18" s="695"/>
      <c r="D18" s="695"/>
      <c r="E18" s="695"/>
      <c r="F18" s="695"/>
      <c r="G18" s="843"/>
      <c r="H18" s="846"/>
      <c r="I18" s="695"/>
      <c r="J18" s="695"/>
      <c r="K18" s="695"/>
      <c r="L18" s="695"/>
      <c r="M18" s="843"/>
      <c r="N18" s="833" t="s">
        <v>222</v>
      </c>
      <c r="O18" s="833"/>
      <c r="P18" s="833"/>
      <c r="Q18" s="833"/>
      <c r="R18" s="833"/>
      <c r="S18" s="235"/>
    </row>
    <row r="19" spans="1:21" s="6" customFormat="1" ht="15" customHeight="1">
      <c r="A19" s="838"/>
      <c r="B19" s="733"/>
      <c r="C19" s="695"/>
      <c r="D19" s="695"/>
      <c r="E19" s="695"/>
      <c r="F19" s="695"/>
      <c r="G19" s="843"/>
      <c r="H19" s="846"/>
      <c r="I19" s="695"/>
      <c r="J19" s="695"/>
      <c r="K19" s="695"/>
      <c r="L19" s="695"/>
      <c r="M19" s="843"/>
      <c r="N19" s="833" t="s">
        <v>223</v>
      </c>
      <c r="O19" s="833"/>
      <c r="P19" s="833"/>
      <c r="Q19" s="833"/>
      <c r="R19" s="833"/>
      <c r="S19" s="235"/>
    </row>
    <row r="20" spans="1:21" s="6" customFormat="1" ht="15" customHeight="1">
      <c r="A20" s="838"/>
      <c r="B20" s="733"/>
      <c r="C20" s="695"/>
      <c r="D20" s="695"/>
      <c r="E20" s="695"/>
      <c r="F20" s="695"/>
      <c r="G20" s="843"/>
      <c r="H20" s="846"/>
      <c r="I20" s="695"/>
      <c r="J20" s="695"/>
      <c r="K20" s="695"/>
      <c r="L20" s="695"/>
      <c r="M20" s="843"/>
      <c r="N20" s="835" t="s">
        <v>275</v>
      </c>
      <c r="O20" s="782"/>
      <c r="P20" s="782"/>
      <c r="Q20" s="782"/>
      <c r="R20" s="782"/>
      <c r="S20" s="785"/>
    </row>
    <row r="21" spans="1:21" s="6" customFormat="1" ht="15" customHeight="1">
      <c r="A21" s="838"/>
      <c r="B21" s="733"/>
      <c r="C21" s="695"/>
      <c r="D21" s="695"/>
      <c r="E21" s="695"/>
      <c r="F21" s="695"/>
      <c r="G21" s="843"/>
      <c r="H21" s="846"/>
      <c r="I21" s="695"/>
      <c r="J21" s="695"/>
      <c r="K21" s="695"/>
      <c r="L21" s="695"/>
      <c r="M21" s="843"/>
      <c r="N21" s="835"/>
      <c r="O21" s="782"/>
      <c r="P21" s="782"/>
      <c r="Q21" s="782"/>
      <c r="R21" s="782"/>
      <c r="S21" s="785"/>
    </row>
    <row r="22" spans="1:21" s="6" customFormat="1" ht="15" customHeight="1">
      <c r="A22" s="838"/>
      <c r="B22" s="733"/>
      <c r="C22" s="695"/>
      <c r="D22" s="695"/>
      <c r="E22" s="695"/>
      <c r="F22" s="695"/>
      <c r="G22" s="843"/>
      <c r="H22" s="846"/>
      <c r="I22" s="695"/>
      <c r="J22" s="695"/>
      <c r="K22" s="695"/>
      <c r="L22" s="695"/>
      <c r="M22" s="843"/>
      <c r="N22" s="835"/>
      <c r="O22" s="782"/>
      <c r="P22" s="782"/>
      <c r="Q22" s="782"/>
      <c r="R22" s="782"/>
      <c r="S22" s="785"/>
    </row>
    <row r="23" spans="1:21" s="6" customFormat="1" ht="15" customHeight="1">
      <c r="A23" s="838"/>
      <c r="B23" s="733"/>
      <c r="C23" s="695"/>
      <c r="D23" s="695"/>
      <c r="E23" s="695"/>
      <c r="F23" s="695"/>
      <c r="G23" s="843"/>
      <c r="H23" s="846"/>
      <c r="I23" s="695"/>
      <c r="J23" s="695"/>
      <c r="K23" s="695"/>
      <c r="L23" s="695"/>
      <c r="M23" s="843"/>
      <c r="N23" s="835"/>
      <c r="O23" s="782"/>
      <c r="P23" s="782"/>
      <c r="Q23" s="782"/>
      <c r="R23" s="782"/>
      <c r="S23" s="785"/>
    </row>
    <row r="24" spans="1:21" s="6" customFormat="1" ht="15" customHeight="1">
      <c r="A24" s="838"/>
      <c r="B24" s="733"/>
      <c r="C24" s="695"/>
      <c r="D24" s="695"/>
      <c r="E24" s="695"/>
      <c r="F24" s="695"/>
      <c r="G24" s="843"/>
      <c r="H24" s="846"/>
      <c r="I24" s="695"/>
      <c r="J24" s="695"/>
      <c r="K24" s="695"/>
      <c r="L24" s="695"/>
      <c r="M24" s="843"/>
      <c r="N24" s="835"/>
      <c r="O24" s="782"/>
      <c r="P24" s="782"/>
      <c r="Q24" s="782"/>
      <c r="R24" s="782"/>
      <c r="S24" s="785"/>
    </row>
    <row r="25" spans="1:21" s="6" customFormat="1" ht="15" customHeight="1">
      <c r="A25" s="838"/>
      <c r="B25" s="733"/>
      <c r="C25" s="695"/>
      <c r="D25" s="695"/>
      <c r="E25" s="695"/>
      <c r="F25" s="695"/>
      <c r="G25" s="843"/>
      <c r="H25" s="846"/>
      <c r="I25" s="695"/>
      <c r="J25" s="695"/>
      <c r="K25" s="695"/>
      <c r="L25" s="695"/>
      <c r="M25" s="843"/>
      <c r="N25" s="835"/>
      <c r="O25" s="782"/>
      <c r="P25" s="782"/>
      <c r="Q25" s="782"/>
      <c r="R25" s="782"/>
      <c r="S25" s="785"/>
    </row>
    <row r="26" spans="1:21" s="6" customFormat="1" ht="15" customHeight="1">
      <c r="A26" s="838"/>
      <c r="B26" s="733"/>
      <c r="C26" s="695"/>
      <c r="D26" s="695"/>
      <c r="E26" s="695"/>
      <c r="F26" s="695"/>
      <c r="G26" s="843"/>
      <c r="H26" s="846"/>
      <c r="I26" s="695"/>
      <c r="J26" s="695"/>
      <c r="K26" s="695"/>
      <c r="L26" s="695"/>
      <c r="M26" s="843"/>
      <c r="N26" s="835"/>
      <c r="O26" s="782"/>
      <c r="P26" s="782"/>
      <c r="Q26" s="782"/>
      <c r="R26" s="782"/>
      <c r="S26" s="785"/>
    </row>
    <row r="27" spans="1:21" s="6" customFormat="1" ht="15" customHeight="1">
      <c r="A27" s="838"/>
      <c r="B27" s="733"/>
      <c r="C27" s="695"/>
      <c r="D27" s="695"/>
      <c r="E27" s="695"/>
      <c r="F27" s="695"/>
      <c r="G27" s="843"/>
      <c r="H27" s="846"/>
      <c r="I27" s="695"/>
      <c r="J27" s="695"/>
      <c r="K27" s="695"/>
      <c r="L27" s="695"/>
      <c r="M27" s="843"/>
      <c r="N27" s="835"/>
      <c r="O27" s="782"/>
      <c r="P27" s="782"/>
      <c r="Q27" s="782"/>
      <c r="R27" s="782"/>
      <c r="S27" s="785"/>
    </row>
    <row r="28" spans="1:21" s="6" customFormat="1" ht="15" customHeight="1">
      <c r="A28" s="839"/>
      <c r="B28" s="740"/>
      <c r="C28" s="741"/>
      <c r="D28" s="741"/>
      <c r="E28" s="741"/>
      <c r="F28" s="741"/>
      <c r="G28" s="844"/>
      <c r="H28" s="847"/>
      <c r="I28" s="741"/>
      <c r="J28" s="741"/>
      <c r="K28" s="741"/>
      <c r="L28" s="741"/>
      <c r="M28" s="844"/>
      <c r="N28" s="836"/>
      <c r="O28" s="783"/>
      <c r="P28" s="783"/>
      <c r="Q28" s="783"/>
      <c r="R28" s="783"/>
      <c r="S28" s="786"/>
    </row>
    <row r="29" spans="1:21" s="6" customFormat="1" ht="15" customHeight="1">
      <c r="A29" s="837" t="s">
        <v>39</v>
      </c>
      <c r="B29" s="840"/>
      <c r="C29" s="841"/>
      <c r="D29" s="841"/>
      <c r="E29" s="841"/>
      <c r="F29" s="841"/>
      <c r="G29" s="842"/>
      <c r="H29" s="845"/>
      <c r="I29" s="841"/>
      <c r="J29" s="841"/>
      <c r="K29" s="841"/>
      <c r="L29" s="841"/>
      <c r="M29" s="842"/>
      <c r="N29" s="834" t="s">
        <v>217</v>
      </c>
      <c r="O29" s="834"/>
      <c r="P29" s="525"/>
      <c r="Q29" s="834" t="s">
        <v>220</v>
      </c>
      <c r="R29" s="834"/>
      <c r="S29" s="626"/>
    </row>
    <row r="30" spans="1:21" s="6" customFormat="1" ht="15" customHeight="1">
      <c r="A30" s="838"/>
      <c r="B30" s="733"/>
      <c r="C30" s="695"/>
      <c r="D30" s="695"/>
      <c r="E30" s="695"/>
      <c r="F30" s="695"/>
      <c r="G30" s="843"/>
      <c r="H30" s="846"/>
      <c r="I30" s="695"/>
      <c r="J30" s="695"/>
      <c r="K30" s="695"/>
      <c r="L30" s="695"/>
      <c r="M30" s="843"/>
      <c r="N30" s="833" t="s">
        <v>218</v>
      </c>
      <c r="O30" s="833"/>
      <c r="P30" s="389"/>
      <c r="Q30" s="833" t="s">
        <v>221</v>
      </c>
      <c r="R30" s="833"/>
      <c r="S30" s="235"/>
    </row>
    <row r="31" spans="1:21" s="6" customFormat="1" ht="15" customHeight="1">
      <c r="A31" s="838"/>
      <c r="B31" s="733"/>
      <c r="C31" s="695"/>
      <c r="D31" s="695"/>
      <c r="E31" s="695"/>
      <c r="F31" s="695"/>
      <c r="G31" s="843"/>
      <c r="H31" s="846"/>
      <c r="I31" s="695"/>
      <c r="J31" s="695"/>
      <c r="K31" s="695"/>
      <c r="L31" s="695"/>
      <c r="M31" s="843"/>
      <c r="N31" s="833" t="s">
        <v>222</v>
      </c>
      <c r="O31" s="833"/>
      <c r="P31" s="833"/>
      <c r="Q31" s="833"/>
      <c r="R31" s="833"/>
      <c r="S31" s="235"/>
    </row>
    <row r="32" spans="1:21" s="6" customFormat="1" ht="15" customHeight="1">
      <c r="A32" s="838"/>
      <c r="B32" s="733"/>
      <c r="C32" s="695"/>
      <c r="D32" s="695"/>
      <c r="E32" s="695"/>
      <c r="F32" s="695"/>
      <c r="G32" s="843"/>
      <c r="H32" s="846"/>
      <c r="I32" s="695"/>
      <c r="J32" s="695"/>
      <c r="K32" s="695"/>
      <c r="L32" s="695"/>
      <c r="M32" s="843"/>
      <c r="N32" s="833" t="s">
        <v>223</v>
      </c>
      <c r="O32" s="833"/>
      <c r="P32" s="833"/>
      <c r="Q32" s="833"/>
      <c r="R32" s="833"/>
      <c r="S32" s="235"/>
    </row>
    <row r="33" spans="1:19" ht="15" customHeight="1">
      <c r="A33" s="838"/>
      <c r="B33" s="733"/>
      <c r="C33" s="695"/>
      <c r="D33" s="695"/>
      <c r="E33" s="695"/>
      <c r="F33" s="695"/>
      <c r="G33" s="843"/>
      <c r="H33" s="846"/>
      <c r="I33" s="695"/>
      <c r="J33" s="695"/>
      <c r="K33" s="695"/>
      <c r="L33" s="695"/>
      <c r="M33" s="843"/>
      <c r="N33" s="835" t="s">
        <v>274</v>
      </c>
      <c r="O33" s="782"/>
      <c r="P33" s="782"/>
      <c r="Q33" s="782"/>
      <c r="R33" s="782"/>
      <c r="S33" s="785"/>
    </row>
    <row r="34" spans="1:19" ht="15" customHeight="1">
      <c r="A34" s="838"/>
      <c r="B34" s="733"/>
      <c r="C34" s="695"/>
      <c r="D34" s="695"/>
      <c r="E34" s="695"/>
      <c r="F34" s="695"/>
      <c r="G34" s="843"/>
      <c r="H34" s="846"/>
      <c r="I34" s="695"/>
      <c r="J34" s="695"/>
      <c r="K34" s="695"/>
      <c r="L34" s="695"/>
      <c r="M34" s="843"/>
      <c r="N34" s="835"/>
      <c r="O34" s="782"/>
      <c r="P34" s="782"/>
      <c r="Q34" s="782"/>
      <c r="R34" s="782"/>
      <c r="S34" s="785"/>
    </row>
    <row r="35" spans="1:19" ht="15" customHeight="1">
      <c r="A35" s="838"/>
      <c r="B35" s="733"/>
      <c r="C35" s="695"/>
      <c r="D35" s="695"/>
      <c r="E35" s="695"/>
      <c r="F35" s="695"/>
      <c r="G35" s="843"/>
      <c r="H35" s="846"/>
      <c r="I35" s="695"/>
      <c r="J35" s="695"/>
      <c r="K35" s="695"/>
      <c r="L35" s="695"/>
      <c r="M35" s="843"/>
      <c r="N35" s="835"/>
      <c r="O35" s="782"/>
      <c r="P35" s="782"/>
      <c r="Q35" s="782"/>
      <c r="R35" s="782"/>
      <c r="S35" s="785"/>
    </row>
    <row r="36" spans="1:19" ht="15" customHeight="1">
      <c r="A36" s="838"/>
      <c r="B36" s="733"/>
      <c r="C36" s="695"/>
      <c r="D36" s="695"/>
      <c r="E36" s="695"/>
      <c r="F36" s="695"/>
      <c r="G36" s="843"/>
      <c r="H36" s="846"/>
      <c r="I36" s="695"/>
      <c r="J36" s="695"/>
      <c r="K36" s="695"/>
      <c r="L36" s="695"/>
      <c r="M36" s="843"/>
      <c r="N36" s="835"/>
      <c r="O36" s="782"/>
      <c r="P36" s="782"/>
      <c r="Q36" s="782"/>
      <c r="R36" s="782"/>
      <c r="S36" s="785"/>
    </row>
    <row r="37" spans="1:19" ht="15" customHeight="1">
      <c r="A37" s="838"/>
      <c r="B37" s="733"/>
      <c r="C37" s="695"/>
      <c r="D37" s="695"/>
      <c r="E37" s="695"/>
      <c r="F37" s="695"/>
      <c r="G37" s="843"/>
      <c r="H37" s="846"/>
      <c r="I37" s="695"/>
      <c r="J37" s="695"/>
      <c r="K37" s="695"/>
      <c r="L37" s="695"/>
      <c r="M37" s="843"/>
      <c r="N37" s="835"/>
      <c r="O37" s="782"/>
      <c r="P37" s="782"/>
      <c r="Q37" s="782"/>
      <c r="R37" s="782"/>
      <c r="S37" s="785"/>
    </row>
    <row r="38" spans="1:19" ht="15" customHeight="1">
      <c r="A38" s="838"/>
      <c r="B38" s="733"/>
      <c r="C38" s="695"/>
      <c r="D38" s="695"/>
      <c r="E38" s="695"/>
      <c r="F38" s="695"/>
      <c r="G38" s="843"/>
      <c r="H38" s="846"/>
      <c r="I38" s="695"/>
      <c r="J38" s="695"/>
      <c r="K38" s="695"/>
      <c r="L38" s="695"/>
      <c r="M38" s="843"/>
      <c r="N38" s="835"/>
      <c r="O38" s="782"/>
      <c r="P38" s="782"/>
      <c r="Q38" s="782"/>
      <c r="R38" s="782"/>
      <c r="S38" s="785"/>
    </row>
    <row r="39" spans="1:19" ht="15" customHeight="1">
      <c r="A39" s="838"/>
      <c r="B39" s="733"/>
      <c r="C39" s="695"/>
      <c r="D39" s="695"/>
      <c r="E39" s="695"/>
      <c r="F39" s="695"/>
      <c r="G39" s="843"/>
      <c r="H39" s="846"/>
      <c r="I39" s="695"/>
      <c r="J39" s="695"/>
      <c r="K39" s="695"/>
      <c r="L39" s="695"/>
      <c r="M39" s="843"/>
      <c r="N39" s="835"/>
      <c r="O39" s="782"/>
      <c r="P39" s="782"/>
      <c r="Q39" s="782"/>
      <c r="R39" s="782"/>
      <c r="S39" s="785"/>
    </row>
    <row r="40" spans="1:19" ht="15" customHeight="1">
      <c r="A40" s="838"/>
      <c r="B40" s="733"/>
      <c r="C40" s="695"/>
      <c r="D40" s="695"/>
      <c r="E40" s="695"/>
      <c r="F40" s="695"/>
      <c r="G40" s="843"/>
      <c r="H40" s="846"/>
      <c r="I40" s="695"/>
      <c r="J40" s="695"/>
      <c r="K40" s="695"/>
      <c r="L40" s="695"/>
      <c r="M40" s="843"/>
      <c r="N40" s="835"/>
      <c r="O40" s="782"/>
      <c r="P40" s="782"/>
      <c r="Q40" s="782"/>
      <c r="R40" s="782"/>
      <c r="S40" s="785"/>
    </row>
    <row r="41" spans="1:19" ht="15" customHeight="1">
      <c r="A41" s="839"/>
      <c r="B41" s="740"/>
      <c r="C41" s="741"/>
      <c r="D41" s="741"/>
      <c r="E41" s="741"/>
      <c r="F41" s="741"/>
      <c r="G41" s="844"/>
      <c r="H41" s="847"/>
      <c r="I41" s="741"/>
      <c r="J41" s="741"/>
      <c r="K41" s="741"/>
      <c r="L41" s="741"/>
      <c r="M41" s="844"/>
      <c r="N41" s="836"/>
      <c r="O41" s="783"/>
      <c r="P41" s="783"/>
      <c r="Q41" s="783"/>
      <c r="R41" s="783"/>
      <c r="S41" s="786"/>
    </row>
    <row r="42" spans="1:19" ht="15" customHeight="1">
      <c r="A42" s="837" t="s">
        <v>40</v>
      </c>
      <c r="B42" s="840"/>
      <c r="C42" s="841"/>
      <c r="D42" s="841"/>
      <c r="E42" s="841"/>
      <c r="F42" s="841"/>
      <c r="G42" s="842"/>
      <c r="H42" s="845"/>
      <c r="I42" s="841"/>
      <c r="J42" s="841"/>
      <c r="K42" s="841"/>
      <c r="L42" s="841"/>
      <c r="M42" s="842"/>
      <c r="N42" s="834" t="s">
        <v>217</v>
      </c>
      <c r="O42" s="834"/>
      <c r="P42" s="510"/>
      <c r="Q42" s="834" t="s">
        <v>220</v>
      </c>
      <c r="R42" s="834"/>
      <c r="S42" s="388"/>
    </row>
    <row r="43" spans="1:19" ht="15" customHeight="1">
      <c r="A43" s="838"/>
      <c r="B43" s="733"/>
      <c r="C43" s="695"/>
      <c r="D43" s="695"/>
      <c r="E43" s="695"/>
      <c r="F43" s="695"/>
      <c r="G43" s="843"/>
      <c r="H43" s="846"/>
      <c r="I43" s="695"/>
      <c r="J43" s="695"/>
      <c r="K43" s="695"/>
      <c r="L43" s="695"/>
      <c r="M43" s="843"/>
      <c r="N43" s="833" t="s">
        <v>218</v>
      </c>
      <c r="O43" s="833"/>
      <c r="P43" s="389"/>
      <c r="Q43" s="833" t="s">
        <v>221</v>
      </c>
      <c r="R43" s="833"/>
      <c r="S43" s="235"/>
    </row>
    <row r="44" spans="1:19" ht="15" customHeight="1">
      <c r="A44" s="838"/>
      <c r="B44" s="733"/>
      <c r="C44" s="695"/>
      <c r="D44" s="695"/>
      <c r="E44" s="695"/>
      <c r="F44" s="695"/>
      <c r="G44" s="843"/>
      <c r="H44" s="846"/>
      <c r="I44" s="695"/>
      <c r="J44" s="695"/>
      <c r="K44" s="695"/>
      <c r="L44" s="695"/>
      <c r="M44" s="843"/>
      <c r="N44" s="833" t="s">
        <v>222</v>
      </c>
      <c r="O44" s="833"/>
      <c r="P44" s="833"/>
      <c r="Q44" s="833"/>
      <c r="R44" s="833"/>
      <c r="S44" s="479"/>
    </row>
    <row r="45" spans="1:19" ht="15" customHeight="1">
      <c r="A45" s="838"/>
      <c r="B45" s="733"/>
      <c r="C45" s="695"/>
      <c r="D45" s="695"/>
      <c r="E45" s="695"/>
      <c r="F45" s="695"/>
      <c r="G45" s="843"/>
      <c r="H45" s="846"/>
      <c r="I45" s="695"/>
      <c r="J45" s="695"/>
      <c r="K45" s="695"/>
      <c r="L45" s="695"/>
      <c r="M45" s="843"/>
      <c r="N45" s="833" t="s">
        <v>223</v>
      </c>
      <c r="O45" s="833"/>
      <c r="P45" s="833"/>
      <c r="Q45" s="833"/>
      <c r="R45" s="833"/>
      <c r="S45" s="235"/>
    </row>
    <row r="46" spans="1:19" ht="15" customHeight="1">
      <c r="A46" s="838"/>
      <c r="B46" s="733"/>
      <c r="C46" s="695"/>
      <c r="D46" s="695"/>
      <c r="E46" s="695"/>
      <c r="F46" s="695"/>
      <c r="G46" s="843"/>
      <c r="H46" s="846"/>
      <c r="I46" s="695"/>
      <c r="J46" s="695"/>
      <c r="K46" s="695"/>
      <c r="L46" s="695"/>
      <c r="M46" s="843"/>
      <c r="N46" s="835" t="s">
        <v>274</v>
      </c>
      <c r="O46" s="782"/>
      <c r="P46" s="782"/>
      <c r="Q46" s="782"/>
      <c r="R46" s="782"/>
      <c r="S46" s="785"/>
    </row>
    <row r="47" spans="1:19" s="6" customFormat="1" ht="15" customHeight="1">
      <c r="A47" s="838"/>
      <c r="B47" s="733"/>
      <c r="C47" s="695"/>
      <c r="D47" s="695"/>
      <c r="E47" s="695"/>
      <c r="F47" s="695"/>
      <c r="G47" s="843"/>
      <c r="H47" s="846"/>
      <c r="I47" s="695"/>
      <c r="J47" s="695"/>
      <c r="K47" s="695"/>
      <c r="L47" s="695"/>
      <c r="M47" s="843"/>
      <c r="N47" s="835"/>
      <c r="O47" s="782"/>
      <c r="P47" s="782"/>
      <c r="Q47" s="782"/>
      <c r="R47" s="782"/>
      <c r="S47" s="785"/>
    </row>
    <row r="48" spans="1:19" s="6" customFormat="1" ht="15" customHeight="1">
      <c r="A48" s="838"/>
      <c r="B48" s="733"/>
      <c r="C48" s="695"/>
      <c r="D48" s="695"/>
      <c r="E48" s="695"/>
      <c r="F48" s="695"/>
      <c r="G48" s="843"/>
      <c r="H48" s="846"/>
      <c r="I48" s="695"/>
      <c r="J48" s="695"/>
      <c r="K48" s="695"/>
      <c r="L48" s="695"/>
      <c r="M48" s="843"/>
      <c r="N48" s="835"/>
      <c r="O48" s="782"/>
      <c r="P48" s="782"/>
      <c r="Q48" s="782"/>
      <c r="R48" s="782"/>
      <c r="S48" s="785"/>
    </row>
    <row r="49" spans="1:19" s="6" customFormat="1" ht="15" customHeight="1">
      <c r="A49" s="838"/>
      <c r="B49" s="733"/>
      <c r="C49" s="695"/>
      <c r="D49" s="695"/>
      <c r="E49" s="695"/>
      <c r="F49" s="695"/>
      <c r="G49" s="843"/>
      <c r="H49" s="846"/>
      <c r="I49" s="695"/>
      <c r="J49" s="695"/>
      <c r="K49" s="695"/>
      <c r="L49" s="695"/>
      <c r="M49" s="843"/>
      <c r="N49" s="835"/>
      <c r="O49" s="782"/>
      <c r="P49" s="782"/>
      <c r="Q49" s="782"/>
      <c r="R49" s="782"/>
      <c r="S49" s="785"/>
    </row>
    <row r="50" spans="1:19" s="6" customFormat="1" ht="15" customHeight="1">
      <c r="A50" s="838"/>
      <c r="B50" s="733"/>
      <c r="C50" s="695"/>
      <c r="D50" s="695"/>
      <c r="E50" s="695"/>
      <c r="F50" s="695"/>
      <c r="G50" s="843"/>
      <c r="H50" s="846"/>
      <c r="I50" s="695"/>
      <c r="J50" s="695"/>
      <c r="K50" s="695"/>
      <c r="L50" s="695"/>
      <c r="M50" s="843"/>
      <c r="N50" s="835"/>
      <c r="O50" s="782"/>
      <c r="P50" s="782"/>
      <c r="Q50" s="782"/>
      <c r="R50" s="782"/>
      <c r="S50" s="785"/>
    </row>
    <row r="51" spans="1:19" s="6" customFormat="1" ht="15" customHeight="1">
      <c r="A51" s="838"/>
      <c r="B51" s="733"/>
      <c r="C51" s="695"/>
      <c r="D51" s="695"/>
      <c r="E51" s="695"/>
      <c r="F51" s="695"/>
      <c r="G51" s="843"/>
      <c r="H51" s="846"/>
      <c r="I51" s="695"/>
      <c r="J51" s="695"/>
      <c r="K51" s="695"/>
      <c r="L51" s="695"/>
      <c r="M51" s="843"/>
      <c r="N51" s="835"/>
      <c r="O51" s="782"/>
      <c r="P51" s="782"/>
      <c r="Q51" s="782"/>
      <c r="R51" s="782"/>
      <c r="S51" s="785"/>
    </row>
    <row r="52" spans="1:19" s="6" customFormat="1" ht="15" customHeight="1">
      <c r="A52" s="838"/>
      <c r="B52" s="733"/>
      <c r="C52" s="695"/>
      <c r="D52" s="695"/>
      <c r="E52" s="695"/>
      <c r="F52" s="695"/>
      <c r="G52" s="843"/>
      <c r="H52" s="846"/>
      <c r="I52" s="695"/>
      <c r="J52" s="695"/>
      <c r="K52" s="695"/>
      <c r="L52" s="695"/>
      <c r="M52" s="843"/>
      <c r="N52" s="835"/>
      <c r="O52" s="782"/>
      <c r="P52" s="782"/>
      <c r="Q52" s="782"/>
      <c r="R52" s="782"/>
      <c r="S52" s="785"/>
    </row>
    <row r="53" spans="1:19" s="6" customFormat="1" ht="15" customHeight="1">
      <c r="A53" s="838"/>
      <c r="B53" s="733"/>
      <c r="C53" s="695"/>
      <c r="D53" s="695"/>
      <c r="E53" s="695"/>
      <c r="F53" s="695"/>
      <c r="G53" s="843"/>
      <c r="H53" s="846"/>
      <c r="I53" s="695"/>
      <c r="J53" s="695"/>
      <c r="K53" s="695"/>
      <c r="L53" s="695"/>
      <c r="M53" s="843"/>
      <c r="N53" s="835"/>
      <c r="O53" s="782"/>
      <c r="P53" s="782"/>
      <c r="Q53" s="782"/>
      <c r="R53" s="782"/>
      <c r="S53" s="785"/>
    </row>
    <row r="54" spans="1:19" s="6" customFormat="1" ht="15" customHeight="1">
      <c r="A54" s="839"/>
      <c r="B54" s="740"/>
      <c r="C54" s="741"/>
      <c r="D54" s="741"/>
      <c r="E54" s="741"/>
      <c r="F54" s="741"/>
      <c r="G54" s="844"/>
      <c r="H54" s="847"/>
      <c r="I54" s="741"/>
      <c r="J54" s="741"/>
      <c r="K54" s="741"/>
      <c r="L54" s="741"/>
      <c r="M54" s="844"/>
      <c r="N54" s="836"/>
      <c r="O54" s="783"/>
      <c r="P54" s="783"/>
      <c r="Q54" s="783"/>
      <c r="R54" s="783"/>
      <c r="S54" s="786"/>
    </row>
  </sheetData>
  <sheetProtection sheet="1" formatCells="0" formatRows="0" selectLockedCells="1"/>
  <mergeCells count="41">
    <mergeCell ref="A2:S2"/>
    <mergeCell ref="A3:S4"/>
    <mergeCell ref="A5:S8"/>
    <mergeCell ref="B10:G11"/>
    <mergeCell ref="H10:M11"/>
    <mergeCell ref="N10:S15"/>
    <mergeCell ref="B12:M15"/>
    <mergeCell ref="A9:S9"/>
    <mergeCell ref="A16:A28"/>
    <mergeCell ref="B16:G28"/>
    <mergeCell ref="H16:M28"/>
    <mergeCell ref="A29:A41"/>
    <mergeCell ref="B29:G41"/>
    <mergeCell ref="H29:M41"/>
    <mergeCell ref="A42:A54"/>
    <mergeCell ref="B42:G54"/>
    <mergeCell ref="H42:M54"/>
    <mergeCell ref="O33:S41"/>
    <mergeCell ref="N42:O42"/>
    <mergeCell ref="Q42:R42"/>
    <mergeCell ref="N43:O43"/>
    <mergeCell ref="Q43:R43"/>
    <mergeCell ref="N44:R44"/>
    <mergeCell ref="N45:R45"/>
    <mergeCell ref="N46:N54"/>
    <mergeCell ref="O46:S54"/>
    <mergeCell ref="N33:N41"/>
    <mergeCell ref="N16:O16"/>
    <mergeCell ref="N17:O17"/>
    <mergeCell ref="Q16:R16"/>
    <mergeCell ref="Q17:R17"/>
    <mergeCell ref="N18:R18"/>
    <mergeCell ref="N32:R32"/>
    <mergeCell ref="O20:S28"/>
    <mergeCell ref="N31:R31"/>
    <mergeCell ref="N19:R19"/>
    <mergeCell ref="N29:O29"/>
    <mergeCell ref="Q29:R29"/>
    <mergeCell ref="N30:O30"/>
    <mergeCell ref="Q30:R30"/>
    <mergeCell ref="N20:N28"/>
  </mergeCells>
  <phoneticPr fontId="1"/>
  <dataValidations count="4">
    <dataValidation allowBlank="1" showInputMessage="1" showErrorMessage="1" prompt="達成目標は１つ以上記入してください。（最大３つまで）・機能：備わっている働きや能力等の検証可能な内容・性能：基準や指標等の定量的な数値_x000a_を具体的に記入してください。" sqref="H16:M54" xr:uid="{00000000-0002-0000-0400-000000000000}"/>
    <dataValidation allowBlank="1" showInputMessage="1" showErrorMessage="1" prompt="・機能：備わっている働きや能力等の検証可能な内容_x000a_・性能：基準や指標等の定量的な数値_x000a_を具体的に記入してください。" sqref="B16:G54" xr:uid="{00000000-0002-0000-0400-000001000000}"/>
    <dataValidation allowBlank="1" showInputMessage="1" showErrorMessage="1" prompt="達成目標の達成を確認するための基準や指標、客観的な証明方法を記入してください。" sqref="Q16:Q17 N16:N20 O33 Q29:Q30 N29:N33 N46:O46 Q42:Q43 N42:N45 O20" xr:uid="{00000000-0002-0000-0400-000002000000}"/>
    <dataValidation type="list" allowBlank="1" showInputMessage="1" showErrorMessage="1" sqref="S16:S19 P16:P17 P42:P43 S29:S32 P29:P30 S42:S45" xr:uid="{00000000-0002-0000-0400-000003000000}">
      <formula1>"　,●"</formula1>
    </dataValidation>
  </dataValidations>
  <pageMargins left="0.59055118110236227" right="0.19685039370078741" top="0.39370078740157483" bottom="0.39370078740157483" header="0.19685039370078741" footer="0.19685039370078741"/>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81" id="{3ECC4495-2FEF-4F49-B554-D58248DBC2D1}">
            <xm:f>様式外＿申請書別紙入力用資料!$C$10=様式外＿申請書別紙入力用資料!$C$36</xm:f>
            <x14:dxf>
              <font>
                <color theme="0" tint="-0.24994659260841701"/>
              </font>
              <fill>
                <patternFill>
                  <bgColor theme="0" tint="-0.24994659260841701"/>
                </patternFill>
              </fill>
            </x14:dxf>
          </x14:cfRule>
          <xm:sqref>B16:S54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Z52"/>
  <sheetViews>
    <sheetView view="pageBreakPreview" zoomScaleNormal="100" zoomScaleSheetLayoutView="100" zoomScalePageLayoutView="55" workbookViewId="0">
      <selection activeCell="F5" sqref="F5:S6"/>
    </sheetView>
  </sheetViews>
  <sheetFormatPr defaultColWidth="5" defaultRowHeight="18"/>
  <cols>
    <col min="1" max="1" width="4.26953125" style="7" customWidth="1"/>
    <col min="2" max="5" width="5.26953125" style="12" customWidth="1"/>
    <col min="6" max="19" width="5" style="7"/>
    <col min="20" max="20" width="4.453125" style="6" bestFit="1" customWidth="1"/>
    <col min="21" max="26" width="5" style="6"/>
    <col min="27" max="16384" width="5" style="7"/>
  </cols>
  <sheetData>
    <row r="1" spans="1:21">
      <c r="A1" s="213" t="s">
        <v>300</v>
      </c>
      <c r="B1" s="511"/>
      <c r="C1" s="511"/>
      <c r="D1" s="511"/>
      <c r="E1" s="511"/>
      <c r="F1" s="501"/>
      <c r="G1" s="501"/>
      <c r="H1" s="501"/>
      <c r="I1" s="501"/>
      <c r="J1" s="501"/>
      <c r="K1" s="501"/>
      <c r="L1" s="501"/>
      <c r="M1" s="501"/>
      <c r="N1" s="501"/>
      <c r="O1" s="501"/>
      <c r="P1" s="501"/>
      <c r="Q1" s="501"/>
      <c r="R1" s="501"/>
      <c r="S1" s="501"/>
    </row>
    <row r="2" spans="1:21" ht="19.5" customHeight="1">
      <c r="A2" s="512" t="s">
        <v>140</v>
      </c>
      <c r="B2" s="501"/>
      <c r="C2" s="305"/>
      <c r="D2" s="305"/>
      <c r="E2" s="305"/>
      <c r="F2" s="305"/>
      <c r="G2" s="305"/>
      <c r="H2" s="305"/>
      <c r="I2" s="305"/>
      <c r="J2" s="305"/>
      <c r="K2" s="305"/>
      <c r="L2" s="305"/>
      <c r="M2" s="501"/>
      <c r="N2" s="513"/>
      <c r="O2" s="513"/>
      <c r="P2" s="513"/>
      <c r="Q2" s="513"/>
      <c r="R2" s="513"/>
      <c r="S2" s="513"/>
      <c r="T2" s="2"/>
      <c r="U2" s="9"/>
    </row>
    <row r="3" spans="1:21" ht="20">
      <c r="A3" s="927" t="s">
        <v>166</v>
      </c>
      <c r="B3" s="927"/>
      <c r="C3" s="927"/>
      <c r="D3" s="927"/>
      <c r="E3" s="927"/>
      <c r="F3" s="927"/>
      <c r="G3" s="927"/>
      <c r="H3" s="927"/>
      <c r="I3" s="927"/>
      <c r="J3" s="927"/>
      <c r="K3" s="927"/>
      <c r="L3" s="927"/>
      <c r="M3" s="927"/>
      <c r="N3" s="927"/>
      <c r="O3" s="927"/>
      <c r="P3" s="927"/>
      <c r="Q3" s="927"/>
      <c r="R3" s="927"/>
      <c r="S3" s="927"/>
      <c r="T3" s="2"/>
      <c r="U3" s="9"/>
    </row>
    <row r="4" spans="1:21" ht="20">
      <c r="A4" s="928" t="s">
        <v>197</v>
      </c>
      <c r="B4" s="929"/>
      <c r="C4" s="929"/>
      <c r="D4" s="929"/>
      <c r="E4" s="929"/>
      <c r="F4" s="929"/>
      <c r="G4" s="929"/>
      <c r="H4" s="929"/>
      <c r="I4" s="929"/>
      <c r="J4" s="929"/>
      <c r="K4" s="929"/>
      <c r="L4" s="929"/>
      <c r="M4" s="929"/>
      <c r="N4" s="929"/>
      <c r="O4" s="929"/>
      <c r="P4" s="929"/>
      <c r="Q4" s="929"/>
      <c r="R4" s="929"/>
      <c r="S4" s="930"/>
      <c r="T4" s="2"/>
    </row>
    <row r="5" spans="1:21" ht="18.75" customHeight="1">
      <c r="A5" s="931" t="s">
        <v>38</v>
      </c>
      <c r="B5" s="912" t="s">
        <v>383</v>
      </c>
      <c r="C5" s="913"/>
      <c r="D5" s="913"/>
      <c r="E5" s="914"/>
      <c r="F5" s="896"/>
      <c r="G5" s="897"/>
      <c r="H5" s="897"/>
      <c r="I5" s="897"/>
      <c r="J5" s="897"/>
      <c r="K5" s="897"/>
      <c r="L5" s="897"/>
      <c r="M5" s="897"/>
      <c r="N5" s="897"/>
      <c r="O5" s="897"/>
      <c r="P5" s="897"/>
      <c r="Q5" s="897"/>
      <c r="R5" s="897"/>
      <c r="S5" s="898"/>
      <c r="T5" s="2"/>
    </row>
    <row r="6" spans="1:21" ht="18.75" customHeight="1">
      <c r="A6" s="905"/>
      <c r="B6" s="915"/>
      <c r="C6" s="916"/>
      <c r="D6" s="916"/>
      <c r="E6" s="917"/>
      <c r="F6" s="899"/>
      <c r="G6" s="900"/>
      <c r="H6" s="900"/>
      <c r="I6" s="900"/>
      <c r="J6" s="900"/>
      <c r="K6" s="900"/>
      <c r="L6" s="900"/>
      <c r="M6" s="900"/>
      <c r="N6" s="900"/>
      <c r="O6" s="900"/>
      <c r="P6" s="900"/>
      <c r="Q6" s="900"/>
      <c r="R6" s="900"/>
      <c r="S6" s="901"/>
    </row>
    <row r="7" spans="1:21" ht="15" customHeight="1">
      <c r="A7" s="905"/>
      <c r="B7" s="918" t="s">
        <v>68</v>
      </c>
      <c r="C7" s="919"/>
      <c r="D7" s="919"/>
      <c r="E7" s="920"/>
      <c r="F7" s="730"/>
      <c r="G7" s="731"/>
      <c r="H7" s="731"/>
      <c r="I7" s="731"/>
      <c r="J7" s="731"/>
      <c r="K7" s="731"/>
      <c r="L7" s="731"/>
      <c r="M7" s="731"/>
      <c r="N7" s="731"/>
      <c r="O7" s="731"/>
      <c r="P7" s="731"/>
      <c r="Q7" s="731"/>
      <c r="R7" s="731"/>
      <c r="S7" s="732"/>
    </row>
    <row r="8" spans="1:21" ht="15" customHeight="1">
      <c r="A8" s="905"/>
      <c r="B8" s="921"/>
      <c r="C8" s="922"/>
      <c r="D8" s="922"/>
      <c r="E8" s="923"/>
      <c r="F8" s="733"/>
      <c r="G8" s="695"/>
      <c r="H8" s="695"/>
      <c r="I8" s="695"/>
      <c r="J8" s="695"/>
      <c r="K8" s="695"/>
      <c r="L8" s="695"/>
      <c r="M8" s="695"/>
      <c r="N8" s="695"/>
      <c r="O8" s="695"/>
      <c r="P8" s="695"/>
      <c r="Q8" s="695"/>
      <c r="R8" s="695"/>
      <c r="S8" s="696"/>
    </row>
    <row r="9" spans="1:21" ht="15" customHeight="1">
      <c r="A9" s="905"/>
      <c r="B9" s="921"/>
      <c r="C9" s="922"/>
      <c r="D9" s="922"/>
      <c r="E9" s="923"/>
      <c r="F9" s="733"/>
      <c r="G9" s="695"/>
      <c r="H9" s="695"/>
      <c r="I9" s="695"/>
      <c r="J9" s="695"/>
      <c r="K9" s="695"/>
      <c r="L9" s="695"/>
      <c r="M9" s="695"/>
      <c r="N9" s="695"/>
      <c r="O9" s="695"/>
      <c r="P9" s="695"/>
      <c r="Q9" s="695"/>
      <c r="R9" s="695"/>
      <c r="S9" s="696"/>
    </row>
    <row r="10" spans="1:21" ht="15" customHeight="1">
      <c r="A10" s="905"/>
      <c r="B10" s="921"/>
      <c r="C10" s="922"/>
      <c r="D10" s="922"/>
      <c r="E10" s="923"/>
      <c r="F10" s="733"/>
      <c r="G10" s="695"/>
      <c r="H10" s="695"/>
      <c r="I10" s="695"/>
      <c r="J10" s="695"/>
      <c r="K10" s="695"/>
      <c r="L10" s="695"/>
      <c r="M10" s="695"/>
      <c r="N10" s="695"/>
      <c r="O10" s="695"/>
      <c r="P10" s="695"/>
      <c r="Q10" s="695"/>
      <c r="R10" s="695"/>
      <c r="S10" s="696"/>
    </row>
    <row r="11" spans="1:21" ht="15" customHeight="1">
      <c r="A11" s="905"/>
      <c r="B11" s="921"/>
      <c r="C11" s="922"/>
      <c r="D11" s="922"/>
      <c r="E11" s="923"/>
      <c r="F11" s="733"/>
      <c r="G11" s="695"/>
      <c r="H11" s="695"/>
      <c r="I11" s="695"/>
      <c r="J11" s="695"/>
      <c r="K11" s="695"/>
      <c r="L11" s="695"/>
      <c r="M11" s="695"/>
      <c r="N11" s="695"/>
      <c r="O11" s="695"/>
      <c r="P11" s="695"/>
      <c r="Q11" s="695"/>
      <c r="R11" s="695"/>
      <c r="S11" s="696"/>
    </row>
    <row r="12" spans="1:21" ht="18.75" customHeight="1">
      <c r="A12" s="905"/>
      <c r="B12" s="924" t="s">
        <v>100</v>
      </c>
      <c r="C12" s="925"/>
      <c r="D12" s="925"/>
      <c r="E12" s="926"/>
      <c r="F12" s="889"/>
      <c r="G12" s="890"/>
      <c r="H12" s="890"/>
      <c r="I12" s="890"/>
      <c r="J12" s="890"/>
      <c r="K12" s="891"/>
      <c r="L12" s="902" t="s">
        <v>272</v>
      </c>
      <c r="M12" s="903"/>
      <c r="N12" s="903"/>
      <c r="O12" s="903"/>
      <c r="P12" s="903"/>
      <c r="Q12" s="903"/>
      <c r="R12" s="903"/>
      <c r="S12" s="904"/>
    </row>
    <row r="13" spans="1:21" ht="18.75" customHeight="1">
      <c r="A13" s="905"/>
      <c r="B13" s="924"/>
      <c r="C13" s="925"/>
      <c r="D13" s="925"/>
      <c r="E13" s="926"/>
      <c r="F13" s="889"/>
      <c r="G13" s="890"/>
      <c r="H13" s="890"/>
      <c r="I13" s="890"/>
      <c r="J13" s="890"/>
      <c r="K13" s="891"/>
      <c r="L13" s="879" t="s">
        <v>242</v>
      </c>
      <c r="M13" s="880"/>
      <c r="N13" s="880"/>
      <c r="O13" s="234"/>
      <c r="P13" s="895" t="s">
        <v>243</v>
      </c>
      <c r="Q13" s="880"/>
      <c r="R13" s="880"/>
      <c r="S13" s="235"/>
    </row>
    <row r="14" spans="1:21">
      <c r="A14" s="905"/>
      <c r="B14" s="924"/>
      <c r="C14" s="925"/>
      <c r="D14" s="925"/>
      <c r="E14" s="926"/>
      <c r="F14" s="889"/>
      <c r="G14" s="890"/>
      <c r="H14" s="890"/>
      <c r="I14" s="890"/>
      <c r="J14" s="890"/>
      <c r="K14" s="891"/>
      <c r="L14" s="879" t="s">
        <v>244</v>
      </c>
      <c r="M14" s="880"/>
      <c r="N14" s="880"/>
      <c r="O14" s="234"/>
      <c r="P14" s="895" t="s">
        <v>222</v>
      </c>
      <c r="Q14" s="880"/>
      <c r="R14" s="880"/>
      <c r="S14" s="235"/>
    </row>
    <row r="15" spans="1:21" ht="12" customHeight="1">
      <c r="A15" s="905"/>
      <c r="B15" s="906" t="s">
        <v>64</v>
      </c>
      <c r="C15" s="907"/>
      <c r="D15" s="907"/>
      <c r="E15" s="908"/>
      <c r="F15" s="889"/>
      <c r="G15" s="890"/>
      <c r="H15" s="890"/>
      <c r="I15" s="890"/>
      <c r="J15" s="890"/>
      <c r="K15" s="891"/>
      <c r="L15" s="879" t="s">
        <v>219</v>
      </c>
      <c r="M15" s="880"/>
      <c r="N15" s="881"/>
      <c r="O15" s="885" t="s">
        <v>249</v>
      </c>
      <c r="P15" s="885"/>
      <c r="Q15" s="885"/>
      <c r="R15" s="885"/>
      <c r="S15" s="887"/>
    </row>
    <row r="16" spans="1:21" ht="12" customHeight="1">
      <c r="A16" s="905"/>
      <c r="B16" s="909"/>
      <c r="C16" s="910"/>
      <c r="D16" s="910"/>
      <c r="E16" s="911"/>
      <c r="F16" s="892"/>
      <c r="G16" s="893"/>
      <c r="H16" s="893"/>
      <c r="I16" s="893"/>
      <c r="J16" s="893"/>
      <c r="K16" s="894"/>
      <c r="L16" s="882"/>
      <c r="M16" s="883"/>
      <c r="N16" s="884"/>
      <c r="O16" s="886"/>
      <c r="P16" s="886"/>
      <c r="Q16" s="886"/>
      <c r="R16" s="886"/>
      <c r="S16" s="888"/>
    </row>
    <row r="17" spans="1:19" ht="19.5" customHeight="1">
      <c r="A17" s="905" t="s">
        <v>39</v>
      </c>
      <c r="B17" s="912" t="s">
        <v>383</v>
      </c>
      <c r="C17" s="913"/>
      <c r="D17" s="913"/>
      <c r="E17" s="914"/>
      <c r="F17" s="896"/>
      <c r="G17" s="897"/>
      <c r="H17" s="897"/>
      <c r="I17" s="897"/>
      <c r="J17" s="897"/>
      <c r="K17" s="897"/>
      <c r="L17" s="897"/>
      <c r="M17" s="897"/>
      <c r="N17" s="897"/>
      <c r="O17" s="897"/>
      <c r="P17" s="897"/>
      <c r="Q17" s="897"/>
      <c r="R17" s="897"/>
      <c r="S17" s="898"/>
    </row>
    <row r="18" spans="1:19" ht="19.5" customHeight="1">
      <c r="A18" s="905"/>
      <c r="B18" s="915"/>
      <c r="C18" s="916"/>
      <c r="D18" s="916"/>
      <c r="E18" s="917"/>
      <c r="F18" s="899"/>
      <c r="G18" s="900"/>
      <c r="H18" s="900"/>
      <c r="I18" s="900"/>
      <c r="J18" s="900"/>
      <c r="K18" s="900"/>
      <c r="L18" s="900"/>
      <c r="M18" s="900"/>
      <c r="N18" s="900"/>
      <c r="O18" s="900"/>
      <c r="P18" s="900"/>
      <c r="Q18" s="900"/>
      <c r="R18" s="900"/>
      <c r="S18" s="901"/>
    </row>
    <row r="19" spans="1:19" ht="15" customHeight="1">
      <c r="A19" s="905"/>
      <c r="B19" s="918" t="s">
        <v>68</v>
      </c>
      <c r="C19" s="919"/>
      <c r="D19" s="919"/>
      <c r="E19" s="920"/>
      <c r="F19" s="730"/>
      <c r="G19" s="731"/>
      <c r="H19" s="731"/>
      <c r="I19" s="731"/>
      <c r="J19" s="731"/>
      <c r="K19" s="731"/>
      <c r="L19" s="731"/>
      <c r="M19" s="731"/>
      <c r="N19" s="731"/>
      <c r="O19" s="731"/>
      <c r="P19" s="731"/>
      <c r="Q19" s="731"/>
      <c r="R19" s="731"/>
      <c r="S19" s="732"/>
    </row>
    <row r="20" spans="1:19" ht="15" customHeight="1">
      <c r="A20" s="905"/>
      <c r="B20" s="921"/>
      <c r="C20" s="922"/>
      <c r="D20" s="922"/>
      <c r="E20" s="923"/>
      <c r="F20" s="733"/>
      <c r="G20" s="695"/>
      <c r="H20" s="695"/>
      <c r="I20" s="695"/>
      <c r="J20" s="695"/>
      <c r="K20" s="695"/>
      <c r="L20" s="695"/>
      <c r="M20" s="695"/>
      <c r="N20" s="695"/>
      <c r="O20" s="695"/>
      <c r="P20" s="695"/>
      <c r="Q20" s="695"/>
      <c r="R20" s="695"/>
      <c r="S20" s="696"/>
    </row>
    <row r="21" spans="1:19" ht="15" customHeight="1">
      <c r="A21" s="905"/>
      <c r="B21" s="921"/>
      <c r="C21" s="922"/>
      <c r="D21" s="922"/>
      <c r="E21" s="923"/>
      <c r="F21" s="733"/>
      <c r="G21" s="695"/>
      <c r="H21" s="695"/>
      <c r="I21" s="695"/>
      <c r="J21" s="695"/>
      <c r="K21" s="695"/>
      <c r="L21" s="695"/>
      <c r="M21" s="695"/>
      <c r="N21" s="695"/>
      <c r="O21" s="695"/>
      <c r="P21" s="695"/>
      <c r="Q21" s="695"/>
      <c r="R21" s="695"/>
      <c r="S21" s="696"/>
    </row>
    <row r="22" spans="1:19" ht="15" customHeight="1">
      <c r="A22" s="905"/>
      <c r="B22" s="921"/>
      <c r="C22" s="922"/>
      <c r="D22" s="922"/>
      <c r="E22" s="923"/>
      <c r="F22" s="733"/>
      <c r="G22" s="695"/>
      <c r="H22" s="695"/>
      <c r="I22" s="695"/>
      <c r="J22" s="695"/>
      <c r="K22" s="695"/>
      <c r="L22" s="695"/>
      <c r="M22" s="695"/>
      <c r="N22" s="695"/>
      <c r="O22" s="695"/>
      <c r="P22" s="695"/>
      <c r="Q22" s="695"/>
      <c r="R22" s="695"/>
      <c r="S22" s="696"/>
    </row>
    <row r="23" spans="1:19" ht="15" customHeight="1">
      <c r="A23" s="905"/>
      <c r="B23" s="921"/>
      <c r="C23" s="922"/>
      <c r="D23" s="922"/>
      <c r="E23" s="923"/>
      <c r="F23" s="733"/>
      <c r="G23" s="695"/>
      <c r="H23" s="695"/>
      <c r="I23" s="695"/>
      <c r="J23" s="695"/>
      <c r="K23" s="695"/>
      <c r="L23" s="695"/>
      <c r="M23" s="695"/>
      <c r="N23" s="695"/>
      <c r="O23" s="695"/>
      <c r="P23" s="695"/>
      <c r="Q23" s="695"/>
      <c r="R23" s="695"/>
      <c r="S23" s="696"/>
    </row>
    <row r="24" spans="1:19" ht="18.75" customHeight="1">
      <c r="A24" s="905"/>
      <c r="B24" s="924" t="s">
        <v>100</v>
      </c>
      <c r="C24" s="925"/>
      <c r="D24" s="925"/>
      <c r="E24" s="926"/>
      <c r="F24" s="889"/>
      <c r="G24" s="890"/>
      <c r="H24" s="890"/>
      <c r="I24" s="890"/>
      <c r="J24" s="890"/>
      <c r="K24" s="891"/>
      <c r="L24" s="902" t="s">
        <v>272</v>
      </c>
      <c r="M24" s="903"/>
      <c r="N24" s="903"/>
      <c r="O24" s="903"/>
      <c r="P24" s="903"/>
      <c r="Q24" s="903"/>
      <c r="R24" s="903"/>
      <c r="S24" s="904"/>
    </row>
    <row r="25" spans="1:19" ht="18.75" customHeight="1">
      <c r="A25" s="905"/>
      <c r="B25" s="924"/>
      <c r="C25" s="925"/>
      <c r="D25" s="925"/>
      <c r="E25" s="926"/>
      <c r="F25" s="889"/>
      <c r="G25" s="890"/>
      <c r="H25" s="890"/>
      <c r="I25" s="890"/>
      <c r="J25" s="890"/>
      <c r="K25" s="891"/>
      <c r="L25" s="879" t="s">
        <v>242</v>
      </c>
      <c r="M25" s="880"/>
      <c r="N25" s="880"/>
      <c r="O25" s="234" t="s">
        <v>410</v>
      </c>
      <c r="P25" s="895" t="s">
        <v>243</v>
      </c>
      <c r="Q25" s="880"/>
      <c r="R25" s="880"/>
      <c r="S25" s="235"/>
    </row>
    <row r="26" spans="1:19" ht="18.75" customHeight="1">
      <c r="A26" s="905"/>
      <c r="B26" s="924"/>
      <c r="C26" s="925"/>
      <c r="D26" s="925"/>
      <c r="E26" s="926"/>
      <c r="F26" s="889"/>
      <c r="G26" s="890"/>
      <c r="H26" s="890"/>
      <c r="I26" s="890"/>
      <c r="J26" s="890"/>
      <c r="K26" s="891"/>
      <c r="L26" s="879" t="s">
        <v>244</v>
      </c>
      <c r="M26" s="880"/>
      <c r="N26" s="880"/>
      <c r="O26" s="234"/>
      <c r="P26" s="895" t="s">
        <v>222</v>
      </c>
      <c r="Q26" s="880"/>
      <c r="R26" s="880"/>
      <c r="S26" s="235"/>
    </row>
    <row r="27" spans="1:19" ht="12" customHeight="1">
      <c r="A27" s="905"/>
      <c r="B27" s="906" t="s">
        <v>64</v>
      </c>
      <c r="C27" s="907"/>
      <c r="D27" s="907"/>
      <c r="E27" s="908"/>
      <c r="F27" s="889"/>
      <c r="G27" s="890"/>
      <c r="H27" s="890"/>
      <c r="I27" s="890"/>
      <c r="J27" s="890"/>
      <c r="K27" s="891"/>
      <c r="L27" s="879" t="s">
        <v>219</v>
      </c>
      <c r="M27" s="880"/>
      <c r="N27" s="881"/>
      <c r="O27" s="885" t="s">
        <v>249</v>
      </c>
      <c r="P27" s="885"/>
      <c r="Q27" s="885"/>
      <c r="R27" s="885"/>
      <c r="S27" s="887"/>
    </row>
    <row r="28" spans="1:19" ht="12" customHeight="1">
      <c r="A28" s="905"/>
      <c r="B28" s="909"/>
      <c r="C28" s="910"/>
      <c r="D28" s="910"/>
      <c r="E28" s="911"/>
      <c r="F28" s="892"/>
      <c r="G28" s="893"/>
      <c r="H28" s="893"/>
      <c r="I28" s="893"/>
      <c r="J28" s="893"/>
      <c r="K28" s="894"/>
      <c r="L28" s="882"/>
      <c r="M28" s="883"/>
      <c r="N28" s="884"/>
      <c r="O28" s="886"/>
      <c r="P28" s="886"/>
      <c r="Q28" s="886"/>
      <c r="R28" s="886"/>
      <c r="S28" s="888"/>
    </row>
    <row r="29" spans="1:19" ht="18.75" customHeight="1">
      <c r="A29" s="905" t="s">
        <v>40</v>
      </c>
      <c r="B29" s="912" t="s">
        <v>383</v>
      </c>
      <c r="C29" s="913"/>
      <c r="D29" s="913"/>
      <c r="E29" s="914"/>
      <c r="F29" s="896"/>
      <c r="G29" s="897"/>
      <c r="H29" s="897"/>
      <c r="I29" s="897"/>
      <c r="J29" s="897"/>
      <c r="K29" s="897"/>
      <c r="L29" s="897"/>
      <c r="M29" s="897"/>
      <c r="N29" s="897"/>
      <c r="O29" s="897"/>
      <c r="P29" s="897"/>
      <c r="Q29" s="897"/>
      <c r="R29" s="897"/>
      <c r="S29" s="898"/>
    </row>
    <row r="30" spans="1:19" ht="18.75" customHeight="1">
      <c r="A30" s="905"/>
      <c r="B30" s="915"/>
      <c r="C30" s="916"/>
      <c r="D30" s="916"/>
      <c r="E30" s="917"/>
      <c r="F30" s="899"/>
      <c r="G30" s="900"/>
      <c r="H30" s="900"/>
      <c r="I30" s="900"/>
      <c r="J30" s="900"/>
      <c r="K30" s="900"/>
      <c r="L30" s="900"/>
      <c r="M30" s="900"/>
      <c r="N30" s="900"/>
      <c r="O30" s="900"/>
      <c r="P30" s="900"/>
      <c r="Q30" s="900"/>
      <c r="R30" s="900"/>
      <c r="S30" s="901"/>
    </row>
    <row r="31" spans="1:19" ht="15" customHeight="1">
      <c r="A31" s="905"/>
      <c r="B31" s="918" t="s">
        <v>68</v>
      </c>
      <c r="C31" s="919"/>
      <c r="D31" s="919"/>
      <c r="E31" s="920"/>
      <c r="F31" s="730"/>
      <c r="G31" s="731"/>
      <c r="H31" s="731"/>
      <c r="I31" s="731"/>
      <c r="J31" s="731"/>
      <c r="K31" s="731"/>
      <c r="L31" s="731"/>
      <c r="M31" s="731"/>
      <c r="N31" s="731"/>
      <c r="O31" s="731"/>
      <c r="P31" s="731"/>
      <c r="Q31" s="731"/>
      <c r="R31" s="731"/>
      <c r="S31" s="732"/>
    </row>
    <row r="32" spans="1:19" ht="15" customHeight="1">
      <c r="A32" s="905"/>
      <c r="B32" s="921"/>
      <c r="C32" s="922"/>
      <c r="D32" s="922"/>
      <c r="E32" s="923"/>
      <c r="F32" s="733"/>
      <c r="G32" s="695"/>
      <c r="H32" s="695"/>
      <c r="I32" s="695"/>
      <c r="J32" s="695"/>
      <c r="K32" s="695"/>
      <c r="L32" s="695"/>
      <c r="M32" s="695"/>
      <c r="N32" s="695"/>
      <c r="O32" s="695"/>
      <c r="P32" s="695"/>
      <c r="Q32" s="695"/>
      <c r="R32" s="695"/>
      <c r="S32" s="696"/>
    </row>
    <row r="33" spans="1:19" ht="15" customHeight="1">
      <c r="A33" s="905"/>
      <c r="B33" s="921"/>
      <c r="C33" s="922"/>
      <c r="D33" s="922"/>
      <c r="E33" s="923"/>
      <c r="F33" s="733"/>
      <c r="G33" s="695"/>
      <c r="H33" s="695"/>
      <c r="I33" s="695"/>
      <c r="J33" s="695"/>
      <c r="K33" s="695"/>
      <c r="L33" s="695"/>
      <c r="M33" s="695"/>
      <c r="N33" s="695"/>
      <c r="O33" s="695"/>
      <c r="P33" s="695"/>
      <c r="Q33" s="695"/>
      <c r="R33" s="695"/>
      <c r="S33" s="696"/>
    </row>
    <row r="34" spans="1:19" ht="15" customHeight="1">
      <c r="A34" s="905"/>
      <c r="B34" s="921"/>
      <c r="C34" s="922"/>
      <c r="D34" s="922"/>
      <c r="E34" s="923"/>
      <c r="F34" s="733"/>
      <c r="G34" s="695"/>
      <c r="H34" s="695"/>
      <c r="I34" s="695"/>
      <c r="J34" s="695"/>
      <c r="K34" s="695"/>
      <c r="L34" s="695"/>
      <c r="M34" s="695"/>
      <c r="N34" s="695"/>
      <c r="O34" s="695"/>
      <c r="P34" s="695"/>
      <c r="Q34" s="695"/>
      <c r="R34" s="695"/>
      <c r="S34" s="696"/>
    </row>
    <row r="35" spans="1:19" ht="15" customHeight="1">
      <c r="A35" s="905"/>
      <c r="B35" s="921"/>
      <c r="C35" s="922"/>
      <c r="D35" s="922"/>
      <c r="E35" s="923"/>
      <c r="F35" s="733"/>
      <c r="G35" s="695"/>
      <c r="H35" s="695"/>
      <c r="I35" s="695"/>
      <c r="J35" s="695"/>
      <c r="K35" s="695"/>
      <c r="L35" s="695"/>
      <c r="M35" s="695"/>
      <c r="N35" s="695"/>
      <c r="O35" s="695"/>
      <c r="P35" s="695"/>
      <c r="Q35" s="695"/>
      <c r="R35" s="695"/>
      <c r="S35" s="696"/>
    </row>
    <row r="36" spans="1:19">
      <c r="A36" s="905"/>
      <c r="B36" s="924" t="s">
        <v>100</v>
      </c>
      <c r="C36" s="925"/>
      <c r="D36" s="925"/>
      <c r="E36" s="926"/>
      <c r="F36" s="889"/>
      <c r="G36" s="890"/>
      <c r="H36" s="890"/>
      <c r="I36" s="890"/>
      <c r="J36" s="890"/>
      <c r="K36" s="891"/>
      <c r="L36" s="902" t="s">
        <v>272</v>
      </c>
      <c r="M36" s="903"/>
      <c r="N36" s="903"/>
      <c r="O36" s="903"/>
      <c r="P36" s="903"/>
      <c r="Q36" s="903"/>
      <c r="R36" s="903"/>
      <c r="S36" s="904"/>
    </row>
    <row r="37" spans="1:19" ht="18.75" customHeight="1">
      <c r="A37" s="905"/>
      <c r="B37" s="924"/>
      <c r="C37" s="925"/>
      <c r="D37" s="925"/>
      <c r="E37" s="926"/>
      <c r="F37" s="889"/>
      <c r="G37" s="890"/>
      <c r="H37" s="890"/>
      <c r="I37" s="890"/>
      <c r="J37" s="890"/>
      <c r="K37" s="891"/>
      <c r="L37" s="879" t="s">
        <v>242</v>
      </c>
      <c r="M37" s="880"/>
      <c r="N37" s="880"/>
      <c r="O37" s="234"/>
      <c r="P37" s="895" t="s">
        <v>243</v>
      </c>
      <c r="Q37" s="880"/>
      <c r="R37" s="880"/>
      <c r="S37" s="235"/>
    </row>
    <row r="38" spans="1:19" ht="18.75" customHeight="1">
      <c r="A38" s="905"/>
      <c r="B38" s="924"/>
      <c r="C38" s="925"/>
      <c r="D38" s="925"/>
      <c r="E38" s="926"/>
      <c r="F38" s="889"/>
      <c r="G38" s="890"/>
      <c r="H38" s="890"/>
      <c r="I38" s="890"/>
      <c r="J38" s="890"/>
      <c r="K38" s="891"/>
      <c r="L38" s="879" t="s">
        <v>244</v>
      </c>
      <c r="M38" s="880"/>
      <c r="N38" s="880"/>
      <c r="O38" s="234"/>
      <c r="P38" s="895" t="s">
        <v>222</v>
      </c>
      <c r="Q38" s="880"/>
      <c r="R38" s="880"/>
      <c r="S38" s="235"/>
    </row>
    <row r="39" spans="1:19" ht="12" customHeight="1">
      <c r="A39" s="905"/>
      <c r="B39" s="906" t="s">
        <v>64</v>
      </c>
      <c r="C39" s="907"/>
      <c r="D39" s="907"/>
      <c r="E39" s="908"/>
      <c r="F39" s="889"/>
      <c r="G39" s="890"/>
      <c r="H39" s="890"/>
      <c r="I39" s="890"/>
      <c r="J39" s="890"/>
      <c r="K39" s="891"/>
      <c r="L39" s="879" t="s">
        <v>219</v>
      </c>
      <c r="M39" s="880"/>
      <c r="N39" s="881"/>
      <c r="O39" s="885" t="s">
        <v>249</v>
      </c>
      <c r="P39" s="885"/>
      <c r="Q39" s="885"/>
      <c r="R39" s="885"/>
      <c r="S39" s="887"/>
    </row>
    <row r="40" spans="1:19" ht="12" customHeight="1">
      <c r="A40" s="905"/>
      <c r="B40" s="909"/>
      <c r="C40" s="910"/>
      <c r="D40" s="910"/>
      <c r="E40" s="911"/>
      <c r="F40" s="892"/>
      <c r="G40" s="893"/>
      <c r="H40" s="893"/>
      <c r="I40" s="893"/>
      <c r="J40" s="893"/>
      <c r="K40" s="894"/>
      <c r="L40" s="882"/>
      <c r="M40" s="883"/>
      <c r="N40" s="884"/>
      <c r="O40" s="886"/>
      <c r="P40" s="886"/>
      <c r="Q40" s="886"/>
      <c r="R40" s="886"/>
      <c r="S40" s="888"/>
    </row>
    <row r="41" spans="1:19" ht="19.5" customHeight="1">
      <c r="A41" s="905" t="s">
        <v>167</v>
      </c>
      <c r="B41" s="912" t="s">
        <v>383</v>
      </c>
      <c r="C41" s="913"/>
      <c r="D41" s="913"/>
      <c r="E41" s="914"/>
      <c r="F41" s="896"/>
      <c r="G41" s="897"/>
      <c r="H41" s="897"/>
      <c r="I41" s="897"/>
      <c r="J41" s="897"/>
      <c r="K41" s="897"/>
      <c r="L41" s="897"/>
      <c r="M41" s="897"/>
      <c r="N41" s="897"/>
      <c r="O41" s="897"/>
      <c r="P41" s="897"/>
      <c r="Q41" s="897"/>
      <c r="R41" s="897"/>
      <c r="S41" s="898"/>
    </row>
    <row r="42" spans="1:19" ht="19.5" customHeight="1">
      <c r="A42" s="905"/>
      <c r="B42" s="915"/>
      <c r="C42" s="916"/>
      <c r="D42" s="916"/>
      <c r="E42" s="917"/>
      <c r="F42" s="899"/>
      <c r="G42" s="900"/>
      <c r="H42" s="900"/>
      <c r="I42" s="900"/>
      <c r="J42" s="900"/>
      <c r="K42" s="900"/>
      <c r="L42" s="900"/>
      <c r="M42" s="900"/>
      <c r="N42" s="900"/>
      <c r="O42" s="900"/>
      <c r="P42" s="900"/>
      <c r="Q42" s="900"/>
      <c r="R42" s="900"/>
      <c r="S42" s="901"/>
    </row>
    <row r="43" spans="1:19" ht="15" customHeight="1">
      <c r="A43" s="905"/>
      <c r="B43" s="918" t="s">
        <v>68</v>
      </c>
      <c r="C43" s="919"/>
      <c r="D43" s="919"/>
      <c r="E43" s="920"/>
      <c r="F43" s="730"/>
      <c r="G43" s="731"/>
      <c r="H43" s="731"/>
      <c r="I43" s="731"/>
      <c r="J43" s="731"/>
      <c r="K43" s="731"/>
      <c r="L43" s="731"/>
      <c r="M43" s="731"/>
      <c r="N43" s="731"/>
      <c r="O43" s="731"/>
      <c r="P43" s="731"/>
      <c r="Q43" s="731"/>
      <c r="R43" s="731"/>
      <c r="S43" s="732"/>
    </row>
    <row r="44" spans="1:19" ht="15" customHeight="1">
      <c r="A44" s="905"/>
      <c r="B44" s="921"/>
      <c r="C44" s="922"/>
      <c r="D44" s="922"/>
      <c r="E44" s="923"/>
      <c r="F44" s="733"/>
      <c r="G44" s="695"/>
      <c r="H44" s="695"/>
      <c r="I44" s="695"/>
      <c r="J44" s="695"/>
      <c r="K44" s="695"/>
      <c r="L44" s="695"/>
      <c r="M44" s="695"/>
      <c r="N44" s="695"/>
      <c r="O44" s="695"/>
      <c r="P44" s="695"/>
      <c r="Q44" s="695"/>
      <c r="R44" s="695"/>
      <c r="S44" s="696"/>
    </row>
    <row r="45" spans="1:19" ht="15" customHeight="1">
      <c r="A45" s="905"/>
      <c r="B45" s="921"/>
      <c r="C45" s="922"/>
      <c r="D45" s="922"/>
      <c r="E45" s="923"/>
      <c r="F45" s="733"/>
      <c r="G45" s="695"/>
      <c r="H45" s="695"/>
      <c r="I45" s="695"/>
      <c r="J45" s="695"/>
      <c r="K45" s="695"/>
      <c r="L45" s="695"/>
      <c r="M45" s="695"/>
      <c r="N45" s="695"/>
      <c r="O45" s="695"/>
      <c r="P45" s="695"/>
      <c r="Q45" s="695"/>
      <c r="R45" s="695"/>
      <c r="S45" s="696"/>
    </row>
    <row r="46" spans="1:19" ht="15" customHeight="1">
      <c r="A46" s="905"/>
      <c r="B46" s="921"/>
      <c r="C46" s="922"/>
      <c r="D46" s="922"/>
      <c r="E46" s="923"/>
      <c r="F46" s="733"/>
      <c r="G46" s="695"/>
      <c r="H46" s="695"/>
      <c r="I46" s="695"/>
      <c r="J46" s="695"/>
      <c r="K46" s="695"/>
      <c r="L46" s="695"/>
      <c r="M46" s="695"/>
      <c r="N46" s="695"/>
      <c r="O46" s="695"/>
      <c r="P46" s="695"/>
      <c r="Q46" s="695"/>
      <c r="R46" s="695"/>
      <c r="S46" s="696"/>
    </row>
    <row r="47" spans="1:19" ht="15" customHeight="1">
      <c r="A47" s="905"/>
      <c r="B47" s="921"/>
      <c r="C47" s="922"/>
      <c r="D47" s="922"/>
      <c r="E47" s="923"/>
      <c r="F47" s="733"/>
      <c r="G47" s="695"/>
      <c r="H47" s="695"/>
      <c r="I47" s="695"/>
      <c r="J47" s="695"/>
      <c r="K47" s="695"/>
      <c r="L47" s="695"/>
      <c r="M47" s="695"/>
      <c r="N47" s="695"/>
      <c r="O47" s="695"/>
      <c r="P47" s="695"/>
      <c r="Q47" s="695"/>
      <c r="R47" s="695"/>
      <c r="S47" s="696"/>
    </row>
    <row r="48" spans="1:19">
      <c r="A48" s="905"/>
      <c r="B48" s="924" t="s">
        <v>100</v>
      </c>
      <c r="C48" s="925"/>
      <c r="D48" s="925"/>
      <c r="E48" s="926"/>
      <c r="F48" s="889"/>
      <c r="G48" s="890"/>
      <c r="H48" s="890"/>
      <c r="I48" s="890"/>
      <c r="J48" s="890"/>
      <c r="K48" s="891"/>
      <c r="L48" s="902" t="s">
        <v>272</v>
      </c>
      <c r="M48" s="903"/>
      <c r="N48" s="903"/>
      <c r="O48" s="903"/>
      <c r="P48" s="903"/>
      <c r="Q48" s="903"/>
      <c r="R48" s="903"/>
      <c r="S48" s="904"/>
    </row>
    <row r="49" spans="1:19" ht="18.75" customHeight="1">
      <c r="A49" s="905"/>
      <c r="B49" s="924"/>
      <c r="C49" s="925"/>
      <c r="D49" s="925"/>
      <c r="E49" s="926"/>
      <c r="F49" s="889"/>
      <c r="G49" s="890"/>
      <c r="H49" s="890"/>
      <c r="I49" s="890"/>
      <c r="J49" s="890"/>
      <c r="K49" s="891"/>
      <c r="L49" s="879" t="s">
        <v>242</v>
      </c>
      <c r="M49" s="880"/>
      <c r="N49" s="880"/>
      <c r="O49" s="234"/>
      <c r="P49" s="895" t="s">
        <v>243</v>
      </c>
      <c r="Q49" s="880"/>
      <c r="R49" s="880"/>
      <c r="S49" s="235"/>
    </row>
    <row r="50" spans="1:19" ht="18.75" customHeight="1">
      <c r="A50" s="905"/>
      <c r="B50" s="924"/>
      <c r="C50" s="925"/>
      <c r="D50" s="925"/>
      <c r="E50" s="926"/>
      <c r="F50" s="889"/>
      <c r="G50" s="890"/>
      <c r="H50" s="890"/>
      <c r="I50" s="890"/>
      <c r="J50" s="890"/>
      <c r="K50" s="891"/>
      <c r="L50" s="879" t="s">
        <v>244</v>
      </c>
      <c r="M50" s="880"/>
      <c r="N50" s="880"/>
      <c r="O50" s="234"/>
      <c r="P50" s="895" t="s">
        <v>222</v>
      </c>
      <c r="Q50" s="880"/>
      <c r="R50" s="880"/>
      <c r="S50" s="235"/>
    </row>
    <row r="51" spans="1:19" ht="12" customHeight="1">
      <c r="A51" s="905"/>
      <c r="B51" s="906" t="s">
        <v>64</v>
      </c>
      <c r="C51" s="907"/>
      <c r="D51" s="907"/>
      <c r="E51" s="908"/>
      <c r="F51" s="873"/>
      <c r="G51" s="874"/>
      <c r="H51" s="874"/>
      <c r="I51" s="874"/>
      <c r="J51" s="874"/>
      <c r="K51" s="875"/>
      <c r="L51" s="879" t="s">
        <v>219</v>
      </c>
      <c r="M51" s="880"/>
      <c r="N51" s="881"/>
      <c r="O51" s="885" t="s">
        <v>249</v>
      </c>
      <c r="P51" s="885"/>
      <c r="Q51" s="885"/>
      <c r="R51" s="885"/>
      <c r="S51" s="887"/>
    </row>
    <row r="52" spans="1:19" ht="12" customHeight="1">
      <c r="A52" s="905"/>
      <c r="B52" s="909"/>
      <c r="C52" s="910"/>
      <c r="D52" s="910"/>
      <c r="E52" s="911"/>
      <c r="F52" s="876"/>
      <c r="G52" s="877"/>
      <c r="H52" s="877"/>
      <c r="I52" s="877"/>
      <c r="J52" s="877"/>
      <c r="K52" s="878"/>
      <c r="L52" s="882"/>
      <c r="M52" s="883"/>
      <c r="N52" s="884"/>
      <c r="O52" s="886"/>
      <c r="P52" s="886"/>
      <c r="Q52" s="886"/>
      <c r="R52" s="886"/>
      <c r="S52" s="888"/>
    </row>
  </sheetData>
  <sheetProtection sheet="1" formatCells="0" formatRows="0" selectLockedCells="1"/>
  <mergeCells count="70">
    <mergeCell ref="B19:E23"/>
    <mergeCell ref="F19:S23"/>
    <mergeCell ref="B24:E26"/>
    <mergeCell ref="F24:K26"/>
    <mergeCell ref="L24:S24"/>
    <mergeCell ref="P25:R25"/>
    <mergeCell ref="L26:N26"/>
    <mergeCell ref="P26:R26"/>
    <mergeCell ref="B12:E14"/>
    <mergeCell ref="F12:K14"/>
    <mergeCell ref="L12:S12"/>
    <mergeCell ref="F7:S11"/>
    <mergeCell ref="L14:N14"/>
    <mergeCell ref="P14:R14"/>
    <mergeCell ref="B27:E28"/>
    <mergeCell ref="A3:S3"/>
    <mergeCell ref="A4:S4"/>
    <mergeCell ref="A5:A16"/>
    <mergeCell ref="A17:A28"/>
    <mergeCell ref="B15:E16"/>
    <mergeCell ref="B17:E18"/>
    <mergeCell ref="F17:S18"/>
    <mergeCell ref="B5:E6"/>
    <mergeCell ref="F5:S6"/>
    <mergeCell ref="L13:N13"/>
    <mergeCell ref="P13:R13"/>
    <mergeCell ref="S15:S16"/>
    <mergeCell ref="F15:K16"/>
    <mergeCell ref="L25:N25"/>
    <mergeCell ref="B7:E11"/>
    <mergeCell ref="A41:A52"/>
    <mergeCell ref="B51:E52"/>
    <mergeCell ref="B39:E40"/>
    <mergeCell ref="B41:E42"/>
    <mergeCell ref="A29:A40"/>
    <mergeCell ref="B29:E30"/>
    <mergeCell ref="B31:E35"/>
    <mergeCell ref="B36:E38"/>
    <mergeCell ref="B43:E47"/>
    <mergeCell ref="B48:E50"/>
    <mergeCell ref="L15:N16"/>
    <mergeCell ref="O15:R16"/>
    <mergeCell ref="S27:S28"/>
    <mergeCell ref="L37:N37"/>
    <mergeCell ref="P37:R37"/>
    <mergeCell ref="F29:S30"/>
    <mergeCell ref="F27:K28"/>
    <mergeCell ref="L27:N28"/>
    <mergeCell ref="O27:R28"/>
    <mergeCell ref="F31:S35"/>
    <mergeCell ref="F36:K38"/>
    <mergeCell ref="L36:S36"/>
    <mergeCell ref="L38:N38"/>
    <mergeCell ref="P38:R38"/>
    <mergeCell ref="F51:K52"/>
    <mergeCell ref="L51:N52"/>
    <mergeCell ref="O51:R52"/>
    <mergeCell ref="S51:S52"/>
    <mergeCell ref="F39:K40"/>
    <mergeCell ref="L39:N40"/>
    <mergeCell ref="O39:R40"/>
    <mergeCell ref="S39:S40"/>
    <mergeCell ref="L49:N49"/>
    <mergeCell ref="P49:R49"/>
    <mergeCell ref="L50:N50"/>
    <mergeCell ref="P50:R50"/>
    <mergeCell ref="F41:S42"/>
    <mergeCell ref="F43:S47"/>
    <mergeCell ref="F48:K50"/>
    <mergeCell ref="L48:S48"/>
  </mergeCells>
  <phoneticPr fontId="1"/>
  <dataValidations count="1">
    <dataValidation type="list" allowBlank="1" showInputMessage="1" showErrorMessage="1" sqref="O25:O26 S25:S28 O13:O14 S49:S52 O37:O38 S37:S40 O49:O50 S13:S16" xr:uid="{00000000-0002-0000-0500-000000000000}">
      <formula1>"　,●"</formula1>
    </dataValidation>
  </dataValidations>
  <pageMargins left="0.59055118110236227" right="0.19685039370078741" top="0.39370078740157483" bottom="0.39370078740157483" header="0.19685039370078741" footer="0.19685039370078741"/>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82" id="{243B1483-FCE4-4D69-884F-1E967559753F}">
            <xm:f>様式外＿申請書別紙入力用資料!$C$10=様式外＿申請書別紙入力用資料!$C$35</xm:f>
            <x14:dxf>
              <font>
                <color theme="0" tint="-0.24994659260841701"/>
              </font>
              <fill>
                <patternFill>
                  <bgColor theme="0" tint="-0.24994659260841701"/>
                </patternFill>
              </fill>
            </x14:dxf>
          </x14:cfRule>
          <xm:sqref>F5:S52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L34"/>
  <sheetViews>
    <sheetView view="pageBreakPreview" zoomScaleNormal="100" zoomScaleSheetLayoutView="100" zoomScalePageLayoutView="55" workbookViewId="0">
      <selection activeCell="D7" sqref="D7"/>
    </sheetView>
  </sheetViews>
  <sheetFormatPr defaultColWidth="9" defaultRowHeight="18"/>
  <cols>
    <col min="1" max="1" width="1.90625" style="514" customWidth="1"/>
    <col min="2" max="2" width="2" style="514" customWidth="1"/>
    <col min="3" max="3" width="3.7265625" style="514" customWidth="1"/>
    <col min="4" max="4" width="18.90625" style="514" customWidth="1"/>
    <col min="5" max="5" width="7.6328125" style="514" customWidth="1"/>
    <col min="6" max="6" width="7.26953125" style="514" customWidth="1"/>
    <col min="7" max="7" width="8.90625" style="514" customWidth="1"/>
    <col min="8" max="8" width="9.453125" style="514" customWidth="1"/>
    <col min="9" max="9" width="11.36328125" style="514" customWidth="1"/>
    <col min="10" max="10" width="11.7265625" style="514" customWidth="1"/>
    <col min="11" max="11" width="3.26953125" style="514" customWidth="1"/>
    <col min="12" max="14" width="9" style="514"/>
    <col min="15" max="15" width="10.36328125" style="514" customWidth="1"/>
    <col min="16" max="16" width="8.6328125" style="514" customWidth="1"/>
    <col min="17" max="17" width="5.7265625" style="514" customWidth="1"/>
    <col min="18" max="16384" width="9" style="514"/>
  </cols>
  <sheetData>
    <row r="1" spans="1:12">
      <c r="A1" s="210" t="s">
        <v>301</v>
      </c>
    </row>
    <row r="2" spans="1:12" ht="9" customHeight="1">
      <c r="A2" s="159"/>
      <c r="J2" s="515"/>
    </row>
    <row r="3" spans="1:12" ht="18.649999999999999" customHeight="1">
      <c r="A3" s="158" t="s">
        <v>332</v>
      </c>
      <c r="B3" s="157"/>
      <c r="C3" s="516"/>
    </row>
    <row r="4" spans="1:12" ht="65.5" customHeight="1">
      <c r="B4" s="943" t="s">
        <v>239</v>
      </c>
      <c r="C4" s="943"/>
      <c r="D4" s="943"/>
      <c r="E4" s="943"/>
      <c r="F4" s="943"/>
      <c r="G4" s="943"/>
      <c r="H4" s="943"/>
      <c r="I4" s="943"/>
      <c r="J4" s="943"/>
    </row>
    <row r="5" spans="1:12" ht="22.5" customHeight="1">
      <c r="C5" s="160"/>
      <c r="D5" s="160"/>
      <c r="E5" s="160"/>
      <c r="F5" s="161"/>
      <c r="G5" s="206"/>
      <c r="H5" s="940">
        <v>45931</v>
      </c>
      <c r="I5" s="940"/>
      <c r="J5" s="207" t="s">
        <v>238</v>
      </c>
      <c r="K5" s="517"/>
      <c r="L5" s="516"/>
    </row>
    <row r="6" spans="1:12" ht="21" customHeight="1">
      <c r="C6" s="162" t="s">
        <v>237</v>
      </c>
      <c r="D6" s="480" t="s">
        <v>236</v>
      </c>
      <c r="E6" s="480" t="s">
        <v>235</v>
      </c>
      <c r="F6" s="480" t="s">
        <v>234</v>
      </c>
      <c r="G6" s="932" t="s">
        <v>233</v>
      </c>
      <c r="H6" s="934"/>
      <c r="I6" s="480" t="s">
        <v>1</v>
      </c>
      <c r="J6" s="480" t="s">
        <v>232</v>
      </c>
      <c r="K6" s="517"/>
    </row>
    <row r="7" spans="1:12" ht="21" customHeight="1">
      <c r="C7" s="162">
        <v>1</v>
      </c>
      <c r="D7" s="518"/>
      <c r="E7" s="519"/>
      <c r="F7" s="519"/>
      <c r="G7" s="944"/>
      <c r="H7" s="945"/>
      <c r="I7" s="520"/>
      <c r="J7" s="226" t="str">
        <f t="shared" ref="J7:J19" si="0">IFERROR(I7/$I$19,"")</f>
        <v/>
      </c>
      <c r="K7" s="517"/>
    </row>
    <row r="8" spans="1:12" ht="21" customHeight="1">
      <c r="C8" s="162">
        <v>2</v>
      </c>
      <c r="D8" s="518"/>
      <c r="E8" s="519"/>
      <c r="F8" s="519"/>
      <c r="G8" s="944"/>
      <c r="H8" s="945"/>
      <c r="I8" s="520"/>
      <c r="J8" s="226" t="str">
        <f t="shared" si="0"/>
        <v/>
      </c>
      <c r="K8" s="517"/>
    </row>
    <row r="9" spans="1:12" ht="21" customHeight="1">
      <c r="C9" s="162">
        <v>3</v>
      </c>
      <c r="D9" s="518"/>
      <c r="E9" s="519"/>
      <c r="F9" s="519"/>
      <c r="G9" s="944"/>
      <c r="H9" s="945"/>
      <c r="I9" s="520"/>
      <c r="J9" s="226" t="str">
        <f t="shared" si="0"/>
        <v/>
      </c>
      <c r="K9" s="517"/>
    </row>
    <row r="10" spans="1:12" ht="21" customHeight="1">
      <c r="C10" s="162">
        <v>4</v>
      </c>
      <c r="D10" s="518"/>
      <c r="E10" s="519"/>
      <c r="F10" s="519"/>
      <c r="G10" s="944"/>
      <c r="H10" s="945"/>
      <c r="I10" s="520"/>
      <c r="J10" s="226" t="str">
        <f t="shared" si="0"/>
        <v/>
      </c>
      <c r="K10" s="517"/>
    </row>
    <row r="11" spans="1:12" ht="21" customHeight="1">
      <c r="C11" s="162">
        <v>5</v>
      </c>
      <c r="D11" s="518"/>
      <c r="E11" s="519"/>
      <c r="F11" s="519"/>
      <c r="G11" s="944"/>
      <c r="H11" s="945"/>
      <c r="I11" s="520"/>
      <c r="J11" s="226" t="str">
        <f t="shared" si="0"/>
        <v/>
      </c>
      <c r="K11" s="517"/>
    </row>
    <row r="12" spans="1:12" ht="21" customHeight="1">
      <c r="C12" s="162">
        <v>6</v>
      </c>
      <c r="D12" s="518"/>
      <c r="E12" s="519"/>
      <c r="F12" s="519"/>
      <c r="G12" s="944"/>
      <c r="H12" s="945"/>
      <c r="I12" s="520"/>
      <c r="J12" s="226" t="str">
        <f t="shared" si="0"/>
        <v/>
      </c>
      <c r="K12" s="517"/>
    </row>
    <row r="13" spans="1:12" ht="21" customHeight="1">
      <c r="C13" s="162">
        <v>7</v>
      </c>
      <c r="D13" s="518"/>
      <c r="E13" s="519"/>
      <c r="F13" s="519"/>
      <c r="G13" s="944"/>
      <c r="H13" s="945"/>
      <c r="I13" s="520"/>
      <c r="J13" s="226" t="str">
        <f t="shared" si="0"/>
        <v/>
      </c>
      <c r="K13" s="517"/>
    </row>
    <row r="14" spans="1:12" ht="21" customHeight="1">
      <c r="C14" s="162">
        <v>8</v>
      </c>
      <c r="D14" s="518"/>
      <c r="E14" s="519"/>
      <c r="F14" s="519"/>
      <c r="G14" s="944"/>
      <c r="H14" s="945"/>
      <c r="I14" s="520"/>
      <c r="J14" s="226" t="str">
        <f t="shared" si="0"/>
        <v/>
      </c>
      <c r="K14" s="517"/>
    </row>
    <row r="15" spans="1:12" ht="21" customHeight="1">
      <c r="C15" s="162">
        <v>9</v>
      </c>
      <c r="D15" s="518"/>
      <c r="E15" s="519"/>
      <c r="F15" s="519"/>
      <c r="G15" s="944"/>
      <c r="H15" s="945"/>
      <c r="I15" s="520"/>
      <c r="J15" s="226" t="str">
        <f t="shared" si="0"/>
        <v/>
      </c>
      <c r="K15" s="517"/>
    </row>
    <row r="16" spans="1:12" ht="21" customHeight="1">
      <c r="C16" s="162">
        <v>10</v>
      </c>
      <c r="D16" s="518"/>
      <c r="E16" s="519"/>
      <c r="F16" s="519"/>
      <c r="G16" s="944"/>
      <c r="H16" s="945"/>
      <c r="I16" s="520"/>
      <c r="J16" s="226" t="str">
        <f t="shared" si="0"/>
        <v/>
      </c>
      <c r="K16" s="517"/>
    </row>
    <row r="17" spans="2:12" ht="21" customHeight="1">
      <c r="C17" s="162">
        <v>11</v>
      </c>
      <c r="D17" s="518"/>
      <c r="E17" s="519"/>
      <c r="F17" s="519"/>
      <c r="G17" s="944"/>
      <c r="H17" s="945"/>
      <c r="I17" s="520"/>
      <c r="J17" s="226" t="str">
        <f t="shared" si="0"/>
        <v/>
      </c>
      <c r="K17" s="517"/>
    </row>
    <row r="18" spans="2:12" ht="21" customHeight="1">
      <c r="C18" s="163" t="s">
        <v>231</v>
      </c>
      <c r="D18" s="164" t="s">
        <v>230</v>
      </c>
      <c r="E18" s="165"/>
      <c r="F18" s="165"/>
      <c r="G18" s="941"/>
      <c r="H18" s="942"/>
      <c r="I18" s="521"/>
      <c r="J18" s="227" t="str">
        <f t="shared" si="0"/>
        <v/>
      </c>
      <c r="K18" s="517"/>
    </row>
    <row r="19" spans="2:12" ht="21" customHeight="1">
      <c r="C19" s="932" t="s">
        <v>229</v>
      </c>
      <c r="D19" s="933"/>
      <c r="E19" s="933"/>
      <c r="F19" s="933"/>
      <c r="G19" s="933"/>
      <c r="H19" s="934"/>
      <c r="I19" s="228">
        <f>SUM(I7:I18)</f>
        <v>0</v>
      </c>
      <c r="J19" s="226" t="str">
        <f t="shared" si="0"/>
        <v/>
      </c>
      <c r="K19" s="517"/>
    </row>
    <row r="20" spans="2:12" ht="9.65" customHeight="1">
      <c r="C20" s="166"/>
      <c r="D20" s="166"/>
      <c r="E20" s="166"/>
      <c r="F20" s="166"/>
      <c r="G20" s="166"/>
      <c r="H20" s="166"/>
      <c r="I20" s="167"/>
      <c r="J20" s="168"/>
      <c r="K20" s="517"/>
    </row>
    <row r="21" spans="2:12" ht="18" customHeight="1">
      <c r="B21" s="522" t="s">
        <v>384</v>
      </c>
      <c r="C21" s="169"/>
      <c r="D21" s="166"/>
      <c r="E21" s="166"/>
      <c r="F21" s="166"/>
      <c r="G21" s="166"/>
      <c r="H21" s="166"/>
      <c r="I21" s="167"/>
      <c r="J21" s="168"/>
      <c r="K21" s="517"/>
    </row>
    <row r="22" spans="2:12" ht="18" customHeight="1">
      <c r="B22" s="522"/>
      <c r="C22" s="170" t="s">
        <v>228</v>
      </c>
      <c r="D22" s="166"/>
      <c r="E22" s="166"/>
      <c r="F22" s="166"/>
      <c r="G22" s="939" t="s">
        <v>287</v>
      </c>
      <c r="H22" s="939"/>
      <c r="I22" s="939"/>
      <c r="J22" s="168"/>
      <c r="K22" s="517"/>
    </row>
    <row r="23" spans="2:12" ht="18" customHeight="1">
      <c r="B23" s="170" t="s">
        <v>240</v>
      </c>
      <c r="C23" s="522"/>
      <c r="D23" s="166"/>
      <c r="E23" s="166"/>
    </row>
    <row r="24" spans="2:12" ht="56.15" customHeight="1">
      <c r="C24" s="937"/>
      <c r="D24" s="937"/>
      <c r="E24" s="937"/>
      <c r="F24" s="937"/>
      <c r="G24" s="937"/>
      <c r="H24" s="937"/>
      <c r="I24" s="937"/>
      <c r="J24" s="937"/>
    </row>
    <row r="25" spans="2:12" ht="9.65" customHeight="1">
      <c r="C25" s="166"/>
      <c r="D25" s="166"/>
      <c r="E25" s="166"/>
      <c r="F25" s="166"/>
      <c r="G25" s="166"/>
      <c r="H25" s="166"/>
      <c r="I25" s="167"/>
      <c r="J25" s="168"/>
      <c r="K25" s="517"/>
    </row>
    <row r="26" spans="2:12" ht="18.649999999999999" customHeight="1">
      <c r="B26" s="210" t="s">
        <v>385</v>
      </c>
      <c r="C26" s="169"/>
      <c r="D26" s="169"/>
      <c r="E26" s="166"/>
      <c r="F26" s="166"/>
      <c r="G26" s="166"/>
      <c r="H26" s="166"/>
      <c r="I26" s="167"/>
      <c r="J26" s="168"/>
      <c r="K26" s="517"/>
    </row>
    <row r="27" spans="2:12" ht="18.649999999999999" customHeight="1">
      <c r="B27" s="210"/>
      <c r="C27" s="171"/>
      <c r="D27" s="169"/>
      <c r="E27" s="166"/>
      <c r="F27" s="166"/>
      <c r="G27" s="939" t="s">
        <v>287</v>
      </c>
      <c r="H27" s="939"/>
      <c r="I27" s="939"/>
      <c r="J27" s="168"/>
      <c r="K27" s="517"/>
    </row>
    <row r="28" spans="2:12">
      <c r="B28" s="172" t="s">
        <v>241</v>
      </c>
      <c r="C28" s="173"/>
      <c r="D28" s="173"/>
      <c r="E28" s="174"/>
      <c r="F28" s="174"/>
      <c r="G28" s="174"/>
      <c r="H28" s="174"/>
      <c r="I28" s="174"/>
    </row>
    <row r="29" spans="2:12" ht="19" customHeight="1">
      <c r="C29" s="480" t="s">
        <v>43</v>
      </c>
      <c r="D29" s="480" t="s">
        <v>227</v>
      </c>
      <c r="E29" s="938" t="s">
        <v>226</v>
      </c>
      <c r="F29" s="938"/>
      <c r="G29" s="480" t="s">
        <v>225</v>
      </c>
      <c r="H29" s="480" t="s">
        <v>53</v>
      </c>
      <c r="I29" s="938" t="s">
        <v>224</v>
      </c>
      <c r="J29" s="938"/>
      <c r="L29" s="523"/>
    </row>
    <row r="30" spans="2:12" ht="19" customHeight="1">
      <c r="C30" s="480">
        <v>1</v>
      </c>
      <c r="D30" s="229"/>
      <c r="E30" s="935"/>
      <c r="F30" s="935"/>
      <c r="G30" s="524"/>
      <c r="H30" s="230"/>
      <c r="I30" s="936"/>
      <c r="J30" s="936"/>
    </row>
    <row r="31" spans="2:12" ht="19" customHeight="1">
      <c r="C31" s="480">
        <v>2</v>
      </c>
      <c r="D31" s="229"/>
      <c r="E31" s="935"/>
      <c r="F31" s="935"/>
      <c r="G31" s="524"/>
      <c r="H31" s="230"/>
      <c r="I31" s="936"/>
      <c r="J31" s="936"/>
    </row>
    <row r="32" spans="2:12" ht="19" customHeight="1">
      <c r="C32" s="480">
        <v>3</v>
      </c>
      <c r="D32" s="229"/>
      <c r="E32" s="935"/>
      <c r="F32" s="935"/>
      <c r="G32" s="231"/>
      <c r="H32" s="230"/>
      <c r="I32" s="936"/>
      <c r="J32" s="936"/>
    </row>
    <row r="33" spans="3:10" ht="19" customHeight="1">
      <c r="C33" s="480">
        <v>4</v>
      </c>
      <c r="D33" s="229"/>
      <c r="E33" s="935"/>
      <c r="F33" s="935"/>
      <c r="G33" s="231"/>
      <c r="H33" s="230"/>
      <c r="I33" s="936"/>
      <c r="J33" s="936"/>
    </row>
    <row r="34" spans="3:10" ht="19" customHeight="1">
      <c r="C34" s="480">
        <v>5</v>
      </c>
      <c r="D34" s="229"/>
      <c r="E34" s="935"/>
      <c r="F34" s="935"/>
      <c r="G34" s="231"/>
      <c r="H34" s="230"/>
      <c r="I34" s="936"/>
      <c r="J34" s="936"/>
    </row>
  </sheetData>
  <sheetProtection sheet="1" formatCells="0" formatRows="0" selectLockedCells="1"/>
  <mergeCells count="31">
    <mergeCell ref="H5:I5"/>
    <mergeCell ref="G18:H18"/>
    <mergeCell ref="B4:J4"/>
    <mergeCell ref="G22:I22"/>
    <mergeCell ref="G6:H6"/>
    <mergeCell ref="G7:H7"/>
    <mergeCell ref="G8:H8"/>
    <mergeCell ref="G9:H9"/>
    <mergeCell ref="G10:H10"/>
    <mergeCell ref="G11:H11"/>
    <mergeCell ref="G12:H12"/>
    <mergeCell ref="G13:H13"/>
    <mergeCell ref="G14:H14"/>
    <mergeCell ref="G15:H15"/>
    <mergeCell ref="G16:H16"/>
    <mergeCell ref="G17:H17"/>
    <mergeCell ref="C19:H19"/>
    <mergeCell ref="E34:F34"/>
    <mergeCell ref="I34:J34"/>
    <mergeCell ref="E31:F31"/>
    <mergeCell ref="I31:J31"/>
    <mergeCell ref="E32:F32"/>
    <mergeCell ref="I32:J32"/>
    <mergeCell ref="E33:F33"/>
    <mergeCell ref="I33:J33"/>
    <mergeCell ref="C24:J24"/>
    <mergeCell ref="E29:F29"/>
    <mergeCell ref="I29:J29"/>
    <mergeCell ref="E30:F30"/>
    <mergeCell ref="I30:J30"/>
    <mergeCell ref="G27:I27"/>
  </mergeCells>
  <phoneticPr fontId="1"/>
  <conditionalFormatting sqref="C24:J24">
    <cfRule type="expression" dxfId="73" priority="2">
      <formula>$G$22="同じである"</formula>
    </cfRule>
  </conditionalFormatting>
  <conditionalFormatting sqref="D30:J34">
    <cfRule type="expression" dxfId="72" priority="1">
      <formula>$G$27="いない"</formula>
    </cfRule>
  </conditionalFormatting>
  <conditionalFormatting sqref="G22:H22">
    <cfRule type="expression" dxfId="71" priority="4">
      <formula>#REF!="○"</formula>
    </cfRule>
  </conditionalFormatting>
  <conditionalFormatting sqref="G27:H27">
    <cfRule type="expression" dxfId="70" priority="3">
      <formula>#REF!="○"</formula>
    </cfRule>
  </conditionalFormatting>
  <dataValidations count="9">
    <dataValidation imeMode="halfAlpha" allowBlank="1" showInputMessage="1" showErrorMessage="1" sqref="H5:I5 C30:C34" xr:uid="{00000000-0002-0000-0600-000000000000}"/>
    <dataValidation type="custom" imeMode="halfAlpha" allowBlank="1" showInputMessage="1" showErrorMessage="1" errorTitle="数値を入力ください" error="このセルには数値以外の入力はできません" sqref="I7:I18 E30:G34" xr:uid="{00000000-0002-0000-0600-000001000000}">
      <formula1>ISNUMBER(E7)</formula1>
    </dataValidation>
    <dataValidation type="list" allowBlank="1" showInputMessage="1" showErrorMessage="1" prompt="監査役が設置されている場合は、監査役も役員としてください。" sqref="E7:E17" xr:uid="{00000000-0002-0000-0600-000002000000}">
      <formula1>"　,○"</formula1>
    </dataValidation>
    <dataValidation allowBlank="1" showInputMessage="1" showErrorMessage="1" prompt="入力不用（自動計算されます。）" sqref="I19:J19" xr:uid="{00000000-0002-0000-0600-000003000000}"/>
    <dataValidation allowBlank="1" showInputMessage="1" showErrorMessage="1" prompt="持ち株比率は自動計算されます。" sqref="J7:J18" xr:uid="{00000000-0002-0000-0600-000004000000}"/>
    <dataValidation type="list" allowBlank="1" showInputMessage="1" showErrorMessage="1" sqref="G27:I27" xr:uid="{00000000-0002-0000-0600-000005000000}">
      <formula1>"選択してください,いる,いない"</formula1>
    </dataValidation>
    <dataValidation type="list" allowBlank="1" showInputMessage="1" showErrorMessage="1" sqref="G22:I22" xr:uid="{00000000-0002-0000-0600-000006000000}">
      <formula1>"選択してください,同じである,異なっている"</formula1>
    </dataValidation>
    <dataValidation type="list" allowBlank="1" showInputMessage="1" showErrorMessage="1" sqref="F7:F17" xr:uid="{00000000-0002-0000-0600-000007000000}">
      <formula1>"　,○"</formula1>
    </dataValidation>
    <dataValidation imeMode="hiragana" allowBlank="1" showInputMessage="1" showErrorMessage="1" sqref="H30:H34 D7:D17 G7:H17 D30:D34 I30:J34" xr:uid="{00000000-0002-0000-0600-000008000000}"/>
  </dataValidations>
  <printOptions horizontalCentered="1"/>
  <pageMargins left="0.78740157480314965" right="0.59055118110236227" top="0.59055118110236227" bottom="0.59055118110236227" header="0.31496062992125984" footer="0.31496062992125984"/>
  <pageSetup paperSize="9" firstPageNumber="3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pageSetUpPr fitToPage="1"/>
  </sheetPr>
  <dimension ref="A1:AB54"/>
  <sheetViews>
    <sheetView view="pageBreakPreview" zoomScaleNormal="100" zoomScaleSheetLayoutView="100" zoomScalePageLayoutView="55" workbookViewId="0">
      <selection activeCell="A4" sqref="A4:S39"/>
    </sheetView>
  </sheetViews>
  <sheetFormatPr defaultColWidth="5" defaultRowHeight="15" customHeight="1"/>
  <cols>
    <col min="1" max="4" width="5" style="12"/>
    <col min="5" max="19" width="5" style="7"/>
    <col min="20" max="20" width="4.453125" style="6" bestFit="1" customWidth="1"/>
    <col min="21" max="26" width="5" style="6"/>
    <col min="27" max="16384" width="5" style="7"/>
  </cols>
  <sheetData>
    <row r="1" spans="1:21" ht="15" customHeight="1">
      <c r="A1" s="214" t="s">
        <v>302</v>
      </c>
    </row>
    <row r="2" spans="1:21" ht="20">
      <c r="A2" s="13" t="s">
        <v>333</v>
      </c>
      <c r="B2" s="4"/>
      <c r="C2" s="4"/>
      <c r="D2" s="793"/>
      <c r="E2" s="793"/>
      <c r="F2" s="793"/>
      <c r="G2" s="793"/>
      <c r="H2" s="793"/>
      <c r="I2" s="793"/>
      <c r="J2" s="793"/>
      <c r="K2" s="793"/>
      <c r="L2" s="793"/>
      <c r="M2" s="793"/>
      <c r="N2" s="793"/>
      <c r="O2" s="793"/>
      <c r="P2" s="793"/>
      <c r="Q2" s="793"/>
      <c r="R2" s="793"/>
      <c r="S2" s="793"/>
      <c r="T2" s="2"/>
      <c r="U2" s="9"/>
    </row>
    <row r="3" spans="1:21" ht="15" customHeight="1">
      <c r="A3" s="954" t="s">
        <v>59</v>
      </c>
      <c r="B3" s="955"/>
      <c r="C3" s="955"/>
      <c r="D3" s="955"/>
      <c r="E3" s="955"/>
      <c r="F3" s="955"/>
      <c r="G3" s="955"/>
      <c r="H3" s="955"/>
      <c r="I3" s="955"/>
      <c r="J3" s="955"/>
      <c r="K3" s="955"/>
      <c r="L3" s="955"/>
      <c r="M3" s="955"/>
      <c r="N3" s="955"/>
      <c r="O3" s="955"/>
      <c r="P3" s="955"/>
      <c r="Q3" s="955"/>
      <c r="R3" s="955"/>
      <c r="S3" s="956"/>
      <c r="T3" s="2"/>
    </row>
    <row r="4" spans="1:21" ht="15" customHeight="1">
      <c r="A4" s="952"/>
      <c r="B4" s="720"/>
      <c r="C4" s="720"/>
      <c r="D4" s="720"/>
      <c r="E4" s="720"/>
      <c r="F4" s="720"/>
      <c r="G4" s="720"/>
      <c r="H4" s="720"/>
      <c r="I4" s="720"/>
      <c r="J4" s="720"/>
      <c r="K4" s="720"/>
      <c r="L4" s="720"/>
      <c r="M4" s="720"/>
      <c r="N4" s="720"/>
      <c r="O4" s="720"/>
      <c r="P4" s="720"/>
      <c r="Q4" s="720"/>
      <c r="R4" s="720"/>
      <c r="S4" s="721"/>
    </row>
    <row r="5" spans="1:21" ht="15" customHeight="1">
      <c r="A5" s="952"/>
      <c r="B5" s="720"/>
      <c r="C5" s="720"/>
      <c r="D5" s="720"/>
      <c r="E5" s="720"/>
      <c r="F5" s="720"/>
      <c r="G5" s="720"/>
      <c r="H5" s="720"/>
      <c r="I5" s="720"/>
      <c r="J5" s="720"/>
      <c r="K5" s="720"/>
      <c r="L5" s="720"/>
      <c r="M5" s="720"/>
      <c r="N5" s="720"/>
      <c r="O5" s="720"/>
      <c r="P5" s="720"/>
      <c r="Q5" s="720"/>
      <c r="R5" s="720"/>
      <c r="S5" s="721"/>
    </row>
    <row r="6" spans="1:21" ht="15" customHeight="1">
      <c r="A6" s="952"/>
      <c r="B6" s="720"/>
      <c r="C6" s="720"/>
      <c r="D6" s="720"/>
      <c r="E6" s="720"/>
      <c r="F6" s="720"/>
      <c r="G6" s="720"/>
      <c r="H6" s="720"/>
      <c r="I6" s="720"/>
      <c r="J6" s="720"/>
      <c r="K6" s="720"/>
      <c r="L6" s="720"/>
      <c r="M6" s="720"/>
      <c r="N6" s="720"/>
      <c r="O6" s="720"/>
      <c r="P6" s="720"/>
      <c r="Q6" s="720"/>
      <c r="R6" s="720"/>
      <c r="S6" s="721"/>
    </row>
    <row r="7" spans="1:21" ht="15" customHeight="1">
      <c r="A7" s="952"/>
      <c r="B7" s="720"/>
      <c r="C7" s="720"/>
      <c r="D7" s="720"/>
      <c r="E7" s="720"/>
      <c r="F7" s="720"/>
      <c r="G7" s="720"/>
      <c r="H7" s="720"/>
      <c r="I7" s="720"/>
      <c r="J7" s="720"/>
      <c r="K7" s="720"/>
      <c r="L7" s="720"/>
      <c r="M7" s="720"/>
      <c r="N7" s="720"/>
      <c r="O7" s="720"/>
      <c r="P7" s="720"/>
      <c r="Q7" s="720"/>
      <c r="R7" s="720"/>
      <c r="S7" s="721"/>
    </row>
    <row r="8" spans="1:21" ht="15" customHeight="1">
      <c r="A8" s="952"/>
      <c r="B8" s="720"/>
      <c r="C8" s="720"/>
      <c r="D8" s="720"/>
      <c r="E8" s="720"/>
      <c r="F8" s="720"/>
      <c r="G8" s="720"/>
      <c r="H8" s="720"/>
      <c r="I8" s="720"/>
      <c r="J8" s="720"/>
      <c r="K8" s="720"/>
      <c r="L8" s="720"/>
      <c r="M8" s="720"/>
      <c r="N8" s="720"/>
      <c r="O8" s="720"/>
      <c r="P8" s="720"/>
      <c r="Q8" s="720"/>
      <c r="R8" s="720"/>
      <c r="S8" s="721"/>
    </row>
    <row r="9" spans="1:21" ht="15" customHeight="1">
      <c r="A9" s="952"/>
      <c r="B9" s="720"/>
      <c r="C9" s="720"/>
      <c r="D9" s="720"/>
      <c r="E9" s="720"/>
      <c r="F9" s="720"/>
      <c r="G9" s="720"/>
      <c r="H9" s="720"/>
      <c r="I9" s="720"/>
      <c r="J9" s="720"/>
      <c r="K9" s="720"/>
      <c r="L9" s="720"/>
      <c r="M9" s="720"/>
      <c r="N9" s="720"/>
      <c r="O9" s="720"/>
      <c r="P9" s="720"/>
      <c r="Q9" s="720"/>
      <c r="R9" s="720"/>
      <c r="S9" s="721"/>
    </row>
    <row r="10" spans="1:21" ht="15" customHeight="1">
      <c r="A10" s="952"/>
      <c r="B10" s="720"/>
      <c r="C10" s="720"/>
      <c r="D10" s="720"/>
      <c r="E10" s="720"/>
      <c r="F10" s="720"/>
      <c r="G10" s="720"/>
      <c r="H10" s="720"/>
      <c r="I10" s="720"/>
      <c r="J10" s="720"/>
      <c r="K10" s="720"/>
      <c r="L10" s="720"/>
      <c r="M10" s="720"/>
      <c r="N10" s="720"/>
      <c r="O10" s="720"/>
      <c r="P10" s="720"/>
      <c r="Q10" s="720"/>
      <c r="R10" s="720"/>
      <c r="S10" s="721"/>
    </row>
    <row r="11" spans="1:21" ht="15" customHeight="1">
      <c r="A11" s="952"/>
      <c r="B11" s="720"/>
      <c r="C11" s="720"/>
      <c r="D11" s="720"/>
      <c r="E11" s="720"/>
      <c r="F11" s="720"/>
      <c r="G11" s="720"/>
      <c r="H11" s="720"/>
      <c r="I11" s="720"/>
      <c r="J11" s="720"/>
      <c r="K11" s="720"/>
      <c r="L11" s="720"/>
      <c r="M11" s="720"/>
      <c r="N11" s="720"/>
      <c r="O11" s="720"/>
      <c r="P11" s="720"/>
      <c r="Q11" s="720"/>
      <c r="R11" s="720"/>
      <c r="S11" s="721"/>
    </row>
    <row r="12" spans="1:21" ht="15" customHeight="1">
      <c r="A12" s="952"/>
      <c r="B12" s="720"/>
      <c r="C12" s="720"/>
      <c r="D12" s="720"/>
      <c r="E12" s="720"/>
      <c r="F12" s="720"/>
      <c r="G12" s="720"/>
      <c r="H12" s="720"/>
      <c r="I12" s="720"/>
      <c r="J12" s="720"/>
      <c r="K12" s="720"/>
      <c r="L12" s="720"/>
      <c r="M12" s="720"/>
      <c r="N12" s="720"/>
      <c r="O12" s="720"/>
      <c r="P12" s="720"/>
      <c r="Q12" s="720"/>
      <c r="R12" s="720"/>
      <c r="S12" s="721"/>
    </row>
    <row r="13" spans="1:21" ht="15" customHeight="1">
      <c r="A13" s="952"/>
      <c r="B13" s="720"/>
      <c r="C13" s="720"/>
      <c r="D13" s="720"/>
      <c r="E13" s="720"/>
      <c r="F13" s="720"/>
      <c r="G13" s="720"/>
      <c r="H13" s="720"/>
      <c r="I13" s="720"/>
      <c r="J13" s="720"/>
      <c r="K13" s="720"/>
      <c r="L13" s="720"/>
      <c r="M13" s="720"/>
      <c r="N13" s="720"/>
      <c r="O13" s="720"/>
      <c r="P13" s="720"/>
      <c r="Q13" s="720"/>
      <c r="R13" s="720"/>
      <c r="S13" s="721"/>
    </row>
    <row r="14" spans="1:21" ht="15" customHeight="1">
      <c r="A14" s="952"/>
      <c r="B14" s="720"/>
      <c r="C14" s="720"/>
      <c r="D14" s="720"/>
      <c r="E14" s="720"/>
      <c r="F14" s="720"/>
      <c r="G14" s="720"/>
      <c r="H14" s="720"/>
      <c r="I14" s="720"/>
      <c r="J14" s="720"/>
      <c r="K14" s="720"/>
      <c r="L14" s="720"/>
      <c r="M14" s="720"/>
      <c r="N14" s="720"/>
      <c r="O14" s="720"/>
      <c r="P14" s="720"/>
      <c r="Q14" s="720"/>
      <c r="R14" s="720"/>
      <c r="S14" s="721"/>
    </row>
    <row r="15" spans="1:21" ht="15" customHeight="1">
      <c r="A15" s="952"/>
      <c r="B15" s="720"/>
      <c r="C15" s="720"/>
      <c r="D15" s="720"/>
      <c r="E15" s="720"/>
      <c r="F15" s="720"/>
      <c r="G15" s="720"/>
      <c r="H15" s="720"/>
      <c r="I15" s="720"/>
      <c r="J15" s="720"/>
      <c r="K15" s="720"/>
      <c r="L15" s="720"/>
      <c r="M15" s="720"/>
      <c r="N15" s="720"/>
      <c r="O15" s="720"/>
      <c r="P15" s="720"/>
      <c r="Q15" s="720"/>
      <c r="R15" s="720"/>
      <c r="S15" s="721"/>
    </row>
    <row r="16" spans="1:21" ht="15" customHeight="1">
      <c r="A16" s="952"/>
      <c r="B16" s="720"/>
      <c r="C16" s="720"/>
      <c r="D16" s="720"/>
      <c r="E16" s="720"/>
      <c r="F16" s="720"/>
      <c r="G16" s="720"/>
      <c r="H16" s="720"/>
      <c r="I16" s="720"/>
      <c r="J16" s="720"/>
      <c r="K16" s="720"/>
      <c r="L16" s="720"/>
      <c r="M16" s="720"/>
      <c r="N16" s="720"/>
      <c r="O16" s="720"/>
      <c r="P16" s="720"/>
      <c r="Q16" s="720"/>
      <c r="R16" s="720"/>
      <c r="S16" s="721"/>
    </row>
    <row r="17" spans="1:26" ht="15" customHeight="1">
      <c r="A17" s="952"/>
      <c r="B17" s="720"/>
      <c r="C17" s="720"/>
      <c r="D17" s="720"/>
      <c r="E17" s="720"/>
      <c r="F17" s="720"/>
      <c r="G17" s="720"/>
      <c r="H17" s="720"/>
      <c r="I17" s="720"/>
      <c r="J17" s="720"/>
      <c r="K17" s="720"/>
      <c r="L17" s="720"/>
      <c r="M17" s="720"/>
      <c r="N17" s="720"/>
      <c r="O17" s="720"/>
      <c r="P17" s="720"/>
      <c r="Q17" s="720"/>
      <c r="R17" s="720"/>
      <c r="S17" s="721"/>
    </row>
    <row r="18" spans="1:26" ht="15" customHeight="1">
      <c r="A18" s="952"/>
      <c r="B18" s="720"/>
      <c r="C18" s="720"/>
      <c r="D18" s="720"/>
      <c r="E18" s="720"/>
      <c r="F18" s="720"/>
      <c r="G18" s="720"/>
      <c r="H18" s="720"/>
      <c r="I18" s="720"/>
      <c r="J18" s="720"/>
      <c r="K18" s="720"/>
      <c r="L18" s="720"/>
      <c r="M18" s="720"/>
      <c r="N18" s="720"/>
      <c r="O18" s="720"/>
      <c r="P18" s="720"/>
      <c r="Q18" s="720"/>
      <c r="R18" s="720"/>
      <c r="S18" s="721"/>
    </row>
    <row r="19" spans="1:26" ht="15" customHeight="1">
      <c r="A19" s="952"/>
      <c r="B19" s="720"/>
      <c r="C19" s="720"/>
      <c r="D19" s="720"/>
      <c r="E19" s="720"/>
      <c r="F19" s="720"/>
      <c r="G19" s="720"/>
      <c r="H19" s="720"/>
      <c r="I19" s="720"/>
      <c r="J19" s="720"/>
      <c r="K19" s="720"/>
      <c r="L19" s="720"/>
      <c r="M19" s="720"/>
      <c r="N19" s="720"/>
      <c r="O19" s="720"/>
      <c r="P19" s="720"/>
      <c r="Q19" s="720"/>
      <c r="R19" s="720"/>
      <c r="S19" s="721"/>
    </row>
    <row r="20" spans="1:26" ht="15" customHeight="1">
      <c r="A20" s="952"/>
      <c r="B20" s="720"/>
      <c r="C20" s="720"/>
      <c r="D20" s="720"/>
      <c r="E20" s="720"/>
      <c r="F20" s="720"/>
      <c r="G20" s="720"/>
      <c r="H20" s="720"/>
      <c r="I20" s="720"/>
      <c r="J20" s="720"/>
      <c r="K20" s="720"/>
      <c r="L20" s="720"/>
      <c r="M20" s="720"/>
      <c r="N20" s="720"/>
      <c r="O20" s="720"/>
      <c r="P20" s="720"/>
      <c r="Q20" s="720"/>
      <c r="R20" s="720"/>
      <c r="S20" s="721"/>
    </row>
    <row r="21" spans="1:26" ht="15" customHeight="1">
      <c r="A21" s="952"/>
      <c r="B21" s="720"/>
      <c r="C21" s="720"/>
      <c r="D21" s="720"/>
      <c r="E21" s="720"/>
      <c r="F21" s="720"/>
      <c r="G21" s="720"/>
      <c r="H21" s="720"/>
      <c r="I21" s="720"/>
      <c r="J21" s="720"/>
      <c r="K21" s="720"/>
      <c r="L21" s="720"/>
      <c r="M21" s="720"/>
      <c r="N21" s="720"/>
      <c r="O21" s="720"/>
      <c r="P21" s="720"/>
      <c r="Q21" s="720"/>
      <c r="R21" s="720"/>
      <c r="S21" s="721"/>
    </row>
    <row r="22" spans="1:26" ht="15" customHeight="1">
      <c r="A22" s="952"/>
      <c r="B22" s="720"/>
      <c r="C22" s="720"/>
      <c r="D22" s="720"/>
      <c r="E22" s="720"/>
      <c r="F22" s="720"/>
      <c r="G22" s="720"/>
      <c r="H22" s="720"/>
      <c r="I22" s="720"/>
      <c r="J22" s="720"/>
      <c r="K22" s="720"/>
      <c r="L22" s="720"/>
      <c r="M22" s="720"/>
      <c r="N22" s="720"/>
      <c r="O22" s="720"/>
      <c r="P22" s="720"/>
      <c r="Q22" s="720"/>
      <c r="R22" s="720"/>
      <c r="S22" s="721"/>
      <c r="V22" s="10"/>
      <c r="W22" s="11"/>
      <c r="X22" s="11"/>
      <c r="Y22" s="7"/>
      <c r="Z22" s="7"/>
    </row>
    <row r="23" spans="1:26" ht="15" customHeight="1">
      <c r="A23" s="952"/>
      <c r="B23" s="720"/>
      <c r="C23" s="720"/>
      <c r="D23" s="720"/>
      <c r="E23" s="720"/>
      <c r="F23" s="720"/>
      <c r="G23" s="720"/>
      <c r="H23" s="720"/>
      <c r="I23" s="720"/>
      <c r="J23" s="720"/>
      <c r="K23" s="720"/>
      <c r="L23" s="720"/>
      <c r="M23" s="720"/>
      <c r="N23" s="720"/>
      <c r="O23" s="720"/>
      <c r="P23" s="720"/>
      <c r="Q23" s="720"/>
      <c r="R23" s="720"/>
      <c r="S23" s="721"/>
      <c r="V23" s="10"/>
      <c r="W23" s="11"/>
      <c r="X23" s="11"/>
      <c r="Y23" s="7"/>
      <c r="Z23" s="7"/>
    </row>
    <row r="24" spans="1:26" ht="15" customHeight="1">
      <c r="A24" s="952"/>
      <c r="B24" s="720"/>
      <c r="C24" s="720"/>
      <c r="D24" s="720"/>
      <c r="E24" s="720"/>
      <c r="F24" s="720"/>
      <c r="G24" s="720"/>
      <c r="H24" s="720"/>
      <c r="I24" s="720"/>
      <c r="J24" s="720"/>
      <c r="K24" s="720"/>
      <c r="L24" s="720"/>
      <c r="M24" s="720"/>
      <c r="N24" s="720"/>
      <c r="O24" s="720"/>
      <c r="P24" s="720"/>
      <c r="Q24" s="720"/>
      <c r="R24" s="720"/>
      <c r="S24" s="721"/>
      <c r="V24" s="10"/>
      <c r="W24" s="11"/>
      <c r="X24" s="11"/>
      <c r="Y24" s="7"/>
      <c r="Z24" s="7"/>
    </row>
    <row r="25" spans="1:26" ht="15" customHeight="1">
      <c r="A25" s="952"/>
      <c r="B25" s="720"/>
      <c r="C25" s="720"/>
      <c r="D25" s="720"/>
      <c r="E25" s="720"/>
      <c r="F25" s="720"/>
      <c r="G25" s="720"/>
      <c r="H25" s="720"/>
      <c r="I25" s="720"/>
      <c r="J25" s="720"/>
      <c r="K25" s="720"/>
      <c r="L25" s="720"/>
      <c r="M25" s="720"/>
      <c r="N25" s="720"/>
      <c r="O25" s="720"/>
      <c r="P25" s="720"/>
      <c r="Q25" s="720"/>
      <c r="R25" s="720"/>
      <c r="S25" s="721"/>
      <c r="V25" s="10"/>
      <c r="W25" s="11"/>
      <c r="X25" s="11"/>
      <c r="Y25" s="7"/>
      <c r="Z25" s="7"/>
    </row>
    <row r="26" spans="1:26" ht="15" customHeight="1">
      <c r="A26" s="952"/>
      <c r="B26" s="720"/>
      <c r="C26" s="720"/>
      <c r="D26" s="720"/>
      <c r="E26" s="720"/>
      <c r="F26" s="720"/>
      <c r="G26" s="720"/>
      <c r="H26" s="720"/>
      <c r="I26" s="720"/>
      <c r="J26" s="720"/>
      <c r="K26" s="720"/>
      <c r="L26" s="720"/>
      <c r="M26" s="720"/>
      <c r="N26" s="720"/>
      <c r="O26" s="720"/>
      <c r="P26" s="720"/>
      <c r="Q26" s="720"/>
      <c r="R26" s="720"/>
      <c r="S26" s="721"/>
      <c r="V26" s="10"/>
      <c r="W26" s="11"/>
      <c r="X26" s="11"/>
      <c r="Y26" s="7"/>
      <c r="Z26" s="7"/>
    </row>
    <row r="27" spans="1:26" ht="15" customHeight="1">
      <c r="A27" s="952"/>
      <c r="B27" s="720"/>
      <c r="C27" s="720"/>
      <c r="D27" s="720"/>
      <c r="E27" s="720"/>
      <c r="F27" s="720"/>
      <c r="G27" s="720"/>
      <c r="H27" s="720"/>
      <c r="I27" s="720"/>
      <c r="J27" s="720"/>
      <c r="K27" s="720"/>
      <c r="L27" s="720"/>
      <c r="M27" s="720"/>
      <c r="N27" s="720"/>
      <c r="O27" s="720"/>
      <c r="P27" s="720"/>
      <c r="Q27" s="720"/>
      <c r="R27" s="720"/>
      <c r="S27" s="721"/>
      <c r="V27" s="10"/>
      <c r="W27" s="11"/>
      <c r="X27" s="11"/>
      <c r="Y27" s="7"/>
      <c r="Z27" s="7"/>
    </row>
    <row r="28" spans="1:26" ht="15" customHeight="1">
      <c r="A28" s="952"/>
      <c r="B28" s="720"/>
      <c r="C28" s="720"/>
      <c r="D28" s="720"/>
      <c r="E28" s="720"/>
      <c r="F28" s="720"/>
      <c r="G28" s="720"/>
      <c r="H28" s="720"/>
      <c r="I28" s="720"/>
      <c r="J28" s="720"/>
      <c r="K28" s="720"/>
      <c r="L28" s="720"/>
      <c r="M28" s="720"/>
      <c r="N28" s="720"/>
      <c r="O28" s="720"/>
      <c r="P28" s="720"/>
      <c r="Q28" s="720"/>
      <c r="R28" s="720"/>
      <c r="S28" s="721"/>
      <c r="V28" s="10"/>
      <c r="W28" s="11"/>
      <c r="X28" s="11"/>
      <c r="Y28" s="7"/>
      <c r="Z28" s="7"/>
    </row>
    <row r="29" spans="1:26" ht="15" customHeight="1">
      <c r="A29" s="952"/>
      <c r="B29" s="720"/>
      <c r="C29" s="720"/>
      <c r="D29" s="720"/>
      <c r="E29" s="720"/>
      <c r="F29" s="720"/>
      <c r="G29" s="720"/>
      <c r="H29" s="720"/>
      <c r="I29" s="720"/>
      <c r="J29" s="720"/>
      <c r="K29" s="720"/>
      <c r="L29" s="720"/>
      <c r="M29" s="720"/>
      <c r="N29" s="720"/>
      <c r="O29" s="720"/>
      <c r="P29" s="720"/>
      <c r="Q29" s="720"/>
      <c r="R29" s="720"/>
      <c r="S29" s="721"/>
      <c r="V29" s="10"/>
      <c r="W29" s="11"/>
      <c r="X29" s="11"/>
      <c r="Y29" s="7"/>
      <c r="Z29" s="7"/>
    </row>
    <row r="30" spans="1:26" ht="15" customHeight="1">
      <c r="A30" s="952"/>
      <c r="B30" s="720"/>
      <c r="C30" s="720"/>
      <c r="D30" s="720"/>
      <c r="E30" s="720"/>
      <c r="F30" s="720"/>
      <c r="G30" s="720"/>
      <c r="H30" s="720"/>
      <c r="I30" s="720"/>
      <c r="J30" s="720"/>
      <c r="K30" s="720"/>
      <c r="L30" s="720"/>
      <c r="M30" s="720"/>
      <c r="N30" s="720"/>
      <c r="O30" s="720"/>
      <c r="P30" s="720"/>
      <c r="Q30" s="720"/>
      <c r="R30" s="720"/>
      <c r="S30" s="721"/>
      <c r="V30" s="10"/>
      <c r="W30" s="10"/>
      <c r="X30" s="10"/>
      <c r="Y30" s="10"/>
      <c r="Z30" s="10"/>
    </row>
    <row r="31" spans="1:26" ht="15" customHeight="1">
      <c r="A31" s="952"/>
      <c r="B31" s="720"/>
      <c r="C31" s="720"/>
      <c r="D31" s="720"/>
      <c r="E31" s="720"/>
      <c r="F31" s="720"/>
      <c r="G31" s="720"/>
      <c r="H31" s="720"/>
      <c r="I31" s="720"/>
      <c r="J31" s="720"/>
      <c r="K31" s="720"/>
      <c r="L31" s="720"/>
      <c r="M31" s="720"/>
      <c r="N31" s="720"/>
      <c r="O31" s="720"/>
      <c r="P31" s="720"/>
      <c r="Q31" s="720"/>
      <c r="R31" s="720"/>
      <c r="S31" s="721"/>
    </row>
    <row r="32" spans="1:26" ht="15" customHeight="1">
      <c r="A32" s="952"/>
      <c r="B32" s="720"/>
      <c r="C32" s="720"/>
      <c r="D32" s="720"/>
      <c r="E32" s="720"/>
      <c r="F32" s="720"/>
      <c r="G32" s="720"/>
      <c r="H32" s="720"/>
      <c r="I32" s="720"/>
      <c r="J32" s="720"/>
      <c r="K32" s="720"/>
      <c r="L32" s="720"/>
      <c r="M32" s="720"/>
      <c r="N32" s="720"/>
      <c r="O32" s="720"/>
      <c r="P32" s="720"/>
      <c r="Q32" s="720"/>
      <c r="R32" s="720"/>
      <c r="S32" s="721"/>
    </row>
    <row r="33" spans="1:28" ht="15" customHeight="1">
      <c r="A33" s="952"/>
      <c r="B33" s="720"/>
      <c r="C33" s="720"/>
      <c r="D33" s="720"/>
      <c r="E33" s="720"/>
      <c r="F33" s="720"/>
      <c r="G33" s="720"/>
      <c r="H33" s="720"/>
      <c r="I33" s="720"/>
      <c r="J33" s="720"/>
      <c r="K33" s="720"/>
      <c r="L33" s="720"/>
      <c r="M33" s="720"/>
      <c r="N33" s="720"/>
      <c r="O33" s="720"/>
      <c r="P33" s="720"/>
      <c r="Q33" s="720"/>
      <c r="R33" s="720"/>
      <c r="S33" s="721"/>
    </row>
    <row r="34" spans="1:28" ht="15" customHeight="1">
      <c r="A34" s="952"/>
      <c r="B34" s="720"/>
      <c r="C34" s="720"/>
      <c r="D34" s="720"/>
      <c r="E34" s="720"/>
      <c r="F34" s="720"/>
      <c r="G34" s="720"/>
      <c r="H34" s="720"/>
      <c r="I34" s="720"/>
      <c r="J34" s="720"/>
      <c r="K34" s="720"/>
      <c r="L34" s="720"/>
      <c r="M34" s="720"/>
      <c r="N34" s="720"/>
      <c r="O34" s="720"/>
      <c r="P34" s="720"/>
      <c r="Q34" s="720"/>
      <c r="R34" s="720"/>
      <c r="S34" s="721"/>
    </row>
    <row r="35" spans="1:28" ht="15" customHeight="1">
      <c r="A35" s="952"/>
      <c r="B35" s="720"/>
      <c r="C35" s="720"/>
      <c r="D35" s="720"/>
      <c r="E35" s="720"/>
      <c r="F35" s="720"/>
      <c r="G35" s="720"/>
      <c r="H35" s="720"/>
      <c r="I35" s="720"/>
      <c r="J35" s="720"/>
      <c r="K35" s="720"/>
      <c r="L35" s="720"/>
      <c r="M35" s="720"/>
      <c r="N35" s="720"/>
      <c r="O35" s="720"/>
      <c r="P35" s="720"/>
      <c r="Q35" s="720"/>
      <c r="R35" s="720"/>
      <c r="S35" s="721"/>
    </row>
    <row r="36" spans="1:28" ht="15" customHeight="1">
      <c r="A36" s="952"/>
      <c r="B36" s="720"/>
      <c r="C36" s="720"/>
      <c r="D36" s="720"/>
      <c r="E36" s="720"/>
      <c r="F36" s="720"/>
      <c r="G36" s="720"/>
      <c r="H36" s="720"/>
      <c r="I36" s="720"/>
      <c r="J36" s="720"/>
      <c r="K36" s="720"/>
      <c r="L36" s="720"/>
      <c r="M36" s="720"/>
      <c r="N36" s="720"/>
      <c r="O36" s="720"/>
      <c r="P36" s="720"/>
      <c r="Q36" s="720"/>
      <c r="R36" s="720"/>
      <c r="S36" s="721"/>
    </row>
    <row r="37" spans="1:28" ht="15" customHeight="1">
      <c r="A37" s="952"/>
      <c r="B37" s="720"/>
      <c r="C37" s="720"/>
      <c r="D37" s="720"/>
      <c r="E37" s="720"/>
      <c r="F37" s="720"/>
      <c r="G37" s="720"/>
      <c r="H37" s="720"/>
      <c r="I37" s="720"/>
      <c r="J37" s="720"/>
      <c r="K37" s="720"/>
      <c r="L37" s="720"/>
      <c r="M37" s="720"/>
      <c r="N37" s="720"/>
      <c r="O37" s="720"/>
      <c r="P37" s="720"/>
      <c r="Q37" s="720"/>
      <c r="R37" s="720"/>
      <c r="S37" s="721"/>
      <c r="V37" s="10"/>
      <c r="W37" s="11"/>
      <c r="X37" s="11"/>
      <c r="Y37" s="7"/>
      <c r="Z37" s="7"/>
    </row>
    <row r="38" spans="1:28" ht="15" customHeight="1">
      <c r="A38" s="952"/>
      <c r="B38" s="720"/>
      <c r="C38" s="720"/>
      <c r="D38" s="720"/>
      <c r="E38" s="720"/>
      <c r="F38" s="720"/>
      <c r="G38" s="720"/>
      <c r="H38" s="720"/>
      <c r="I38" s="720"/>
      <c r="J38" s="720"/>
      <c r="K38" s="720"/>
      <c r="L38" s="720"/>
      <c r="M38" s="720"/>
      <c r="N38" s="720"/>
      <c r="O38" s="720"/>
      <c r="P38" s="720"/>
      <c r="Q38" s="720"/>
      <c r="R38" s="720"/>
      <c r="S38" s="721"/>
    </row>
    <row r="39" spans="1:28" ht="15" customHeight="1">
      <c r="A39" s="953"/>
      <c r="B39" s="791"/>
      <c r="C39" s="791"/>
      <c r="D39" s="791"/>
      <c r="E39" s="791"/>
      <c r="F39" s="791"/>
      <c r="G39" s="791"/>
      <c r="H39" s="791"/>
      <c r="I39" s="791"/>
      <c r="J39" s="791"/>
      <c r="K39" s="791"/>
      <c r="L39" s="791"/>
      <c r="M39" s="791"/>
      <c r="N39" s="791"/>
      <c r="O39" s="791"/>
      <c r="P39" s="791"/>
      <c r="Q39" s="791"/>
      <c r="R39" s="791"/>
      <c r="S39" s="792"/>
    </row>
    <row r="40" spans="1:28" ht="15" customHeight="1">
      <c r="A40" s="963" t="s">
        <v>62</v>
      </c>
      <c r="B40" s="964"/>
      <c r="C40" s="964"/>
      <c r="D40" s="964"/>
      <c r="E40" s="964"/>
      <c r="F40" s="964"/>
      <c r="G40" s="964"/>
      <c r="H40" s="964"/>
      <c r="I40" s="964"/>
      <c r="J40" s="964"/>
      <c r="K40" s="964"/>
      <c r="L40" s="964"/>
      <c r="M40" s="964"/>
      <c r="N40" s="964"/>
      <c r="O40" s="964"/>
      <c r="P40" s="964"/>
      <c r="Q40" s="964"/>
      <c r="R40" s="964"/>
      <c r="S40" s="965"/>
      <c r="T40" s="2"/>
    </row>
    <row r="41" spans="1:28" ht="15" customHeight="1">
      <c r="A41" s="957" t="s">
        <v>60</v>
      </c>
      <c r="B41" s="958"/>
      <c r="C41" s="959"/>
      <c r="D41" s="959"/>
      <c r="E41" s="959"/>
      <c r="F41" s="959"/>
      <c r="G41" s="959"/>
      <c r="H41" s="958" t="s">
        <v>89</v>
      </c>
      <c r="I41" s="958"/>
      <c r="J41" s="958"/>
      <c r="K41" s="959"/>
      <c r="L41" s="959"/>
      <c r="M41" s="959"/>
      <c r="N41" s="959"/>
      <c r="O41" s="959"/>
      <c r="P41" s="959"/>
      <c r="Q41" s="959"/>
      <c r="R41" s="959"/>
      <c r="S41" s="961"/>
      <c r="T41" s="2"/>
      <c r="AA41" s="6"/>
    </row>
    <row r="42" spans="1:28" ht="15" customHeight="1">
      <c r="A42" s="946"/>
      <c r="B42" s="947"/>
      <c r="C42" s="960"/>
      <c r="D42" s="960"/>
      <c r="E42" s="960"/>
      <c r="F42" s="960"/>
      <c r="G42" s="960"/>
      <c r="H42" s="947"/>
      <c r="I42" s="947"/>
      <c r="J42" s="947"/>
      <c r="K42" s="960"/>
      <c r="L42" s="960"/>
      <c r="M42" s="960"/>
      <c r="N42" s="960"/>
      <c r="O42" s="960"/>
      <c r="P42" s="960"/>
      <c r="Q42" s="960"/>
      <c r="R42" s="960"/>
      <c r="S42" s="962"/>
      <c r="T42" s="2"/>
      <c r="AA42" s="6"/>
    </row>
    <row r="43" spans="1:28" ht="15" customHeight="1">
      <c r="A43" s="946" t="s">
        <v>61</v>
      </c>
      <c r="B43" s="947"/>
      <c r="C43" s="780"/>
      <c r="D43" s="780"/>
      <c r="E43" s="780"/>
      <c r="F43" s="780"/>
      <c r="G43" s="780"/>
      <c r="H43" s="780"/>
      <c r="I43" s="780"/>
      <c r="J43" s="780"/>
      <c r="K43" s="780"/>
      <c r="L43" s="780"/>
      <c r="M43" s="780"/>
      <c r="N43" s="780"/>
      <c r="O43" s="780"/>
      <c r="P43" s="780"/>
      <c r="Q43" s="780"/>
      <c r="R43" s="780"/>
      <c r="S43" s="784"/>
      <c r="T43" s="2"/>
      <c r="U43" s="14"/>
      <c r="AB43" s="14"/>
    </row>
    <row r="44" spans="1:28" ht="15" customHeight="1">
      <c r="A44" s="946"/>
      <c r="B44" s="947"/>
      <c r="C44" s="780"/>
      <c r="D44" s="780"/>
      <c r="E44" s="780"/>
      <c r="F44" s="780"/>
      <c r="G44" s="780"/>
      <c r="H44" s="780"/>
      <c r="I44" s="780"/>
      <c r="J44" s="780"/>
      <c r="K44" s="780"/>
      <c r="L44" s="780"/>
      <c r="M44" s="780"/>
      <c r="N44" s="780"/>
      <c r="O44" s="780"/>
      <c r="P44" s="780"/>
      <c r="Q44" s="780"/>
      <c r="R44" s="780"/>
      <c r="S44" s="784"/>
      <c r="T44" s="2"/>
      <c r="U44" s="14"/>
      <c r="AB44" s="14"/>
    </row>
    <row r="45" spans="1:28" ht="15" customHeight="1">
      <c r="A45" s="946"/>
      <c r="B45" s="947"/>
      <c r="C45" s="780"/>
      <c r="D45" s="780"/>
      <c r="E45" s="780"/>
      <c r="F45" s="780"/>
      <c r="G45" s="780"/>
      <c r="H45" s="780"/>
      <c r="I45" s="780"/>
      <c r="J45" s="780"/>
      <c r="K45" s="780"/>
      <c r="L45" s="780"/>
      <c r="M45" s="780"/>
      <c r="N45" s="780"/>
      <c r="O45" s="780"/>
      <c r="P45" s="780"/>
      <c r="Q45" s="780"/>
      <c r="R45" s="780"/>
      <c r="S45" s="784"/>
      <c r="T45" s="2"/>
      <c r="U45" s="14"/>
      <c r="AB45" s="14"/>
    </row>
    <row r="46" spans="1:28" ht="15" customHeight="1">
      <c r="A46" s="946"/>
      <c r="B46" s="947"/>
      <c r="C46" s="780"/>
      <c r="D46" s="780"/>
      <c r="E46" s="780"/>
      <c r="F46" s="780"/>
      <c r="G46" s="780"/>
      <c r="H46" s="780"/>
      <c r="I46" s="780"/>
      <c r="J46" s="780"/>
      <c r="K46" s="780"/>
      <c r="L46" s="780"/>
      <c r="M46" s="780"/>
      <c r="N46" s="780"/>
      <c r="O46" s="780"/>
      <c r="P46" s="780"/>
      <c r="Q46" s="780"/>
      <c r="R46" s="780"/>
      <c r="S46" s="784"/>
      <c r="T46" s="2"/>
      <c r="U46" s="14"/>
      <c r="AB46" s="14"/>
    </row>
    <row r="47" spans="1:28" ht="15" customHeight="1">
      <c r="A47" s="946"/>
      <c r="B47" s="947"/>
      <c r="C47" s="780"/>
      <c r="D47" s="780"/>
      <c r="E47" s="780"/>
      <c r="F47" s="780"/>
      <c r="G47" s="780"/>
      <c r="H47" s="780"/>
      <c r="I47" s="780"/>
      <c r="J47" s="780"/>
      <c r="K47" s="780"/>
      <c r="L47" s="780"/>
      <c r="M47" s="780"/>
      <c r="N47" s="780"/>
      <c r="O47" s="780"/>
      <c r="P47" s="780"/>
      <c r="Q47" s="780"/>
      <c r="R47" s="780"/>
      <c r="S47" s="784"/>
      <c r="T47" s="2"/>
      <c r="U47" s="14"/>
      <c r="AB47" s="14"/>
    </row>
    <row r="48" spans="1:28" ht="15" customHeight="1">
      <c r="A48" s="946"/>
      <c r="B48" s="947"/>
      <c r="C48" s="780"/>
      <c r="D48" s="780"/>
      <c r="E48" s="780"/>
      <c r="F48" s="780"/>
      <c r="G48" s="780"/>
      <c r="H48" s="780"/>
      <c r="I48" s="780"/>
      <c r="J48" s="780"/>
      <c r="K48" s="780"/>
      <c r="L48" s="780"/>
      <c r="M48" s="780"/>
      <c r="N48" s="780"/>
      <c r="O48" s="780"/>
      <c r="P48" s="780"/>
      <c r="Q48" s="780"/>
      <c r="R48" s="780"/>
      <c r="S48" s="784"/>
      <c r="T48" s="2"/>
      <c r="U48" s="14"/>
      <c r="AB48" s="14"/>
    </row>
    <row r="49" spans="1:28" ht="15" customHeight="1">
      <c r="A49" s="946"/>
      <c r="B49" s="947"/>
      <c r="C49" s="780"/>
      <c r="D49" s="780"/>
      <c r="E49" s="780"/>
      <c r="F49" s="780"/>
      <c r="G49" s="780"/>
      <c r="H49" s="780"/>
      <c r="I49" s="780"/>
      <c r="J49" s="780"/>
      <c r="K49" s="780"/>
      <c r="L49" s="780"/>
      <c r="M49" s="780"/>
      <c r="N49" s="780"/>
      <c r="O49" s="780"/>
      <c r="P49" s="780"/>
      <c r="Q49" s="780"/>
      <c r="R49" s="780"/>
      <c r="S49" s="784"/>
      <c r="T49" s="2"/>
      <c r="U49" s="14"/>
      <c r="AB49" s="14"/>
    </row>
    <row r="50" spans="1:28" ht="15" customHeight="1">
      <c r="A50" s="948"/>
      <c r="B50" s="949"/>
      <c r="C50" s="950"/>
      <c r="D50" s="950"/>
      <c r="E50" s="950"/>
      <c r="F50" s="950"/>
      <c r="G50" s="950"/>
      <c r="H50" s="950"/>
      <c r="I50" s="950"/>
      <c r="J50" s="950"/>
      <c r="K50" s="950"/>
      <c r="L50" s="950"/>
      <c r="M50" s="950"/>
      <c r="N50" s="950"/>
      <c r="O50" s="950"/>
      <c r="P50" s="950"/>
      <c r="Q50" s="950"/>
      <c r="R50" s="950"/>
      <c r="S50" s="951"/>
      <c r="T50" s="2"/>
      <c r="U50" s="2"/>
      <c r="AA50" s="6"/>
    </row>
    <row r="51" spans="1:28" ht="15" customHeight="1">
      <c r="A51" s="713" t="s">
        <v>245</v>
      </c>
      <c r="B51" s="714"/>
      <c r="C51" s="714"/>
      <c r="D51" s="714"/>
      <c r="E51" s="714"/>
      <c r="F51" s="714"/>
      <c r="G51" s="714"/>
      <c r="H51" s="714"/>
      <c r="I51" s="714"/>
      <c r="J51" s="714"/>
      <c r="K51" s="714"/>
      <c r="L51" s="714"/>
      <c r="M51" s="714"/>
      <c r="N51" s="714"/>
      <c r="O51" s="714"/>
      <c r="P51" s="714"/>
      <c r="Q51" s="714"/>
      <c r="R51" s="714"/>
      <c r="S51" s="715"/>
    </row>
    <row r="52" spans="1:28" ht="15" customHeight="1">
      <c r="A52" s="716"/>
      <c r="B52" s="717"/>
      <c r="C52" s="717"/>
      <c r="D52" s="717"/>
      <c r="E52" s="717"/>
      <c r="F52" s="717"/>
      <c r="G52" s="717"/>
      <c r="H52" s="717"/>
      <c r="I52" s="717"/>
      <c r="J52" s="717"/>
      <c r="K52" s="717"/>
      <c r="L52" s="717"/>
      <c r="M52" s="717"/>
      <c r="N52" s="717"/>
      <c r="O52" s="717"/>
      <c r="P52" s="717"/>
      <c r="Q52" s="717"/>
      <c r="R52" s="717"/>
      <c r="S52" s="718"/>
    </row>
    <row r="53" spans="1:28" ht="15" customHeight="1">
      <c r="A53" s="946" t="s">
        <v>114</v>
      </c>
      <c r="B53" s="947"/>
      <c r="C53" s="966"/>
      <c r="D53" s="967"/>
      <c r="E53" s="967"/>
      <c r="F53" s="967"/>
      <c r="G53" s="967"/>
      <c r="H53" s="967"/>
      <c r="I53" s="967"/>
      <c r="J53" s="970" t="s">
        <v>159</v>
      </c>
      <c r="K53" s="971"/>
      <c r="L53" s="971"/>
      <c r="M53" s="972"/>
      <c r="N53" s="966"/>
      <c r="O53" s="967"/>
      <c r="P53" s="967"/>
      <c r="Q53" s="967"/>
      <c r="R53" s="967"/>
      <c r="S53" s="976"/>
    </row>
    <row r="54" spans="1:28" ht="15" customHeight="1">
      <c r="A54" s="948"/>
      <c r="B54" s="949"/>
      <c r="C54" s="968"/>
      <c r="D54" s="969"/>
      <c r="E54" s="969"/>
      <c r="F54" s="969"/>
      <c r="G54" s="969"/>
      <c r="H54" s="969"/>
      <c r="I54" s="969"/>
      <c r="J54" s="973"/>
      <c r="K54" s="974"/>
      <c r="L54" s="974"/>
      <c r="M54" s="975"/>
      <c r="N54" s="968"/>
      <c r="O54" s="969"/>
      <c r="P54" s="969"/>
      <c r="Q54" s="969"/>
      <c r="R54" s="969"/>
      <c r="S54" s="977"/>
    </row>
  </sheetData>
  <sheetProtection sheet="1" formatCells="0" formatRows="0" selectLockedCells="1"/>
  <mergeCells count="15">
    <mergeCell ref="A51:S52"/>
    <mergeCell ref="A53:B54"/>
    <mergeCell ref="C53:I54"/>
    <mergeCell ref="J53:M54"/>
    <mergeCell ref="N53:S54"/>
    <mergeCell ref="D2:S2"/>
    <mergeCell ref="A43:B50"/>
    <mergeCell ref="C43:S50"/>
    <mergeCell ref="A4:S39"/>
    <mergeCell ref="A3:S3"/>
    <mergeCell ref="A41:B42"/>
    <mergeCell ref="C41:G42"/>
    <mergeCell ref="H41:J42"/>
    <mergeCell ref="K41:S42"/>
    <mergeCell ref="A40:S40"/>
  </mergeCells>
  <phoneticPr fontId="1"/>
  <dataValidations xWindow="177" yWindow="763" count="2">
    <dataValidation allowBlank="1" showInputMessage="1" showErrorMessage="1" prompt="上記の社内体制図には、助成事業の主担当者を必ず記入してください。" sqref="C41:G42" xr:uid="{00000000-0002-0000-0700-000000000000}"/>
    <dataValidation allowBlank="1" showInputMessage="1" showErrorMessage="1" prompt="組織図やプロセス図等を用いて、主に以下の点を説明してください。・実施体制（実施責任者、従事者、営業担当等の人員配置、役割分担）・他社との連携体制、役割分担" sqref="A4:S39" xr:uid="{00000000-0002-0000-0700-000001000000}"/>
  </dataValidations>
  <pageMargins left="0.59055118110236227" right="0.19685039370078741" top="0.39370078740157483" bottom="0.39370078740157483"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1:Y33"/>
  <sheetViews>
    <sheetView view="pageBreakPreview" zoomScaleNormal="100" zoomScaleSheetLayoutView="100" workbookViewId="0">
      <selection activeCell="B11" sqref="B11:C11"/>
    </sheetView>
  </sheetViews>
  <sheetFormatPr defaultColWidth="9" defaultRowHeight="15" customHeight="1"/>
  <cols>
    <col min="1" max="1" width="2.90625" style="526" customWidth="1"/>
    <col min="2" max="2" width="10.6328125" style="526" customWidth="1"/>
    <col min="3" max="3" width="10.36328125" style="526" customWidth="1"/>
    <col min="4" max="4" width="9.7265625" style="526" customWidth="1"/>
    <col min="5" max="15" width="6.6328125" style="526" customWidth="1"/>
    <col min="16" max="16" width="1.453125" style="526" customWidth="1"/>
    <col min="17" max="17" width="6.36328125" style="526" customWidth="1"/>
    <col min="18" max="18" width="2.6328125" style="526" customWidth="1"/>
    <col min="19" max="19" width="13.7265625" style="526" bestFit="1" customWidth="1"/>
    <col min="20" max="16384" width="9" style="526"/>
  </cols>
  <sheetData>
    <row r="1" spans="1:25" ht="15" customHeight="1">
      <c r="A1" s="212" t="s">
        <v>303</v>
      </c>
    </row>
    <row r="2" spans="1:25" ht="20">
      <c r="A2" s="527" t="s">
        <v>334</v>
      </c>
      <c r="B2" s="527"/>
      <c r="C2" s="528"/>
      <c r="D2" s="528"/>
      <c r="E2" s="982"/>
      <c r="F2" s="982"/>
      <c r="G2" s="982"/>
      <c r="H2" s="982"/>
      <c r="I2" s="982"/>
      <c r="J2" s="982"/>
      <c r="K2" s="982"/>
      <c r="L2" s="982"/>
      <c r="M2" s="982"/>
      <c r="N2" s="982"/>
      <c r="O2" s="982"/>
      <c r="P2" s="982"/>
      <c r="Q2" s="982"/>
    </row>
    <row r="3" spans="1:25" ht="18">
      <c r="A3" s="986" t="s">
        <v>91</v>
      </c>
      <c r="B3" s="987"/>
      <c r="C3" s="987"/>
      <c r="D3" s="987"/>
      <c r="E3" s="987"/>
      <c r="F3" s="987"/>
      <c r="G3" s="987"/>
      <c r="H3" s="987"/>
      <c r="I3" s="987"/>
      <c r="J3" s="529"/>
      <c r="K3" s="529"/>
      <c r="L3" s="529"/>
      <c r="M3" s="983">
        <f>様式外＿申請書別紙入力用資料!C19</f>
        <v>0</v>
      </c>
      <c r="N3" s="984"/>
      <c r="O3" s="984"/>
      <c r="P3" s="984"/>
      <c r="Q3" s="985"/>
      <c r="R3" s="530"/>
      <c r="S3" s="530"/>
      <c r="T3" s="530"/>
      <c r="U3" s="530"/>
    </row>
    <row r="4" spans="1:25" ht="18">
      <c r="A4" s="993" t="s">
        <v>386</v>
      </c>
      <c r="B4" s="994"/>
      <c r="C4" s="994"/>
      <c r="D4" s="995"/>
      <c r="E4" s="1003" t="s">
        <v>276</v>
      </c>
      <c r="F4" s="1004"/>
      <c r="G4" s="1004"/>
      <c r="H4" s="531"/>
      <c r="I4" s="624" t="s">
        <v>51</v>
      </c>
      <c r="J4" s="531"/>
      <c r="K4" s="624" t="s">
        <v>56</v>
      </c>
      <c r="L4" s="1005" t="s">
        <v>133</v>
      </c>
      <c r="M4" s="1005"/>
      <c r="N4" s="1005"/>
      <c r="O4" s="1005"/>
      <c r="P4" s="1005"/>
      <c r="Q4" s="1006"/>
    </row>
    <row r="5" spans="1:25" ht="18">
      <c r="A5" s="1007" t="s">
        <v>387</v>
      </c>
      <c r="B5" s="1008"/>
      <c r="C5" s="1008"/>
      <c r="D5" s="1008"/>
      <c r="E5" s="1008"/>
      <c r="F5" s="1008"/>
      <c r="G5" s="1008"/>
      <c r="H5" s="1008"/>
      <c r="I5" s="1008"/>
      <c r="J5" s="1008"/>
      <c r="K5" s="1008"/>
      <c r="L5" s="1008"/>
      <c r="M5" s="1008"/>
      <c r="N5" s="1008"/>
      <c r="O5" s="1008"/>
      <c r="P5" s="1008"/>
      <c r="Q5" s="1009"/>
      <c r="R5" s="530"/>
      <c r="S5" s="530"/>
      <c r="T5" s="530"/>
      <c r="U5" s="530"/>
    </row>
    <row r="6" spans="1:25" ht="18">
      <c r="A6" s="1007"/>
      <c r="B6" s="1008"/>
      <c r="C6" s="1008"/>
      <c r="D6" s="1008"/>
      <c r="E6" s="1008"/>
      <c r="F6" s="1008"/>
      <c r="G6" s="1008"/>
      <c r="H6" s="1008"/>
      <c r="I6" s="1008"/>
      <c r="J6" s="1008"/>
      <c r="K6" s="1008"/>
      <c r="L6" s="1008"/>
      <c r="M6" s="1008"/>
      <c r="N6" s="1008"/>
      <c r="O6" s="1008"/>
      <c r="P6" s="1008"/>
      <c r="Q6" s="1009"/>
      <c r="R6" s="532"/>
      <c r="S6" s="532"/>
      <c r="T6" s="532"/>
      <c r="U6" s="532"/>
    </row>
    <row r="7" spans="1:25" ht="18">
      <c r="A7" s="1010"/>
      <c r="B7" s="1011"/>
      <c r="C7" s="1011"/>
      <c r="D7" s="1011"/>
      <c r="E7" s="1011"/>
      <c r="F7" s="1011"/>
      <c r="G7" s="1011"/>
      <c r="H7" s="1011"/>
      <c r="I7" s="1011"/>
      <c r="J7" s="1011"/>
      <c r="K7" s="1011"/>
      <c r="L7" s="1011"/>
      <c r="M7" s="1011"/>
      <c r="N7" s="1011"/>
      <c r="O7" s="1011"/>
      <c r="P7" s="1011"/>
      <c r="Q7" s="1012"/>
      <c r="R7" s="532"/>
      <c r="S7" s="532"/>
      <c r="T7" s="532"/>
      <c r="U7" s="532"/>
    </row>
    <row r="8" spans="1:25" ht="18">
      <c r="A8" s="988" t="s">
        <v>43</v>
      </c>
      <c r="B8" s="1013" t="s">
        <v>63</v>
      </c>
      <c r="C8" s="1014"/>
      <c r="D8" s="1019" t="s">
        <v>277</v>
      </c>
      <c r="E8" s="413">
        <f>様式外＿申請書別紙入力用資料!H17</f>
        <v>46082</v>
      </c>
      <c r="F8" s="404">
        <f>EDATE($E$8,3)</f>
        <v>46174</v>
      </c>
      <c r="G8" s="404">
        <f>EDATE($E$8,6)</f>
        <v>46266</v>
      </c>
      <c r="H8" s="404">
        <f>EDATE($E$8,9)</f>
        <v>46357</v>
      </c>
      <c r="I8" s="404">
        <f>EDATE($E$8,12)</f>
        <v>46447</v>
      </c>
      <c r="J8" s="404">
        <f>EDATE($E$8,15)</f>
        <v>46539</v>
      </c>
      <c r="K8" s="404">
        <f>EDATE($E$8,18)</f>
        <v>46631</v>
      </c>
      <c r="L8" s="404">
        <f>EDATE($E$8,21)</f>
        <v>46722</v>
      </c>
      <c r="M8" s="404">
        <f>EDATE($E$8,24)</f>
        <v>46813</v>
      </c>
      <c r="N8" s="404">
        <f>EDATE($E$8,27)</f>
        <v>46905</v>
      </c>
      <c r="O8" s="405">
        <f>EDATE($E$8,30)</f>
        <v>46997</v>
      </c>
      <c r="P8" s="1013" t="s">
        <v>48</v>
      </c>
      <c r="Q8" s="1014"/>
    </row>
    <row r="9" spans="1:25" ht="9.75" customHeight="1">
      <c r="A9" s="989"/>
      <c r="B9" s="1015"/>
      <c r="C9" s="1016"/>
      <c r="D9" s="1020"/>
      <c r="E9" s="406" t="s">
        <v>169</v>
      </c>
      <c r="F9" s="407" t="s">
        <v>169</v>
      </c>
      <c r="G9" s="407" t="s">
        <v>169</v>
      </c>
      <c r="H9" s="407" t="s">
        <v>169</v>
      </c>
      <c r="I9" s="407" t="s">
        <v>169</v>
      </c>
      <c r="J9" s="407" t="s">
        <v>169</v>
      </c>
      <c r="K9" s="407" t="s">
        <v>169</v>
      </c>
      <c r="L9" s="407" t="s">
        <v>168</v>
      </c>
      <c r="M9" s="408" t="s">
        <v>168</v>
      </c>
      <c r="N9" s="408" t="s">
        <v>168</v>
      </c>
      <c r="O9" s="409" t="s">
        <v>168</v>
      </c>
      <c r="P9" s="1015"/>
      <c r="Q9" s="1016"/>
    </row>
    <row r="10" spans="1:25" ht="18">
      <c r="A10" s="990"/>
      <c r="B10" s="1017"/>
      <c r="C10" s="1018"/>
      <c r="D10" s="1021"/>
      <c r="E10" s="410">
        <f>EDATE($E$8,2)</f>
        <v>46143</v>
      </c>
      <c r="F10" s="411">
        <f>EDATE($E$8,5)</f>
        <v>46235</v>
      </c>
      <c r="G10" s="411">
        <f>EDATE($E$8,8)</f>
        <v>46327</v>
      </c>
      <c r="H10" s="411">
        <f>EDATE($E$8,11)</f>
        <v>46419</v>
      </c>
      <c r="I10" s="411">
        <f>EDATE($E$8,14)</f>
        <v>46508</v>
      </c>
      <c r="J10" s="411">
        <f>EDATE($E$8,17)</f>
        <v>46600</v>
      </c>
      <c r="K10" s="411">
        <f>EDATE($E$8,20)</f>
        <v>46692</v>
      </c>
      <c r="L10" s="411">
        <f>EDATE($E$8,23)</f>
        <v>46784</v>
      </c>
      <c r="M10" s="411">
        <f>EDATE($E$8,26)</f>
        <v>46874</v>
      </c>
      <c r="N10" s="411">
        <f>EDATE($E$8,29)</f>
        <v>46966</v>
      </c>
      <c r="O10" s="412">
        <f>EDATE($E$8,32)</f>
        <v>47058</v>
      </c>
      <c r="P10" s="1017"/>
      <c r="Q10" s="1018"/>
    </row>
    <row r="11" spans="1:25" ht="36.75" customHeight="1">
      <c r="A11" s="533">
        <v>1</v>
      </c>
      <c r="B11" s="1001"/>
      <c r="C11" s="1002"/>
      <c r="D11" s="534"/>
      <c r="E11" s="236"/>
      <c r="F11" s="237"/>
      <c r="G11" s="237"/>
      <c r="H11" s="237"/>
      <c r="I11" s="238"/>
      <c r="J11" s="237"/>
      <c r="K11" s="237"/>
      <c r="L11" s="237"/>
      <c r="M11" s="237"/>
      <c r="N11" s="237"/>
      <c r="O11" s="239"/>
      <c r="P11" s="999"/>
      <c r="Q11" s="1000"/>
    </row>
    <row r="12" spans="1:25" ht="36.75" customHeight="1">
      <c r="A12" s="535">
        <v>2</v>
      </c>
      <c r="B12" s="980"/>
      <c r="C12" s="981"/>
      <c r="D12" s="536"/>
      <c r="E12" s="240"/>
      <c r="F12" s="241"/>
      <c r="G12" s="242"/>
      <c r="H12" s="242"/>
      <c r="I12" s="243"/>
      <c r="J12" s="241"/>
      <c r="K12" s="241"/>
      <c r="L12" s="241"/>
      <c r="M12" s="241"/>
      <c r="N12" s="241"/>
      <c r="O12" s="244"/>
      <c r="P12" s="997"/>
      <c r="Q12" s="998"/>
    </row>
    <row r="13" spans="1:25" ht="36.75" customHeight="1">
      <c r="A13" s="535">
        <v>3</v>
      </c>
      <c r="B13" s="980"/>
      <c r="C13" s="981"/>
      <c r="D13" s="536"/>
      <c r="E13" s="245"/>
      <c r="F13" s="242"/>
      <c r="G13" s="242"/>
      <c r="H13" s="242"/>
      <c r="I13" s="242"/>
      <c r="J13" s="242"/>
      <c r="K13" s="242"/>
      <c r="L13" s="537"/>
      <c r="M13" s="242"/>
      <c r="N13" s="242"/>
      <c r="O13" s="538"/>
      <c r="P13" s="997"/>
      <c r="Q13" s="998"/>
      <c r="T13" s="539"/>
      <c r="U13" s="539"/>
      <c r="V13" s="539"/>
      <c r="W13" s="539"/>
      <c r="X13" s="539"/>
      <c r="Y13" s="539"/>
    </row>
    <row r="14" spans="1:25" ht="36.75" customHeight="1">
      <c r="A14" s="535">
        <v>4</v>
      </c>
      <c r="B14" s="980"/>
      <c r="C14" s="981"/>
      <c r="D14" s="536"/>
      <c r="E14" s="245"/>
      <c r="F14" s="242"/>
      <c r="G14" s="242"/>
      <c r="H14" s="242"/>
      <c r="I14" s="242"/>
      <c r="J14" s="242"/>
      <c r="K14" s="242"/>
      <c r="L14" s="242"/>
      <c r="M14" s="242"/>
      <c r="N14" s="242"/>
      <c r="O14" s="538"/>
      <c r="P14" s="997"/>
      <c r="Q14" s="998"/>
      <c r="T14" s="996"/>
      <c r="U14" s="996"/>
      <c r="V14" s="996"/>
      <c r="W14" s="996"/>
      <c r="X14" s="996"/>
      <c r="Y14" s="539"/>
    </row>
    <row r="15" spans="1:25" ht="36.75" customHeight="1">
      <c r="A15" s="535">
        <v>5</v>
      </c>
      <c r="B15" s="980"/>
      <c r="C15" s="981"/>
      <c r="D15" s="536"/>
      <c r="E15" s="245"/>
      <c r="F15" s="242"/>
      <c r="G15" s="242"/>
      <c r="H15" s="242"/>
      <c r="I15" s="242"/>
      <c r="J15" s="242"/>
      <c r="K15" s="242"/>
      <c r="L15" s="242"/>
      <c r="M15" s="242"/>
      <c r="N15" s="242"/>
      <c r="O15" s="538"/>
      <c r="P15" s="997"/>
      <c r="Q15" s="998"/>
      <c r="T15" s="996"/>
      <c r="U15" s="996"/>
      <c r="V15" s="996"/>
      <c r="W15" s="996"/>
      <c r="X15" s="996"/>
      <c r="Y15" s="539"/>
    </row>
    <row r="16" spans="1:25" ht="36.75" customHeight="1">
      <c r="A16" s="535">
        <v>6</v>
      </c>
      <c r="B16" s="980"/>
      <c r="C16" s="981"/>
      <c r="D16" s="536"/>
      <c r="E16" s="245"/>
      <c r="F16" s="242"/>
      <c r="G16" s="242"/>
      <c r="H16" s="242"/>
      <c r="I16" s="242"/>
      <c r="J16" s="242"/>
      <c r="K16" s="242"/>
      <c r="L16" s="242"/>
      <c r="M16" s="242"/>
      <c r="N16" s="242"/>
      <c r="O16" s="538"/>
      <c r="P16" s="997"/>
      <c r="Q16" s="998"/>
      <c r="T16" s="996"/>
      <c r="U16" s="996"/>
      <c r="V16" s="996"/>
      <c r="W16" s="996"/>
      <c r="X16" s="996"/>
      <c r="Y16" s="539"/>
    </row>
    <row r="17" spans="1:25" ht="36.75" customHeight="1">
      <c r="A17" s="535">
        <v>7</v>
      </c>
      <c r="B17" s="980"/>
      <c r="C17" s="981"/>
      <c r="D17" s="536"/>
      <c r="E17" s="245"/>
      <c r="F17" s="242"/>
      <c r="G17" s="242"/>
      <c r="H17" s="242"/>
      <c r="I17" s="242"/>
      <c r="J17" s="242"/>
      <c r="K17" s="242"/>
      <c r="L17" s="242"/>
      <c r="M17" s="242"/>
      <c r="N17" s="242"/>
      <c r="O17" s="538"/>
      <c r="P17" s="997"/>
      <c r="Q17" s="998"/>
      <c r="T17" s="996"/>
      <c r="U17" s="996"/>
      <c r="V17" s="996"/>
      <c r="W17" s="996"/>
      <c r="X17" s="996"/>
      <c r="Y17" s="539"/>
    </row>
    <row r="18" spans="1:25" ht="36.75" customHeight="1">
      <c r="A18" s="535">
        <v>8</v>
      </c>
      <c r="B18" s="980"/>
      <c r="C18" s="981"/>
      <c r="D18" s="536"/>
      <c r="E18" s="245"/>
      <c r="F18" s="242"/>
      <c r="G18" s="242"/>
      <c r="H18" s="242"/>
      <c r="I18" s="242"/>
      <c r="J18" s="242"/>
      <c r="K18" s="540"/>
      <c r="L18" s="242"/>
      <c r="M18" s="242"/>
      <c r="N18" s="242"/>
      <c r="O18" s="538"/>
      <c r="P18" s="997"/>
      <c r="Q18" s="998"/>
      <c r="T18" s="541"/>
      <c r="U18" s="541"/>
      <c r="V18" s="541"/>
      <c r="W18" s="541"/>
      <c r="X18" s="541"/>
      <c r="Y18" s="539"/>
    </row>
    <row r="19" spans="1:25" ht="36.75" customHeight="1">
      <c r="A19" s="535">
        <v>9</v>
      </c>
      <c r="B19" s="980"/>
      <c r="C19" s="981"/>
      <c r="D19" s="536"/>
      <c r="E19" s="245"/>
      <c r="F19" s="242"/>
      <c r="G19" s="242"/>
      <c r="H19" s="242"/>
      <c r="I19" s="242"/>
      <c r="J19" s="242"/>
      <c r="K19" s="540"/>
      <c r="L19" s="242"/>
      <c r="M19" s="242"/>
      <c r="N19" s="242"/>
      <c r="O19" s="538"/>
      <c r="P19" s="997"/>
      <c r="Q19" s="998"/>
      <c r="T19" s="541"/>
      <c r="U19" s="541"/>
      <c r="V19" s="541"/>
      <c r="W19" s="541"/>
      <c r="X19" s="541"/>
      <c r="Y19" s="539"/>
    </row>
    <row r="20" spans="1:25" ht="36.75" customHeight="1">
      <c r="A20" s="535">
        <v>10</v>
      </c>
      <c r="B20" s="980"/>
      <c r="C20" s="981"/>
      <c r="D20" s="536"/>
      <c r="E20" s="245"/>
      <c r="F20" s="242"/>
      <c r="G20" s="242"/>
      <c r="H20" s="242"/>
      <c r="I20" s="242"/>
      <c r="J20" s="242"/>
      <c r="K20" s="540"/>
      <c r="L20" s="242"/>
      <c r="M20" s="242"/>
      <c r="N20" s="242"/>
      <c r="O20" s="538"/>
      <c r="P20" s="997"/>
      <c r="Q20" s="998"/>
      <c r="T20" s="541"/>
      <c r="U20" s="541"/>
      <c r="V20" s="541"/>
      <c r="W20" s="541"/>
      <c r="X20" s="541"/>
      <c r="Y20" s="539"/>
    </row>
    <row r="21" spans="1:25" ht="36.75" customHeight="1">
      <c r="A21" s="535">
        <v>11</v>
      </c>
      <c r="B21" s="980"/>
      <c r="C21" s="981"/>
      <c r="D21" s="536"/>
      <c r="E21" s="245"/>
      <c r="F21" s="242"/>
      <c r="G21" s="242"/>
      <c r="H21" s="242"/>
      <c r="I21" s="242"/>
      <c r="J21" s="242"/>
      <c r="K21" s="540"/>
      <c r="L21" s="242"/>
      <c r="M21" s="242"/>
      <c r="N21" s="242"/>
      <c r="O21" s="538"/>
      <c r="P21" s="997"/>
      <c r="Q21" s="998"/>
      <c r="T21" s="541"/>
      <c r="U21" s="541"/>
      <c r="V21" s="541"/>
      <c r="W21" s="541"/>
      <c r="X21" s="541"/>
      <c r="Y21" s="539"/>
    </row>
    <row r="22" spans="1:25" ht="36.75" customHeight="1">
      <c r="A22" s="535">
        <v>12</v>
      </c>
      <c r="B22" s="980"/>
      <c r="C22" s="981"/>
      <c r="D22" s="536"/>
      <c r="E22" s="245"/>
      <c r="F22" s="242"/>
      <c r="G22" s="242"/>
      <c r="H22" s="242"/>
      <c r="I22" s="242"/>
      <c r="J22" s="242"/>
      <c r="K22" s="540"/>
      <c r="L22" s="242"/>
      <c r="M22" s="242"/>
      <c r="N22" s="242"/>
      <c r="O22" s="538"/>
      <c r="P22" s="997"/>
      <c r="Q22" s="998"/>
      <c r="T22" s="996"/>
      <c r="U22" s="996"/>
      <c r="V22" s="996"/>
      <c r="W22" s="996"/>
      <c r="X22" s="996"/>
      <c r="Y22" s="539"/>
    </row>
    <row r="23" spans="1:25" ht="36.75" customHeight="1">
      <c r="A23" s="535">
        <v>13</v>
      </c>
      <c r="B23" s="980"/>
      <c r="C23" s="981"/>
      <c r="D23" s="536"/>
      <c r="E23" s="246"/>
      <c r="F23" s="247"/>
      <c r="G23" s="247"/>
      <c r="H23" s="247"/>
      <c r="I23" s="247"/>
      <c r="J23" s="247"/>
      <c r="K23" s="248"/>
      <c r="L23" s="247"/>
      <c r="M23" s="247"/>
      <c r="N23" s="247"/>
      <c r="O23" s="249"/>
      <c r="P23" s="250"/>
      <c r="Q23" s="251"/>
      <c r="T23" s="541"/>
      <c r="U23" s="541"/>
      <c r="V23" s="541"/>
      <c r="W23" s="541"/>
      <c r="X23" s="541"/>
      <c r="Y23" s="539"/>
    </row>
    <row r="24" spans="1:25" ht="36.75" customHeight="1">
      <c r="A24" s="535">
        <v>14</v>
      </c>
      <c r="B24" s="980"/>
      <c r="C24" s="981"/>
      <c r="D24" s="252"/>
      <c r="E24" s="246"/>
      <c r="F24" s="247"/>
      <c r="G24" s="247"/>
      <c r="H24" s="247"/>
      <c r="I24" s="247"/>
      <c r="J24" s="247"/>
      <c r="K24" s="248"/>
      <c r="L24" s="247"/>
      <c r="M24" s="247"/>
      <c r="N24" s="247"/>
      <c r="O24" s="249"/>
      <c r="P24" s="250"/>
      <c r="Q24" s="251"/>
      <c r="T24" s="541"/>
      <c r="U24" s="541"/>
      <c r="V24" s="541"/>
      <c r="W24" s="541"/>
      <c r="X24" s="541"/>
      <c r="Y24" s="539"/>
    </row>
    <row r="25" spans="1:25" ht="36.75" customHeight="1">
      <c r="A25" s="542">
        <v>15</v>
      </c>
      <c r="B25" s="978"/>
      <c r="C25" s="979"/>
      <c r="D25" s="253"/>
      <c r="E25" s="254"/>
      <c r="F25" s="255"/>
      <c r="G25" s="255"/>
      <c r="H25" s="255"/>
      <c r="I25" s="255"/>
      <c r="J25" s="255"/>
      <c r="K25" s="255"/>
      <c r="L25" s="255"/>
      <c r="M25" s="255"/>
      <c r="N25" s="255"/>
      <c r="O25" s="256"/>
      <c r="P25" s="991"/>
      <c r="Q25" s="992"/>
      <c r="T25" s="996"/>
      <c r="U25" s="996"/>
      <c r="V25" s="996"/>
      <c r="W25" s="996"/>
      <c r="X25" s="996"/>
      <c r="Y25" s="539"/>
    </row>
    <row r="26" spans="1:25" ht="36.75" customHeight="1"/>
    <row r="27" spans="1:25" ht="36.75" customHeight="1"/>
    <row r="28" spans="1:25" ht="36.75" customHeight="1"/>
    <row r="29" spans="1:25" ht="36.75" customHeight="1"/>
    <row r="30" spans="1:25" ht="36.75" customHeight="1"/>
    <row r="31" spans="1:25" ht="36.75" customHeight="1"/>
    <row r="32" spans="1:25" ht="36.75" customHeight="1"/>
    <row r="33" ht="36.75" customHeight="1"/>
  </sheetData>
  <sheetProtection sheet="1" formatCells="0" formatColumns="0" formatRows="0" insertRows="0" deleteRows="0" selectLockedCells="1"/>
  <mergeCells count="45">
    <mergeCell ref="E4:G4"/>
    <mergeCell ref="L4:Q4"/>
    <mergeCell ref="A5:Q7"/>
    <mergeCell ref="B8:C10"/>
    <mergeCell ref="P8:Q10"/>
    <mergeCell ref="D8:D10"/>
    <mergeCell ref="T25:X25"/>
    <mergeCell ref="P16:Q16"/>
    <mergeCell ref="T16:X16"/>
    <mergeCell ref="P17:Q17"/>
    <mergeCell ref="T17:X17"/>
    <mergeCell ref="P18:Q18"/>
    <mergeCell ref="P19:Q19"/>
    <mergeCell ref="T14:X14"/>
    <mergeCell ref="P15:Q15"/>
    <mergeCell ref="T15:X15"/>
    <mergeCell ref="P11:Q11"/>
    <mergeCell ref="B22:C22"/>
    <mergeCell ref="P20:Q20"/>
    <mergeCell ref="P21:Q21"/>
    <mergeCell ref="P22:Q22"/>
    <mergeCell ref="B11:C11"/>
    <mergeCell ref="B12:C12"/>
    <mergeCell ref="T22:X22"/>
    <mergeCell ref="P12:Q12"/>
    <mergeCell ref="P13:Q13"/>
    <mergeCell ref="P14:Q14"/>
    <mergeCell ref="B13:C13"/>
    <mergeCell ref="B14:C14"/>
    <mergeCell ref="B25:C25"/>
    <mergeCell ref="B20:C20"/>
    <mergeCell ref="E2:Q2"/>
    <mergeCell ref="M3:Q3"/>
    <mergeCell ref="A3:I3"/>
    <mergeCell ref="B21:C21"/>
    <mergeCell ref="A8:A10"/>
    <mergeCell ref="B15:C15"/>
    <mergeCell ref="B16:C16"/>
    <mergeCell ref="B17:C17"/>
    <mergeCell ref="B18:C18"/>
    <mergeCell ref="B19:C19"/>
    <mergeCell ref="P25:Q25"/>
    <mergeCell ref="B23:C23"/>
    <mergeCell ref="B24:C24"/>
    <mergeCell ref="A4:D4"/>
  </mergeCells>
  <phoneticPr fontId="1"/>
  <dataValidations count="5">
    <dataValidation imeMode="disabled" allowBlank="1" showInputMessage="1" showErrorMessage="1" sqref="H4 J4" xr:uid="{00000000-0002-0000-0800-000000000000}"/>
    <dataValidation allowBlank="1" showErrorMessage="1" sqref="E8:O10" xr:uid="{00000000-0002-0000-0800-000001000000}"/>
    <dataValidation allowBlank="1" showInputMessage="1" showErrorMessage="1" prompt="「7．資金支出明細」の経費番号（原カ-1、機カ-1、委キ-1…）を記入してください。" sqref="P11:Q25" xr:uid="{00000000-0002-0000-0800-000002000000}"/>
    <dataValidation type="list" allowBlank="1" showInputMessage="1" showErrorMessage="1" prompt="自社作業は「○」、_x000a_他社作業は「●」、_x000a_両方の場合は「○●」_x000a_を記入してください。" sqref="E11:O25" xr:uid="{00000000-0002-0000-0800-000003000000}">
      <formula1>"○,●,○●"</formula1>
    </dataValidation>
    <dataValidation type="list" allowBlank="1" showInputMessage="1" showErrorMessage="1" sqref="D11:D25" xr:uid="{00000000-0002-0000-0800-000004000000}">
      <formula1>"製品改良費,規格認証費"</formula1>
    </dataValidation>
  </dataValidations>
  <pageMargins left="0.59055118110236227" right="0.19685039370078741" top="0.39370078740157483" bottom="0.39370078740157483" header="0.19685039370078741" footer="0.19685039370078741"/>
  <pageSetup paperSize="9" scale="85" orientation="portrait" r:id="rId1"/>
  <extLst>
    <ext xmlns:x14="http://schemas.microsoft.com/office/spreadsheetml/2009/9/main" uri="{78C0D931-6437-407d-A8EE-F0AAD7539E65}">
      <x14:conditionalFormattings>
        <x14:conditionalFormatting xmlns:xm="http://schemas.microsoft.com/office/excel/2006/main">
          <x14:cfRule type="expression" priority="3" id="{F563F1A4-BAF3-419F-AFC1-26ED5EC11EA5}">
            <xm:f>OR(様式外＿申請書別紙入力用資料!$C$10="申請区分①　A【製品改良プロジェクト】",様式外＿申請書別紙入力用資料!$C$10="申請区分②　B【規格適合・認証取得プロジェクト - 製品改良目標無】")</xm:f>
            <x14:dxf>
              <font>
                <color theme="0" tint="-0.24994659260841701"/>
              </font>
              <fill>
                <patternFill>
                  <bgColor theme="0" tint="-0.24994659260841701"/>
                </patternFill>
              </fill>
            </x14:dxf>
          </x14:cfRule>
          <xm:sqref>L8:O12 L24:O25</xm:sqref>
        </x14:conditionalFormatting>
        <x14:conditionalFormatting xmlns:xm="http://schemas.microsoft.com/office/excel/2006/main">
          <x14:cfRule type="expression" priority="1" id="{1426ADE6-2DAF-460A-98E7-3CC2CECB145B}">
            <xm:f>OR(様式外＿申請書別紙入力用資料!$C$10="申請区分①　A【製品改良プロジェクト】",様式外＿申請書別紙入力用資料!$C$10="申請区分②　B【規格適合・認証取得プロジェクト - 製品改良目標無】")</xm:f>
            <x14:dxf>
              <font>
                <color theme="0" tint="-0.24994659260841701"/>
              </font>
              <fill>
                <patternFill>
                  <fgColor theme="0" tint="-0.24994659260841701"/>
                  <bgColor theme="0" tint="-0.24994659260841701"/>
                </patternFill>
              </fill>
            </x14:dxf>
          </x14:cfRule>
          <x14:cfRule type="expression" priority="2" id="{06EDAF37-5FD6-4EED-8901-FA2CEB5CE465}">
            <xm:f>OR('\\Tkkdfs01\公社文書\100_企画管理部\030_助成課\070_PT・委員等\020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製品改良・規格等適合化支援事業\070_令和4年度\010_交付要綱、募集要項、様式等\003_申請書\申請書記入例\[040803_様式第1-3号_改良_申請書記入例_田中修正ver.6.xlsx]表紙'!#REF!="申請区分①　A【製品改良プロジェクト】",'\\Tkkdfs01\公社文書\100_企画管理部\030_助成課\070_PT・委員等\020 課内事務\010 助成事業\000_公社全般\010 事業管理\510 製品改良・規格等適合化支援事業\070_令和4年度\010_交付要綱、募集要項、様式等\003_申請書\申請書記入例\[040803_様式第1-3号_改良_申請書記入例_田中修正ver.6.xlsx]表紙'!#REF!="申請区分②　B【規格適合・認証取得プロジェクト - 製品改良目標無】")</xm:f>
            <x14:dxf>
              <font>
                <color theme="0" tint="-0.24994659260841701"/>
              </font>
              <fill>
                <patternFill>
                  <bgColor theme="0" tint="-0.24994659260841701"/>
                </patternFill>
              </fill>
            </x14:dxf>
          </x14:cfRule>
          <xm:sqref>L13:O23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37</vt:i4>
      </vt:variant>
    </vt:vector>
  </HeadingPairs>
  <TitlesOfParts>
    <vt:vector size="64" baseType="lpstr">
      <vt:lpstr>様式外＿申請書別紙入力用資料</vt:lpstr>
      <vt:lpstr>申請事業・製品改良の計画(別紙１)</vt:lpstr>
      <vt:lpstr>製品改良実施内容(別紙２)</vt:lpstr>
      <vt:lpstr>規格認証の計画(別紙３)</vt:lpstr>
      <vt:lpstr>達成目標&lt;製品改良&gt;(別紙４)</vt:lpstr>
      <vt:lpstr>達成目標&lt;規格認証&gt;(別紙５)</vt:lpstr>
      <vt:lpstr>役員株主名簿(別紙６）</vt:lpstr>
      <vt:lpstr>実施体制(別紙７)</vt:lpstr>
      <vt:lpstr>スケジュール(別紙８)</vt:lpstr>
      <vt:lpstr>市場性(別紙９)</vt:lpstr>
      <vt:lpstr>支出明細＜原材料・改良＞(別紙１０)</vt:lpstr>
      <vt:lpstr>支出明細＜機械工具・改良＞(別紙１１)</vt:lpstr>
      <vt:lpstr>計画書＜機械工具・改良＞(別紙１２)</vt:lpstr>
      <vt:lpstr>支出明細＜委託専門家・改良＞(別紙１３)</vt:lpstr>
      <vt:lpstr>計画書＜委託専門家・改良＞(別紙１４)</vt:lpstr>
      <vt:lpstr>支出明細＜産業財産権・改良＞(別紙１５)</vt:lpstr>
      <vt:lpstr>人件費早見表・改良(別紙１６)</vt:lpstr>
      <vt:lpstr>支出明細＜人件費・改良＞(別紙１７)</vt:lpstr>
      <vt:lpstr>支出明細＜賃借料・改良＞(別紙１８)</vt:lpstr>
      <vt:lpstr>計画書＜賃借料・改良＞(別紙１９)</vt:lpstr>
      <vt:lpstr>支出明細＜原材料・規格認証＞(別紙２０)</vt:lpstr>
      <vt:lpstr>支出明細＜機械工具・規格認証＞(別紙２１)</vt:lpstr>
      <vt:lpstr>計画書＜機械工具・規格認証＞(別紙２２)</vt:lpstr>
      <vt:lpstr>支払明細＜委託専門家・規格認証＞(別紙２３)</vt:lpstr>
      <vt:lpstr>計画書＜委託専門家・規格認証＞(別紙２４)</vt:lpstr>
      <vt:lpstr>資金計画(別紙２５)</vt:lpstr>
      <vt:lpstr>様式外_Jグランツ入力参考</vt:lpstr>
      <vt:lpstr>'支出明細＜委託専門家・改良＞(別紙１３)'!_9．資金支出明細</vt:lpstr>
      <vt:lpstr>'支出明細＜機械工具・改良＞(別紙１１)'!_9．資金支出明細</vt:lpstr>
      <vt:lpstr>'支出明細＜機械工具・規格認証＞(別紙２１)'!_9．資金支出明細</vt:lpstr>
      <vt:lpstr>'支出明細＜原材料・改良＞(別紙１０)'!_9．資金支出明細</vt:lpstr>
      <vt:lpstr>'支出明細＜原材料・規格認証＞(別紙２０)'!_9．資金支出明細</vt:lpstr>
      <vt:lpstr>'支出明細＜賃借料・改良＞(別紙１８)'!_9．資金支出明細</vt:lpstr>
      <vt:lpstr>'支払明細＜委託専門家・規格認証＞(別紙２３)'!_9．資金支出明細</vt:lpstr>
      <vt:lpstr>'役員株主名簿(別紙６）'!_ftn1</vt:lpstr>
      <vt:lpstr>'スケジュール(別紙８)'!Print_Area</vt:lpstr>
      <vt:lpstr>'規格認証の計画(別紙３)'!Print_Area</vt:lpstr>
      <vt:lpstr>'計画書＜委託専門家・改良＞(別紙１４)'!Print_Area</vt:lpstr>
      <vt:lpstr>'計画書＜委託専門家・規格認証＞(別紙２４)'!Print_Area</vt:lpstr>
      <vt:lpstr>'計画書＜機械工具・改良＞(別紙１２)'!Print_Area</vt:lpstr>
      <vt:lpstr>'計画書＜機械工具・規格認証＞(別紙２２)'!Print_Area</vt:lpstr>
      <vt:lpstr>'計画書＜賃借料・改良＞(別紙１９)'!Print_Area</vt:lpstr>
      <vt:lpstr>'市場性(別紙９)'!Print_Area</vt:lpstr>
      <vt:lpstr>'支出明細＜委託専門家・改良＞(別紙１３)'!Print_Area</vt:lpstr>
      <vt:lpstr>'支出明細＜機械工具・改良＞(別紙１１)'!Print_Area</vt:lpstr>
      <vt:lpstr>'支出明細＜機械工具・規格認証＞(別紙２１)'!Print_Area</vt:lpstr>
      <vt:lpstr>'支出明細＜原材料・改良＞(別紙１０)'!Print_Area</vt:lpstr>
      <vt:lpstr>'支出明細＜原材料・規格認証＞(別紙２０)'!Print_Area</vt:lpstr>
      <vt:lpstr>'支出明細＜産業財産権・改良＞(別紙１５)'!Print_Area</vt:lpstr>
      <vt:lpstr>'支出明細＜人件費・改良＞(別紙１７)'!Print_Area</vt:lpstr>
      <vt:lpstr>'支出明細＜賃借料・改良＞(別紙１８)'!Print_Area</vt:lpstr>
      <vt:lpstr>'支払明細＜委託専門家・規格認証＞(別紙２３)'!Print_Area</vt:lpstr>
      <vt:lpstr>'資金計画(別紙２５)'!Print_Area</vt:lpstr>
      <vt:lpstr>'実施体制(別紙７)'!Print_Area</vt:lpstr>
      <vt:lpstr>'申請事業・製品改良の計画(別紙１)'!Print_Area</vt:lpstr>
      <vt:lpstr>'人件費早見表・改良(別紙１６)'!Print_Area</vt:lpstr>
      <vt:lpstr>'製品改良実施内容(別紙２)'!Print_Area</vt:lpstr>
      <vt:lpstr>'達成目標&lt;規格認証&gt;(別紙５)'!Print_Area</vt:lpstr>
      <vt:lpstr>'達成目標&lt;製品改良&gt;(別紙４)'!Print_Area</vt:lpstr>
      <vt:lpstr>'役員株主名簿(別紙６）'!Print_Area</vt:lpstr>
      <vt:lpstr>様式外＿申請書別紙入力用資料!Print_Area</vt:lpstr>
      <vt:lpstr>'スケジュール(別紙８)'!Print_Titles</vt:lpstr>
      <vt:lpstr>'支出明細＜原材料・改良＞(別紙１０)'!Print_Titles</vt:lpstr>
      <vt:lpstr>'支出明細＜原材料・規格認証＞(別紙２０)'!Print_Titles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2020-01-30T03:06:24Z</dcterms:created>
  <dcterms:modified xsi:type="dcterms:W3CDTF">2025-08-20T04:19:12Z</dcterms:modified>
  <cp:contentStatus/>
</cp:coreProperties>
</file>