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codeName="ThisWorkbook"/>
  <xr:revisionPtr revIDLastSave="0" documentId="13_ncr:1_{D7CEC2FA-08BA-4154-A743-565AD8A69282}" xr6:coauthVersionLast="47" xr6:coauthVersionMax="47" xr10:uidLastSave="{00000000-0000-0000-0000-000000000000}"/>
  <bookViews>
    <workbookView xWindow="28690" yWindow="-110" windowWidth="29020" windowHeight="15700" tabRatio="799" xr2:uid="{00000000-000D-0000-FFFF-FFFF00000000}"/>
  </bookViews>
  <sheets>
    <sheet name="別紙1_役員株主名簿" sheetId="28" r:id="rId1"/>
    <sheet name="反社排除誓約" sheetId="50" r:id="rId2"/>
    <sheet name="別紙２_展示会等" sheetId="45" r:id="rId3"/>
    <sheet name="別紙２_展示会等 (2)" sheetId="48" state="hidden" r:id="rId4"/>
    <sheet name="別紙３_販売促進費" sheetId="47" r:id="rId5"/>
    <sheet name="別紙４_日程表" sheetId="38" r:id="rId6"/>
    <sheet name="別紙５_資金計画" sheetId="25" r:id="rId7"/>
    <sheet name="様式外_Ｊグランツ入力参考" sheetId="49" r:id="rId8"/>
  </sheets>
  <externalReferences>
    <externalReference r:id="rId9"/>
  </externalReferences>
  <definedNames>
    <definedName name="_Hlk220936300" localSheetId="1">反社排除誓約!#REF!</definedName>
    <definedName name="_xlnm.Print_Area" localSheetId="2">別紙２_展示会等!$A$1:$L$59</definedName>
    <definedName name="_xlnm.Print_Area" localSheetId="3">'別紙２_展示会等 (2)'!$A$1:$L$59</definedName>
    <definedName name="_xlnm.Print_Area" localSheetId="4">別紙３_販売促進費!$A$1:$L$55</definedName>
    <definedName name="_xlnm.Print_Area" localSheetId="5">別紙４_日程表!$A$1:$U$111</definedName>
    <definedName name="_xlnm.Print_Area" localSheetId="6">別紙５_資金計画!$A$1:$N$31</definedName>
    <definedName name="_xlnm.Print_Area" localSheetId="7">様式外_Ｊグランツ入力参考!$A$1:$R$21</definedName>
    <definedName name="大分類" localSheetId="6">'[1]１申請者概要２申請状況'!$AG$5:$AG$24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49" l="1"/>
  <c r="L58" i="48" l="1"/>
  <c r="K58" i="48"/>
  <c r="L57" i="48"/>
  <c r="K57" i="48"/>
  <c r="L56" i="48"/>
  <c r="K56" i="48"/>
  <c r="L55" i="48"/>
  <c r="K55" i="48"/>
  <c r="L53" i="48"/>
  <c r="K53" i="48"/>
  <c r="L48" i="48"/>
  <c r="K48" i="48"/>
  <c r="L43" i="48"/>
  <c r="K43" i="48"/>
  <c r="L38" i="48"/>
  <c r="K38" i="48"/>
  <c r="L33" i="48"/>
  <c r="K33" i="48"/>
  <c r="L28" i="48"/>
  <c r="K28" i="48"/>
  <c r="L23" i="48"/>
  <c r="K23" i="48"/>
  <c r="L18" i="48"/>
  <c r="K18" i="48"/>
  <c r="L13" i="48"/>
  <c r="K13" i="48"/>
  <c r="L8" i="48"/>
  <c r="K8" i="48"/>
  <c r="L59" i="48" l="1"/>
  <c r="K59" i="48"/>
  <c r="H11" i="25" l="1"/>
  <c r="F11" i="25"/>
  <c r="K17" i="47" l="1"/>
  <c r="J17" i="47"/>
  <c r="K52" i="47"/>
  <c r="H15" i="25" s="1"/>
  <c r="J52" i="47"/>
  <c r="F15" i="25" s="1"/>
  <c r="K39" i="47"/>
  <c r="H14" i="25" s="1"/>
  <c r="J39" i="47"/>
  <c r="F14" i="25" s="1"/>
  <c r="K30" i="47"/>
  <c r="H13" i="25" s="1"/>
  <c r="J30" i="47"/>
  <c r="F13" i="25" s="1"/>
  <c r="J55" i="47" l="1"/>
  <c r="K55" i="47"/>
  <c r="L13" i="45"/>
  <c r="L43" i="45" l="1"/>
  <c r="T41" i="38" l="1"/>
  <c r="S41" i="38"/>
  <c r="R41" i="38"/>
  <c r="Q41" i="38"/>
  <c r="P41" i="38"/>
  <c r="O41" i="38"/>
  <c r="N41" i="38"/>
  <c r="M41" i="38"/>
  <c r="L41" i="38"/>
  <c r="K41" i="38"/>
  <c r="J41" i="38"/>
  <c r="I41" i="38"/>
  <c r="H41" i="38"/>
  <c r="G41" i="38"/>
  <c r="F41" i="38"/>
  <c r="T38" i="38"/>
  <c r="S38" i="38"/>
  <c r="R38" i="38"/>
  <c r="Q38" i="38"/>
  <c r="P38" i="38"/>
  <c r="O38" i="38"/>
  <c r="N38" i="38"/>
  <c r="M38" i="38"/>
  <c r="L38" i="38"/>
  <c r="K38" i="38"/>
  <c r="J38" i="38"/>
  <c r="I38" i="38"/>
  <c r="H38" i="38"/>
  <c r="G38" i="38"/>
  <c r="F38" i="38"/>
  <c r="T35" i="38"/>
  <c r="S35" i="38"/>
  <c r="R35" i="38"/>
  <c r="Q35" i="38"/>
  <c r="P35" i="38"/>
  <c r="O35" i="38"/>
  <c r="N35" i="38"/>
  <c r="M35" i="38"/>
  <c r="L35" i="38"/>
  <c r="K35" i="38"/>
  <c r="J35" i="38"/>
  <c r="I35" i="38"/>
  <c r="H35" i="38"/>
  <c r="G35" i="38"/>
  <c r="F35" i="38"/>
  <c r="T32" i="38"/>
  <c r="S32" i="38"/>
  <c r="R32" i="38"/>
  <c r="Q32" i="38"/>
  <c r="P32" i="38"/>
  <c r="O32" i="38"/>
  <c r="N32" i="38"/>
  <c r="M32" i="38"/>
  <c r="L32" i="38"/>
  <c r="K32" i="38"/>
  <c r="J32" i="38"/>
  <c r="I32" i="38"/>
  <c r="H32" i="38"/>
  <c r="G32" i="38"/>
  <c r="F32" i="38"/>
  <c r="T29" i="38"/>
  <c r="S29" i="38"/>
  <c r="R29" i="38"/>
  <c r="Q29" i="38"/>
  <c r="P29" i="38"/>
  <c r="O29" i="38"/>
  <c r="N29" i="38"/>
  <c r="M29" i="38"/>
  <c r="L29" i="38"/>
  <c r="K29" i="38"/>
  <c r="J29" i="38"/>
  <c r="I29" i="38"/>
  <c r="H29" i="38"/>
  <c r="G29" i="38"/>
  <c r="F29" i="38"/>
  <c r="T26" i="38"/>
  <c r="S26" i="38"/>
  <c r="R26" i="38"/>
  <c r="Q26" i="38"/>
  <c r="P26" i="38"/>
  <c r="O26" i="38"/>
  <c r="N26" i="38"/>
  <c r="M26" i="38"/>
  <c r="L26" i="38"/>
  <c r="K26" i="38"/>
  <c r="J26" i="38"/>
  <c r="I26" i="38"/>
  <c r="H26" i="38"/>
  <c r="G26" i="38"/>
  <c r="F26" i="38"/>
  <c r="T23" i="38"/>
  <c r="S23" i="38"/>
  <c r="R23" i="38"/>
  <c r="Q23" i="38"/>
  <c r="P23" i="38"/>
  <c r="O23" i="38"/>
  <c r="N23" i="38"/>
  <c r="M23" i="38"/>
  <c r="L23" i="38"/>
  <c r="K23" i="38"/>
  <c r="J23" i="38"/>
  <c r="I23" i="38"/>
  <c r="H23" i="38"/>
  <c r="G23" i="38"/>
  <c r="F23" i="38"/>
  <c r="T20" i="38"/>
  <c r="S20" i="38"/>
  <c r="R20" i="38"/>
  <c r="Q20" i="38"/>
  <c r="P20" i="38"/>
  <c r="O20" i="38"/>
  <c r="N20" i="38"/>
  <c r="M20" i="38"/>
  <c r="L20" i="38"/>
  <c r="K20" i="38"/>
  <c r="J20" i="38"/>
  <c r="I20" i="38"/>
  <c r="H20" i="38"/>
  <c r="G20" i="38"/>
  <c r="F20" i="38"/>
  <c r="T17" i="38"/>
  <c r="S17" i="38"/>
  <c r="R17" i="38"/>
  <c r="Q17" i="38"/>
  <c r="P17" i="38"/>
  <c r="O17" i="38"/>
  <c r="N17" i="38"/>
  <c r="M17" i="38"/>
  <c r="L17" i="38"/>
  <c r="K17" i="38"/>
  <c r="J17" i="38"/>
  <c r="I17" i="38"/>
  <c r="H17" i="38"/>
  <c r="G17" i="38"/>
  <c r="F17" i="38"/>
  <c r="T14" i="38"/>
  <c r="S14" i="38"/>
  <c r="R14" i="38"/>
  <c r="Q14" i="38"/>
  <c r="P14" i="38"/>
  <c r="O14" i="38"/>
  <c r="N14" i="38"/>
  <c r="M14" i="38"/>
  <c r="L14" i="38"/>
  <c r="K14" i="38"/>
  <c r="J14" i="38"/>
  <c r="I14" i="38"/>
  <c r="H14" i="38"/>
  <c r="G14" i="38"/>
  <c r="F14" i="38"/>
  <c r="D109" i="38" l="1"/>
  <c r="D106" i="38"/>
  <c r="D103" i="38"/>
  <c r="D100" i="38"/>
  <c r="D97" i="38"/>
  <c r="D91" i="38"/>
  <c r="D88" i="38"/>
  <c r="D85" i="38"/>
  <c r="D79" i="38"/>
  <c r="D76" i="38"/>
  <c r="D73" i="38"/>
  <c r="D70" i="38"/>
  <c r="D67" i="38"/>
  <c r="D58" i="38"/>
  <c r="D61" i="38"/>
  <c r="D55" i="38"/>
  <c r="D49" i="38"/>
  <c r="D40" i="38"/>
  <c r="D37" i="38"/>
  <c r="D34" i="38"/>
  <c r="D31" i="38"/>
  <c r="D28" i="38"/>
  <c r="D25" i="38"/>
  <c r="D22" i="38"/>
  <c r="D19" i="38"/>
  <c r="D16" i="38"/>
  <c r="D13" i="38"/>
  <c r="L56" i="45" l="1"/>
  <c r="H7" i="25" s="1"/>
  <c r="L57" i="45"/>
  <c r="H8" i="25" s="1"/>
  <c r="L58" i="45"/>
  <c r="H9" i="25" s="1"/>
  <c r="L55" i="45"/>
  <c r="H6" i="25" s="1"/>
  <c r="K57" i="45"/>
  <c r="F8" i="25" s="1"/>
  <c r="K56" i="45"/>
  <c r="F7" i="25" s="1"/>
  <c r="K58" i="45"/>
  <c r="F9" i="25" s="1"/>
  <c r="K8" i="45"/>
  <c r="K55" i="45"/>
  <c r="F6" i="25" s="1"/>
  <c r="H12" i="25" l="1"/>
  <c r="L59" i="45"/>
  <c r="K59" i="45"/>
  <c r="L53" i="45"/>
  <c r="K53" i="45"/>
  <c r="L48" i="45"/>
  <c r="K48" i="45"/>
  <c r="K43" i="45"/>
  <c r="L38" i="45"/>
  <c r="K38" i="45"/>
  <c r="L33" i="45"/>
  <c r="K33" i="45"/>
  <c r="L28" i="45"/>
  <c r="K28" i="45"/>
  <c r="L23" i="45"/>
  <c r="K23" i="45"/>
  <c r="L18" i="45"/>
  <c r="K18" i="45"/>
  <c r="K13" i="45"/>
  <c r="L8" i="45"/>
  <c r="F12" i="25" l="1"/>
  <c r="H10" i="25" l="1"/>
  <c r="F29" i="25" l="1"/>
  <c r="M17" i="25" l="1"/>
  <c r="L19" i="49" s="1"/>
  <c r="F16" i="25"/>
  <c r="J15" i="25" l="1"/>
  <c r="J9" i="25" l="1"/>
  <c r="J7" i="25" l="1"/>
  <c r="J8" i="25"/>
  <c r="J6" i="25"/>
  <c r="J10" i="25" l="1"/>
  <c r="L6" i="25" l="1"/>
  <c r="J14" i="25"/>
  <c r="F10" i="25" l="1"/>
  <c r="F17" i="25" s="1"/>
  <c r="L17" i="49" s="1"/>
  <c r="J12" i="25" l="1"/>
  <c r="J11" i="25" l="1"/>
  <c r="H16" i="25" l="1"/>
  <c r="H17" i="25" s="1"/>
  <c r="L18" i="49" s="1"/>
  <c r="C18" i="25"/>
  <c r="F21" i="25" l="1"/>
  <c r="J13" i="25"/>
  <c r="J16" i="25" l="1"/>
  <c r="J17" i="25" s="1"/>
  <c r="C30" i="25"/>
  <c r="C19" i="25"/>
  <c r="L11" i="25" l="1"/>
  <c r="K18" i="28"/>
  <c r="L7" i="28" l="1"/>
  <c r="L18" i="28"/>
  <c r="L15" i="28"/>
  <c r="L10" i="28"/>
  <c r="L9" i="28"/>
  <c r="L14" i="28"/>
  <c r="L13" i="28"/>
  <c r="L12" i="28"/>
  <c r="L11" i="28"/>
  <c r="L17" i="28"/>
  <c r="L16" i="28"/>
  <c r="L8" i="28"/>
</calcChain>
</file>

<file path=xl/sharedStrings.xml><?xml version="1.0" encoding="utf-8"?>
<sst xmlns="http://schemas.openxmlformats.org/spreadsheetml/2006/main" count="698" uniqueCount="238">
  <si>
    <t>展示会名</t>
    <rPh sb="0" eb="3">
      <t>テンジカイ</t>
    </rPh>
    <rPh sb="3" eb="4">
      <t>メイ</t>
    </rPh>
    <phoneticPr fontId="2"/>
  </si>
  <si>
    <t>～</t>
    <phoneticPr fontId="2"/>
  </si>
  <si>
    <t>≧</t>
    <phoneticPr fontId="2"/>
  </si>
  <si>
    <t>販売促進費</t>
    <rPh sb="0" eb="5">
      <t>ハンバイソクシンヒ</t>
    </rPh>
    <phoneticPr fontId="2"/>
  </si>
  <si>
    <t>費用名</t>
    <rPh sb="0" eb="2">
      <t>ヒヨウ</t>
    </rPh>
    <rPh sb="2" eb="3">
      <t>メイ</t>
    </rPh>
    <phoneticPr fontId="4"/>
  </si>
  <si>
    <t>運営者(契約先)</t>
    <rPh sb="0" eb="3">
      <t>ウンエイシャ</t>
    </rPh>
    <phoneticPr fontId="2"/>
  </si>
  <si>
    <t>ECサイト名</t>
    <rPh sb="5" eb="6">
      <t>メイ</t>
    </rPh>
    <phoneticPr fontId="2"/>
  </si>
  <si>
    <t>円</t>
    <rPh sb="0" eb="1">
      <t>エン</t>
    </rPh>
    <phoneticPr fontId="2"/>
  </si>
  <si>
    <t>申請
年度</t>
    <rPh sb="0" eb="2">
      <t>シンセイ</t>
    </rPh>
    <rPh sb="3" eb="5">
      <t>ネンド</t>
    </rPh>
    <phoneticPr fontId="2"/>
  </si>
  <si>
    <t>申請テーマ</t>
    <rPh sb="0" eb="2">
      <t>シンセイ</t>
    </rPh>
    <phoneticPr fontId="2"/>
  </si>
  <si>
    <t>その他の株主</t>
    <rPh sb="2" eb="3">
      <t>タ</t>
    </rPh>
    <rPh sb="4" eb="6">
      <t>カブヌシ</t>
    </rPh>
    <phoneticPr fontId="1"/>
  </si>
  <si>
    <t>合　　　計</t>
    <rPh sb="0" eb="1">
      <t>ア</t>
    </rPh>
    <rPh sb="4" eb="5">
      <t>ケイ</t>
    </rPh>
    <phoneticPr fontId="1"/>
  </si>
  <si>
    <t>役　員</t>
  </si>
  <si>
    <t>株　主</t>
  </si>
  <si>
    <t>-</t>
  </si>
  <si>
    <t>支払予定先</t>
    <rPh sb="0" eb="5">
      <t>シハライヨテイサキ</t>
    </rPh>
    <phoneticPr fontId="2"/>
  </si>
  <si>
    <t>出展小間料</t>
    <rPh sb="0" eb="5">
      <t>シュッテンコマリョウ</t>
    </rPh>
    <phoneticPr fontId="4"/>
  </si>
  <si>
    <t>単位（円）</t>
    <rPh sb="0" eb="2">
      <t>タンイ</t>
    </rPh>
    <rPh sb="3" eb="4">
      <t>エン</t>
    </rPh>
    <phoneticPr fontId="4"/>
  </si>
  <si>
    <t>輸送費</t>
    <rPh sb="0" eb="3">
      <t>ユソウヒ</t>
    </rPh>
    <phoneticPr fontId="2"/>
  </si>
  <si>
    <t>通訳費</t>
    <rPh sb="0" eb="3">
      <t>ツウヤクヒ</t>
    </rPh>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</si>
  <si>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</si>
  <si>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</si>
  <si>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</si>
  <si>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助成対象期間</t>
    <rPh sb="0" eb="6">
      <t>ジョセイタイショウキカン</t>
    </rPh>
    <phoneticPr fontId="2"/>
  </si>
  <si>
    <t>進捗状況等</t>
  </si>
  <si>
    <t>自己資金</t>
  </si>
  <si>
    <t>銀行借入金</t>
  </si>
  <si>
    <t>役員借入金</t>
  </si>
  <si>
    <t>その他</t>
  </si>
  <si>
    <t>合　　　計</t>
  </si>
  <si>
    <t>区　分</t>
    <phoneticPr fontId="2"/>
  </si>
  <si>
    <t>（２）資金調達内訳</t>
    <phoneticPr fontId="1"/>
  </si>
  <si>
    <t>出展契約予定日</t>
    <phoneticPr fontId="2"/>
  </si>
  <si>
    <t>支払完了予定日</t>
    <phoneticPr fontId="2"/>
  </si>
  <si>
    <t>販売促進費　計</t>
    <rPh sb="0" eb="5">
      <t>ハンバイソクシンヒ</t>
    </rPh>
    <rPh sb="6" eb="7">
      <t>ケイ</t>
    </rPh>
    <phoneticPr fontId="2"/>
  </si>
  <si>
    <t>№</t>
    <phoneticPr fontId="2"/>
  </si>
  <si>
    <t>経費区分：展示会等参加費</t>
    <rPh sb="0" eb="2">
      <t>ケイヒ</t>
    </rPh>
    <rPh sb="2" eb="4">
      <t>クブン</t>
    </rPh>
    <rPh sb="5" eb="8">
      <t>テンジカイ</t>
    </rPh>
    <rPh sb="8" eb="9">
      <t>トウ</t>
    </rPh>
    <rPh sb="9" eb="12">
      <t>サンカヒ</t>
    </rPh>
    <phoneticPr fontId="2"/>
  </si>
  <si>
    <t>経費区分：販売促進費</t>
    <rPh sb="0" eb="2">
      <t>ケイヒ</t>
    </rPh>
    <rPh sb="2" eb="4">
      <t>クブン</t>
    </rPh>
    <rPh sb="5" eb="10">
      <t>ハンバイソクシンヒ</t>
    </rPh>
    <phoneticPr fontId="2"/>
  </si>
  <si>
    <t>通 訳 費</t>
    <phoneticPr fontId="4"/>
  </si>
  <si>
    <t>輸 送 費</t>
    <phoneticPr fontId="4"/>
  </si>
  <si>
    <t>資 材 費</t>
    <phoneticPr fontId="1"/>
  </si>
  <si>
    <t>（１）経費区分別内訳</t>
    <phoneticPr fontId="1"/>
  </si>
  <si>
    <t>展示会等参加費</t>
    <rPh sb="3" eb="4">
      <t>トウ</t>
    </rPh>
    <phoneticPr fontId="2"/>
  </si>
  <si>
    <t>資金調達計画(円)</t>
    <rPh sb="7" eb="8">
      <t>エン</t>
    </rPh>
    <phoneticPr fontId="1"/>
  </si>
  <si>
    <t>合　　計　①＋②</t>
    <rPh sb="0" eb="1">
      <t>ゴウ</t>
    </rPh>
    <rPh sb="3" eb="4">
      <t>ケイ</t>
    </rPh>
    <phoneticPr fontId="4"/>
  </si>
  <si>
    <t>②販売促進費　計</t>
    <rPh sb="1" eb="6">
      <t>ハンバイソクシンヒ</t>
    </rPh>
    <rPh sb="7" eb="8">
      <t>ケイ</t>
    </rPh>
    <phoneticPr fontId="2"/>
  </si>
  <si>
    <t>資金の調達先(名称等)</t>
    <phoneticPr fontId="1"/>
  </si>
  <si>
    <t>助成対象経費
(税抜)</t>
    <rPh sb="0" eb="2">
      <t>ジョセイ</t>
    </rPh>
    <rPh sb="2" eb="4">
      <t>タイショウ</t>
    </rPh>
    <rPh sb="4" eb="6">
      <t>ケイヒ</t>
    </rPh>
    <rPh sb="8" eb="10">
      <t>ゼイヌ</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</si>
  <si>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</si>
  <si>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</si>
  <si>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</si>
  <si>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</si>
  <si>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</si>
  <si>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</si>
  <si>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№４</t>
    <phoneticPr fontId="2"/>
  </si>
  <si>
    <t>№５</t>
    <phoneticPr fontId="2"/>
  </si>
  <si>
    <t>経 費 区 分</t>
    <rPh sb="0" eb="1">
      <t>ヘ</t>
    </rPh>
    <rPh sb="2" eb="3">
      <t>ヒ</t>
    </rPh>
    <rPh sb="4" eb="5">
      <t>ク</t>
    </rPh>
    <rPh sb="6" eb="7">
      <t>ブン</t>
    </rPh>
    <phoneticPr fontId="2"/>
  </si>
  <si>
    <t>①展示会等参加費　計</t>
    <rPh sb="4" eb="5">
      <t>トウ</t>
    </rPh>
    <rPh sb="9" eb="10">
      <t>ケイ</t>
    </rPh>
    <phoneticPr fontId="2"/>
  </si>
  <si>
    <t>助成事業に
要する経費(税込)</t>
    <rPh sb="0" eb="4">
      <t>ジョセイジギョウ</t>
    </rPh>
    <rPh sb="6" eb="7">
      <t>ヨウ</t>
    </rPh>
    <rPh sb="9" eb="11">
      <t>ケイヒ</t>
    </rPh>
    <rPh sb="12" eb="14">
      <t>ゼイコミ</t>
    </rPh>
    <phoneticPr fontId="2"/>
  </si>
  <si>
    <t>〇　印刷物制作費</t>
    <rPh sb="5" eb="6">
      <t>セイ</t>
    </rPh>
    <phoneticPr fontId="2"/>
  </si>
  <si>
    <t>印刷物制作費</t>
    <rPh sb="0" eb="3">
      <t>インサツブツ</t>
    </rPh>
    <rPh sb="3" eb="5">
      <t>セイサク</t>
    </rPh>
    <rPh sb="5" eb="6">
      <t>ヒ</t>
    </rPh>
    <phoneticPr fontId="4"/>
  </si>
  <si>
    <t>印刷物制作費</t>
    <rPh sb="0" eb="3">
      <t>インサツブツ</t>
    </rPh>
    <rPh sb="3" eb="6">
      <t>セイサクヒ</t>
    </rPh>
    <phoneticPr fontId="2"/>
  </si>
  <si>
    <t>印刷物制作費　計</t>
    <rPh sb="0" eb="3">
      <t>インサツブツ</t>
    </rPh>
    <rPh sb="3" eb="5">
      <t>セイサク</t>
    </rPh>
    <rPh sb="5" eb="6">
      <t>ヒ</t>
    </rPh>
    <rPh sb="7" eb="8">
      <t>ケイ</t>
    </rPh>
    <phoneticPr fontId="2"/>
  </si>
  <si>
    <t>契約(登録)予定日</t>
    <rPh sb="0" eb="2">
      <t>ケイヤク</t>
    </rPh>
    <rPh sb="3" eb="5">
      <t>トウロク</t>
    </rPh>
    <phoneticPr fontId="2"/>
  </si>
  <si>
    <t>　「資金調達計画」の合計が、上表「助成事業に要する経費」合計と一致するように記入してください。</t>
    <rPh sb="2" eb="8">
      <t>シキンチョウタツケイカク</t>
    </rPh>
    <rPh sb="10" eb="12">
      <t>ゴウケイ</t>
    </rPh>
    <rPh sb="14" eb="16">
      <t>ジョウヒョウ</t>
    </rPh>
    <rPh sb="31" eb="33">
      <t>イッチ</t>
    </rPh>
    <rPh sb="38" eb="40">
      <t>キニュウ</t>
    </rPh>
    <phoneticPr fontId="1"/>
  </si>
  <si>
    <t>氏　名(企業名)</t>
    <rPh sb="4" eb="7">
      <t>キギョウメイ</t>
    </rPh>
    <phoneticPr fontId="2"/>
  </si>
  <si>
    <t>から</t>
    <phoneticPr fontId="2"/>
  </si>
  <si>
    <t>まで</t>
    <phoneticPr fontId="2"/>
  </si>
  <si>
    <t>〇　EC出店初期登録料</t>
    <phoneticPr fontId="2"/>
  </si>
  <si>
    <t>自社サイトのURL</t>
    <rPh sb="0" eb="2">
      <t>ジシャ</t>
    </rPh>
    <phoneticPr fontId="2"/>
  </si>
  <si>
    <t>EC運営者のURL</t>
    <rPh sb="2" eb="5">
      <t>ウンエイシャ</t>
    </rPh>
    <phoneticPr fontId="2"/>
  </si>
  <si>
    <t>〇　動画制作費</t>
    <phoneticPr fontId="2"/>
  </si>
  <si>
    <t>動画制作費</t>
    <phoneticPr fontId="2"/>
  </si>
  <si>
    <t>EC出店初期登録料</t>
    <phoneticPr fontId="2"/>
  </si>
  <si>
    <t>動画制作費</t>
    <rPh sb="0" eb="2">
      <t>ドウガ</t>
    </rPh>
    <rPh sb="2" eb="4">
      <t>セイサク</t>
    </rPh>
    <rPh sb="4" eb="5">
      <t>ヒ</t>
    </rPh>
    <phoneticPr fontId="2"/>
  </si>
  <si>
    <t>様式第１号（別紙１）</t>
    <rPh sb="6" eb="8">
      <t>ベッシ</t>
    </rPh>
    <phoneticPr fontId="2"/>
  </si>
  <si>
    <t>様式第１号（別紙２）</t>
    <rPh sb="6" eb="8">
      <t>ベッシ</t>
    </rPh>
    <phoneticPr fontId="2"/>
  </si>
  <si>
    <t>大企業</t>
    <rPh sb="0" eb="3">
      <t>ダイキギョウ</t>
    </rPh>
    <phoneticPr fontId="2"/>
  </si>
  <si>
    <t>「登記上の全役員」及び「持株比率が70％を超えるまでの株主」を持ち株比率が高い順に記載してください。</t>
    <rPh sb="1" eb="4">
      <t>トウキジョウ</t>
    </rPh>
    <rPh sb="6" eb="8">
      <t>ヤクイン</t>
    </rPh>
    <rPh sb="9" eb="10">
      <t>オヨ</t>
    </rPh>
    <rPh sb="12" eb="13">
      <t>モ</t>
    </rPh>
    <rPh sb="13" eb="14">
      <t>カブ</t>
    </rPh>
    <rPh sb="14" eb="16">
      <t>ヒリツ</t>
    </rPh>
    <rPh sb="21" eb="22">
      <t>コ</t>
    </rPh>
    <rPh sb="27" eb="29">
      <t>カブヌシ</t>
    </rPh>
    <rPh sb="31" eb="32">
      <t>モ</t>
    </rPh>
    <rPh sb="33" eb="34">
      <t>カブ</t>
    </rPh>
    <rPh sb="34" eb="36">
      <t>ヒリツ</t>
    </rPh>
    <rPh sb="37" eb="38">
      <t>タカ</t>
    </rPh>
    <rPh sb="39" eb="40">
      <t>ジュン</t>
    </rPh>
    <phoneticPr fontId="2"/>
  </si>
  <si>
    <t>本助成事業と内容
(展示会・経費等)の重複</t>
    <phoneticPr fontId="2"/>
  </si>
  <si>
    <t>申請先</t>
    <phoneticPr fontId="2"/>
  </si>
  <si>
    <t>助成事業名</t>
    <rPh sb="0" eb="2">
      <t>ジョセイ</t>
    </rPh>
    <rPh sb="2" eb="4">
      <t>ジギョウ</t>
    </rPh>
    <rPh sb="4" eb="5">
      <t>メイ</t>
    </rPh>
    <phoneticPr fontId="2"/>
  </si>
  <si>
    <t>　過去５年間に、国・地方公共団体等（公社含む）から、製品・サービス開発、創業、設備投資、販路開拓等の補助金・助成金の交付を受けた事業を直近から順に記載してください。</t>
    <phoneticPr fontId="2"/>
  </si>
  <si>
    <t>（１）交付を受けたことのある補助金・助成金（過去５年間）</t>
    <phoneticPr fontId="2"/>
  </si>
  <si>
    <t>（２）実施中及び申請中又は申請予定の補助金・助成金</t>
    <phoneticPr fontId="2"/>
  </si>
  <si>
    <t>　 実施中、申請中、申請予定の国・地方公共団体等（公社含む）の補助金・助成金（製品・サービス開発、創業、設備投資、販路開拓等）を直近から順に記載してください。</t>
    <phoneticPr fontId="2"/>
  </si>
  <si>
    <t>様式第１号（別紙４）</t>
    <rPh sb="6" eb="8">
      <t>ベッシ</t>
    </rPh>
    <phoneticPr fontId="2"/>
  </si>
  <si>
    <t>№４</t>
  </si>
  <si>
    <t>№５</t>
  </si>
  <si>
    <t>EC出店初期登録料</t>
    <phoneticPr fontId="4"/>
  </si>
  <si>
    <t>10
月</t>
    <rPh sb="3" eb="4">
      <t>ガツ</t>
    </rPh>
    <phoneticPr fontId="2"/>
  </si>
  <si>
    <t>11
月</t>
    <rPh sb="3" eb="4">
      <t>ガツ</t>
    </rPh>
    <phoneticPr fontId="2"/>
  </si>
  <si>
    <t>12
月</t>
    <rPh sb="3" eb="4">
      <t>ガツ</t>
    </rPh>
    <phoneticPr fontId="2"/>
  </si>
  <si>
    <t>助成金額
（円）</t>
    <rPh sb="0" eb="2">
      <t>ジョセイ</t>
    </rPh>
    <rPh sb="2" eb="4">
      <t>キンガク</t>
    </rPh>
    <rPh sb="6" eb="7">
      <t>エン</t>
    </rPh>
    <phoneticPr fontId="2"/>
  </si>
  <si>
    <t>申請者名称：</t>
    <rPh sb="0" eb="3">
      <t>シンセイシャ</t>
    </rPh>
    <rPh sb="3" eb="5">
      <t>メイショウ</t>
    </rPh>
    <phoneticPr fontId="2"/>
  </si>
  <si>
    <t>←「助成事業に要する経費」合計</t>
    <phoneticPr fontId="1"/>
  </si>
  <si>
    <t>3月</t>
    <phoneticPr fontId="2"/>
  </si>
  <si>
    <t>4月</t>
    <phoneticPr fontId="2"/>
  </si>
  <si>
    <t>5月</t>
    <phoneticPr fontId="2"/>
  </si>
  <si>
    <t>6月</t>
    <phoneticPr fontId="2"/>
  </si>
  <si>
    <t>7月</t>
    <phoneticPr fontId="2"/>
  </si>
  <si>
    <t>8月</t>
    <phoneticPr fontId="2"/>
  </si>
  <si>
    <t>時点</t>
    <rPh sb="0" eb="1">
      <t>ジテン</t>
    </rPh>
    <phoneticPr fontId="2"/>
  </si>
  <si>
    <t>No.</t>
    <phoneticPr fontId="2"/>
  </si>
  <si>
    <t>サイト制作・改修費</t>
    <rPh sb="6" eb="9">
      <t>カイシュウヒ</t>
    </rPh>
    <phoneticPr fontId="2"/>
  </si>
  <si>
    <t>広告掲載費</t>
    <rPh sb="0" eb="2">
      <t>コウコク</t>
    </rPh>
    <rPh sb="2" eb="4">
      <t>ケイサイ</t>
    </rPh>
    <rPh sb="4" eb="5">
      <t>ヒ</t>
    </rPh>
    <phoneticPr fontId="2"/>
  </si>
  <si>
    <t>サイト制作・改修費</t>
    <rPh sb="6" eb="9">
      <t>カイシュウヒ</t>
    </rPh>
    <phoneticPr fontId="4"/>
  </si>
  <si>
    <t>広告掲載費</t>
    <rPh sb="0" eb="1">
      <t>ヒロ</t>
    </rPh>
    <rPh sb="1" eb="2">
      <t>コク</t>
    </rPh>
    <rPh sb="2" eb="4">
      <t>ケイサイ</t>
    </rPh>
    <rPh sb="4" eb="5">
      <t>ヒ</t>
    </rPh>
    <phoneticPr fontId="2"/>
  </si>
  <si>
    <t>動画制作費　計</t>
    <rPh sb="0" eb="2">
      <t>ドウガ</t>
    </rPh>
    <rPh sb="2" eb="4">
      <t>セイサク</t>
    </rPh>
    <rPh sb="4" eb="5">
      <t>ヒ</t>
    </rPh>
    <rPh sb="6" eb="7">
      <t>ケイ</t>
    </rPh>
    <phoneticPr fontId="2"/>
  </si>
  <si>
    <t>広告掲載費　計</t>
    <rPh sb="0" eb="2">
      <t>コウコク</t>
    </rPh>
    <rPh sb="2" eb="4">
      <t>ケイサイ</t>
    </rPh>
    <rPh sb="4" eb="5">
      <t>ヒ</t>
    </rPh>
    <rPh sb="6" eb="7">
      <t>ケイ</t>
    </rPh>
    <phoneticPr fontId="2"/>
  </si>
  <si>
    <t>〇　広告掲載費</t>
    <rPh sb="4" eb="6">
      <t>ケイサイ</t>
    </rPh>
    <rPh sb="6" eb="7">
      <t>ヒ</t>
    </rPh>
    <phoneticPr fontId="2"/>
  </si>
  <si>
    <t>展示会等参加費</t>
    <rPh sb="0" eb="3">
      <t>テンジカイ</t>
    </rPh>
    <rPh sb="3" eb="4">
      <t>トウ</t>
    </rPh>
    <rPh sb="4" eb="7">
      <t>サンカヒ</t>
    </rPh>
    <phoneticPr fontId="2"/>
  </si>
  <si>
    <t>展示会種別</t>
    <phoneticPr fontId="2"/>
  </si>
  <si>
    <t>小間料</t>
    <rPh sb="0" eb="2">
      <t>コマ</t>
    </rPh>
    <rPh sb="2" eb="3">
      <t>リョウ</t>
    </rPh>
    <phoneticPr fontId="2"/>
  </si>
  <si>
    <t>資材費</t>
    <rPh sb="0" eb="2">
      <t>シザイ</t>
    </rPh>
    <rPh sb="2" eb="3">
      <t>ヒ</t>
    </rPh>
    <phoneticPr fontId="2"/>
  </si>
  <si>
    <t>小間数</t>
    <rPh sb="0" eb="2">
      <t>コマ</t>
    </rPh>
    <rPh sb="2" eb="3">
      <t>スウ</t>
    </rPh>
    <phoneticPr fontId="2"/>
  </si>
  <si>
    <t>合計</t>
    <rPh sb="0" eb="2">
      <t>ゴウケイ</t>
    </rPh>
    <phoneticPr fontId="2"/>
  </si>
  <si>
    <t>展示会会期</t>
    <rPh sb="0" eb="5">
      <t>テンジカイカイキ</t>
    </rPh>
    <phoneticPr fontId="2"/>
  </si>
  <si>
    <t xml:space="preserve"> </t>
    <phoneticPr fontId="2"/>
  </si>
  <si>
    <t>〇　サイト制作・改修費</t>
    <rPh sb="8" eb="11">
      <t>カイシュウヒ</t>
    </rPh>
    <phoneticPr fontId="2"/>
  </si>
  <si>
    <t>主 催 （契約先）</t>
    <phoneticPr fontId="2"/>
  </si>
  <si>
    <t>展示会URL</t>
    <rPh sb="0" eb="3">
      <t>テンジカイ</t>
    </rPh>
    <phoneticPr fontId="2"/>
  </si>
  <si>
    <t>展示会１</t>
    <phoneticPr fontId="2"/>
  </si>
  <si>
    <t>展示会４</t>
  </si>
  <si>
    <t>展示会５</t>
  </si>
  <si>
    <t>展示会６</t>
  </si>
  <si>
    <t>展示会７</t>
  </si>
  <si>
    <t>展示会８</t>
  </si>
  <si>
    <t>展示会９</t>
  </si>
  <si>
    <t>展示会１０</t>
  </si>
  <si>
    <t>展示会等参加費 計</t>
    <rPh sb="0" eb="3">
      <t>テンジカイ</t>
    </rPh>
    <rPh sb="3" eb="4">
      <t>トウ</t>
    </rPh>
    <rPh sb="4" eb="6">
      <t>サンカ</t>
    </rPh>
    <phoneticPr fontId="2"/>
  </si>
  <si>
    <t>展示会２</t>
    <phoneticPr fontId="2"/>
  </si>
  <si>
    <t>展示会３</t>
    <phoneticPr fontId="2"/>
  </si>
  <si>
    <t>選択してください</t>
  </si>
  <si>
    <t>様式第１号（別紙３）</t>
    <rPh sb="6" eb="8">
      <t>ベッシ</t>
    </rPh>
    <phoneticPr fontId="2"/>
  </si>
  <si>
    <t>様式第１号（別紙５）</t>
    <rPh sb="6" eb="8">
      <t>ベッシ</t>
    </rPh>
    <phoneticPr fontId="2"/>
  </si>
  <si>
    <t>選択</t>
  </si>
  <si>
    <t>サイト制作・改修費　計</t>
    <rPh sb="6" eb="9">
      <t>カイシュウヒ</t>
    </rPh>
    <rPh sb="10" eb="11">
      <t>ケイ</t>
    </rPh>
    <phoneticPr fontId="2"/>
  </si>
  <si>
    <t>助成事業に要する経費
(税込)</t>
  </si>
  <si>
    <t>助成事業に要する経費
(税込)</t>
    <phoneticPr fontId="2"/>
  </si>
  <si>
    <t>助成対象経費
(税抜)</t>
  </si>
  <si>
    <t>助成対象経費
(税抜)</t>
    <phoneticPr fontId="2"/>
  </si>
  <si>
    <t>新規・リニューアル</t>
    <rPh sb="0" eb="2">
      <t>シンキ</t>
    </rPh>
    <phoneticPr fontId="2"/>
  </si>
  <si>
    <t>会場名（国名）</t>
    <phoneticPr fontId="2"/>
  </si>
  <si>
    <t>出展形態</t>
    <rPh sb="0" eb="4">
      <t>シュッテンケイタイ</t>
    </rPh>
    <phoneticPr fontId="2"/>
  </si>
  <si>
    <r>
      <rPr>
        <sz val="9"/>
        <color rgb="FFFF0000"/>
        <rFont val="BIZ UDPゴシック"/>
        <family val="3"/>
        <charset val="128"/>
      </rPr>
      <t>＊</t>
    </r>
    <r>
      <rPr>
        <sz val="8"/>
        <color theme="1"/>
        <rFont val="BIZ UDPゴシック"/>
        <family val="3"/>
        <charset val="128"/>
      </rPr>
      <t>（　）内は合同会社の場合</t>
    </r>
    <phoneticPr fontId="2"/>
  </si>
  <si>
    <t>助成金交付申請額</t>
    <rPh sb="0" eb="3">
      <t>ジョセイキン</t>
    </rPh>
    <rPh sb="3" eb="5">
      <t>コウフ</t>
    </rPh>
    <rPh sb="5" eb="8">
      <t>シンセイガク</t>
    </rPh>
    <phoneticPr fontId="2"/>
  </si>
  <si>
    <r>
      <t xml:space="preserve">助成対象経費の
1/2又は
経費別限度額
</t>
    </r>
    <r>
      <rPr>
        <sz val="7"/>
        <color theme="1"/>
        <rFont val="BIZ UDPゴシック"/>
        <family val="3"/>
        <charset val="128"/>
      </rPr>
      <t>(千円未満切り捨て)</t>
    </r>
    <rPh sb="11" eb="12">
      <t>マタ</t>
    </rPh>
    <phoneticPr fontId="2"/>
  </si>
  <si>
    <r>
      <t xml:space="preserve">役職等
</t>
    </r>
    <r>
      <rPr>
        <sz val="9"/>
        <color theme="1"/>
        <rFont val="BIZ UDPゴシック"/>
        <family val="3"/>
        <charset val="128"/>
      </rPr>
      <t>（肩書等）</t>
    </r>
    <rPh sb="5" eb="7">
      <t>カタガキ</t>
    </rPh>
    <rPh sb="7" eb="8">
      <t>ナド</t>
    </rPh>
    <phoneticPr fontId="2"/>
  </si>
  <si>
    <t>令和8年</t>
    <rPh sb="0" eb="2">
      <t>レイワ</t>
    </rPh>
    <rPh sb="3" eb="4">
      <t>ネン</t>
    </rPh>
    <phoneticPr fontId="2"/>
  </si>
  <si>
    <t>＜事業基本情報＞</t>
    <rPh sb="1" eb="7">
      <t>ジギョウキホンジョウホウ</t>
    </rPh>
    <phoneticPr fontId="2"/>
  </si>
  <si>
    <t>１　助成対象商品名・助成対象期間・助成金交付申請額</t>
    <phoneticPr fontId="2"/>
  </si>
  <si>
    <t>〇　事業の名称</t>
    <phoneticPr fontId="2"/>
  </si>
  <si>
    <t>〇　事業開始日の決定方法</t>
    <rPh sb="4" eb="7">
      <t>カイシビ</t>
    </rPh>
    <rPh sb="8" eb="10">
      <t>ケッテイ</t>
    </rPh>
    <rPh sb="10" eb="12">
      <t>ホウホウ</t>
    </rPh>
    <phoneticPr fontId="2"/>
  </si>
  <si>
    <t>指定日から開始</t>
    <rPh sb="0" eb="3">
      <t>シテイビ</t>
    </rPh>
    <rPh sb="5" eb="7">
      <t>カイシ</t>
    </rPh>
    <phoneticPr fontId="2"/>
  </si>
  <si>
    <t>〇　事業開始日</t>
    <rPh sb="4" eb="7">
      <t>カイシビ</t>
    </rPh>
    <phoneticPr fontId="2"/>
  </si>
  <si>
    <t>〇　事業終了日</t>
    <rPh sb="4" eb="7">
      <t>シュウリョウビ</t>
    </rPh>
    <phoneticPr fontId="2"/>
  </si>
  <si>
    <t>〇　助成金交付申請額</t>
    <rPh sb="2" eb="10">
      <t>ジョセイキンコウフシンセイガク</t>
    </rPh>
    <phoneticPr fontId="2"/>
  </si>
  <si>
    <t>助成事業に要する経費(合計)</t>
    <rPh sb="0" eb="2">
      <t>ジョセイ</t>
    </rPh>
    <rPh sb="2" eb="4">
      <t>ジギョウ</t>
    </rPh>
    <rPh sb="5" eb="6">
      <t>ヨウ</t>
    </rPh>
    <rPh sb="8" eb="10">
      <t>ケイヒ</t>
    </rPh>
    <rPh sb="11" eb="13">
      <t>ゴウケイ</t>
    </rPh>
    <phoneticPr fontId="2"/>
  </si>
  <si>
    <t>助成対象経費(合計)</t>
    <rPh sb="0" eb="2">
      <t>ジョセイ</t>
    </rPh>
    <rPh sb="2" eb="4">
      <t>タイショウ</t>
    </rPh>
    <rPh sb="4" eb="6">
      <t>ケイヒ</t>
    </rPh>
    <rPh sb="7" eb="9">
      <t>ゴウケイ</t>
    </rPh>
    <phoneticPr fontId="2"/>
  </si>
  <si>
    <t>助成金交付申請額(合計)</t>
    <rPh sb="0" eb="2">
      <t>ジョセイ</t>
    </rPh>
    <rPh sb="2" eb="3">
      <t>キン</t>
    </rPh>
    <rPh sb="3" eb="5">
      <t>コウフ</t>
    </rPh>
    <rPh sb="5" eb="8">
      <t>シンセイガク</t>
    </rPh>
    <rPh sb="9" eb="11">
      <t>ゴウケイ</t>
    </rPh>
    <phoneticPr fontId="2"/>
  </si>
  <si>
    <t>選択してください</t>
    <rPh sb="0" eb="2">
      <t>センタク</t>
    </rPh>
    <phoneticPr fontId="2"/>
  </si>
  <si>
    <t>東京都</t>
    <rPh sb="0" eb="3">
      <t>トウキョウト</t>
    </rPh>
    <phoneticPr fontId="1"/>
  </si>
  <si>
    <t>東京都中小企業振興公社</t>
    <rPh sb="0" eb="3">
      <t>トウキョウト</t>
    </rPh>
    <rPh sb="3" eb="5">
      <t>チュウショウ</t>
    </rPh>
    <rPh sb="5" eb="7">
      <t>キギョウ</t>
    </rPh>
    <rPh sb="7" eb="9">
      <t>シンコウ</t>
    </rPh>
    <rPh sb="9" eb="11">
      <t>コウシャ</t>
    </rPh>
    <phoneticPr fontId="1"/>
  </si>
  <si>
    <t>東京都中小企業団体中央会</t>
    <rPh sb="0" eb="3">
      <t>トウキョウト</t>
    </rPh>
    <rPh sb="3" eb="5">
      <t>チュウショウ</t>
    </rPh>
    <rPh sb="5" eb="7">
      <t>キギョウ</t>
    </rPh>
    <rPh sb="7" eb="9">
      <t>ダンタイ</t>
    </rPh>
    <rPh sb="9" eb="12">
      <t>チュウオウカイ</t>
    </rPh>
    <phoneticPr fontId="1"/>
  </si>
  <si>
    <t>世界発信コンペティション</t>
  </si>
  <si>
    <t>東京ビジネスデザインアワード</t>
    <phoneticPr fontId="2"/>
  </si>
  <si>
    <t>東京アニメピッチグランプリ</t>
    <rPh sb="0" eb="2">
      <t>トウキョウ</t>
    </rPh>
    <phoneticPr fontId="2"/>
  </si>
  <si>
    <t>東京コンテンツ/ソリューションビジネスアワード</t>
    <rPh sb="0" eb="2">
      <t>トウキョウ</t>
    </rPh>
    <phoneticPr fontId="2"/>
  </si>
  <si>
    <t>経営革新計画</t>
  </si>
  <si>
    <t>東京都トライアル発注認定制度</t>
  </si>
  <si>
    <t>事業可能性評価事業</t>
  </si>
  <si>
    <t>事業化チャレンジ道場</t>
  </si>
  <si>
    <t>知財戦略導入支援事業</t>
  </si>
  <si>
    <t>「東京手仕事」プロジェクト</t>
  </si>
  <si>
    <t>中小企業ニューマーケット開拓支援事業</t>
    <rPh sb="0" eb="2">
      <t>チュウショウ</t>
    </rPh>
    <rPh sb="2" eb="4">
      <t>キギョウ</t>
    </rPh>
    <phoneticPr fontId="1"/>
  </si>
  <si>
    <t>海外販路ナビゲータによるハンズオン支援</t>
  </si>
  <si>
    <t>海外企業連携ナビゲータによるハンズオン支援</t>
    <phoneticPr fontId="2"/>
  </si>
  <si>
    <t>スポーツ・健康分野の海外展開支援事業</t>
  </si>
  <si>
    <t>医療関連機器等の海外展開支援</t>
  </si>
  <si>
    <t>新製品・新技術開発助成事業</t>
  </si>
  <si>
    <t>TOKYOイチオシ応援事業</t>
    <phoneticPr fontId="2"/>
  </si>
  <si>
    <t>TOKYO地域資源等活用推進事業</t>
    <phoneticPr fontId="2"/>
  </si>
  <si>
    <t>次世代イノベーション創出プロジェクト2020助成事業</t>
    <rPh sb="22" eb="26">
      <t>ジョセイジギョウ</t>
    </rPh>
    <phoneticPr fontId="2"/>
  </si>
  <si>
    <t>新需要獲得に向けたイノベーション創出支援事業</t>
    <phoneticPr fontId="2"/>
  </si>
  <si>
    <t>TOKYO戦略的イノベーション促進事業</t>
    <phoneticPr fontId="2"/>
  </si>
  <si>
    <t>製品改良・規格等適合化支援事業</t>
  </si>
  <si>
    <t>ものづくり企業グループ高度化支援事業</t>
  </si>
  <si>
    <t>先進的防災技術実用化支援事業</t>
  </si>
  <si>
    <t>外国特許出願費用助成事業</t>
  </si>
  <si>
    <t>外国実用新案出願費用助成事業</t>
  </si>
  <si>
    <t>明日にチャレンジ中小企業基盤強化事業</t>
    <phoneticPr fontId="2"/>
  </si>
  <si>
    <t>防災・減災・災害予防に関する技術・製品の開発</t>
    <rPh sb="11" eb="12">
      <t>カン</t>
    </rPh>
    <rPh sb="14" eb="16">
      <t>ギジュツ</t>
    </rPh>
    <rPh sb="17" eb="19">
      <t>セイヒン</t>
    </rPh>
    <rPh sb="20" eb="22">
      <t>カイハツ</t>
    </rPh>
    <phoneticPr fontId="1"/>
  </si>
  <si>
    <t>インフラメンテナンスに関する技術・製品の開発</t>
    <rPh sb="11" eb="12">
      <t>カン</t>
    </rPh>
    <rPh sb="14" eb="16">
      <t>ギジュツ</t>
    </rPh>
    <rPh sb="17" eb="19">
      <t>セイヒン</t>
    </rPh>
    <rPh sb="20" eb="22">
      <t>カイハツ</t>
    </rPh>
    <phoneticPr fontId="1"/>
  </si>
  <si>
    <t>安全・安心の確保に関する技術・製品の開発</t>
    <phoneticPr fontId="1"/>
  </si>
  <si>
    <t>スポーツ振興・障害者スポーツに関する技術・製品の開発</t>
    <rPh sb="15" eb="16">
      <t>カン</t>
    </rPh>
    <rPh sb="18" eb="20">
      <t>ギジュツ</t>
    </rPh>
    <rPh sb="21" eb="23">
      <t>セイヒン</t>
    </rPh>
    <rPh sb="24" eb="26">
      <t>カイハツ</t>
    </rPh>
    <phoneticPr fontId="1"/>
  </si>
  <si>
    <t>子育て・高齢者・障害者等の支援に関する技術・製品の開発</t>
    <rPh sb="16" eb="17">
      <t>カン</t>
    </rPh>
    <rPh sb="19" eb="21">
      <t>ギジュツ</t>
    </rPh>
    <rPh sb="22" eb="24">
      <t>セイヒン</t>
    </rPh>
    <rPh sb="25" eb="27">
      <t>カイハツ</t>
    </rPh>
    <phoneticPr fontId="1"/>
  </si>
  <si>
    <t>医療・健康に関する技術・製品の開発</t>
    <rPh sb="6" eb="7">
      <t>カン</t>
    </rPh>
    <rPh sb="9" eb="11">
      <t>ギジュツ</t>
    </rPh>
    <rPh sb="12" eb="14">
      <t>セイヒン</t>
    </rPh>
    <rPh sb="15" eb="17">
      <t>カイハツ</t>
    </rPh>
    <phoneticPr fontId="1"/>
  </si>
  <si>
    <t>環境・エネルギーに関する技術・製品の開発</t>
    <rPh sb="9" eb="10">
      <t>カン</t>
    </rPh>
    <rPh sb="12" eb="14">
      <t>ギジュツ</t>
    </rPh>
    <rPh sb="15" eb="17">
      <t>セイヒン</t>
    </rPh>
    <rPh sb="18" eb="20">
      <t>カイハツ</t>
    </rPh>
    <phoneticPr fontId="1"/>
  </si>
  <si>
    <t>国際的な観光・金融都市の実現に関する技術・製品の開発</t>
    <rPh sb="15" eb="16">
      <t>カン</t>
    </rPh>
    <rPh sb="18" eb="20">
      <t>ギジュツ</t>
    </rPh>
    <rPh sb="21" eb="23">
      <t>セイヒン</t>
    </rPh>
    <rPh sb="24" eb="26">
      <t>カイハツ</t>
    </rPh>
    <phoneticPr fontId="1"/>
  </si>
  <si>
    <t>交通・物流・サプライチェーンに関する技術・製品の開発</t>
    <rPh sb="15" eb="16">
      <t>カン</t>
    </rPh>
    <rPh sb="18" eb="20">
      <t>ギジュツ</t>
    </rPh>
    <rPh sb="21" eb="23">
      <t>セイヒン</t>
    </rPh>
    <rPh sb="24" eb="26">
      <t>カイハツ</t>
    </rPh>
    <phoneticPr fontId="1"/>
  </si>
  <si>
    <t>(単位：円）</t>
    <rPh sb="1" eb="3">
      <t>タンイ</t>
    </rPh>
    <rPh sb="4" eb="5">
      <t>エン</t>
    </rPh>
    <phoneticPr fontId="2"/>
  </si>
  <si>
    <t>展示会１1</t>
    <phoneticPr fontId="2"/>
  </si>
  <si>
    <t>展示会1２</t>
    <phoneticPr fontId="2"/>
  </si>
  <si>
    <t>展示会1３</t>
    <phoneticPr fontId="2"/>
  </si>
  <si>
    <t>展示会1４</t>
    <phoneticPr fontId="2"/>
  </si>
  <si>
    <t>展示会1５</t>
    <phoneticPr fontId="2"/>
  </si>
  <si>
    <t>展示会1６</t>
    <phoneticPr fontId="2"/>
  </si>
  <si>
    <t>展示会1７</t>
    <phoneticPr fontId="2"/>
  </si>
  <si>
    <t>展示会1８</t>
    <phoneticPr fontId="2"/>
  </si>
  <si>
    <t>展示会1９</t>
    <phoneticPr fontId="2"/>
  </si>
  <si>
    <t>展示会2０</t>
    <phoneticPr fontId="2"/>
  </si>
  <si>
    <t>展示会等参加費 11-20計</t>
    <rPh sb="0" eb="3">
      <t>テンジカイ</t>
    </rPh>
    <rPh sb="3" eb="4">
      <t>トウ</t>
    </rPh>
    <rPh sb="4" eb="6">
      <t>サンカ</t>
    </rPh>
    <phoneticPr fontId="2"/>
  </si>
  <si>
    <t>　令和８年度市場開拓助成事業 ≪助成事業計画詳細≫</t>
    <rPh sb="1" eb="3">
      <t>レイワ</t>
    </rPh>
    <rPh sb="4" eb="6">
      <t>ネンド</t>
    </rPh>
    <phoneticPr fontId="2"/>
  </si>
  <si>
    <t xml:space="preserve"> ～8
　月</t>
    <rPh sb="5" eb="6">
      <t>ガツ</t>
    </rPh>
    <phoneticPr fontId="2"/>
  </si>
  <si>
    <t>9
月</t>
    <rPh sb="2" eb="3">
      <t>ガツ</t>
    </rPh>
    <phoneticPr fontId="2"/>
  </si>
  <si>
    <t>1月</t>
    <rPh sb="1" eb="2">
      <t>ガツ</t>
    </rPh>
    <phoneticPr fontId="2"/>
  </si>
  <si>
    <t>2月</t>
    <phoneticPr fontId="2"/>
  </si>
  <si>
    <t>令和9年</t>
    <rPh sb="0" eb="2">
      <t>レイワ</t>
    </rPh>
    <rPh sb="3" eb="4">
      <t>ネン</t>
    </rPh>
    <phoneticPr fontId="2"/>
  </si>
  <si>
    <t>令和８年度市場開拓助成事業　jグランツ入力用参考資料</t>
    <rPh sb="0" eb="2">
      <t>レイワ</t>
    </rPh>
    <rPh sb="3" eb="4">
      <t>ネン</t>
    </rPh>
    <rPh sb="4" eb="5">
      <t>ド</t>
    </rPh>
    <rPh sb="5" eb="9">
      <t>シジョウカイタク</t>
    </rPh>
    <rPh sb="9" eb="11">
      <t>ジョセイ</t>
    </rPh>
    <rPh sb="11" eb="13">
      <t>ジギョウ</t>
    </rPh>
    <rPh sb="19" eb="21">
      <t>ニュウリョク</t>
    </rPh>
    <rPh sb="21" eb="22">
      <t>ヨウ</t>
    </rPh>
    <rPh sb="22" eb="24">
      <t>サンコウ</t>
    </rPh>
    <rPh sb="24" eb="26">
      <t>シリョウ</t>
    </rPh>
    <phoneticPr fontId="2"/>
  </si>
  <si>
    <t>１　役員・株主名簿</t>
    <rPh sb="2" eb="4">
      <t>ヤクイン</t>
    </rPh>
    <rPh sb="5" eb="7">
      <t>カブヌシ</t>
    </rPh>
    <rPh sb="7" eb="9">
      <t>メイボ</t>
    </rPh>
    <phoneticPr fontId="2"/>
  </si>
  <si>
    <t>２　助成金等の利用状況</t>
    <phoneticPr fontId="2"/>
  </si>
  <si>
    <t>申請書作成</t>
    <rPh sb="0" eb="3">
      <t>シンセイショ</t>
    </rPh>
    <rPh sb="3" eb="5">
      <t>サクセイ</t>
    </rPh>
    <phoneticPr fontId="2"/>
  </si>
  <si>
    <t>３　出展予定の展示会等の詳細（経費区分「展示会等参加費」交付申請額）</t>
    <phoneticPr fontId="2"/>
  </si>
  <si>
    <t>４　実施予定の販売促進活動の詳細（経費区分「販売促進費」交付申請額）</t>
    <phoneticPr fontId="2"/>
  </si>
  <si>
    <t>５　事業スケジュール（契約から支払いまでのフロー）</t>
    <rPh sb="2" eb="4">
      <t>ジギョウ</t>
    </rPh>
    <rPh sb="11" eb="13">
      <t>ケイヤク</t>
    </rPh>
    <rPh sb="15" eb="17">
      <t>シハライ</t>
    </rPh>
    <phoneticPr fontId="2"/>
  </si>
  <si>
    <t>６　資金計画</t>
    <phoneticPr fontId="2"/>
  </si>
  <si>
    <t>「助成対象商品名」を20文字以内で入力してください</t>
    <rPh sb="1" eb="8">
      <t>ジョセイタイショウショウヒンメイ</t>
    </rPh>
    <rPh sb="12" eb="16">
      <t>モジイナイ</t>
    </rPh>
    <rPh sb="17" eb="19">
      <t>ニュウリョク</t>
    </rPh>
    <phoneticPr fontId="2"/>
  </si>
  <si>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2"/>
  </si>
  <si>
    <t>３　私が第１項及び第２項の誓約に反したとき、公社の実施する一切の事業等から排除され、これによっ
    て不利益を被ることとなっても一切異議を申し立てず、公社になんらの請求もしません。　　　　　　　　　</t>
    <phoneticPr fontId="2"/>
  </si>
  <si>
    <t>以上</t>
    <rPh sb="0" eb="2">
      <t>イジョウ</t>
    </rPh>
    <phoneticPr fontId="2"/>
  </si>
  <si>
    <t>２　私は、自らまたは第三者を利用して次の各号の一にでも該当する行為を行わないことを誓約いたします。
(１) 暴力的な要求行為 
(２) 助成金事業において募集要項・交付決定通知書・事務の手引きに定めるところを超えた不当な要求行為 
(３) 公社に関して、脅迫的な言動をし、または暴力を用いる行為 
(４) 風説を流布し、偽計を用いまたは威力を用いて公社の信用を毀損し、または公社の業務を妨害する行為
　</t>
    <phoneticPr fontId="2"/>
  </si>
  <si>
    <t>１　私（法人の場合、当該法人及びその代表者以下各役員をいう。以下同じ。）は、助成金の交付の申請をするに
あたって、また、助成事業の実施期間内および完了後においては、次のいずれにも該当しないことを誓約いたします。</t>
    <phoneticPr fontId="2"/>
  </si>
  <si>
    <t>(１) 暴力団（暴力団員による不当な行為の防止等に関する法律（平成３年法律第77号。以下「暴力団 対策法」と
　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暴力団準構成員（暴力団員以外の暴力団と関係を有する者であって、暴力団の威力を背景に暴力的不法行為等を
　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
　する企業で暴力団に資金提供を行う等暴力団の維持もしくは運営に積極的に協力しもしくは関与するもの、または
　業務の遂行等において積極的に暴力団を利用し、暴力団の維持もしくは運営に協力している企業をいう。） 
(５) 総会屋等（総会屋その他企業を対象に不正な利益を求めて暴力的不法行為等を行うおそれがあり、市民生活の
　安全に脅威を与える者をいう。）
(６) 社会運動等標ぼうゴロ（社会運動もしくは政治活動を仮装し、または標ぼうして、不正な利益を求めて暴力的
　不法行為等を行うおそれがあり、市民生活の安全に脅威を与える者をいう。）
(７) 特殊知能暴力集団等（暴力団との関係を背景に、その威力を用い、または暴力団と資金的な繋がりを有し、
　構造的な不正の中核となっている集団または個人をいう。）
(８) 準暴力団等（暴力団と同程度の明確な組織性は有しないものの、暴力団等の犯罪組織との密接な関係がうかがわ
　れる者）
(９) 匿名・流動型犯罪グループ（SNSや求人サイト等を利用して実行犯を募集する手口により特殊詐欺等を広域的に
　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自己、自社もしくは第三者の不正の利益を図る目的または第三者に損害を加える目的をもって前各号に掲げる者
　を利用したと認められること 
   ニ 前各号に掲げる者に資金等を提供し、または便宜を供与するなどの関与をしていると認められること 
   ホ 前各号に掲げる者と役員または経営に実質的に関与している者が、社会的に非難されるべき関係にあると認めら
　れること
(11) その他前各号に準ずる者</t>
    <phoneticPr fontId="2"/>
  </si>
  <si>
    <t>　「市場開拓助成事業」に申請するにあたり、下記について誓約します。</t>
    <rPh sb="2" eb="6">
      <t>シジョウカイタク</t>
    </rPh>
    <phoneticPr fontId="2"/>
  </si>
  <si>
    <r>
      <t xml:space="preserve">持ち株比率
</t>
    </r>
    <r>
      <rPr>
        <sz val="8"/>
        <color rgb="FFFF0000"/>
        <rFont val="BIZ UDPゴシック"/>
        <family val="3"/>
        <charset val="128"/>
      </rPr>
      <t>＊</t>
    </r>
    <r>
      <rPr>
        <sz val="8"/>
        <color theme="1"/>
        <rFont val="BIZ UDPゴシック"/>
        <family val="3"/>
        <charset val="128"/>
      </rPr>
      <t>（出資比率）</t>
    </r>
    <rPh sb="8" eb="10">
      <t>シュッシ</t>
    </rPh>
    <rPh sb="10" eb="12">
      <t>ヒリツ</t>
    </rPh>
    <phoneticPr fontId="2"/>
  </si>
  <si>
    <r>
      <t xml:space="preserve">持ち株数
</t>
    </r>
    <r>
      <rPr>
        <sz val="8"/>
        <color rgb="FFFF0000"/>
        <rFont val="BIZ UDPゴシック"/>
        <family val="3"/>
        <charset val="128"/>
      </rPr>
      <t>＊</t>
    </r>
    <r>
      <rPr>
        <sz val="8"/>
        <color theme="1"/>
        <rFont val="BIZ UDPゴシック"/>
        <family val="3"/>
        <charset val="128"/>
      </rPr>
      <t>（出資額）</t>
    </r>
    <rPh sb="7" eb="9">
      <t>シュッシ</t>
    </rPh>
    <rPh sb="9" eb="10">
      <t>ガク</t>
    </rPh>
    <phoneticPr fontId="2"/>
  </si>
  <si>
    <r>
      <t>　　　　　　　　　　　　　　　　　　　　　　　　経費区分：販売促進費　　　　　　　　　　　　</t>
    </r>
    <r>
      <rPr>
        <b/>
        <sz val="10"/>
        <color theme="1"/>
        <rFont val="BIZ UDPゴシック"/>
        <family val="3"/>
        <charset val="128"/>
      </rPr>
      <t>（単位：円）</t>
    </r>
    <rPh sb="24" eb="26">
      <t>ケイヒ</t>
    </rPh>
    <rPh sb="26" eb="28">
      <t>クブン</t>
    </rPh>
    <rPh sb="29" eb="34">
      <t>ハンバイソクシンヒ</t>
    </rPh>
    <rPh sb="47" eb="49">
      <t>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</si>
</sst>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F800]dddd\,\ mmmm\ dd\,\ yyyy"/>
    <numFmt numFmtId="178" formatCode="#,##0_ "/>
    <numFmt numFmtId="179" formatCode="[$-411]ggge&quot;年&quot;m&quot;月&quot;d&quot;日&quot;;@"/>
    <numFmt numFmtId="180" formatCode="[$-411]ge\.m\.d;@"/>
    <numFmt numFmtId="181" formatCode="#,##0_);[Red]\(#,##0\)"/>
    <numFmt numFmtId="182" formatCode="#,##0_ ;[Red]\-#,##0\ "/>
    <numFmt numFmtId="183" formatCode="0.0_);[Red]\(0.0\)"/>
  </numFmts>
  <fonts count="8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9"/>
      <name val="BIZ UDPゴシック"/>
      <family val="3"/>
      <charset val="128"/>
    </font>
    <font>
      <sz val="10.5"/>
      <name val="BIZ UDPゴシック"/>
      <family val="3"/>
      <charset val="128"/>
    </font>
    <font>
      <sz val="11"/>
      <name val="BIZ UDPゴシック"/>
      <family val="3"/>
      <charset val="128"/>
    </font>
    <font>
      <sz val="10"/>
      <name val="BIZ UDPゴシック"/>
      <family val="3"/>
      <charset val="128"/>
    </font>
    <font>
      <b/>
      <sz val="11"/>
      <color theme="1"/>
      <name val="BIZ UDPゴシック"/>
      <family val="3"/>
      <charset val="128"/>
    </font>
    <font>
      <sz val="11"/>
      <color theme="1"/>
      <name val="BIZ UDPゴシック"/>
      <family val="3"/>
      <charset val="128"/>
    </font>
    <font>
      <b/>
      <sz val="10"/>
      <color theme="1"/>
      <name val="BIZ UDPゴシック"/>
      <family val="3"/>
      <charset val="128"/>
    </font>
    <font>
      <sz val="9"/>
      <color theme="1"/>
      <name val="BIZ UDPゴシック"/>
      <family val="3"/>
      <charset val="128"/>
    </font>
    <font>
      <sz val="10"/>
      <color rgb="FFFF0000"/>
      <name val="BIZ UDPゴシック"/>
      <family val="3"/>
      <charset val="128"/>
    </font>
    <font>
      <sz val="8"/>
      <color rgb="FFFF0000"/>
      <name val="BIZ UDPゴシック"/>
      <family val="3"/>
      <charset val="128"/>
    </font>
    <font>
      <sz val="10.5"/>
      <color rgb="FFFF0000"/>
      <name val="BIZ UDPゴシック"/>
      <family val="3"/>
      <charset val="128"/>
    </font>
    <font>
      <sz val="10.5"/>
      <color rgb="FF262626"/>
      <name val="BIZ UDPゴシック"/>
      <family val="3"/>
      <charset val="128"/>
    </font>
    <font>
      <b/>
      <sz val="10.5"/>
      <color rgb="FFFF0000"/>
      <name val="BIZ UDPゴシック"/>
      <family val="3"/>
      <charset val="128"/>
    </font>
    <font>
      <b/>
      <sz val="11"/>
      <name val="BIZ UDPゴシック"/>
      <family val="3"/>
      <charset val="128"/>
    </font>
    <font>
      <b/>
      <sz val="12"/>
      <color rgb="FFFF0000"/>
      <name val="BIZ UDPゴシック"/>
      <family val="3"/>
      <charset val="128"/>
    </font>
    <font>
      <b/>
      <sz val="8"/>
      <name val="BIZ UDPゴシック"/>
      <family val="3"/>
      <charset val="128"/>
    </font>
    <font>
      <sz val="8"/>
      <name val="BIZ UDPゴシック"/>
      <family val="3"/>
      <charset val="128"/>
    </font>
    <font>
      <sz val="10"/>
      <color theme="1"/>
      <name val="BIZ UDPゴシック"/>
      <family val="3"/>
      <charset val="128"/>
    </font>
    <font>
      <sz val="11"/>
      <color rgb="FFFF0000"/>
      <name val="BIZ UDPゴシック"/>
      <family val="3"/>
      <charset val="128"/>
    </font>
    <font>
      <sz val="9"/>
      <color rgb="FFFF0000"/>
      <name val="BIZ UDPゴシック"/>
      <family val="3"/>
      <charset val="128"/>
    </font>
    <font>
      <b/>
      <sz val="6"/>
      <name val="BIZ UDPゴシック"/>
      <family val="3"/>
      <charset val="128"/>
    </font>
    <font>
      <sz val="8"/>
      <color theme="1"/>
      <name val="BIZ UDPゴシック"/>
      <family val="3"/>
      <charset val="128"/>
    </font>
    <font>
      <b/>
      <sz val="10"/>
      <name val="BIZ UDPゴシック"/>
      <family val="3"/>
      <charset val="128"/>
    </font>
    <font>
      <sz val="6"/>
      <name val="BIZ UDPゴシック"/>
      <family val="3"/>
      <charset val="128"/>
    </font>
    <font>
      <strike/>
      <sz val="8"/>
      <color rgb="FFFF0000"/>
      <name val="BIZ UDPゴシック"/>
      <family val="3"/>
      <charset val="128"/>
    </font>
    <font>
      <b/>
      <sz val="9"/>
      <name val="BIZ UDPゴシック"/>
      <family val="3"/>
      <charset val="128"/>
    </font>
    <font>
      <sz val="9"/>
      <color theme="8"/>
      <name val="BIZ UDPゴシック"/>
      <family val="3"/>
      <charset val="128"/>
    </font>
    <font>
      <b/>
      <sz val="5"/>
      <name val="BIZ UDPゴシック"/>
      <family val="3"/>
      <charset val="128"/>
    </font>
    <font>
      <sz val="6"/>
      <color theme="1"/>
      <name val="BIZ UDPゴシック"/>
      <family val="3"/>
      <charset val="128"/>
    </font>
    <font>
      <b/>
      <sz val="11"/>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sz val="20"/>
      <color theme="1"/>
      <name val="BIZ UDPゴシック"/>
      <family val="3"/>
      <charset val="128"/>
    </font>
    <font>
      <b/>
      <sz val="10"/>
      <color rgb="FFFF0000"/>
      <name val="BIZ UDPゴシック"/>
      <family val="3"/>
      <charset val="128"/>
    </font>
    <font>
      <b/>
      <sz val="12"/>
      <color rgb="FF262626"/>
      <name val="BIZ UDPゴシック"/>
      <family val="3"/>
      <charset val="128"/>
    </font>
    <font>
      <sz val="9"/>
      <color rgb="FF0070C0"/>
      <name val="BIZ UDPゴシック"/>
      <family val="3"/>
      <charset val="128"/>
    </font>
    <font>
      <sz val="6"/>
      <color theme="0" tint="-0.34998626667073579"/>
      <name val="游ゴシック"/>
      <family val="3"/>
      <charset val="128"/>
    </font>
    <font>
      <b/>
      <sz val="9"/>
      <color rgb="FF0070C0"/>
      <name val="BIZ UDPゴシック"/>
      <family val="3"/>
      <charset val="128"/>
    </font>
    <font>
      <u/>
      <sz val="8"/>
      <color theme="10"/>
      <name val="游ゴシック"/>
      <family val="2"/>
      <charset val="128"/>
      <scheme val="minor"/>
    </font>
    <font>
      <b/>
      <sz val="8"/>
      <color theme="1"/>
      <name val="BIZ UDPゴシック"/>
      <family val="3"/>
      <charset val="128"/>
    </font>
    <font>
      <b/>
      <sz val="10"/>
      <color theme="8"/>
      <name val="BIZ UDPゴシック"/>
      <family val="3"/>
      <charset val="128"/>
    </font>
    <font>
      <sz val="11"/>
      <color rgb="FF262626"/>
      <name val="BIZ UDPゴシック"/>
      <family val="3"/>
      <charset val="128"/>
    </font>
    <font>
      <b/>
      <sz val="11"/>
      <color rgb="FF0000FF"/>
      <name val="BIZ UDPゴシック"/>
      <family val="3"/>
      <charset val="128"/>
    </font>
    <font>
      <b/>
      <sz val="13"/>
      <name val="BIZ UDPゴシック"/>
      <family val="3"/>
      <charset val="128"/>
    </font>
    <font>
      <sz val="13"/>
      <color theme="1"/>
      <name val="BIZ UDPゴシック"/>
      <family val="3"/>
      <charset val="128"/>
    </font>
    <font>
      <b/>
      <sz val="7"/>
      <color theme="1"/>
      <name val="BIZ UDPゴシック"/>
      <family val="3"/>
      <charset val="128"/>
    </font>
    <font>
      <b/>
      <sz val="9"/>
      <color theme="1"/>
      <name val="BIZ UDPゴシック"/>
      <family val="3"/>
      <charset val="128"/>
    </font>
    <font>
      <sz val="18"/>
      <name val="BIZ UDPゴシック"/>
      <family val="3"/>
      <charset val="128"/>
    </font>
    <font>
      <sz val="7"/>
      <color theme="1"/>
      <name val="BIZ UDPゴシック"/>
      <family val="3"/>
      <charset val="128"/>
    </font>
    <font>
      <sz val="10.5"/>
      <color theme="1"/>
      <name val="游明朝"/>
      <family val="1"/>
      <charset val="128"/>
    </font>
    <font>
      <sz val="11"/>
      <color theme="1"/>
      <name val="游明朝"/>
      <family val="1"/>
      <charset val="128"/>
    </font>
    <font>
      <b/>
      <sz val="12"/>
      <color theme="1"/>
      <name val="游ゴシック"/>
      <family val="3"/>
      <charset val="128"/>
    </font>
    <font>
      <b/>
      <sz val="11"/>
      <name val="游ゴシック"/>
      <family val="3"/>
      <charset val="128"/>
    </font>
    <font>
      <sz val="11"/>
      <name val="游ゴシック"/>
      <family val="3"/>
      <charset val="128"/>
    </font>
    <font>
      <sz val="10.5"/>
      <name val="游明朝"/>
      <family val="1"/>
      <charset val="128"/>
    </font>
    <font>
      <b/>
      <sz val="10.5"/>
      <color rgb="FF0070C0"/>
      <name val="游明朝"/>
      <family val="1"/>
      <charset val="128"/>
    </font>
    <font>
      <b/>
      <sz val="10.5"/>
      <color rgb="FFFF0000"/>
      <name val="游明朝"/>
      <family val="1"/>
      <charset val="128"/>
    </font>
    <font>
      <b/>
      <sz val="11"/>
      <color theme="1"/>
      <name val="游ゴシック"/>
      <family val="3"/>
      <charset val="128"/>
    </font>
    <font>
      <sz val="10.5"/>
      <color rgb="FF0070C0"/>
      <name val="游明朝"/>
      <family val="1"/>
      <charset val="128"/>
    </font>
    <font>
      <b/>
      <sz val="11"/>
      <color theme="1"/>
      <name val="游明朝"/>
      <family val="1"/>
      <charset val="128"/>
    </font>
    <font>
      <b/>
      <sz val="6"/>
      <color theme="0"/>
      <name val="游ゴシック"/>
      <family val="3"/>
      <charset val="128"/>
      <scheme val="minor"/>
    </font>
    <font>
      <sz val="11"/>
      <color theme="0" tint="-0.34998626667073579"/>
      <name val="游明朝"/>
      <family val="1"/>
      <charset val="128"/>
    </font>
    <font>
      <sz val="11"/>
      <color rgb="FFFF0000"/>
      <name val="游明朝"/>
      <family val="1"/>
      <charset val="128"/>
    </font>
    <font>
      <b/>
      <sz val="11"/>
      <color theme="0"/>
      <name val="BIZ UDPゴシック"/>
      <family val="3"/>
      <charset val="128"/>
    </font>
    <font>
      <sz val="6"/>
      <color theme="0"/>
      <name val="BIZ UDPゴシック"/>
      <family val="3"/>
      <charset val="128"/>
    </font>
    <font>
      <sz val="11"/>
      <color theme="0"/>
      <name val="BIZ UDPゴシック"/>
      <family val="3"/>
      <charset val="128"/>
    </font>
    <font>
      <sz val="11"/>
      <color theme="0"/>
      <name val="游ゴシック"/>
      <family val="3"/>
      <charset val="128"/>
    </font>
    <font>
      <b/>
      <sz val="11"/>
      <color theme="1"/>
      <name val="游明朝 Demibold"/>
      <family val="1"/>
      <charset val="128"/>
    </font>
    <font>
      <sz val="11"/>
      <color theme="1"/>
      <name val="游明朝 Demibold"/>
      <family val="1"/>
      <charset val="128"/>
    </font>
    <font>
      <sz val="11"/>
      <color theme="1"/>
      <name val="游明朝 Light"/>
      <family val="1"/>
      <charset val="128"/>
    </font>
    <font>
      <sz val="9"/>
      <color theme="1"/>
      <name val="游明朝"/>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5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style="thin">
        <color indexed="64"/>
      </right>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6" fillId="0" borderId="0"/>
    <xf numFmtId="9" fontId="1"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508">
    <xf numFmtId="0" fontId="0" fillId="0" borderId="0" xfId="0">
      <alignment vertical="center"/>
    </xf>
    <xf numFmtId="0" fontId="8" fillId="2" borderId="2" xfId="0" applyFont="1" applyFill="1" applyBorder="1" applyAlignment="1" applyProtection="1">
      <alignment horizontal="right" vertical="center"/>
    </xf>
    <xf numFmtId="0" fontId="8" fillId="2" borderId="2" xfId="0" applyFont="1" applyFill="1" applyBorder="1" applyAlignment="1" applyProtection="1">
      <alignment horizontal="center" vertical="center"/>
    </xf>
    <xf numFmtId="0" fontId="9" fillId="0" borderId="0" xfId="0" applyFont="1" applyAlignment="1" applyProtection="1">
      <alignment vertical="center"/>
    </xf>
    <xf numFmtId="0" fontId="10" fillId="0" borderId="0" xfId="0" applyFont="1" applyProtection="1">
      <alignment vertical="center"/>
    </xf>
    <xf numFmtId="0" fontId="10" fillId="0" borderId="0" xfId="0" applyFont="1" applyBorder="1" applyAlignment="1" applyProtection="1">
      <alignment horizontal="right" vertical="center"/>
    </xf>
    <xf numFmtId="0" fontId="12"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0" fillId="0" borderId="38" xfId="0" applyFont="1" applyFill="1" applyBorder="1" applyAlignment="1" applyProtection="1">
      <alignment vertical="center" shrinkToFit="1"/>
    </xf>
    <xf numFmtId="0" fontId="10" fillId="6" borderId="0" xfId="0" applyFont="1" applyFill="1" applyBorder="1" applyAlignment="1" applyProtection="1">
      <alignment vertical="center"/>
    </xf>
    <xf numFmtId="58" fontId="11" fillId="0" borderId="33" xfId="0" quotePrefix="1" applyNumberFormat="1" applyFont="1" applyFill="1" applyBorder="1" applyAlignment="1" applyProtection="1">
      <alignment vertical="center"/>
      <protection locked="0"/>
    </xf>
    <xf numFmtId="58" fontId="16" fillId="0" borderId="33" xfId="0" quotePrefix="1" applyNumberFormat="1" applyFont="1" applyFill="1" applyBorder="1" applyAlignment="1" applyProtection="1">
      <alignment vertical="center"/>
      <protection locked="0"/>
    </xf>
    <xf numFmtId="58" fontId="17" fillId="0" borderId="33" xfId="0" quotePrefix="1" applyNumberFormat="1" applyFont="1" applyFill="1" applyBorder="1" applyAlignment="1" applyProtection="1">
      <alignment vertical="center"/>
      <protection locked="0"/>
    </xf>
    <xf numFmtId="0" fontId="18" fillId="0" borderId="33" xfId="0" applyFont="1" applyFill="1" applyBorder="1" applyAlignment="1" applyProtection="1">
      <alignment vertical="center"/>
      <protection locked="0"/>
    </xf>
    <xf numFmtId="0" fontId="8" fillId="5" borderId="2" xfId="0" applyFont="1" applyFill="1" applyBorder="1" applyAlignment="1" applyProtection="1">
      <alignment vertical="center" shrinkToFit="1"/>
      <protection locked="0"/>
    </xf>
    <xf numFmtId="49" fontId="19" fillId="0" borderId="0" xfId="3" applyNumberFormat="1" applyFont="1" applyAlignment="1" applyProtection="1"/>
    <xf numFmtId="0" fontId="13" fillId="0" borderId="0" xfId="0" applyFont="1" applyAlignment="1" applyProtection="1">
      <alignment horizontal="center" vertical="center"/>
    </xf>
    <xf numFmtId="0" fontId="20" fillId="0" borderId="0" xfId="0" applyFont="1" applyAlignment="1" applyProtection="1">
      <alignment horizontal="right" vertical="center"/>
    </xf>
    <xf numFmtId="0" fontId="10" fillId="0" borderId="0" xfId="0" applyFont="1" applyFill="1" applyProtection="1">
      <alignment vertical="center"/>
    </xf>
    <xf numFmtId="0" fontId="22" fillId="0" borderId="0" xfId="0" applyFont="1" applyProtection="1">
      <alignment vertical="center"/>
    </xf>
    <xf numFmtId="0" fontId="26" fillId="0" borderId="0" xfId="0" applyFont="1" applyProtection="1">
      <alignment vertical="center"/>
    </xf>
    <xf numFmtId="0" fontId="13" fillId="0" borderId="0" xfId="0" applyFont="1" applyBorder="1" applyProtection="1">
      <alignment vertical="center"/>
    </xf>
    <xf numFmtId="0" fontId="10" fillId="0" borderId="0" xfId="0" applyFont="1" applyBorder="1" applyProtection="1">
      <alignment vertical="center"/>
    </xf>
    <xf numFmtId="0" fontId="12" fillId="0" borderId="0" xfId="0" applyFont="1" applyFill="1" applyBorder="1" applyProtection="1">
      <alignment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6" fillId="0" borderId="0" xfId="0" applyFont="1" applyBorder="1" applyAlignment="1" applyProtection="1">
      <alignment vertical="center"/>
    </xf>
    <xf numFmtId="0" fontId="13" fillId="0" borderId="0" xfId="0" applyFont="1" applyAlignment="1" applyProtection="1">
      <alignment vertical="center"/>
    </xf>
    <xf numFmtId="0" fontId="13" fillId="9" borderId="48" xfId="0" applyFont="1" applyFill="1" applyBorder="1" applyAlignment="1" applyProtection="1">
      <alignment vertical="center"/>
    </xf>
    <xf numFmtId="0" fontId="13" fillId="2" borderId="25" xfId="0" applyFont="1" applyFill="1" applyBorder="1" applyAlignment="1" applyProtection="1">
      <alignment vertical="center" wrapText="1" shrinkToFit="1"/>
    </xf>
    <xf numFmtId="0" fontId="13" fillId="9" borderId="48" xfId="0" applyFont="1" applyFill="1" applyBorder="1" applyProtection="1">
      <alignment vertical="center"/>
    </xf>
    <xf numFmtId="177" fontId="8" fillId="7" borderId="2" xfId="0" applyNumberFormat="1" applyFont="1" applyFill="1" applyBorder="1" applyAlignment="1" applyProtection="1">
      <alignment horizontal="center" vertical="center" shrinkToFit="1"/>
      <protection locked="0"/>
    </xf>
    <xf numFmtId="0" fontId="12" fillId="7" borderId="21" xfId="0" applyFont="1" applyFill="1" applyBorder="1" applyProtection="1">
      <alignment vertical="center"/>
    </xf>
    <xf numFmtId="0" fontId="12" fillId="2" borderId="25" xfId="0" applyFont="1" applyFill="1" applyBorder="1" applyAlignment="1" applyProtection="1">
      <alignment vertical="center" wrapText="1" shrinkToFit="1"/>
    </xf>
    <xf numFmtId="0" fontId="12" fillId="7" borderId="21" xfId="0" applyFont="1" applyFill="1" applyBorder="1" applyAlignment="1" applyProtection="1">
      <alignment vertical="center"/>
    </xf>
    <xf numFmtId="0" fontId="12" fillId="7" borderId="25" xfId="0" applyFont="1" applyFill="1" applyBorder="1" applyAlignment="1" applyProtection="1">
      <alignment vertical="center"/>
    </xf>
    <xf numFmtId="0" fontId="10" fillId="0" borderId="0" xfId="0" applyFont="1" applyAlignment="1" applyProtection="1">
      <alignment vertical="center" wrapText="1"/>
    </xf>
    <xf numFmtId="0" fontId="21" fillId="0" borderId="0" xfId="0" applyFont="1" applyAlignment="1" applyProtection="1">
      <alignment horizontal="left" vertical="center"/>
    </xf>
    <xf numFmtId="0" fontId="21" fillId="0" borderId="0" xfId="0" applyFont="1" applyAlignment="1" applyProtection="1">
      <alignment horizontal="justify" vertical="center"/>
    </xf>
    <xf numFmtId="0" fontId="31" fillId="2" borderId="2"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2" xfId="0" applyNumberFormat="1" applyFont="1" applyFill="1" applyBorder="1" applyAlignment="1" applyProtection="1">
      <alignment horizontal="center" vertical="center" textRotation="255"/>
    </xf>
    <xf numFmtId="0" fontId="31" fillId="6" borderId="44" xfId="0" applyFont="1" applyFill="1" applyBorder="1" applyAlignment="1" applyProtection="1">
      <alignment horizontal="center" vertical="center" wrapText="1"/>
    </xf>
    <xf numFmtId="0" fontId="24" fillId="6" borderId="38" xfId="0" applyFont="1" applyFill="1" applyBorder="1" applyAlignment="1" applyProtection="1">
      <alignment horizontal="center" vertical="center" wrapText="1"/>
    </xf>
    <xf numFmtId="0" fontId="24" fillId="6" borderId="38" xfId="0" applyFont="1" applyFill="1" applyBorder="1" applyAlignment="1" applyProtection="1">
      <alignment horizontal="center" vertical="center" textRotation="255" wrapText="1"/>
    </xf>
    <xf numFmtId="0" fontId="31" fillId="0" borderId="44" xfId="0" applyFont="1" applyFill="1" applyBorder="1" applyAlignment="1" applyProtection="1">
      <alignment horizontal="center" vertical="center" wrapText="1"/>
    </xf>
    <xf numFmtId="0" fontId="24" fillId="0" borderId="38" xfId="0" applyFont="1" applyFill="1" applyBorder="1" applyAlignment="1" applyProtection="1">
      <alignment horizontal="center" vertical="center" wrapText="1"/>
    </xf>
    <xf numFmtId="0" fontId="24" fillId="0" borderId="38" xfId="0" applyFont="1" applyFill="1" applyBorder="1" applyAlignment="1" applyProtection="1">
      <alignment horizontal="center" vertical="center" textRotation="255" wrapText="1"/>
    </xf>
    <xf numFmtId="0" fontId="31" fillId="6" borderId="0"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textRotation="255" wrapText="1"/>
    </xf>
    <xf numFmtId="0" fontId="11" fillId="6" borderId="47"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31" fillId="3" borderId="2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textRotation="255" wrapText="1"/>
    </xf>
    <xf numFmtId="0" fontId="24" fillId="3" borderId="46"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textRotation="255" wrapText="1"/>
    </xf>
    <xf numFmtId="0" fontId="24" fillId="3" borderId="44" xfId="0" applyFont="1" applyFill="1" applyBorder="1" applyAlignment="1" applyProtection="1">
      <alignment horizontal="center" vertical="center" wrapText="1"/>
    </xf>
    <xf numFmtId="0" fontId="31" fillId="3" borderId="33" xfId="0" applyFont="1" applyFill="1" applyBorder="1" applyAlignment="1" applyProtection="1">
      <alignment horizontal="center" vertical="center" wrapText="1"/>
    </xf>
    <xf numFmtId="0" fontId="24" fillId="3" borderId="33" xfId="0" applyFont="1" applyFill="1" applyBorder="1" applyAlignment="1" applyProtection="1">
      <alignment horizontal="center" vertical="center" wrapText="1"/>
    </xf>
    <xf numFmtId="0" fontId="24" fillId="3" borderId="33" xfId="0" applyFont="1" applyFill="1" applyBorder="1" applyAlignment="1" applyProtection="1">
      <alignment horizontal="center" vertical="center" textRotation="255" wrapText="1"/>
    </xf>
    <xf numFmtId="0" fontId="24" fillId="3" borderId="14" xfId="0" applyFont="1" applyFill="1" applyBorder="1" applyAlignment="1" applyProtection="1">
      <alignment horizontal="center" vertical="center" wrapText="1"/>
    </xf>
    <xf numFmtId="0" fontId="11" fillId="6" borderId="38" xfId="0" applyFont="1" applyFill="1" applyBorder="1" applyAlignment="1" applyProtection="1">
      <alignment horizontal="center" vertical="center" wrapText="1"/>
    </xf>
    <xf numFmtId="0" fontId="28" fillId="6" borderId="38"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31" fillId="6" borderId="38" xfId="0" applyFont="1" applyFill="1" applyBorder="1" applyAlignment="1" applyProtection="1">
      <alignment horizontal="center" vertical="center" wrapText="1"/>
    </xf>
    <xf numFmtId="0" fontId="31" fillId="9" borderId="24" xfId="0" applyFont="1" applyFill="1" applyBorder="1" applyAlignment="1" applyProtection="1">
      <alignment horizontal="center" vertical="center" wrapText="1"/>
    </xf>
    <xf numFmtId="0" fontId="24" fillId="9" borderId="24" xfId="0" applyFont="1" applyFill="1" applyBorder="1" applyAlignment="1" applyProtection="1">
      <alignment horizontal="center" vertical="center" wrapText="1"/>
    </xf>
    <xf numFmtId="0" fontId="24" fillId="9" borderId="24" xfId="0" applyFont="1" applyFill="1" applyBorder="1" applyAlignment="1" applyProtection="1">
      <alignment horizontal="center" vertical="center" textRotation="255" wrapText="1"/>
    </xf>
    <xf numFmtId="0" fontId="24" fillId="9" borderId="46" xfId="0" applyFont="1" applyFill="1" applyBorder="1" applyAlignment="1" applyProtection="1">
      <alignment horizontal="center" vertical="center" wrapText="1"/>
    </xf>
    <xf numFmtId="0" fontId="31" fillId="9" borderId="0" xfId="0" applyFont="1" applyFill="1" applyBorder="1" applyAlignment="1" applyProtection="1">
      <alignment horizontal="center" vertical="center" wrapText="1"/>
    </xf>
    <xf numFmtId="0" fontId="24" fillId="9" borderId="0" xfId="0" applyFont="1" applyFill="1" applyBorder="1" applyAlignment="1" applyProtection="1">
      <alignment horizontal="center" vertical="center" wrapText="1"/>
    </xf>
    <xf numFmtId="0" fontId="24" fillId="9" borderId="0" xfId="0" applyFont="1" applyFill="1" applyBorder="1" applyAlignment="1" applyProtection="1">
      <alignment horizontal="center" vertical="center" textRotation="255" wrapText="1"/>
    </xf>
    <xf numFmtId="0" fontId="24" fillId="9" borderId="44" xfId="0" applyFont="1" applyFill="1" applyBorder="1" applyAlignment="1" applyProtection="1">
      <alignment horizontal="center" vertical="center" wrapText="1"/>
    </xf>
    <xf numFmtId="0" fontId="8" fillId="9" borderId="38" xfId="0" applyFont="1" applyFill="1" applyBorder="1" applyAlignment="1" applyProtection="1">
      <alignment horizontal="left" vertical="center" wrapText="1"/>
    </xf>
    <xf numFmtId="0" fontId="31" fillId="7" borderId="24" xfId="0" applyFont="1" applyFill="1" applyBorder="1" applyAlignment="1" applyProtection="1">
      <alignment horizontal="center" vertical="center" wrapText="1"/>
    </xf>
    <xf numFmtId="0" fontId="24" fillId="7" borderId="24" xfId="0" applyFont="1" applyFill="1" applyBorder="1" applyAlignment="1" applyProtection="1">
      <alignment horizontal="center" vertical="center" wrapText="1"/>
    </xf>
    <xf numFmtId="0" fontId="24" fillId="7" borderId="24" xfId="0" applyFont="1" applyFill="1" applyBorder="1" applyAlignment="1" applyProtection="1">
      <alignment horizontal="center" vertical="center" textRotation="255" wrapText="1"/>
    </xf>
    <xf numFmtId="0" fontId="24" fillId="7" borderId="46" xfId="0" applyFont="1" applyFill="1" applyBorder="1" applyAlignment="1" applyProtection="1">
      <alignment horizontal="center" vertical="center" wrapText="1"/>
    </xf>
    <xf numFmtId="0" fontId="31" fillId="7"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textRotation="255" wrapText="1"/>
    </xf>
    <xf numFmtId="0" fontId="24" fillId="7" borderId="44" xfId="0" applyFont="1" applyFill="1" applyBorder="1" applyAlignment="1" applyProtection="1">
      <alignment horizontal="center" vertical="center" wrapText="1"/>
    </xf>
    <xf numFmtId="0" fontId="31" fillId="7" borderId="33" xfId="0" applyFont="1" applyFill="1" applyBorder="1" applyAlignment="1" applyProtection="1">
      <alignment horizontal="center" vertical="center" wrapText="1"/>
    </xf>
    <xf numFmtId="0" fontId="24" fillId="7" borderId="33" xfId="0" applyFont="1" applyFill="1" applyBorder="1" applyAlignment="1" applyProtection="1">
      <alignment horizontal="center" vertical="center" wrapText="1"/>
    </xf>
    <xf numFmtId="0" fontId="24" fillId="7" borderId="33" xfId="0" applyFont="1" applyFill="1" applyBorder="1" applyAlignment="1" applyProtection="1">
      <alignment horizontal="center" vertical="center" textRotation="255" wrapText="1"/>
    </xf>
    <xf numFmtId="0" fontId="24" fillId="7" borderId="14"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0" fontId="36" fillId="0" borderId="0" xfId="0" applyFont="1" applyProtection="1">
      <alignment vertical="center"/>
    </xf>
    <xf numFmtId="0" fontId="31" fillId="0" borderId="0" xfId="0" applyFont="1" applyProtection="1">
      <alignment vertical="center"/>
    </xf>
    <xf numFmtId="0" fontId="37" fillId="0" borderId="0" xfId="0" applyFont="1" applyAlignment="1" applyProtection="1">
      <alignment vertical="center"/>
    </xf>
    <xf numFmtId="0" fontId="38" fillId="0" borderId="0" xfId="0" applyFont="1" applyProtection="1">
      <alignment vertical="center"/>
    </xf>
    <xf numFmtId="0" fontId="39" fillId="0" borderId="0" xfId="2" applyFont="1" applyAlignment="1" applyProtection="1">
      <alignment vertical="center"/>
    </xf>
    <xf numFmtId="0" fontId="21" fillId="0" borderId="0" xfId="2" applyFont="1" applyAlignment="1" applyProtection="1">
      <alignment vertical="center"/>
    </xf>
    <xf numFmtId="0" fontId="37" fillId="0" borderId="0" xfId="2" applyFont="1" applyAlignment="1" applyProtection="1">
      <alignment vertical="center"/>
    </xf>
    <xf numFmtId="0" fontId="37" fillId="0" borderId="0" xfId="0" applyFont="1" applyAlignment="1" applyProtection="1">
      <alignment horizontal="right" vertical="center"/>
    </xf>
    <xf numFmtId="0" fontId="10" fillId="0" borderId="0" xfId="2" applyFont="1" applyBorder="1" applyAlignment="1" applyProtection="1">
      <alignment vertical="center"/>
    </xf>
    <xf numFmtId="0" fontId="25" fillId="0" borderId="0" xfId="0" applyFont="1" applyAlignment="1" applyProtection="1">
      <alignment horizontal="right"/>
    </xf>
    <xf numFmtId="0" fontId="15" fillId="0" borderId="0" xfId="0" applyFont="1" applyAlignment="1" applyProtection="1">
      <alignment horizontal="right" vertical="center"/>
    </xf>
    <xf numFmtId="0" fontId="13" fillId="0" borderId="0" xfId="0" applyFont="1" applyAlignment="1" applyProtection="1">
      <alignment horizontal="right"/>
    </xf>
    <xf numFmtId="0" fontId="13" fillId="7" borderId="7" xfId="0" applyFont="1" applyFill="1" applyBorder="1" applyAlignment="1" applyProtection="1">
      <alignment horizontal="center" vertical="center"/>
    </xf>
    <xf numFmtId="0" fontId="41" fillId="7" borderId="5" xfId="0" applyFont="1" applyFill="1" applyBorder="1" applyAlignment="1" applyProtection="1">
      <alignment horizontal="center" vertical="center"/>
    </xf>
    <xf numFmtId="0" fontId="13" fillId="7" borderId="47" xfId="0" applyFont="1" applyFill="1" applyBorder="1" applyAlignment="1" applyProtection="1">
      <alignment horizontal="center" vertical="center"/>
    </xf>
    <xf numFmtId="0" fontId="25" fillId="0" borderId="0" xfId="0" applyFont="1" applyAlignment="1" applyProtection="1">
      <alignment horizontal="right" vertical="center"/>
    </xf>
    <xf numFmtId="0" fontId="25" fillId="0" borderId="0" xfId="0" applyFont="1" applyProtection="1">
      <alignment vertical="center"/>
    </xf>
    <xf numFmtId="49" fontId="19" fillId="0" borderId="0" xfId="3" applyNumberFormat="1" applyFont="1" applyAlignment="1" applyProtection="1">
      <alignment vertical="center"/>
      <protection hidden="1"/>
    </xf>
    <xf numFmtId="0" fontId="13" fillId="0" borderId="0" xfId="0" applyFo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Alignment="1" applyProtection="1">
      <alignment horizontal="center" vertical="center"/>
      <protection hidden="1"/>
    </xf>
    <xf numFmtId="49" fontId="43" fillId="0" borderId="0" xfId="3" applyNumberFormat="1" applyFont="1" applyAlignment="1" applyProtection="1">
      <alignment vertical="center"/>
      <protection hidden="1"/>
    </xf>
    <xf numFmtId="0" fontId="0" fillId="0" borderId="0" xfId="0" applyAlignment="1">
      <alignment horizontal="center" vertical="center"/>
    </xf>
    <xf numFmtId="0" fontId="0" fillId="0" borderId="0" xfId="0" applyFill="1" applyAlignment="1">
      <alignment horizontal="center" vertical="center"/>
    </xf>
    <xf numFmtId="0" fontId="27" fillId="0" borderId="0" xfId="0" applyFont="1" applyBorder="1" applyAlignment="1" applyProtection="1">
      <protection hidden="1"/>
    </xf>
    <xf numFmtId="0" fontId="0" fillId="0" borderId="0" xfId="0" applyAlignment="1">
      <alignment horizontal="left" vertical="center"/>
    </xf>
    <xf numFmtId="0" fontId="0" fillId="0" borderId="0" xfId="0" applyAlignment="1">
      <alignment vertical="center"/>
    </xf>
    <xf numFmtId="182" fontId="44" fillId="6" borderId="35" xfId="1" applyNumberFormat="1" applyFont="1" applyFill="1" applyBorder="1" applyAlignment="1" applyProtection="1">
      <alignment horizontal="right" vertical="center" shrinkToFit="1"/>
      <protection hidden="1"/>
    </xf>
    <xf numFmtId="182" fontId="44" fillId="6" borderId="36" xfId="1" applyNumberFormat="1" applyFont="1" applyFill="1" applyBorder="1" applyAlignment="1" applyProtection="1">
      <alignment horizontal="right" vertical="center" shrinkToFit="1"/>
      <protection hidden="1"/>
    </xf>
    <xf numFmtId="0" fontId="13" fillId="0" borderId="0" xfId="0" applyFont="1" applyProtection="1">
      <alignment vertical="center"/>
      <protection locked="0"/>
    </xf>
    <xf numFmtId="14" fontId="45" fillId="0" borderId="0" xfId="0" applyNumberFormat="1" applyFont="1" applyProtection="1">
      <alignment vertical="center"/>
    </xf>
    <xf numFmtId="182" fontId="44" fillId="0" borderId="3" xfId="1" applyNumberFormat="1" applyFont="1" applyFill="1" applyBorder="1" applyAlignment="1" applyProtection="1">
      <alignment horizontal="right" vertical="center"/>
      <protection hidden="1"/>
    </xf>
    <xf numFmtId="182" fontId="44" fillId="0" borderId="2" xfId="1" applyNumberFormat="1" applyFont="1" applyFill="1" applyBorder="1" applyAlignment="1" applyProtection="1">
      <alignment horizontal="right" vertical="center"/>
      <protection hidden="1"/>
    </xf>
    <xf numFmtId="182" fontId="44" fillId="0" borderId="27" xfId="1" applyNumberFormat="1" applyFont="1" applyFill="1" applyBorder="1" applyAlignment="1" applyProtection="1">
      <alignment horizontal="right" vertical="center"/>
      <protection hidden="1"/>
    </xf>
    <xf numFmtId="182" fontId="44" fillId="0" borderId="5" xfId="1" applyNumberFormat="1" applyFont="1" applyFill="1" applyBorder="1" applyAlignment="1" applyProtection="1">
      <alignment horizontal="right" vertical="center"/>
      <protection hidden="1"/>
    </xf>
    <xf numFmtId="0" fontId="0" fillId="0" borderId="0" xfId="0" applyProtection="1">
      <alignment vertical="center"/>
      <protection locked="0"/>
    </xf>
    <xf numFmtId="0" fontId="8" fillId="8" borderId="2" xfId="0" applyFont="1" applyFill="1" applyBorder="1" applyAlignment="1" applyProtection="1">
      <alignment horizontal="center" vertical="center"/>
    </xf>
    <xf numFmtId="0" fontId="8" fillId="5" borderId="2" xfId="0" applyFont="1" applyFill="1" applyBorder="1" applyAlignment="1" applyProtection="1">
      <alignment horizontal="center" vertical="center"/>
      <protection locked="0"/>
    </xf>
    <xf numFmtId="180" fontId="24" fillId="5" borderId="5" xfId="0" applyNumberFormat="1" applyFont="1" applyFill="1" applyBorder="1" applyAlignment="1" applyProtection="1">
      <alignment horizontal="center" vertical="center" shrinkToFit="1"/>
      <protection locked="0" hidden="1"/>
    </xf>
    <xf numFmtId="183" fontId="24" fillId="5" borderId="29" xfId="0" applyNumberFormat="1" applyFont="1" applyFill="1" applyBorder="1" applyAlignment="1" applyProtection="1">
      <alignment horizontal="center" vertical="center" shrinkToFit="1"/>
      <protection locked="0" hidden="1"/>
    </xf>
    <xf numFmtId="180" fontId="24" fillId="5" borderId="2" xfId="0" applyNumberFormat="1" applyFont="1" applyFill="1" applyBorder="1" applyAlignment="1" applyProtection="1">
      <alignment horizontal="center" vertical="center" shrinkToFit="1"/>
      <protection locked="0" hidden="1"/>
    </xf>
    <xf numFmtId="0" fontId="24" fillId="0" borderId="2" xfId="0" applyFont="1" applyFill="1" applyBorder="1" applyAlignment="1" applyProtection="1">
      <alignment horizontal="center" vertical="center" shrinkToFit="1"/>
      <protection hidden="1"/>
    </xf>
    <xf numFmtId="0" fontId="24" fillId="2" borderId="2" xfId="0" applyFont="1" applyFill="1" applyBorder="1" applyAlignment="1" applyProtection="1">
      <alignment horizontal="center" vertical="center" wrapText="1" shrinkToFit="1"/>
    </xf>
    <xf numFmtId="177" fontId="24" fillId="5" borderId="2" xfId="0" applyNumberFormat="1" applyFont="1" applyFill="1" applyBorder="1" applyAlignment="1" applyProtection="1">
      <alignment vertical="center" shrinkToFit="1"/>
      <protection locked="0"/>
    </xf>
    <xf numFmtId="180" fontId="24" fillId="5" borderId="16" xfId="0" quotePrefix="1" applyNumberFormat="1" applyFont="1" applyFill="1" applyBorder="1" applyAlignment="1" applyProtection="1">
      <alignment horizontal="left" vertical="center" shrinkToFit="1"/>
      <protection locked="0"/>
    </xf>
    <xf numFmtId="180" fontId="24" fillId="5" borderId="16" xfId="0" applyNumberFormat="1" applyFont="1" applyFill="1" applyBorder="1" applyAlignment="1" applyProtection="1">
      <alignment horizontal="left" vertical="center" shrinkToFit="1"/>
      <protection locked="0"/>
    </xf>
    <xf numFmtId="177" fontId="24" fillId="7" borderId="2" xfId="0" applyNumberFormat="1" applyFont="1" applyFill="1" applyBorder="1" applyAlignment="1" applyProtection="1">
      <alignment horizontal="center" vertical="center" shrinkToFit="1"/>
    </xf>
    <xf numFmtId="0" fontId="24" fillId="2" borderId="2" xfId="0" applyFont="1" applyFill="1" applyBorder="1" applyAlignment="1" applyProtection="1">
      <alignment horizontal="center" vertical="center" shrinkToFit="1"/>
    </xf>
    <xf numFmtId="0" fontId="29" fillId="11" borderId="3" xfId="0" applyFont="1" applyFill="1" applyBorder="1" applyAlignment="1" applyProtection="1">
      <alignment horizontal="center" vertical="center" shrinkToFit="1"/>
      <protection hidden="1"/>
    </xf>
    <xf numFmtId="0" fontId="29" fillId="11" borderId="2" xfId="0" applyFont="1" applyFill="1" applyBorder="1" applyAlignment="1" applyProtection="1">
      <alignment horizontal="center" vertical="center" shrinkToFit="1"/>
      <protection hidden="1"/>
    </xf>
    <xf numFmtId="0" fontId="24" fillId="11" borderId="39" xfId="0" applyFont="1" applyFill="1" applyBorder="1" applyAlignment="1" applyProtection="1">
      <alignment horizontal="center" vertical="center" shrinkToFit="1"/>
      <protection hidden="1"/>
    </xf>
    <xf numFmtId="0" fontId="24" fillId="11" borderId="9" xfId="0" applyFont="1" applyFill="1" applyBorder="1" applyAlignment="1" applyProtection="1">
      <alignment horizontal="center" vertical="center"/>
      <protection hidden="1"/>
    </xf>
    <xf numFmtId="0" fontId="24" fillId="11" borderId="52" xfId="0" applyFont="1" applyFill="1" applyBorder="1" applyAlignment="1" applyProtection="1">
      <alignment horizontal="center" vertical="center"/>
      <protection hidden="1"/>
    </xf>
    <xf numFmtId="0" fontId="24" fillId="11" borderId="4" xfId="0" applyFont="1" applyFill="1" applyBorder="1" applyAlignment="1" applyProtection="1">
      <alignment horizontal="center" vertical="center"/>
      <protection hidden="1"/>
    </xf>
    <xf numFmtId="0" fontId="24" fillId="11" borderId="34" xfId="0" applyFont="1" applyFill="1" applyBorder="1" applyAlignment="1" applyProtection="1">
      <alignment horizontal="center" vertical="center"/>
      <protection hidden="1"/>
    </xf>
    <xf numFmtId="178" fontId="8" fillId="5" borderId="2" xfId="0" applyNumberFormat="1" applyFont="1" applyFill="1" applyBorder="1" applyAlignment="1" applyProtection="1">
      <alignment horizontal="right" vertical="center" shrinkToFit="1"/>
      <protection locked="0"/>
    </xf>
    <xf numFmtId="9" fontId="44" fillId="6" borderId="2" xfId="4" applyFont="1" applyFill="1" applyBorder="1" applyAlignment="1" applyProtection="1">
      <alignment horizontal="right" vertical="center"/>
    </xf>
    <xf numFmtId="0" fontId="8" fillId="2" borderId="6" xfId="0" applyFont="1" applyFill="1" applyBorder="1" applyAlignment="1" applyProtection="1">
      <alignment horizontal="center" vertical="center"/>
    </xf>
    <xf numFmtId="0" fontId="8" fillId="0" borderId="6" xfId="0" applyFont="1" applyFill="1" applyBorder="1" applyAlignment="1" applyProtection="1">
      <alignment vertical="center"/>
    </xf>
    <xf numFmtId="178" fontId="8" fillId="5" borderId="6" xfId="0" applyNumberFormat="1" applyFont="1" applyFill="1" applyBorder="1" applyAlignment="1" applyProtection="1">
      <alignment horizontal="right" vertical="center" shrinkToFit="1"/>
      <protection locked="0"/>
    </xf>
    <xf numFmtId="9" fontId="44" fillId="6" borderId="6" xfId="4" applyFont="1" applyFill="1" applyBorder="1" applyAlignment="1" applyProtection="1">
      <alignment horizontal="right" vertical="center"/>
    </xf>
    <xf numFmtId="178" fontId="44" fillId="6" borderId="2" xfId="0" applyNumberFormat="1" applyFont="1" applyFill="1" applyBorder="1" applyAlignment="1" applyProtection="1">
      <alignment horizontal="right" vertical="center" shrinkToFit="1"/>
    </xf>
    <xf numFmtId="0" fontId="10" fillId="0" borderId="0" xfId="0" applyFont="1" applyAlignment="1" applyProtection="1">
      <alignment vertical="center"/>
    </xf>
    <xf numFmtId="49" fontId="50" fillId="0" borderId="0" xfId="3" applyNumberFormat="1" applyFont="1" applyAlignment="1" applyProtection="1">
      <alignment vertical="center"/>
      <protection hidden="1"/>
    </xf>
    <xf numFmtId="0" fontId="51" fillId="0" borderId="0" xfId="0" applyFont="1" applyProtection="1">
      <alignment vertical="center"/>
    </xf>
    <xf numFmtId="0" fontId="21" fillId="0" borderId="0" xfId="0" applyFont="1" applyAlignment="1" applyProtection="1">
      <alignment vertical="center"/>
    </xf>
    <xf numFmtId="0" fontId="39" fillId="0" borderId="0" xfId="0" applyFont="1" applyProtection="1">
      <alignment vertical="center"/>
    </xf>
    <xf numFmtId="176" fontId="10" fillId="0" borderId="0" xfId="0" applyNumberFormat="1" applyFont="1" applyProtection="1">
      <alignment vertical="center"/>
    </xf>
    <xf numFmtId="0" fontId="53" fillId="0" borderId="0" xfId="0" applyFont="1" applyProtection="1">
      <alignment vertical="center"/>
    </xf>
    <xf numFmtId="0" fontId="10" fillId="6" borderId="0" xfId="0" applyFont="1" applyFill="1" applyBorder="1" applyAlignment="1" applyProtection="1">
      <alignment horizontal="center" vertical="center"/>
    </xf>
    <xf numFmtId="0" fontId="10" fillId="6" borderId="0" xfId="0" applyFont="1" applyFill="1" applyBorder="1" applyAlignment="1" applyProtection="1">
      <alignment horizontal="right" vertical="center"/>
    </xf>
    <xf numFmtId="9" fontId="10" fillId="6" borderId="0" xfId="4" applyFont="1" applyFill="1" applyBorder="1" applyAlignment="1" applyProtection="1">
      <alignment horizontal="right" vertical="center"/>
    </xf>
    <xf numFmtId="0" fontId="15" fillId="2" borderId="2"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shrinkToFit="1"/>
    </xf>
    <xf numFmtId="0" fontId="13" fillId="0" borderId="43" xfId="0" applyFont="1" applyBorder="1" applyProtection="1">
      <alignment vertical="center"/>
    </xf>
    <xf numFmtId="0" fontId="23" fillId="2" borderId="0" xfId="0" applyFont="1" applyFill="1" applyBorder="1" applyAlignment="1" applyProtection="1">
      <alignment horizontal="center" vertical="center" shrinkToFit="1"/>
    </xf>
    <xf numFmtId="0" fontId="24" fillId="2" borderId="5" xfId="0" applyFont="1" applyFill="1" applyBorder="1" applyAlignment="1" applyProtection="1">
      <alignment horizontal="center" vertical="center" wrapText="1" shrinkToFit="1"/>
    </xf>
    <xf numFmtId="0" fontId="54" fillId="11" borderId="42" xfId="0" applyFont="1" applyFill="1" applyBorder="1" applyAlignment="1" applyProtection="1">
      <alignment horizontal="center" vertical="center" wrapText="1"/>
      <protection hidden="1"/>
    </xf>
    <xf numFmtId="0" fontId="12" fillId="11" borderId="45" xfId="0" applyFont="1" applyFill="1" applyBorder="1" applyAlignment="1" applyProtection="1">
      <alignment horizontal="center" vertical="center" textRotation="255"/>
      <protection hidden="1"/>
    </xf>
    <xf numFmtId="0" fontId="48" fillId="11" borderId="0" xfId="0" applyFont="1" applyFill="1" applyBorder="1" applyAlignment="1" applyProtection="1">
      <alignment horizontal="center" vertical="center" textRotation="255"/>
      <protection hidden="1"/>
    </xf>
    <xf numFmtId="0" fontId="29" fillId="11" borderId="0" xfId="0" applyFont="1" applyFill="1" applyBorder="1" applyAlignment="1" applyProtection="1">
      <alignment horizontal="center" vertical="center" shrinkToFit="1"/>
      <protection hidden="1"/>
    </xf>
    <xf numFmtId="0" fontId="24" fillId="11" borderId="0" xfId="0" applyFont="1" applyFill="1" applyBorder="1" applyAlignment="1" applyProtection="1">
      <alignment horizontal="center" vertical="center" shrinkToFit="1"/>
      <protection hidden="1"/>
    </xf>
    <xf numFmtId="0" fontId="24" fillId="11" borderId="32" xfId="0" applyFont="1" applyFill="1" applyBorder="1" applyAlignment="1" applyProtection="1">
      <alignment horizontal="center" vertical="center"/>
      <protection hidden="1"/>
    </xf>
    <xf numFmtId="0" fontId="24" fillId="11" borderId="0" xfId="0" applyFont="1" applyFill="1" applyBorder="1" applyAlignment="1" applyProtection="1">
      <alignment horizontal="center" vertical="center" shrinkToFit="1"/>
      <protection locked="0" hidden="1"/>
    </xf>
    <xf numFmtId="183" fontId="24" fillId="11" borderId="43" xfId="0" applyNumberFormat="1" applyFont="1" applyFill="1" applyBorder="1" applyAlignment="1" applyProtection="1">
      <alignment horizontal="center" vertical="center" shrinkToFit="1"/>
      <protection locked="0" hidden="1"/>
    </xf>
    <xf numFmtId="0" fontId="54" fillId="11" borderId="57" xfId="0" applyFont="1" applyFill="1" applyBorder="1" applyAlignment="1" applyProtection="1">
      <alignment horizontal="center" vertical="center" wrapText="1"/>
      <protection hidden="1"/>
    </xf>
    <xf numFmtId="0" fontId="55" fillId="11" borderId="12" xfId="0" applyFont="1" applyFill="1" applyBorder="1" applyAlignment="1" applyProtection="1">
      <alignment horizontal="center" vertical="center"/>
      <protection hidden="1"/>
    </xf>
    <xf numFmtId="0" fontId="12" fillId="2" borderId="21" xfId="0" applyFont="1" applyFill="1" applyBorder="1" applyAlignment="1" applyProtection="1">
      <alignment horizontal="left" vertical="center"/>
    </xf>
    <xf numFmtId="0" fontId="29" fillId="2" borderId="2" xfId="0" applyFont="1" applyFill="1" applyBorder="1" applyAlignment="1" applyProtection="1">
      <alignment horizontal="center" vertical="center" shrinkToFit="1"/>
    </xf>
    <xf numFmtId="0" fontId="24" fillId="5" borderId="2" xfId="0" applyFont="1" applyFill="1" applyBorder="1" applyAlignment="1" applyProtection="1">
      <alignment vertical="center" shrinkToFit="1"/>
      <protection locked="0"/>
    </xf>
    <xf numFmtId="0" fontId="56" fillId="2" borderId="2" xfId="0" applyFont="1" applyFill="1" applyBorder="1" applyAlignment="1" applyProtection="1">
      <alignment horizontal="center" vertical="center" shrinkToFit="1"/>
    </xf>
    <xf numFmtId="0" fontId="48" fillId="9" borderId="3" xfId="0" applyFont="1" applyFill="1" applyBorder="1" applyAlignment="1" applyProtection="1">
      <alignment horizontal="center" vertical="center" wrapText="1" shrinkToFit="1"/>
    </xf>
    <xf numFmtId="0" fontId="48" fillId="9" borderId="27" xfId="0" applyFont="1" applyFill="1" applyBorder="1" applyAlignment="1" applyProtection="1">
      <alignment horizontal="center" vertical="center" wrapText="1" shrinkToFit="1"/>
    </xf>
    <xf numFmtId="0" fontId="54" fillId="11" borderId="12" xfId="0" applyFont="1" applyFill="1" applyBorder="1" applyAlignment="1" applyProtection="1">
      <alignment horizontal="center" vertical="center" wrapText="1"/>
      <protection hidden="1"/>
    </xf>
    <xf numFmtId="182" fontId="46" fillId="0" borderId="37" xfId="0" applyNumberFormat="1" applyFont="1" applyFill="1" applyBorder="1" applyAlignment="1" applyProtection="1">
      <alignment horizontal="right" vertical="center" shrinkToFit="1"/>
      <protection hidden="1"/>
    </xf>
    <xf numFmtId="182" fontId="46" fillId="0" borderId="36" xfId="0" applyNumberFormat="1" applyFont="1" applyFill="1" applyBorder="1" applyAlignment="1" applyProtection="1">
      <alignment horizontal="right" vertical="center" shrinkToFit="1"/>
      <protection hidden="1"/>
    </xf>
    <xf numFmtId="182" fontId="8" fillId="5" borderId="30" xfId="1" applyNumberFormat="1" applyFont="1" applyFill="1" applyBorder="1" applyAlignment="1" applyProtection="1">
      <alignment horizontal="right" vertical="center"/>
      <protection locked="0"/>
    </xf>
    <xf numFmtId="182" fontId="8" fillId="5" borderId="27" xfId="1" applyNumberFormat="1" applyFont="1" applyFill="1" applyBorder="1" applyAlignment="1" applyProtection="1">
      <alignment horizontal="right" vertical="center"/>
      <protection locked="0"/>
    </xf>
    <xf numFmtId="182" fontId="8" fillId="5" borderId="15" xfId="1" applyNumberFormat="1" applyFont="1" applyFill="1" applyBorder="1" applyAlignment="1" applyProtection="1">
      <alignment horizontal="right" vertical="center"/>
      <protection locked="0"/>
    </xf>
    <xf numFmtId="182" fontId="8" fillId="5" borderId="5" xfId="1" applyNumberFormat="1" applyFont="1" applyFill="1" applyBorder="1" applyAlignment="1" applyProtection="1">
      <alignment horizontal="right" vertical="center"/>
      <protection locked="0"/>
    </xf>
    <xf numFmtId="182" fontId="8" fillId="5" borderId="18" xfId="1" applyNumberFormat="1" applyFont="1" applyFill="1" applyBorder="1" applyAlignment="1" applyProtection="1">
      <alignment horizontal="right" vertical="center"/>
      <protection locked="0"/>
    </xf>
    <xf numFmtId="0" fontId="29" fillId="4" borderId="38"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textRotation="255" wrapText="1"/>
    </xf>
    <xf numFmtId="0" fontId="29" fillId="11" borderId="3" xfId="0" applyFont="1" applyFill="1" applyBorder="1" applyAlignment="1" applyProtection="1">
      <alignment horizontal="center" vertical="center" shrinkToFit="1"/>
      <protection hidden="1"/>
    </xf>
    <xf numFmtId="0" fontId="29" fillId="11" borderId="2" xfId="0" applyFont="1" applyFill="1" applyBorder="1" applyAlignment="1" applyProtection="1">
      <alignment horizontal="center" vertical="center" shrinkToFit="1"/>
      <protection hidden="1"/>
    </xf>
    <xf numFmtId="0" fontId="29" fillId="5" borderId="27" xfId="0" applyFont="1" applyFill="1" applyBorder="1" applyAlignment="1" applyProtection="1">
      <alignment horizontal="center" vertical="center" shrinkToFit="1"/>
      <protection locked="0" hidden="1"/>
    </xf>
    <xf numFmtId="180" fontId="24" fillId="5" borderId="16" xfId="0" applyNumberFormat="1" applyFont="1" applyFill="1" applyBorder="1" applyAlignment="1" applyProtection="1">
      <alignment horizontal="center" vertical="center" shrinkToFit="1"/>
      <protection locked="0"/>
    </xf>
    <xf numFmtId="0" fontId="24" fillId="5" borderId="5" xfId="0" applyFont="1" applyFill="1" applyBorder="1" applyAlignment="1" applyProtection="1">
      <alignment horizontal="center" vertical="center" shrinkToFit="1"/>
      <protection locked="0" hidden="1"/>
    </xf>
    <xf numFmtId="0" fontId="24" fillId="5" borderId="2" xfId="6" applyFont="1" applyFill="1" applyBorder="1" applyAlignment="1" applyProtection="1">
      <alignment horizontal="center" vertical="center" shrinkToFit="1"/>
      <protection locked="0"/>
    </xf>
    <xf numFmtId="180" fontId="24" fillId="5" borderId="2" xfId="0" applyNumberFormat="1" applyFont="1" applyFill="1" applyBorder="1" applyAlignment="1" applyProtection="1">
      <alignment horizontal="center" vertical="center" shrinkToFit="1"/>
      <protection locked="0"/>
    </xf>
    <xf numFmtId="0" fontId="24" fillId="0" borderId="2" xfId="0" applyFont="1" applyFill="1" applyBorder="1" applyAlignment="1" applyProtection="1">
      <alignment horizontal="center" vertical="center" shrinkToFit="1"/>
    </xf>
    <xf numFmtId="0" fontId="29" fillId="5" borderId="27" xfId="0" applyFont="1" applyFill="1" applyBorder="1" applyAlignment="1" applyProtection="1">
      <alignment horizontal="center" vertical="center" shrinkToFit="1"/>
      <protection locked="0"/>
    </xf>
    <xf numFmtId="180" fontId="24" fillId="5" borderId="5" xfId="0" applyNumberFormat="1" applyFont="1" applyFill="1" applyBorder="1" applyAlignment="1" applyProtection="1">
      <alignment horizontal="center" vertical="center" shrinkToFit="1"/>
      <protection locked="0"/>
    </xf>
    <xf numFmtId="0" fontId="24" fillId="5" borderId="5" xfId="0" applyFont="1" applyFill="1" applyBorder="1" applyAlignment="1" applyProtection="1">
      <alignment horizontal="center" vertical="center" shrinkToFit="1"/>
      <protection locked="0"/>
    </xf>
    <xf numFmtId="183" fontId="24" fillId="5" borderId="29" xfId="0" applyNumberFormat="1" applyFont="1" applyFill="1" applyBorder="1" applyAlignment="1" applyProtection="1">
      <alignment horizontal="center" vertical="center" shrinkToFit="1"/>
      <protection locked="0"/>
    </xf>
    <xf numFmtId="0" fontId="59" fillId="0" borderId="0" xfId="0" applyFont="1" applyProtection="1">
      <alignment vertical="center"/>
    </xf>
    <xf numFmtId="0" fontId="58" fillId="0" borderId="0" xfId="0" applyFont="1" applyAlignment="1" applyProtection="1">
      <alignment horizontal="left" vertical="center"/>
    </xf>
    <xf numFmtId="0" fontId="58" fillId="0" borderId="0" xfId="0" applyFont="1" applyFill="1" applyAlignment="1" applyProtection="1">
      <alignment horizontal="right" vertical="center"/>
    </xf>
    <xf numFmtId="0" fontId="59" fillId="8" borderId="0" xfId="0" applyFont="1" applyFill="1" applyProtection="1">
      <alignment vertical="center"/>
    </xf>
    <xf numFmtId="0" fontId="60" fillId="0" borderId="0" xfId="0" applyFont="1" applyFill="1" applyAlignment="1" applyProtection="1">
      <alignment horizontal="center" vertical="center"/>
    </xf>
    <xf numFmtId="0" fontId="60" fillId="0" borderId="0" xfId="0" applyFont="1" applyFill="1" applyAlignment="1" applyProtection="1">
      <alignment vertical="center"/>
    </xf>
    <xf numFmtId="0" fontId="61" fillId="0" borderId="0" xfId="0" applyFont="1" applyAlignment="1" applyProtection="1">
      <alignment horizontal="left" vertical="center"/>
    </xf>
    <xf numFmtId="0" fontId="62" fillId="0" borderId="0" xfId="0" applyFont="1" applyAlignment="1" applyProtection="1">
      <alignment horizontal="left" vertical="center"/>
    </xf>
    <xf numFmtId="0" fontId="59" fillId="0" borderId="0" xfId="0" applyFont="1" applyFill="1" applyBorder="1" applyAlignment="1" applyProtection="1">
      <alignment horizontal="left" vertical="center"/>
    </xf>
    <xf numFmtId="0" fontId="63" fillId="0" borderId="0" xfId="0" applyFont="1" applyFill="1" applyBorder="1" applyAlignment="1" applyProtection="1">
      <alignment vertical="center"/>
      <protection locked="0"/>
    </xf>
    <xf numFmtId="0" fontId="65" fillId="0" borderId="0" xfId="0" applyNumberFormat="1" applyFont="1" applyFill="1" applyBorder="1" applyAlignment="1" applyProtection="1">
      <alignment vertical="center"/>
      <protection locked="0"/>
    </xf>
    <xf numFmtId="0" fontId="59" fillId="0" borderId="0" xfId="0" applyFont="1" applyAlignment="1" applyProtection="1">
      <alignment horizontal="left" vertical="center"/>
    </xf>
    <xf numFmtId="0" fontId="66" fillId="0" borderId="0" xfId="0" applyFont="1" applyAlignment="1" applyProtection="1">
      <alignment horizontal="left" vertical="center"/>
    </xf>
    <xf numFmtId="0" fontId="68" fillId="0" borderId="0" xfId="0" applyFont="1" applyAlignment="1" applyProtection="1">
      <alignment horizontal="left" vertical="center"/>
    </xf>
    <xf numFmtId="0" fontId="58" fillId="0" borderId="0" xfId="0" applyFont="1" applyBorder="1" applyAlignment="1" applyProtection="1">
      <alignment horizontal="center" vertical="center" wrapText="1"/>
    </xf>
    <xf numFmtId="0" fontId="58" fillId="0" borderId="0" xfId="0" applyFont="1" applyBorder="1" applyAlignment="1" applyProtection="1">
      <alignment vertical="center"/>
    </xf>
    <xf numFmtId="58" fontId="58" fillId="0" borderId="0" xfId="0" applyNumberFormat="1" applyFont="1" applyAlignment="1" applyProtection="1">
      <alignment vertical="center"/>
    </xf>
    <xf numFmtId="0" fontId="59" fillId="0" borderId="0" xfId="0" applyFont="1" applyAlignment="1" applyProtection="1">
      <alignment horizontal="center" vertical="center"/>
    </xf>
    <xf numFmtId="0" fontId="70" fillId="0" borderId="0" xfId="0" applyFont="1" applyProtection="1">
      <alignment vertical="center"/>
    </xf>
    <xf numFmtId="0" fontId="24" fillId="8" borderId="2" xfId="0" applyFont="1" applyFill="1" applyBorder="1" applyAlignment="1" applyProtection="1">
      <alignment horizontal="center" vertical="center" wrapText="1"/>
    </xf>
    <xf numFmtId="0" fontId="13" fillId="2" borderId="42" xfId="0" applyFont="1" applyFill="1" applyBorder="1" applyAlignment="1" applyProtection="1">
      <alignment horizontal="right" vertical="center" wrapText="1" shrinkToFit="1"/>
    </xf>
    <xf numFmtId="0" fontId="48" fillId="11" borderId="12" xfId="0" applyFont="1" applyFill="1" applyBorder="1" applyAlignment="1" applyProtection="1">
      <alignment horizontal="center" vertical="center"/>
      <protection hidden="1"/>
    </xf>
    <xf numFmtId="0" fontId="71" fillId="0" borderId="0" xfId="0" applyFont="1" applyAlignment="1" applyProtection="1">
      <alignment horizontal="left" vertical="center"/>
    </xf>
    <xf numFmtId="0" fontId="72" fillId="0" borderId="0" xfId="0" applyFont="1" applyFill="1" applyBorder="1" applyAlignment="1" applyProtection="1">
      <alignment vertical="center" wrapText="1"/>
    </xf>
    <xf numFmtId="0" fontId="73" fillId="0" borderId="0" xfId="0" applyFont="1" applyProtection="1">
      <alignment vertical="center"/>
    </xf>
    <xf numFmtId="0" fontId="74" fillId="0" borderId="0" xfId="0" applyFont="1" applyProtection="1">
      <alignment vertical="center"/>
    </xf>
    <xf numFmtId="0" fontId="74" fillId="0" borderId="0" xfId="0" applyFont="1" applyFill="1" applyBorder="1" applyProtection="1">
      <alignment vertical="center"/>
    </xf>
    <xf numFmtId="14" fontId="73" fillId="0" borderId="0" xfId="0" applyNumberFormat="1" applyFont="1" applyProtection="1">
      <alignment vertical="center"/>
    </xf>
    <xf numFmtId="0" fontId="75" fillId="0" borderId="0" xfId="0" applyFont="1" applyProtection="1">
      <alignment vertical="center"/>
    </xf>
    <xf numFmtId="0" fontId="0" fillId="0" borderId="0" xfId="0" applyAlignment="1">
      <alignment horizontal="right" vertical="center"/>
    </xf>
    <xf numFmtId="0" fontId="78" fillId="0" borderId="0" xfId="0" applyFont="1" applyAlignment="1">
      <alignment horizontal="right" vertical="center"/>
    </xf>
    <xf numFmtId="0" fontId="0" fillId="0" borderId="0" xfId="0" applyFill="1" applyBorder="1" applyAlignment="1" applyProtection="1">
      <alignment horizontal="right" vertical="center"/>
      <protection locked="0"/>
    </xf>
    <xf numFmtId="0" fontId="0" fillId="0" borderId="0" xfId="0" applyFill="1" applyBorder="1" applyAlignment="1">
      <alignment horizontal="center" vertical="center"/>
    </xf>
    <xf numFmtId="0" fontId="0" fillId="0" borderId="0" xfId="0" applyFill="1" applyBorder="1" applyProtection="1">
      <alignment vertical="center"/>
      <protection locked="0"/>
    </xf>
    <xf numFmtId="0" fontId="0" fillId="0" borderId="0" xfId="0" applyFill="1" applyBorder="1" applyAlignment="1">
      <alignment horizontal="distributed" vertical="center"/>
    </xf>
    <xf numFmtId="0" fontId="8" fillId="5" borderId="16" xfId="0" applyFont="1" applyFill="1" applyBorder="1" applyAlignment="1" applyProtection="1">
      <alignment horizontal="center" vertical="center" shrinkToFit="1"/>
      <protection locked="0"/>
    </xf>
    <xf numFmtId="0" fontId="8" fillId="5" borderId="15"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15" fillId="2" borderId="1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xf>
    <xf numFmtId="179" fontId="11" fillId="0" borderId="33" xfId="0" applyNumberFormat="1" applyFont="1" applyFill="1" applyBorder="1" applyAlignment="1" applyProtection="1">
      <alignment horizontal="right" vertical="center"/>
      <protection locked="0"/>
    </xf>
    <xf numFmtId="0" fontId="8" fillId="5" borderId="16" xfId="0" applyFont="1" applyFill="1" applyBorder="1" applyAlignment="1" applyProtection="1">
      <alignment horizontal="left" vertical="center" shrinkToFit="1"/>
      <protection locked="0"/>
    </xf>
    <xf numFmtId="0" fontId="8" fillId="5" borderId="15" xfId="0" applyFont="1" applyFill="1" applyBorder="1" applyAlignment="1" applyProtection="1">
      <alignment horizontal="left" vertical="center" shrinkToFit="1"/>
      <protection locked="0"/>
    </xf>
    <xf numFmtId="38" fontId="8" fillId="5" borderId="16" xfId="1" applyFont="1" applyFill="1" applyBorder="1" applyAlignment="1" applyProtection="1">
      <alignment horizontal="right" vertical="center" shrinkToFit="1"/>
      <protection locked="0"/>
    </xf>
    <xf numFmtId="38" fontId="8" fillId="5" borderId="15" xfId="1" applyFont="1" applyFill="1" applyBorder="1" applyAlignment="1" applyProtection="1">
      <alignment horizontal="right" vertical="center" shrinkToFit="1"/>
      <protection locked="0"/>
    </xf>
    <xf numFmtId="0" fontId="8" fillId="5" borderId="2" xfId="0" applyFont="1" applyFill="1" applyBorder="1" applyAlignment="1" applyProtection="1">
      <alignment horizontal="center" vertical="center"/>
      <protection locked="0"/>
    </xf>
    <xf numFmtId="0" fontId="8" fillId="0" borderId="0" xfId="0" applyFont="1" applyAlignment="1" applyProtection="1">
      <alignment horizontal="left" vertical="center" wrapText="1"/>
    </xf>
    <xf numFmtId="0" fontId="8" fillId="8" borderId="2" xfId="0" applyFont="1" applyFill="1" applyBorder="1" applyAlignment="1" applyProtection="1">
      <alignment horizontal="center" vertical="center"/>
    </xf>
    <xf numFmtId="0" fontId="8" fillId="8" borderId="2" xfId="0" applyFont="1" applyFill="1" applyBorder="1" applyAlignment="1" applyProtection="1">
      <alignment horizontal="center" vertical="center" wrapText="1"/>
    </xf>
    <xf numFmtId="0" fontId="10" fillId="5" borderId="16" xfId="0" applyFont="1" applyFill="1" applyBorder="1" applyAlignment="1" applyProtection="1">
      <alignment horizontal="left" vertical="center" shrinkToFit="1"/>
      <protection locked="0"/>
    </xf>
    <xf numFmtId="0" fontId="10" fillId="5" borderId="17" xfId="0" applyFont="1" applyFill="1" applyBorder="1" applyAlignment="1" applyProtection="1">
      <alignment horizontal="left" vertical="center" shrinkToFit="1"/>
      <protection locked="0"/>
    </xf>
    <xf numFmtId="0" fontId="10" fillId="5" borderId="15" xfId="0" applyFont="1" applyFill="1" applyBorder="1" applyAlignment="1" applyProtection="1">
      <alignment horizontal="left" vertical="center" shrinkToFit="1"/>
      <protection locked="0"/>
    </xf>
    <xf numFmtId="0" fontId="15" fillId="8" borderId="2" xfId="0" applyFont="1" applyFill="1" applyBorder="1" applyAlignment="1" applyProtection="1">
      <alignment horizontal="center" vertical="center" wrapText="1"/>
    </xf>
    <xf numFmtId="0" fontId="15" fillId="8" borderId="2" xfId="0" applyFont="1" applyFill="1" applyBorder="1" applyAlignment="1" applyProtection="1">
      <alignment horizontal="center" vertical="center"/>
    </xf>
    <xf numFmtId="0" fontId="52" fillId="10" borderId="0" xfId="0" applyFont="1" applyFill="1" applyAlignment="1" applyProtection="1">
      <alignment horizontal="center" vertical="center"/>
    </xf>
    <xf numFmtId="0" fontId="0" fillId="0" borderId="0" xfId="0" applyFill="1" applyBorder="1" applyAlignment="1" applyProtection="1">
      <alignment horizontal="center" vertical="center" shrinkToFit="1"/>
      <protection locked="0"/>
    </xf>
    <xf numFmtId="0" fontId="76" fillId="0" borderId="0" xfId="0" applyFont="1" applyAlignment="1">
      <alignment horizontal="center" vertical="top"/>
    </xf>
    <xf numFmtId="0" fontId="77" fillId="0" borderId="0" xfId="0" applyFont="1" applyAlignment="1">
      <alignment horizontal="center" vertical="center"/>
    </xf>
    <xf numFmtId="0" fontId="79" fillId="0" borderId="0" xfId="0" applyFont="1" applyAlignment="1">
      <alignment horizontal="left" vertical="center" wrapText="1"/>
    </xf>
    <xf numFmtId="0" fontId="79" fillId="0" borderId="0" xfId="0" applyFont="1" applyAlignment="1">
      <alignment horizontal="left" vertical="center"/>
    </xf>
    <xf numFmtId="0" fontId="79" fillId="0" borderId="0" xfId="0" applyFont="1" applyAlignment="1">
      <alignment horizontal="center" vertical="center" wrapText="1"/>
    </xf>
    <xf numFmtId="0" fontId="79" fillId="0" borderId="0" xfId="0" applyFont="1" applyAlignment="1">
      <alignment horizontal="justify" vertical="top" wrapText="1"/>
    </xf>
    <xf numFmtId="0" fontId="79" fillId="0" borderId="0" xfId="0" applyFont="1" applyAlignment="1">
      <alignment horizontal="left" vertical="top" wrapText="1"/>
    </xf>
    <xf numFmtId="0" fontId="27" fillId="0" borderId="0" xfId="0" applyFont="1" applyBorder="1" applyAlignment="1" applyProtection="1">
      <alignment horizontal="left"/>
      <protection hidden="1"/>
    </xf>
    <xf numFmtId="0" fontId="12" fillId="11" borderId="48" xfId="0" applyFont="1" applyFill="1" applyBorder="1" applyAlignment="1" applyProtection="1">
      <alignment horizontal="center" vertical="center" textRotation="255"/>
      <protection hidden="1"/>
    </xf>
    <xf numFmtId="0" fontId="48" fillId="11" borderId="9" xfId="0" applyFont="1" applyFill="1" applyBorder="1" applyAlignment="1" applyProtection="1">
      <alignment horizontal="center" vertical="center" textRotation="255"/>
      <protection hidden="1"/>
    </xf>
    <xf numFmtId="0" fontId="48" fillId="11" borderId="52" xfId="0" applyFont="1" applyFill="1" applyBorder="1" applyAlignment="1" applyProtection="1">
      <alignment horizontal="center" vertical="center" textRotation="255"/>
      <protection hidden="1"/>
    </xf>
    <xf numFmtId="0" fontId="48" fillId="11" borderId="28" xfId="0" applyFont="1" applyFill="1" applyBorder="1" applyAlignment="1" applyProtection="1">
      <alignment horizontal="center" vertical="center" textRotation="255"/>
      <protection hidden="1"/>
    </xf>
    <xf numFmtId="0" fontId="29" fillId="11" borderId="2" xfId="0" applyFont="1" applyFill="1" applyBorder="1" applyAlignment="1" applyProtection="1">
      <alignment horizontal="center" vertical="center" shrinkToFit="1"/>
      <protection hidden="1"/>
    </xf>
    <xf numFmtId="0" fontId="47" fillId="5" borderId="2" xfId="6" applyFont="1" applyFill="1" applyBorder="1" applyAlignment="1" applyProtection="1">
      <alignment horizontal="center" vertical="center" shrinkToFit="1"/>
      <protection locked="0"/>
    </xf>
    <xf numFmtId="0" fontId="24" fillId="5" borderId="3"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shrinkToFit="1"/>
      <protection locked="0"/>
    </xf>
    <xf numFmtId="0" fontId="29" fillId="11" borderId="3" xfId="0" applyFont="1" applyFill="1" applyBorder="1" applyAlignment="1" applyProtection="1">
      <alignment horizontal="center" vertical="center" shrinkToFit="1"/>
      <protection hidden="1"/>
    </xf>
    <xf numFmtId="0" fontId="29" fillId="11" borderId="26" xfId="0" applyFont="1" applyFill="1" applyBorder="1" applyAlignment="1" applyProtection="1">
      <alignment horizontal="center" vertical="center" shrinkToFit="1"/>
      <protection hidden="1"/>
    </xf>
    <xf numFmtId="0" fontId="29" fillId="11" borderId="31" xfId="0" applyFont="1" applyFill="1" applyBorder="1" applyAlignment="1" applyProtection="1">
      <alignment horizontal="center" vertical="center" shrinkToFit="1"/>
      <protection hidden="1"/>
    </xf>
    <xf numFmtId="0" fontId="24" fillId="5" borderId="39"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protection locked="0"/>
    </xf>
    <xf numFmtId="0" fontId="14" fillId="11" borderId="21" xfId="0" applyFont="1" applyFill="1" applyBorder="1" applyAlignment="1" applyProtection="1">
      <alignment horizontal="center" vertical="center"/>
      <protection hidden="1"/>
    </xf>
    <xf numFmtId="0" fontId="14" fillId="11" borderId="25" xfId="0" applyFont="1" applyFill="1" applyBorder="1" applyAlignment="1" applyProtection="1">
      <alignment horizontal="center" vertical="center"/>
      <protection hidden="1"/>
    </xf>
    <xf numFmtId="0" fontId="33" fillId="11" borderId="45" xfId="0" applyFont="1" applyFill="1" applyBorder="1" applyAlignment="1" applyProtection="1">
      <alignment horizontal="center" vertical="center" wrapText="1"/>
      <protection hidden="1"/>
    </xf>
    <xf numFmtId="0" fontId="33" fillId="11" borderId="0" xfId="0" applyFont="1" applyFill="1" applyBorder="1" applyAlignment="1" applyProtection="1">
      <alignment horizontal="center" vertical="center" wrapText="1"/>
      <protection hidden="1"/>
    </xf>
    <xf numFmtId="0" fontId="33" fillId="11" borderId="43" xfId="0" applyFont="1" applyFill="1" applyBorder="1" applyAlignment="1" applyProtection="1">
      <alignment horizontal="center" vertical="center" wrapText="1"/>
      <protection hidden="1"/>
    </xf>
    <xf numFmtId="0" fontId="33" fillId="11" borderId="41" xfId="0" applyFont="1" applyFill="1" applyBorder="1" applyAlignment="1" applyProtection="1">
      <alignment horizontal="center" vertical="center" wrapText="1"/>
      <protection hidden="1"/>
    </xf>
    <xf numFmtId="0" fontId="33" fillId="11" borderId="1" xfId="0" applyFont="1" applyFill="1" applyBorder="1" applyAlignment="1" applyProtection="1">
      <alignment horizontal="center" vertical="center" wrapText="1"/>
      <protection hidden="1"/>
    </xf>
    <xf numFmtId="0" fontId="33" fillId="11" borderId="13" xfId="0" applyFont="1" applyFill="1" applyBorder="1" applyAlignment="1" applyProtection="1">
      <alignment horizontal="center" vertical="center" wrapText="1"/>
      <protection hidden="1"/>
    </xf>
    <xf numFmtId="0" fontId="24" fillId="5" borderId="3" xfId="0" applyFont="1" applyFill="1" applyBorder="1" applyAlignment="1" applyProtection="1">
      <alignment horizontal="center" vertical="center" shrinkToFit="1"/>
      <protection locked="0" hidden="1"/>
    </xf>
    <xf numFmtId="0" fontId="47" fillId="5" borderId="2" xfId="6" applyFont="1" applyFill="1" applyBorder="1" applyAlignment="1" applyProtection="1">
      <alignment horizontal="center" vertical="center" shrinkToFit="1"/>
      <protection locked="0" hidden="1"/>
    </xf>
    <xf numFmtId="0" fontId="29" fillId="5" borderId="2" xfId="0" applyFont="1" applyFill="1" applyBorder="1" applyAlignment="1" applyProtection="1">
      <alignment horizontal="center" vertical="center"/>
      <protection locked="0" hidden="1"/>
    </xf>
    <xf numFmtId="0" fontId="24" fillId="5" borderId="39" xfId="0" applyFont="1" applyFill="1" applyBorder="1" applyAlignment="1" applyProtection="1">
      <alignment horizontal="center" vertical="center" shrinkToFit="1"/>
      <protection locked="0" hidden="1"/>
    </xf>
    <xf numFmtId="0" fontId="24" fillId="2" borderId="10" xfId="0" applyFont="1" applyFill="1" applyBorder="1" applyAlignment="1" applyProtection="1">
      <alignment horizontal="center" vertical="center" wrapText="1" shrinkToFit="1"/>
    </xf>
    <xf numFmtId="0" fontId="24" fillId="2" borderId="7" xfId="0" applyFont="1" applyFill="1" applyBorder="1" applyAlignment="1" applyProtection="1">
      <alignment horizontal="center" vertical="center" wrapText="1" shrinkToFit="1"/>
    </xf>
    <xf numFmtId="0" fontId="24" fillId="2" borderId="58" xfId="0" applyFont="1" applyFill="1" applyBorder="1" applyAlignment="1" applyProtection="1">
      <alignment horizontal="center" vertical="center" wrapText="1" shrinkToFit="1"/>
    </xf>
    <xf numFmtId="0" fontId="24" fillId="2" borderId="8" xfId="0" applyFont="1" applyFill="1" applyBorder="1" applyAlignment="1" applyProtection="1">
      <alignment horizontal="center" vertical="center" wrapText="1" shrinkToFit="1"/>
    </xf>
    <xf numFmtId="0" fontId="12" fillId="9" borderId="21" xfId="0" applyFont="1" applyFill="1" applyBorder="1" applyAlignment="1" applyProtection="1">
      <alignment horizontal="center" vertical="center" wrapText="1" shrinkToFit="1"/>
    </xf>
    <xf numFmtId="0" fontId="12" fillId="9" borderId="23" xfId="0" applyFont="1" applyFill="1" applyBorder="1" applyAlignment="1" applyProtection="1">
      <alignment horizontal="center" vertical="center" wrapText="1" shrinkToFit="1"/>
    </xf>
    <xf numFmtId="0" fontId="12" fillId="9" borderId="20" xfId="0" applyFont="1" applyFill="1" applyBorder="1" applyAlignment="1" applyProtection="1">
      <alignment horizontal="center" vertical="center" wrapText="1" shrinkToFit="1"/>
    </xf>
    <xf numFmtId="0" fontId="12" fillId="2" borderId="45" xfId="0" applyFont="1" applyFill="1" applyBorder="1" applyAlignment="1" applyProtection="1">
      <alignment horizontal="center" vertical="center" textRotation="255" shrinkToFit="1"/>
    </xf>
    <xf numFmtId="0" fontId="12" fillId="2" borderId="2" xfId="0" applyFont="1" applyFill="1" applyBorder="1" applyAlignment="1" applyProtection="1">
      <alignment horizontal="center" vertical="center" textRotation="255" shrinkToFit="1"/>
    </xf>
    <xf numFmtId="0" fontId="29" fillId="2" borderId="2" xfId="0" applyFont="1" applyFill="1" applyBorder="1" applyAlignment="1" applyProtection="1">
      <alignment horizontal="center" vertical="center" shrinkToFit="1"/>
    </xf>
    <xf numFmtId="0" fontId="24" fillId="5" borderId="16" xfId="0" applyFont="1" applyFill="1" applyBorder="1" applyAlignment="1" applyProtection="1">
      <alignment horizontal="left" vertical="center" shrinkToFit="1"/>
      <protection locked="0"/>
    </xf>
    <xf numFmtId="0" fontId="24" fillId="5" borderId="17" xfId="0" applyFont="1" applyFill="1" applyBorder="1" applyAlignment="1" applyProtection="1">
      <alignment horizontal="left" vertical="center" shrinkToFit="1"/>
      <protection locked="0"/>
    </xf>
    <xf numFmtId="0" fontId="24" fillId="5" borderId="15" xfId="0" applyFont="1" applyFill="1" applyBorder="1" applyAlignment="1" applyProtection="1">
      <alignment horizontal="left" vertical="center" shrinkToFit="1"/>
      <protection locked="0"/>
    </xf>
    <xf numFmtId="181" fontId="8" fillId="5" borderId="6" xfId="0" applyNumberFormat="1" applyFont="1" applyFill="1" applyBorder="1" applyAlignment="1" applyProtection="1">
      <alignment horizontal="right" vertical="center" shrinkToFit="1"/>
      <protection locked="0"/>
    </xf>
    <xf numFmtId="181" fontId="8" fillId="5" borderId="37" xfId="0" applyNumberFormat="1" applyFont="1" applyFill="1" applyBorder="1" applyAlignment="1" applyProtection="1">
      <alignment horizontal="right" vertical="center" shrinkToFit="1"/>
      <protection locked="0"/>
    </xf>
    <xf numFmtId="181" fontId="8" fillId="5" borderId="56" xfId="0" applyNumberFormat="1" applyFont="1" applyFill="1" applyBorder="1" applyAlignment="1" applyProtection="1">
      <alignment horizontal="right" vertical="center" shrinkToFit="1"/>
      <protection locked="0"/>
    </xf>
    <xf numFmtId="181" fontId="8" fillId="5" borderId="36" xfId="0" applyNumberFormat="1" applyFont="1" applyFill="1" applyBorder="1" applyAlignment="1" applyProtection="1">
      <alignment horizontal="right" vertical="center" shrinkToFit="1"/>
      <protection locked="0"/>
    </xf>
    <xf numFmtId="0" fontId="12" fillId="7" borderId="45" xfId="0" applyFont="1" applyFill="1" applyBorder="1" applyAlignment="1" applyProtection="1">
      <alignment horizontal="center" vertical="center" textRotation="255" shrinkToFit="1"/>
    </xf>
    <xf numFmtId="0" fontId="29" fillId="2" borderId="2" xfId="0" applyFont="1" applyFill="1" applyBorder="1" applyAlignment="1" applyProtection="1">
      <alignment horizontal="center" vertical="center" textRotation="255" shrinkToFit="1"/>
    </xf>
    <xf numFmtId="0" fontId="13" fillId="7" borderId="45"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0" fontId="13" fillId="7" borderId="41" xfId="0" applyFont="1" applyFill="1" applyBorder="1" applyAlignment="1" applyProtection="1">
      <alignment horizontal="center" vertical="center"/>
    </xf>
    <xf numFmtId="0" fontId="13" fillId="7" borderId="1" xfId="0" applyFont="1" applyFill="1" applyBorder="1" applyAlignment="1" applyProtection="1">
      <alignment horizontal="center" vertical="center"/>
    </xf>
    <xf numFmtId="0" fontId="24" fillId="5" borderId="2" xfId="0" applyFont="1" applyFill="1" applyBorder="1" applyAlignment="1" applyProtection="1">
      <alignment horizontal="left" vertical="center" shrinkToFit="1"/>
      <protection locked="0"/>
    </xf>
    <xf numFmtId="0" fontId="13" fillId="2" borderId="45"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shrinkToFit="1"/>
    </xf>
    <xf numFmtId="0" fontId="13" fillId="2" borderId="41"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181" fontId="8" fillId="5" borderId="6" xfId="1" applyNumberFormat="1" applyFont="1" applyFill="1" applyBorder="1" applyAlignment="1" applyProtection="1">
      <alignment horizontal="right" vertical="center" shrinkToFit="1"/>
      <protection locked="0"/>
    </xf>
    <xf numFmtId="181" fontId="8" fillId="5" borderId="7" xfId="1" applyNumberFormat="1" applyFont="1" applyFill="1" applyBorder="1" applyAlignment="1" applyProtection="1">
      <alignment horizontal="right" vertical="center" shrinkToFit="1"/>
      <protection locked="0"/>
    </xf>
    <xf numFmtId="181" fontId="8" fillId="5" borderId="56" xfId="1" applyNumberFormat="1" applyFont="1" applyFill="1" applyBorder="1" applyAlignment="1" applyProtection="1">
      <alignment horizontal="right" vertical="center" shrinkToFit="1"/>
      <protection locked="0"/>
    </xf>
    <xf numFmtId="181" fontId="8" fillId="5" borderId="8" xfId="1" applyNumberFormat="1" applyFont="1" applyFill="1" applyBorder="1" applyAlignment="1" applyProtection="1">
      <alignment horizontal="right" vertical="center" shrinkToFit="1"/>
      <protection locked="0"/>
    </xf>
    <xf numFmtId="0" fontId="13" fillId="2" borderId="44" xfId="0" applyFont="1" applyFill="1" applyBorder="1" applyAlignment="1" applyProtection="1">
      <alignment horizontal="center" vertical="center" shrinkToFit="1"/>
    </xf>
    <xf numFmtId="0" fontId="13" fillId="2" borderId="35" xfId="0" applyFont="1" applyFill="1" applyBorder="1" applyAlignment="1" applyProtection="1">
      <alignment horizontal="center" vertical="center" shrinkToFit="1"/>
    </xf>
    <xf numFmtId="0" fontId="12" fillId="9" borderId="32" xfId="0" applyFont="1" applyFill="1" applyBorder="1" applyAlignment="1" applyProtection="1">
      <alignment horizontal="center" vertical="center" shrinkToFit="1"/>
    </xf>
    <xf numFmtId="0" fontId="12" fillId="9" borderId="38" xfId="0" applyFont="1" applyFill="1" applyBorder="1" applyAlignment="1" applyProtection="1">
      <alignment horizontal="center" vertical="center" shrinkToFit="1"/>
    </xf>
    <xf numFmtId="0" fontId="12" fillId="9" borderId="34" xfId="0" applyFont="1" applyFill="1" applyBorder="1" applyAlignment="1" applyProtection="1">
      <alignment horizontal="center" vertical="center" shrinkToFit="1"/>
    </xf>
    <xf numFmtId="0" fontId="12" fillId="9" borderId="37" xfId="0" applyFont="1" applyFill="1" applyBorder="1" applyAlignment="1" applyProtection="1">
      <alignment horizontal="center" vertical="center" shrinkToFit="1"/>
    </xf>
    <xf numFmtId="178" fontId="8" fillId="5" borderId="6" xfId="0" applyNumberFormat="1" applyFont="1" applyFill="1" applyBorder="1" applyAlignment="1" applyProtection="1">
      <alignment horizontal="right" vertical="center" shrinkToFit="1"/>
      <protection locked="0"/>
    </xf>
    <xf numFmtId="178" fontId="8" fillId="5" borderId="7" xfId="0" applyNumberFormat="1" applyFont="1" applyFill="1" applyBorder="1" applyAlignment="1" applyProtection="1">
      <alignment horizontal="right" vertical="center" shrinkToFit="1"/>
      <protection locked="0"/>
    </xf>
    <xf numFmtId="178" fontId="8" fillId="5" borderId="56" xfId="0" applyNumberFormat="1" applyFont="1" applyFill="1" applyBorder="1" applyAlignment="1" applyProtection="1">
      <alignment horizontal="right" vertical="center" shrinkToFit="1"/>
      <protection locked="0"/>
    </xf>
    <xf numFmtId="178" fontId="8" fillId="5" borderId="8" xfId="0" applyNumberFormat="1" applyFont="1" applyFill="1" applyBorder="1" applyAlignment="1" applyProtection="1">
      <alignment horizontal="right" vertical="center" shrinkToFit="1"/>
      <protection locked="0"/>
    </xf>
    <xf numFmtId="182" fontId="46" fillId="0" borderId="6" xfId="0" applyNumberFormat="1" applyFont="1" applyFill="1" applyBorder="1" applyAlignment="1" applyProtection="1">
      <alignment horizontal="right" vertical="center" shrinkToFit="1"/>
      <protection hidden="1"/>
    </xf>
    <xf numFmtId="182" fontId="46" fillId="0" borderId="37" xfId="0" applyNumberFormat="1" applyFont="1" applyFill="1" applyBorder="1" applyAlignment="1" applyProtection="1">
      <alignment horizontal="right" vertical="center" shrinkToFit="1"/>
      <protection hidden="1"/>
    </xf>
    <xf numFmtId="182" fontId="46" fillId="0" borderId="56" xfId="0" applyNumberFormat="1" applyFont="1" applyFill="1" applyBorder="1" applyAlignment="1" applyProtection="1">
      <alignment horizontal="right" vertical="center" shrinkToFit="1"/>
      <protection hidden="1"/>
    </xf>
    <xf numFmtId="182" fontId="46" fillId="0" borderId="36" xfId="0" applyNumberFormat="1" applyFont="1" applyFill="1" applyBorder="1" applyAlignment="1" applyProtection="1">
      <alignment horizontal="right" vertical="center" shrinkToFit="1"/>
      <protection hidden="1"/>
    </xf>
    <xf numFmtId="178" fontId="46" fillId="0" borderId="6" xfId="0" applyNumberFormat="1" applyFont="1" applyFill="1" applyBorder="1" applyAlignment="1" applyProtection="1">
      <alignment horizontal="right" vertical="center" shrinkToFit="1"/>
      <protection hidden="1"/>
    </xf>
    <xf numFmtId="178" fontId="46" fillId="0" borderId="37" xfId="0" applyNumberFormat="1" applyFont="1" applyFill="1" applyBorder="1" applyAlignment="1" applyProtection="1">
      <alignment horizontal="right" vertical="center" shrinkToFit="1"/>
      <protection hidden="1"/>
    </xf>
    <xf numFmtId="178" fontId="46" fillId="0" borderId="56" xfId="0" applyNumberFormat="1" applyFont="1" applyFill="1" applyBorder="1" applyAlignment="1" applyProtection="1">
      <alignment horizontal="right" vertical="center" shrinkToFit="1"/>
      <protection hidden="1"/>
    </xf>
    <xf numFmtId="178" fontId="46" fillId="0" borderId="36" xfId="0" applyNumberFormat="1" applyFont="1" applyFill="1" applyBorder="1" applyAlignment="1" applyProtection="1">
      <alignment horizontal="right" vertical="center" shrinkToFit="1"/>
      <protection hidden="1"/>
    </xf>
    <xf numFmtId="181" fontId="8" fillId="5" borderId="7" xfId="0" applyNumberFormat="1" applyFont="1" applyFill="1" applyBorder="1" applyAlignment="1" applyProtection="1">
      <alignment horizontal="right" vertical="center" shrinkToFit="1"/>
      <protection locked="0"/>
    </xf>
    <xf numFmtId="181" fontId="8" fillId="5" borderId="8" xfId="0" applyNumberFormat="1" applyFont="1" applyFill="1" applyBorder="1" applyAlignment="1" applyProtection="1">
      <alignment horizontal="right" vertical="center" shrinkToFit="1"/>
      <protection locked="0"/>
    </xf>
    <xf numFmtId="181" fontId="46" fillId="0" borderId="6" xfId="0" applyNumberFormat="1" applyFont="1" applyFill="1" applyBorder="1" applyAlignment="1" applyProtection="1">
      <alignment horizontal="right" vertical="center" shrinkToFit="1"/>
      <protection hidden="1"/>
    </xf>
    <xf numFmtId="181" fontId="46" fillId="0" borderId="37" xfId="0" applyNumberFormat="1" applyFont="1" applyFill="1" applyBorder="1" applyAlignment="1" applyProtection="1">
      <alignment horizontal="right" vertical="center" shrinkToFit="1"/>
      <protection hidden="1"/>
    </xf>
    <xf numFmtId="181" fontId="46" fillId="0" borderId="56" xfId="0" applyNumberFormat="1" applyFont="1" applyFill="1" applyBorder="1" applyAlignment="1" applyProtection="1">
      <alignment horizontal="right" vertical="center" shrinkToFit="1"/>
      <protection hidden="1"/>
    </xf>
    <xf numFmtId="181" fontId="46" fillId="0" borderId="36" xfId="0" applyNumberFormat="1" applyFont="1" applyFill="1" applyBorder="1" applyAlignment="1" applyProtection="1">
      <alignment horizontal="right" vertical="center" shrinkToFit="1"/>
      <protection hidden="1"/>
    </xf>
    <xf numFmtId="179" fontId="8" fillId="2" borderId="16" xfId="0" applyNumberFormat="1" applyFont="1" applyFill="1" applyBorder="1" applyAlignment="1" applyProtection="1">
      <alignment horizontal="center" vertical="center" wrapText="1"/>
    </xf>
    <xf numFmtId="179" fontId="8" fillId="2" borderId="17" xfId="0" applyNumberFormat="1" applyFont="1" applyFill="1" applyBorder="1" applyAlignment="1" applyProtection="1">
      <alignment horizontal="center" vertical="center" wrapText="1"/>
    </xf>
    <xf numFmtId="179" fontId="8" fillId="2" borderId="15" xfId="0" applyNumberFormat="1" applyFont="1" applyFill="1" applyBorder="1" applyAlignment="1" applyProtection="1">
      <alignment horizontal="center" vertical="center" wrapText="1"/>
    </xf>
    <xf numFmtId="0" fontId="74" fillId="0" borderId="0" xfId="0" applyFont="1" applyAlignment="1" applyProtection="1">
      <alignment horizontal="left" vertical="center"/>
    </xf>
    <xf numFmtId="0" fontId="34" fillId="2" borderId="2" xfId="0" applyFont="1" applyFill="1" applyBorder="1" applyAlignment="1" applyProtection="1">
      <alignment horizontal="left" vertical="center" shrinkToFit="1"/>
    </xf>
    <xf numFmtId="0" fontId="34" fillId="2" borderId="6" xfId="0" applyFont="1" applyFill="1" applyBorder="1" applyAlignment="1" applyProtection="1">
      <alignment horizontal="left" vertical="center" shrinkToFit="1"/>
    </xf>
    <xf numFmtId="0" fontId="34" fillId="2" borderId="2" xfId="0" applyFont="1" applyFill="1" applyBorder="1" applyAlignment="1" applyProtection="1">
      <alignment horizontal="left" vertical="center" wrapText="1" shrinkToFit="1"/>
    </xf>
    <xf numFmtId="0" fontId="10" fillId="2" borderId="6" xfId="0" applyFont="1" applyFill="1" applyBorder="1" applyAlignment="1" applyProtection="1">
      <alignment horizontal="distributed" vertical="center" wrapText="1" indent="1"/>
    </xf>
    <xf numFmtId="0" fontId="10" fillId="2" borderId="38" xfId="0" applyFont="1" applyFill="1" applyBorder="1" applyAlignment="1" applyProtection="1">
      <alignment horizontal="distributed" vertical="center" wrapText="1" indent="1"/>
    </xf>
    <xf numFmtId="0" fontId="34" fillId="2" borderId="7" xfId="0" applyFont="1" applyFill="1" applyBorder="1" applyAlignment="1" applyProtection="1">
      <alignment horizontal="left" vertical="center" shrinkToFit="1"/>
    </xf>
    <xf numFmtId="179" fontId="11" fillId="0" borderId="33" xfId="0" quotePrefix="1" applyNumberFormat="1" applyFont="1" applyFill="1" applyBorder="1" applyAlignment="1" applyProtection="1">
      <alignment horizontal="center" vertical="center" wrapText="1"/>
    </xf>
    <xf numFmtId="179" fontId="11" fillId="0" borderId="33" xfId="0" applyNumberFormat="1" applyFont="1" applyFill="1" applyBorder="1" applyAlignment="1" applyProtection="1">
      <alignment horizontal="center" vertical="center" wrapText="1"/>
    </xf>
    <xf numFmtId="0" fontId="11" fillId="6" borderId="33" xfId="0" applyFont="1" applyFill="1" applyBorder="1" applyAlignment="1" applyProtection="1">
      <alignment horizontal="center" vertical="center" wrapText="1"/>
    </xf>
    <xf numFmtId="58" fontId="11" fillId="0" borderId="33" xfId="0" applyNumberFormat="1" applyFont="1" applyFill="1" applyBorder="1" applyAlignment="1" applyProtection="1">
      <alignment horizontal="right" vertical="center" wrapText="1"/>
    </xf>
    <xf numFmtId="0" fontId="11" fillId="0" borderId="33" xfId="0" applyFont="1" applyFill="1" applyBorder="1" applyAlignment="1" applyProtection="1">
      <alignment horizontal="right" vertical="center" wrapText="1"/>
    </xf>
    <xf numFmtId="0" fontId="10" fillId="0" borderId="0" xfId="0" applyFont="1" applyFill="1" applyBorder="1" applyAlignment="1" applyProtection="1">
      <alignment horizontal="center" vertical="center"/>
    </xf>
    <xf numFmtId="0" fontId="21" fillId="3" borderId="38" xfId="0" applyFont="1" applyFill="1" applyBorder="1" applyAlignment="1" applyProtection="1">
      <alignment horizontal="center" vertical="center" textRotation="255" wrapText="1"/>
    </xf>
    <xf numFmtId="0" fontId="21" fillId="3" borderId="7" xfId="0" applyFont="1" applyFill="1" applyBorder="1" applyAlignment="1" applyProtection="1">
      <alignment horizontal="center" vertical="center" textRotation="255" wrapText="1"/>
    </xf>
    <xf numFmtId="0" fontId="24" fillId="2" borderId="7"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8" fillId="7" borderId="19" xfId="0" applyFont="1" applyFill="1" applyBorder="1" applyAlignment="1" applyProtection="1">
      <alignment horizontal="left" vertical="center" wrapText="1"/>
    </xf>
    <xf numFmtId="0" fontId="8" fillId="7" borderId="24" xfId="0" applyFont="1" applyFill="1" applyBorder="1" applyAlignment="1" applyProtection="1">
      <alignment horizontal="left" vertical="center" wrapText="1"/>
    </xf>
    <xf numFmtId="0" fontId="8" fillId="7" borderId="40" xfId="0" applyFont="1" applyFill="1" applyBorder="1" applyAlignment="1" applyProtection="1">
      <alignment horizontal="left" vertical="center" wrapText="1"/>
    </xf>
    <xf numFmtId="0" fontId="8" fillId="7" borderId="0" xfId="0" applyFont="1" applyFill="1" applyBorder="1" applyAlignment="1" applyProtection="1">
      <alignment horizontal="left" vertical="center" wrapText="1"/>
    </xf>
    <xf numFmtId="0" fontId="8" fillId="7" borderId="47" xfId="0" applyFont="1" applyFill="1" applyBorder="1" applyAlignment="1" applyProtection="1">
      <alignment horizontal="left" vertical="center" wrapText="1"/>
    </xf>
    <xf numFmtId="0" fontId="8" fillId="7" borderId="33" xfId="0" applyFont="1" applyFill="1" applyBorder="1" applyAlignment="1" applyProtection="1">
      <alignment horizontal="left" vertical="center" wrapText="1"/>
    </xf>
    <xf numFmtId="0" fontId="28" fillId="9" borderId="38" xfId="0" applyFont="1" applyFill="1" applyBorder="1" applyAlignment="1" applyProtection="1">
      <alignment horizontal="center" vertical="center" textRotation="255" wrapText="1"/>
    </xf>
    <xf numFmtId="0" fontId="24" fillId="2" borderId="15" xfId="0" applyFont="1" applyFill="1" applyBorder="1" applyAlignment="1" applyProtection="1">
      <alignment horizontal="center" vertical="center" wrapText="1"/>
    </xf>
    <xf numFmtId="0" fontId="24" fillId="2" borderId="46" xfId="0" applyFont="1" applyFill="1" applyBorder="1" applyAlignment="1" applyProtection="1">
      <alignment horizontal="center" vertical="center" wrapText="1"/>
    </xf>
    <xf numFmtId="0" fontId="23" fillId="9" borderId="38" xfId="0" applyFont="1" applyFill="1" applyBorder="1" applyAlignment="1" applyProtection="1">
      <alignment horizontal="center" vertical="center" textRotation="255" wrapText="1"/>
    </xf>
    <xf numFmtId="0" fontId="21" fillId="9" borderId="38" xfId="0" applyFont="1" applyFill="1" applyBorder="1" applyAlignment="1" applyProtection="1">
      <alignment horizontal="center" vertical="center" textRotation="255" wrapText="1"/>
    </xf>
    <xf numFmtId="0" fontId="21" fillId="9" borderId="7" xfId="0" applyFont="1" applyFill="1" applyBorder="1" applyAlignment="1" applyProtection="1">
      <alignment horizontal="center" vertical="center" textRotation="255" wrapText="1"/>
    </xf>
    <xf numFmtId="0" fontId="33" fillId="9" borderId="19" xfId="0" applyFont="1" applyFill="1" applyBorder="1" applyAlignment="1" applyProtection="1">
      <alignment horizontal="left" vertical="center" wrapText="1"/>
    </xf>
    <xf numFmtId="0" fontId="33" fillId="9" borderId="24" xfId="0" applyFont="1" applyFill="1" applyBorder="1" applyAlignment="1" applyProtection="1">
      <alignment horizontal="left" vertical="center" wrapText="1"/>
    </xf>
    <xf numFmtId="0" fontId="33" fillId="9" borderId="40" xfId="0" applyFont="1" applyFill="1" applyBorder="1" applyAlignment="1" applyProtection="1">
      <alignment horizontal="left" vertical="center" wrapText="1"/>
    </xf>
    <xf numFmtId="0" fontId="33" fillId="9" borderId="0" xfId="0" applyFont="1" applyFill="1" applyBorder="1" applyAlignment="1" applyProtection="1">
      <alignment horizontal="left" vertical="center" wrapText="1"/>
    </xf>
    <xf numFmtId="0" fontId="35" fillId="9" borderId="38" xfId="0" applyFont="1" applyFill="1" applyBorder="1" applyAlignment="1" applyProtection="1">
      <alignment horizontal="center" vertical="center" textRotation="255" wrapText="1"/>
    </xf>
    <xf numFmtId="0" fontId="32" fillId="0" borderId="0" xfId="0"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3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textRotation="255" wrapText="1"/>
    </xf>
    <xf numFmtId="0" fontId="11" fillId="2" borderId="46" xfId="0" applyFont="1" applyFill="1" applyBorder="1" applyAlignment="1" applyProtection="1">
      <alignment horizontal="center" vertical="center" textRotation="255" wrapText="1"/>
    </xf>
    <xf numFmtId="0" fontId="11" fillId="2" borderId="40" xfId="0" applyFont="1" applyFill="1" applyBorder="1" applyAlignment="1" applyProtection="1">
      <alignment horizontal="center" vertical="center" textRotation="255" wrapText="1"/>
    </xf>
    <xf numFmtId="0" fontId="11" fillId="2" borderId="44" xfId="0" applyFont="1" applyFill="1" applyBorder="1" applyAlignment="1" applyProtection="1">
      <alignment horizontal="center" vertical="center" textRotation="255" wrapText="1"/>
    </xf>
    <xf numFmtId="0" fontId="33" fillId="3" borderId="19" xfId="0" applyFont="1" applyFill="1" applyBorder="1" applyAlignment="1" applyProtection="1">
      <alignment horizontal="left" vertical="center" wrapText="1"/>
    </xf>
    <xf numFmtId="0" fontId="33" fillId="3" borderId="24" xfId="0" applyFont="1" applyFill="1" applyBorder="1" applyAlignment="1" applyProtection="1">
      <alignment horizontal="left" vertical="center" wrapText="1"/>
    </xf>
    <xf numFmtId="0" fontId="33" fillId="3" borderId="40" xfId="0" applyFont="1" applyFill="1" applyBorder="1" applyAlignment="1" applyProtection="1">
      <alignment horizontal="left" vertical="center" wrapText="1"/>
    </xf>
    <xf numFmtId="0" fontId="33" fillId="3" borderId="0" xfId="0" applyFont="1" applyFill="1" applyBorder="1" applyAlignment="1" applyProtection="1">
      <alignment horizontal="left" vertical="center" wrapText="1"/>
    </xf>
    <xf numFmtId="0" fontId="33" fillId="3" borderId="33" xfId="0" applyFont="1" applyFill="1" applyBorder="1" applyAlignment="1" applyProtection="1">
      <alignment horizontal="left" vertical="center" wrapText="1"/>
    </xf>
    <xf numFmtId="0" fontId="15" fillId="0" borderId="49" xfId="0" applyFont="1" applyFill="1" applyBorder="1" applyAlignment="1" applyProtection="1">
      <alignment horizontal="center" vertical="center"/>
    </xf>
    <xf numFmtId="0" fontId="15" fillId="0" borderId="50" xfId="0"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181" fontId="30" fillId="5" borderId="21" xfId="0" applyNumberFormat="1" applyFont="1" applyFill="1" applyBorder="1" applyAlignment="1" applyProtection="1">
      <alignment horizontal="right" vertical="center" shrinkToFit="1"/>
      <protection locked="0"/>
    </xf>
    <xf numFmtId="181" fontId="30" fillId="5" borderId="42" xfId="0" applyNumberFormat="1" applyFont="1" applyFill="1" applyBorder="1" applyAlignment="1" applyProtection="1">
      <alignment horizontal="right" vertical="center" shrinkToFit="1"/>
      <protection locked="0"/>
    </xf>
    <xf numFmtId="0" fontId="15" fillId="7" borderId="16" xfId="0" applyFont="1" applyFill="1" applyBorder="1" applyAlignment="1" applyProtection="1">
      <alignment horizontal="center" vertical="center"/>
    </xf>
    <xf numFmtId="0" fontId="15" fillId="7" borderId="17" xfId="0" applyFont="1" applyFill="1" applyBorder="1" applyAlignment="1" applyProtection="1">
      <alignment horizontal="center" vertical="center"/>
    </xf>
    <xf numFmtId="181" fontId="44" fillId="6" borderId="6" xfId="1" applyNumberFormat="1" applyFont="1" applyFill="1" applyBorder="1" applyAlignment="1" applyProtection="1">
      <alignment horizontal="right" vertical="center" shrinkToFit="1"/>
    </xf>
    <xf numFmtId="181" fontId="44" fillId="6" borderId="2" xfId="1" applyNumberFormat="1" applyFont="1" applyFill="1" applyBorder="1" applyAlignment="1" applyProtection="1">
      <alignment horizontal="right" vertical="center" shrinkToFit="1"/>
    </xf>
    <xf numFmtId="0" fontId="15" fillId="2" borderId="2" xfId="0" applyFont="1" applyFill="1" applyBorder="1" applyAlignment="1" applyProtection="1">
      <alignment horizontal="center" vertical="center"/>
    </xf>
    <xf numFmtId="181" fontId="44" fillId="6" borderId="11" xfId="1" applyNumberFormat="1" applyFont="1" applyFill="1" applyBorder="1" applyAlignment="1" applyProtection="1">
      <alignment horizontal="right" vertical="center" shrinkToFit="1"/>
    </xf>
    <xf numFmtId="181" fontId="44" fillId="6" borderId="55" xfId="1" applyNumberFormat="1" applyFont="1" applyFill="1" applyBorder="1" applyAlignment="1" applyProtection="1">
      <alignment horizontal="right" vertical="center" shrinkToFit="1"/>
    </xf>
    <xf numFmtId="0" fontId="15" fillId="2" borderId="16" xfId="0" applyFont="1" applyFill="1" applyBorder="1" applyAlignment="1" applyProtection="1">
      <alignment horizontal="center" vertical="center" shrinkToFit="1"/>
    </xf>
    <xf numFmtId="0" fontId="15" fillId="2" borderId="15" xfId="0" applyFont="1" applyFill="1" applyBorder="1" applyAlignment="1" applyProtection="1">
      <alignment horizontal="center" vertical="center" shrinkToFit="1"/>
    </xf>
    <xf numFmtId="178" fontId="8" fillId="5" borderId="16" xfId="0" applyNumberFormat="1" applyFont="1" applyFill="1" applyBorder="1" applyAlignment="1" applyProtection="1">
      <alignment horizontal="right" vertical="center"/>
      <protection locked="0"/>
    </xf>
    <xf numFmtId="178" fontId="8" fillId="5" borderId="15" xfId="0" applyNumberFormat="1" applyFont="1" applyFill="1" applyBorder="1" applyAlignment="1" applyProtection="1">
      <alignment horizontal="right" vertical="center"/>
      <protection locked="0"/>
    </xf>
    <xf numFmtId="0" fontId="37" fillId="0" borderId="0" xfId="0" applyFont="1" applyBorder="1" applyAlignment="1" applyProtection="1">
      <alignment horizontal="center" vertical="center"/>
    </xf>
    <xf numFmtId="0" fontId="42" fillId="0" borderId="0" xfId="0" applyFont="1" applyAlignment="1" applyProtection="1">
      <alignment horizontal="center" vertical="center"/>
    </xf>
    <xf numFmtId="0" fontId="15" fillId="2" borderId="17" xfId="0" applyFont="1" applyFill="1" applyBorder="1" applyAlignment="1" applyProtection="1">
      <alignment horizontal="center" vertical="center" shrinkToFit="1"/>
    </xf>
    <xf numFmtId="178" fontId="34" fillId="0" borderId="22" xfId="0" applyNumberFormat="1" applyFont="1" applyFill="1" applyBorder="1" applyAlignment="1" applyProtection="1">
      <alignment horizontal="right" vertical="center"/>
    </xf>
    <xf numFmtId="178" fontId="34" fillId="0" borderId="20" xfId="0" applyNumberFormat="1" applyFont="1" applyFill="1" applyBorder="1" applyAlignment="1" applyProtection="1">
      <alignment horizontal="right" vertical="center"/>
    </xf>
    <xf numFmtId="0" fontId="8" fillId="7" borderId="2" xfId="0" applyFont="1" applyFill="1" applyBorder="1" applyAlignment="1" applyProtection="1">
      <alignment horizontal="center" vertical="center"/>
    </xf>
    <xf numFmtId="178" fontId="8" fillId="5" borderId="19" xfId="0" applyNumberFormat="1" applyFont="1" applyFill="1" applyBorder="1" applyAlignment="1" applyProtection="1">
      <alignment horizontal="right" vertical="center"/>
      <protection locked="0"/>
    </xf>
    <xf numFmtId="178" fontId="8" fillId="5" borderId="46" xfId="0" applyNumberFormat="1" applyFont="1" applyFill="1" applyBorder="1" applyAlignment="1" applyProtection="1">
      <alignment horizontal="right" vertical="center"/>
      <protection locked="0"/>
    </xf>
    <xf numFmtId="0" fontId="8" fillId="0" borderId="49" xfId="0"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0" fontId="8" fillId="0" borderId="51" xfId="0" applyFont="1" applyFill="1" applyBorder="1" applyAlignment="1" applyProtection="1">
      <alignment horizontal="center" vertical="center"/>
    </xf>
    <xf numFmtId="0" fontId="8" fillId="5" borderId="17" xfId="0" applyFont="1" applyFill="1" applyBorder="1" applyAlignment="1" applyProtection="1">
      <alignment horizontal="center" vertical="center" shrinkToFit="1"/>
      <protection locked="0"/>
    </xf>
    <xf numFmtId="0" fontId="8" fillId="7" borderId="19" xfId="0" applyFont="1" applyFill="1" applyBorder="1" applyAlignment="1" applyProtection="1">
      <alignment horizontal="center" vertical="center"/>
    </xf>
    <xf numFmtId="0" fontId="8" fillId="7" borderId="24" xfId="0" applyFont="1" applyFill="1" applyBorder="1" applyAlignment="1" applyProtection="1">
      <alignment horizontal="center" vertical="center"/>
    </xf>
    <xf numFmtId="0" fontId="8" fillId="7" borderId="46" xfId="0" applyFont="1" applyFill="1" applyBorder="1" applyAlignment="1" applyProtection="1">
      <alignment horizontal="center" vertical="center"/>
    </xf>
    <xf numFmtId="0" fontId="8" fillId="7" borderId="47" xfId="0" applyFont="1" applyFill="1" applyBorder="1" applyAlignment="1" applyProtection="1">
      <alignment horizontal="center" vertical="center"/>
    </xf>
    <xf numFmtId="0" fontId="8" fillId="7" borderId="33" xfId="0" applyFont="1" applyFill="1" applyBorder="1" applyAlignment="1" applyProtection="1">
      <alignment horizontal="center" vertical="center"/>
    </xf>
    <xf numFmtId="0" fontId="8" fillId="7" borderId="14" xfId="0" applyFont="1" applyFill="1" applyBorder="1" applyAlignment="1" applyProtection="1">
      <alignment horizontal="center" vertical="center"/>
    </xf>
    <xf numFmtId="0" fontId="15" fillId="7" borderId="19" xfId="0" applyFont="1" applyFill="1" applyBorder="1" applyAlignment="1" applyProtection="1">
      <alignment horizontal="center" vertical="center" wrapText="1" shrinkToFit="1"/>
    </xf>
    <xf numFmtId="0" fontId="15" fillId="7" borderId="24" xfId="0" applyFont="1" applyFill="1" applyBorder="1" applyAlignment="1" applyProtection="1">
      <alignment horizontal="center" vertical="center" wrapText="1" shrinkToFit="1"/>
    </xf>
    <xf numFmtId="0" fontId="15" fillId="7" borderId="46" xfId="0" applyFont="1" applyFill="1" applyBorder="1" applyAlignment="1" applyProtection="1">
      <alignment horizontal="center" vertical="center" wrapText="1" shrinkToFit="1"/>
    </xf>
    <xf numFmtId="0" fontId="15" fillId="7" borderId="47" xfId="0" applyFont="1" applyFill="1" applyBorder="1" applyAlignment="1" applyProtection="1">
      <alignment horizontal="center" vertical="center" wrapText="1" shrinkToFit="1"/>
    </xf>
    <xf numFmtId="0" fontId="15" fillId="7" borderId="33" xfId="0" applyFont="1" applyFill="1" applyBorder="1" applyAlignment="1" applyProtection="1">
      <alignment horizontal="center" vertical="center" wrapText="1" shrinkToFit="1"/>
    </xf>
    <xf numFmtId="0" fontId="15" fillId="7" borderId="14" xfId="0" applyFont="1" applyFill="1" applyBorder="1" applyAlignment="1" applyProtection="1">
      <alignment horizontal="center" vertical="center" wrapText="1" shrinkToFit="1"/>
    </xf>
    <xf numFmtId="181" fontId="30" fillId="5" borderId="22" xfId="1" applyNumberFormat="1" applyFont="1" applyFill="1" applyBorder="1" applyAlignment="1" applyProtection="1">
      <alignment horizontal="right" vertical="center" shrinkToFit="1"/>
      <protection locked="0"/>
    </xf>
    <xf numFmtId="181" fontId="30" fillId="5" borderId="20" xfId="1" applyNumberFormat="1" applyFont="1" applyFill="1" applyBorder="1" applyAlignment="1" applyProtection="1">
      <alignment horizontal="right" vertical="center" shrinkToFit="1"/>
      <protection locked="0"/>
    </xf>
    <xf numFmtId="0" fontId="40" fillId="7" borderId="40" xfId="0" applyFont="1" applyFill="1" applyBorder="1" applyAlignment="1" applyProtection="1">
      <alignment horizontal="right"/>
    </xf>
    <xf numFmtId="0" fontId="40" fillId="7" borderId="0" xfId="0" applyFont="1" applyFill="1" applyBorder="1" applyAlignment="1" applyProtection="1">
      <alignment horizontal="right"/>
    </xf>
    <xf numFmtId="0" fontId="40" fillId="7" borderId="44" xfId="0" applyFont="1" applyFill="1" applyBorder="1" applyAlignment="1" applyProtection="1">
      <alignment horizontal="right"/>
    </xf>
    <xf numFmtId="0" fontId="15" fillId="7" borderId="46" xfId="0" applyFont="1" applyFill="1" applyBorder="1" applyAlignment="1" applyProtection="1">
      <alignment horizontal="center" vertical="center" shrinkToFit="1"/>
    </xf>
    <xf numFmtId="0" fontId="15" fillId="7" borderId="47" xfId="0" applyFont="1" applyFill="1" applyBorder="1" applyAlignment="1" applyProtection="1">
      <alignment horizontal="center" vertical="center" shrinkToFit="1"/>
    </xf>
    <xf numFmtId="0" fontId="15" fillId="7" borderId="14" xfId="0" applyFont="1" applyFill="1" applyBorder="1" applyAlignment="1" applyProtection="1">
      <alignment horizontal="center" vertical="center" shrinkToFit="1"/>
    </xf>
    <xf numFmtId="181" fontId="44" fillId="6" borderId="2" xfId="1" applyNumberFormat="1" applyFont="1" applyFill="1" applyBorder="1" applyAlignment="1" applyProtection="1">
      <alignment horizontal="right" vertical="center" wrapText="1" shrinkToFit="1"/>
    </xf>
    <xf numFmtId="0" fontId="15" fillId="2" borderId="16"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38" fontId="40" fillId="7" borderId="19" xfId="0" applyNumberFormat="1" applyFont="1" applyFill="1" applyBorder="1" applyAlignment="1" applyProtection="1">
      <alignment horizontal="center" wrapText="1"/>
    </xf>
    <xf numFmtId="38" fontId="40" fillId="7" borderId="24" xfId="0" applyNumberFormat="1" applyFont="1" applyFill="1" applyBorder="1" applyAlignment="1" applyProtection="1">
      <alignment horizontal="center" wrapText="1"/>
    </xf>
    <xf numFmtId="38" fontId="40" fillId="7" borderId="46" xfId="0" applyNumberFormat="1" applyFont="1" applyFill="1" applyBorder="1" applyAlignment="1" applyProtection="1">
      <alignment horizontal="center" wrapText="1"/>
    </xf>
    <xf numFmtId="38" fontId="40" fillId="7" borderId="40" xfId="0" applyNumberFormat="1" applyFont="1" applyFill="1" applyBorder="1" applyAlignment="1" applyProtection="1">
      <alignment horizontal="center" wrapText="1"/>
    </xf>
    <xf numFmtId="38" fontId="40" fillId="7" borderId="0" xfId="0" applyNumberFormat="1" applyFont="1" applyFill="1" applyBorder="1" applyAlignment="1" applyProtection="1">
      <alignment horizontal="center" wrapText="1"/>
    </xf>
    <xf numFmtId="38" fontId="40" fillId="7" borderId="44" xfId="0" applyNumberFormat="1" applyFont="1" applyFill="1" applyBorder="1" applyAlignment="1" applyProtection="1">
      <alignment horizontal="center" wrapText="1"/>
    </xf>
    <xf numFmtId="181" fontId="49" fillId="6" borderId="53" xfId="0" applyNumberFormat="1" applyFont="1" applyFill="1" applyBorder="1" applyAlignment="1" applyProtection="1">
      <alignment horizontal="right" vertical="center" shrinkToFit="1"/>
    </xf>
    <xf numFmtId="181" fontId="49" fillId="6" borderId="54" xfId="0" applyNumberFormat="1" applyFont="1" applyFill="1" applyBorder="1" applyAlignment="1" applyProtection="1">
      <alignment horizontal="right" vertical="center" shrinkToFit="1"/>
    </xf>
    <xf numFmtId="0" fontId="8" fillId="0" borderId="49" xfId="0" applyFont="1" applyFill="1" applyBorder="1" applyAlignment="1" applyProtection="1">
      <alignment horizontal="center" vertical="center"/>
      <protection locked="0"/>
    </xf>
    <xf numFmtId="0" fontId="8" fillId="0" borderId="50"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181" fontId="44" fillId="0" borderId="16" xfId="0" applyNumberFormat="1" applyFont="1" applyBorder="1" applyAlignment="1" applyProtection="1">
      <alignment horizontal="right" vertical="center"/>
    </xf>
    <xf numFmtId="0" fontId="44" fillId="0" borderId="15" xfId="0" applyFont="1" applyBorder="1" applyAlignment="1" applyProtection="1">
      <alignment horizontal="right" vertical="center"/>
    </xf>
    <xf numFmtId="181" fontId="44" fillId="6" borderId="16" xfId="1" applyNumberFormat="1" applyFont="1" applyFill="1" applyBorder="1" applyAlignment="1" applyProtection="1">
      <alignment horizontal="right" vertical="center" shrinkToFit="1"/>
    </xf>
    <xf numFmtId="181" fontId="44" fillId="6" borderId="15" xfId="1" applyNumberFormat="1" applyFont="1" applyFill="1" applyBorder="1" applyAlignment="1" applyProtection="1">
      <alignment horizontal="right" vertical="center" shrinkToFit="1"/>
    </xf>
    <xf numFmtId="0" fontId="21" fillId="7" borderId="19" xfId="2" applyFont="1" applyFill="1" applyBorder="1" applyAlignment="1" applyProtection="1">
      <alignment horizontal="center" vertical="center" shrinkToFit="1"/>
    </xf>
    <xf numFmtId="0" fontId="21" fillId="7" borderId="17" xfId="2" applyFont="1" applyFill="1" applyBorder="1" applyAlignment="1" applyProtection="1">
      <alignment horizontal="center" vertical="center" shrinkToFit="1"/>
    </xf>
    <xf numFmtId="0" fontId="21" fillId="7" borderId="15" xfId="2" applyFont="1" applyFill="1" applyBorder="1" applyAlignment="1" applyProtection="1">
      <alignment horizontal="center" vertical="center" shrinkToFit="1"/>
    </xf>
    <xf numFmtId="0" fontId="29" fillId="7" borderId="19" xfId="0" applyFont="1" applyFill="1" applyBorder="1" applyAlignment="1" applyProtection="1">
      <alignment horizontal="center" vertical="center" wrapText="1" shrinkToFit="1"/>
    </xf>
    <xf numFmtId="0" fontId="29" fillId="7" borderId="46" xfId="0" applyFont="1" applyFill="1" applyBorder="1" applyAlignment="1" applyProtection="1">
      <alignment horizontal="center" vertical="center" wrapText="1" shrinkToFit="1"/>
    </xf>
    <xf numFmtId="0" fontId="29" fillId="7" borderId="47" xfId="0" applyFont="1" applyFill="1" applyBorder="1" applyAlignment="1" applyProtection="1">
      <alignment horizontal="center" vertical="center" wrapText="1" shrinkToFit="1"/>
    </xf>
    <xf numFmtId="0" fontId="29" fillId="7" borderId="14" xfId="0" applyFont="1" applyFill="1" applyBorder="1" applyAlignment="1" applyProtection="1">
      <alignment horizontal="center" vertical="center" wrapText="1" shrinkToFit="1"/>
    </xf>
    <xf numFmtId="0" fontId="33" fillId="3" borderId="2" xfId="2" applyFont="1" applyFill="1" applyBorder="1" applyAlignment="1" applyProtection="1">
      <alignment horizontal="center" vertical="center" wrapText="1" shrinkToFit="1"/>
    </xf>
    <xf numFmtId="0" fontId="8" fillId="7" borderId="2" xfId="2" applyFont="1" applyFill="1" applyBorder="1" applyAlignment="1" applyProtection="1">
      <alignment horizontal="center" vertical="center" shrinkToFit="1"/>
    </xf>
    <xf numFmtId="0" fontId="15" fillId="3" borderId="6" xfId="0" applyFont="1" applyFill="1" applyBorder="1" applyAlignment="1" applyProtection="1">
      <alignment horizontal="center" vertical="center" textRotation="255" wrapText="1"/>
    </xf>
    <xf numFmtId="0" fontId="15" fillId="3" borderId="38" xfId="0" applyFont="1" applyFill="1" applyBorder="1" applyAlignment="1" applyProtection="1">
      <alignment horizontal="center" vertical="center" textRotation="255" wrapText="1"/>
    </xf>
    <xf numFmtId="0" fontId="15" fillId="3" borderId="7" xfId="0" applyFont="1" applyFill="1" applyBorder="1" applyAlignment="1" applyProtection="1">
      <alignment horizontal="center" vertical="center" textRotation="255" wrapText="1"/>
    </xf>
    <xf numFmtId="0" fontId="8" fillId="3" borderId="2" xfId="2" applyFont="1" applyFill="1" applyBorder="1" applyAlignment="1" applyProtection="1">
      <alignment horizontal="center" vertical="center" shrinkToFit="1"/>
    </xf>
    <xf numFmtId="0" fontId="8" fillId="9" borderId="2" xfId="2" applyFont="1" applyFill="1" applyBorder="1" applyAlignment="1" applyProtection="1">
      <alignment horizontal="center" vertical="center" shrinkToFit="1"/>
    </xf>
    <xf numFmtId="0" fontId="30" fillId="7" borderId="2" xfId="2" applyFont="1" applyFill="1" applyBorder="1" applyAlignment="1" applyProtection="1">
      <alignment horizontal="center" vertical="center" shrinkToFit="1"/>
    </xf>
    <xf numFmtId="0" fontId="30" fillId="7" borderId="16" xfId="2" applyFont="1" applyFill="1" applyBorder="1" applyAlignment="1" applyProtection="1">
      <alignment horizontal="center" vertical="center" shrinkToFit="1"/>
    </xf>
    <xf numFmtId="0" fontId="33" fillId="9" borderId="2" xfId="2" applyFont="1" applyFill="1" applyBorder="1" applyAlignment="1" applyProtection="1">
      <alignment horizontal="center" vertical="center" wrapText="1" shrinkToFit="1"/>
    </xf>
    <xf numFmtId="0" fontId="8" fillId="9" borderId="2" xfId="2" applyFont="1" applyFill="1" applyBorder="1" applyAlignment="1" applyProtection="1">
      <alignment horizontal="center" vertical="center" textRotation="255" shrinkToFit="1"/>
    </xf>
    <xf numFmtId="0" fontId="8" fillId="9" borderId="2" xfId="2" applyFont="1" applyFill="1" applyBorder="1" applyAlignment="1" applyProtection="1">
      <alignment horizontal="left" vertical="center" shrinkToFit="1"/>
    </xf>
    <xf numFmtId="178" fontId="64" fillId="3" borderId="0" xfId="0" applyNumberFormat="1" applyFont="1" applyFill="1" applyBorder="1" applyAlignment="1" applyProtection="1">
      <alignment horizontal="right" vertical="center"/>
    </xf>
    <xf numFmtId="0" fontId="69" fillId="0" borderId="0" xfId="0" applyFont="1" applyAlignment="1" applyProtection="1">
      <alignment horizontal="center" vertical="center"/>
    </xf>
    <xf numFmtId="0" fontId="59" fillId="0" borderId="0" xfId="0" applyFont="1" applyAlignment="1" applyProtection="1">
      <alignment horizontal="center" vertical="center"/>
    </xf>
    <xf numFmtId="38" fontId="58" fillId="0" borderId="0" xfId="1" applyFont="1" applyFill="1" applyBorder="1" applyAlignment="1" applyProtection="1">
      <alignment horizontal="right" vertical="center" wrapText="1"/>
    </xf>
    <xf numFmtId="0" fontId="58" fillId="0" borderId="0" xfId="0" applyFont="1" applyBorder="1" applyAlignment="1" applyProtection="1">
      <alignment horizontal="center" vertical="center" wrapText="1"/>
    </xf>
    <xf numFmtId="0" fontId="58" fillId="0" borderId="0" xfId="0" applyFont="1" applyAlignment="1" applyProtection="1">
      <alignment horizontal="center" vertical="center"/>
    </xf>
    <xf numFmtId="0" fontId="60" fillId="8" borderId="0" xfId="0" applyFont="1" applyFill="1" applyAlignment="1" applyProtection="1">
      <alignment horizontal="center" vertical="center"/>
    </xf>
    <xf numFmtId="0" fontId="61" fillId="0" borderId="0" xfId="0" applyFont="1" applyAlignment="1" applyProtection="1">
      <alignment horizontal="left" vertical="center"/>
    </xf>
    <xf numFmtId="0" fontId="65" fillId="3" borderId="0" xfId="0" applyNumberFormat="1" applyFont="1" applyFill="1" applyBorder="1" applyAlignment="1" applyProtection="1">
      <alignment horizontal="left" vertical="center"/>
    </xf>
    <xf numFmtId="58" fontId="64" fillId="3" borderId="0" xfId="0" applyNumberFormat="1" applyFont="1" applyFill="1" applyBorder="1" applyAlignment="1" applyProtection="1">
      <alignment horizontal="center" vertical="center"/>
    </xf>
    <xf numFmtId="58" fontId="58" fillId="0" borderId="0" xfId="0" applyNumberFormat="1" applyFont="1" applyAlignment="1" applyProtection="1">
      <alignment horizontal="center" vertical="center"/>
    </xf>
    <xf numFmtId="58" fontId="67" fillId="0" borderId="0" xfId="0" applyNumberFormat="1" applyFont="1" applyBorder="1" applyAlignment="1" applyProtection="1">
      <alignment horizontal="center" vertical="center"/>
    </xf>
  </cellXfs>
  <cellStyles count="7">
    <cellStyle name="パーセント" xfId="4" builtinId="5"/>
    <cellStyle name="ハイパーリンク" xfId="6" builtinId="8"/>
    <cellStyle name="桁区切り" xfId="1" builtinId="6"/>
    <cellStyle name="標準" xfId="0" builtinId="0"/>
    <cellStyle name="標準 2" xfId="3" xr:uid="{00000000-0005-0000-0000-000004000000}"/>
    <cellStyle name="標準 2 2" xfId="5" xr:uid="{00000000-0005-0000-0000-000005000000}"/>
    <cellStyle name="標準 3" xfId="2" xr:uid="{00000000-0005-0000-0000-000006000000}"/>
  </cellStyles>
  <dxfs count="337">
    <dxf>
      <font>
        <strike/>
        <color theme="1" tint="4.9989318521683403E-2"/>
      </font>
      <fill>
        <patternFill>
          <bgColor rgb="FFFF0000"/>
        </patternFill>
      </fill>
    </dxf>
    <dxf>
      <fill>
        <patternFill>
          <bgColor rgb="FFFFC7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00B050"/>
        </patternFill>
      </fill>
    </dxf>
    <dxf>
      <fill>
        <patternFill>
          <bgColor theme="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rgb="FFFF0000"/>
      </font>
      <fill>
        <patternFill>
          <bgColor theme="1" tint="0.499984740745262"/>
        </patternFill>
      </fill>
    </dxf>
    <dxf>
      <font>
        <color theme="0"/>
      </font>
      <fill>
        <patternFill>
          <bgColor rgb="FFFF0000"/>
        </patternFill>
      </fill>
    </dxf>
    <dxf>
      <font>
        <color theme="0"/>
      </font>
      <fill>
        <patternFill>
          <bgColor rgb="FFFF000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xr9:uid="{00000000-0011-0000-FFFF-FFFF00000000}">
      <tableStyleElement type="wholeTable" dxfId="336"/>
      <tableStyleElement type="headerRow" dxfId="335"/>
      <tableStyleElement type="totalRow" dxfId="334"/>
      <tableStyleElement type="firstColumn" dxfId="333"/>
      <tableStyleElement type="lastColumn" dxfId="332"/>
      <tableStyleElement type="firstRowStripe" dxfId="331"/>
    </tableStyle>
  </tableStyles>
  <colors>
    <mruColors>
      <color rgb="FFFFFFE7"/>
      <color rgb="FFFF66CC"/>
      <color rgb="FFFF6600"/>
      <color rgb="FFFF99FF"/>
      <color rgb="FFF2F2F2"/>
      <color rgb="FFFFCCFF"/>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0</xdr:colOff>
      <xdr:row>12</xdr:row>
      <xdr:rowOff>0</xdr:rowOff>
    </xdr:from>
    <xdr:to>
      <xdr:col>9</xdr:col>
      <xdr:colOff>349250</xdr:colOff>
      <xdr:row>12</xdr:row>
      <xdr:rowOff>105833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471333" y="3063875"/>
          <a:ext cx="349250" cy="105833"/>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上限５０万円</a:t>
          </a:r>
          <a:endParaRPr kumimoji="1" lang="ja-JP" altLang="en-US" sz="400"/>
        </a:p>
      </xdr:txBody>
    </xdr:sp>
    <xdr:clientData/>
  </xdr:twoCellAnchor>
  <xdr:twoCellAnchor>
    <xdr:from>
      <xdr:col>9</xdr:col>
      <xdr:colOff>0</xdr:colOff>
      <xdr:row>13</xdr:row>
      <xdr:rowOff>0</xdr:rowOff>
    </xdr:from>
    <xdr:to>
      <xdr:col>9</xdr:col>
      <xdr:colOff>359834</xdr:colOff>
      <xdr:row>13</xdr:row>
      <xdr:rowOff>111125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71333" y="3291417"/>
          <a:ext cx="359834"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上限３０万円</a:t>
          </a:r>
          <a:endParaRPr kumimoji="1" lang="ja-JP" altLang="en-US" sz="400"/>
        </a:p>
      </xdr:txBody>
    </xdr:sp>
    <xdr:clientData/>
  </xdr:twoCellAnchor>
  <xdr:twoCellAnchor>
    <xdr:from>
      <xdr:col>9</xdr:col>
      <xdr:colOff>1</xdr:colOff>
      <xdr:row>14</xdr:row>
      <xdr:rowOff>0</xdr:rowOff>
    </xdr:from>
    <xdr:to>
      <xdr:col>9</xdr:col>
      <xdr:colOff>354543</xdr:colOff>
      <xdr:row>14</xdr:row>
      <xdr:rowOff>89960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471334" y="3518958"/>
          <a:ext cx="354542" cy="89960"/>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上限４５万円</a:t>
          </a:r>
          <a:endParaRPr kumimoji="1" lang="ja-JP" altLang="en-US" sz="400"/>
        </a:p>
      </xdr:txBody>
    </xdr:sp>
    <xdr:clientData/>
  </xdr:twoCellAnchor>
  <xdr:twoCellAnchor>
    <xdr:from>
      <xdr:col>9</xdr:col>
      <xdr:colOff>0</xdr:colOff>
      <xdr:row>9</xdr:row>
      <xdr:rowOff>291042</xdr:rowOff>
    </xdr:from>
    <xdr:to>
      <xdr:col>9</xdr:col>
      <xdr:colOff>359834</xdr:colOff>
      <xdr:row>10</xdr:row>
      <xdr:rowOff>104914</xdr:rowOff>
    </xdr:to>
    <xdr:sp macro="" textlink="">
      <xdr:nvSpPr>
        <xdr:cNvPr id="24" name="正方形/長方形 23">
          <a:extLst>
            <a:ext uri="{FF2B5EF4-FFF2-40B4-BE49-F238E27FC236}">
              <a16:creationId xmlns:a16="http://schemas.microsoft.com/office/drawing/2014/main" id="{00000000-0008-0000-0700-000011000000}"/>
            </a:ext>
          </a:extLst>
        </xdr:cNvPr>
        <xdr:cNvSpPr/>
      </xdr:nvSpPr>
      <xdr:spPr>
        <a:xfrm>
          <a:off x="3727174" y="3112651"/>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9</xdr:col>
      <xdr:colOff>0</xdr:colOff>
      <xdr:row>11</xdr:row>
      <xdr:rowOff>14630</xdr:rowOff>
    </xdr:from>
    <xdr:to>
      <xdr:col>9</xdr:col>
      <xdr:colOff>359834</xdr:colOff>
      <xdr:row>11</xdr:row>
      <xdr:rowOff>119855</xdr:rowOff>
    </xdr:to>
    <xdr:sp macro="" textlink="">
      <xdr:nvSpPr>
        <xdr:cNvPr id="10" name="正方形/長方形 9">
          <a:extLst>
            <a:ext uri="{FF2B5EF4-FFF2-40B4-BE49-F238E27FC236}">
              <a16:creationId xmlns:a16="http://schemas.microsoft.com/office/drawing/2014/main" id="{00000000-0008-0000-0700-000011000000}"/>
            </a:ext>
          </a:extLst>
        </xdr:cNvPr>
        <xdr:cNvSpPr/>
      </xdr:nvSpPr>
      <xdr:spPr>
        <a:xfrm>
          <a:off x="3810000" y="3055159"/>
          <a:ext cx="359834" cy="1052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446054</xdr:colOff>
      <xdr:row>16</xdr:row>
      <xdr:rowOff>7939</xdr:rowOff>
    </xdr:from>
    <xdr:to>
      <xdr:col>12</xdr:col>
      <xdr:colOff>94501</xdr:colOff>
      <xdr:row>16</xdr:row>
      <xdr:rowOff>127001</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726701" y="4863821"/>
          <a:ext cx="440329" cy="119062"/>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上限３００万円</a:t>
          </a:r>
          <a:endParaRPr kumimoji="1" lang="ja-JP" altLang="en-US" sz="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9" tint="0.79998168889431442"/>
    <pageSetUpPr fitToPage="1"/>
  </sheetPr>
  <dimension ref="A1:O36"/>
  <sheetViews>
    <sheetView showGridLines="0" showZeros="0" tabSelected="1" view="pageBreakPreview" zoomScale="90" zoomScaleNormal="110" zoomScaleSheetLayoutView="90" zoomScalePageLayoutView="70" workbookViewId="0">
      <selection activeCell="O21" sqref="O21"/>
    </sheetView>
  </sheetViews>
  <sheetFormatPr defaultColWidth="9" defaultRowHeight="13"/>
  <cols>
    <col min="1" max="1" width="1.83203125" style="7" customWidth="1"/>
    <col min="2" max="2" width="2" style="7" customWidth="1"/>
    <col min="3" max="3" width="3.58203125" style="7" customWidth="1"/>
    <col min="4" max="4" width="12.25" style="7" customWidth="1"/>
    <col min="5" max="5" width="7.5" style="7" customWidth="1"/>
    <col min="6" max="8" width="8.08203125" style="7" customWidth="1"/>
    <col min="9" max="9" width="5.08203125" style="7" customWidth="1"/>
    <col min="10" max="10" width="5.5" style="7" customWidth="1"/>
    <col min="11" max="12" width="9.08203125" style="7" customWidth="1"/>
    <col min="13" max="13" width="3.08203125" style="7" customWidth="1"/>
    <col min="14" max="16" width="9" style="7"/>
    <col min="17" max="17" width="10.33203125" style="7" customWidth="1"/>
    <col min="18" max="18" width="8.58203125" style="7" customWidth="1"/>
    <col min="19" max="19" width="5.58203125" style="7" customWidth="1"/>
    <col min="20" max="16384" width="9" style="7"/>
  </cols>
  <sheetData>
    <row r="1" spans="1:15" ht="28" customHeight="1">
      <c r="A1" s="155" t="s">
        <v>75</v>
      </c>
      <c r="B1" s="4"/>
      <c r="C1" s="4"/>
      <c r="D1" s="4"/>
      <c r="E1" s="4"/>
      <c r="F1" s="4"/>
      <c r="G1" s="5" t="s">
        <v>94</v>
      </c>
      <c r="H1" s="261"/>
      <c r="I1" s="262"/>
      <c r="J1" s="262"/>
      <c r="K1" s="262"/>
      <c r="L1" s="263"/>
    </row>
    <row r="2" spans="1:15" ht="15">
      <c r="A2" s="266" t="s">
        <v>213</v>
      </c>
      <c r="B2" s="266"/>
      <c r="C2" s="266"/>
      <c r="D2" s="266"/>
      <c r="E2" s="266"/>
      <c r="F2" s="266"/>
      <c r="G2" s="266"/>
      <c r="H2" s="266"/>
      <c r="I2" s="266"/>
      <c r="J2" s="266"/>
      <c r="K2" s="266"/>
      <c r="L2" s="266"/>
    </row>
    <row r="3" spans="1:15" ht="18.649999999999999" customHeight="1">
      <c r="A3" s="158" t="s">
        <v>220</v>
      </c>
      <c r="B3" s="158"/>
      <c r="C3" s="159"/>
      <c r="D3" s="4"/>
      <c r="E3" s="4"/>
      <c r="F3" s="4"/>
      <c r="G3" s="4"/>
      <c r="H3" s="4"/>
      <c r="I3" s="4"/>
      <c r="J3" s="4"/>
      <c r="K3" s="160"/>
      <c r="L3" s="160"/>
    </row>
    <row r="4" spans="1:15" ht="18" customHeight="1">
      <c r="A4" s="4"/>
      <c r="B4" s="258" t="s">
        <v>78</v>
      </c>
      <c r="C4" s="258"/>
      <c r="D4" s="258"/>
      <c r="E4" s="258"/>
      <c r="F4" s="258"/>
      <c r="G4" s="258"/>
      <c r="H4" s="258"/>
      <c r="I4" s="258"/>
      <c r="J4" s="258"/>
      <c r="K4" s="258"/>
      <c r="L4" s="258"/>
    </row>
    <row r="5" spans="1:15" ht="18.5" customHeight="1">
      <c r="A5" s="4"/>
      <c r="B5" s="4"/>
      <c r="C5" s="10"/>
      <c r="D5" s="10"/>
      <c r="E5" s="10"/>
      <c r="F5" s="252" t="s">
        <v>222</v>
      </c>
      <c r="G5" s="252"/>
      <c r="H5" s="252"/>
      <c r="I5" s="11" t="s">
        <v>102</v>
      </c>
      <c r="J5" s="12"/>
      <c r="K5" s="13" t="s">
        <v>145</v>
      </c>
      <c r="L5" s="14"/>
      <c r="M5" s="157"/>
      <c r="N5" s="20"/>
    </row>
    <row r="6" spans="1:15" ht="26.5" customHeight="1">
      <c r="C6" s="1" t="s">
        <v>103</v>
      </c>
      <c r="D6" s="245" t="s">
        <v>65</v>
      </c>
      <c r="E6" s="247"/>
      <c r="F6" s="2" t="s">
        <v>12</v>
      </c>
      <c r="G6" s="2" t="s">
        <v>13</v>
      </c>
      <c r="H6" s="2" t="s">
        <v>77</v>
      </c>
      <c r="I6" s="250" t="s">
        <v>148</v>
      </c>
      <c r="J6" s="251"/>
      <c r="K6" s="165" t="s">
        <v>236</v>
      </c>
      <c r="L6" s="166" t="s">
        <v>235</v>
      </c>
      <c r="M6" s="157"/>
    </row>
    <row r="7" spans="1:15" ht="18" customHeight="1">
      <c r="C7" s="1">
        <v>1</v>
      </c>
      <c r="D7" s="243"/>
      <c r="E7" s="244"/>
      <c r="F7" s="130"/>
      <c r="G7" s="130"/>
      <c r="H7" s="130"/>
      <c r="I7" s="243"/>
      <c r="J7" s="244"/>
      <c r="K7" s="148"/>
      <c r="L7" s="149" t="str">
        <f t="shared" ref="L7:L18" si="0">IFERROR(K7/$K$18,"")</f>
        <v/>
      </c>
      <c r="M7" s="157"/>
    </row>
    <row r="8" spans="1:15" ht="18" customHeight="1">
      <c r="C8" s="1">
        <v>2</v>
      </c>
      <c r="D8" s="243"/>
      <c r="E8" s="244"/>
      <c r="F8" s="130"/>
      <c r="G8" s="130"/>
      <c r="H8" s="130"/>
      <c r="I8" s="243"/>
      <c r="J8" s="244"/>
      <c r="K8" s="148"/>
      <c r="L8" s="149" t="str">
        <f t="shared" si="0"/>
        <v/>
      </c>
      <c r="M8" s="157"/>
      <c r="O8" s="161"/>
    </row>
    <row r="9" spans="1:15" ht="18" customHeight="1">
      <c r="C9" s="1">
        <v>3</v>
      </c>
      <c r="D9" s="243"/>
      <c r="E9" s="244"/>
      <c r="F9" s="130"/>
      <c r="G9" s="130"/>
      <c r="H9" s="130"/>
      <c r="I9" s="243"/>
      <c r="J9" s="244"/>
      <c r="K9" s="148"/>
      <c r="L9" s="149" t="str">
        <f t="shared" si="0"/>
        <v/>
      </c>
      <c r="M9" s="157"/>
    </row>
    <row r="10" spans="1:15" ht="18" customHeight="1">
      <c r="C10" s="1">
        <v>4</v>
      </c>
      <c r="D10" s="243"/>
      <c r="E10" s="244"/>
      <c r="F10" s="130"/>
      <c r="G10" s="130"/>
      <c r="H10" s="130"/>
      <c r="I10" s="243"/>
      <c r="J10" s="244"/>
      <c r="K10" s="148"/>
      <c r="L10" s="149" t="str">
        <f t="shared" si="0"/>
        <v/>
      </c>
      <c r="M10" s="157"/>
    </row>
    <row r="11" spans="1:15" ht="18" customHeight="1">
      <c r="C11" s="1">
        <v>5</v>
      </c>
      <c r="D11" s="243"/>
      <c r="E11" s="244"/>
      <c r="F11" s="130"/>
      <c r="G11" s="130"/>
      <c r="H11" s="130"/>
      <c r="I11" s="243"/>
      <c r="J11" s="244"/>
      <c r="K11" s="148"/>
      <c r="L11" s="149" t="str">
        <f t="shared" si="0"/>
        <v/>
      </c>
      <c r="M11" s="157"/>
    </row>
    <row r="12" spans="1:15" ht="18" customHeight="1">
      <c r="C12" s="1">
        <v>6</v>
      </c>
      <c r="D12" s="243"/>
      <c r="E12" s="244"/>
      <c r="F12" s="130"/>
      <c r="G12" s="130"/>
      <c r="H12" s="130"/>
      <c r="I12" s="243"/>
      <c r="J12" s="244"/>
      <c r="K12" s="148"/>
      <c r="L12" s="149" t="str">
        <f t="shared" si="0"/>
        <v/>
      </c>
      <c r="M12" s="157"/>
    </row>
    <row r="13" spans="1:15" ht="18" customHeight="1">
      <c r="C13" s="1">
        <v>7</v>
      </c>
      <c r="D13" s="243"/>
      <c r="E13" s="244"/>
      <c r="F13" s="130"/>
      <c r="G13" s="130"/>
      <c r="H13" s="130"/>
      <c r="I13" s="243"/>
      <c r="J13" s="244"/>
      <c r="K13" s="148"/>
      <c r="L13" s="149" t="str">
        <f t="shared" si="0"/>
        <v/>
      </c>
      <c r="M13" s="157"/>
    </row>
    <row r="14" spans="1:15" ht="18" customHeight="1">
      <c r="C14" s="1">
        <v>8</v>
      </c>
      <c r="D14" s="243"/>
      <c r="E14" s="244"/>
      <c r="F14" s="130"/>
      <c r="G14" s="130"/>
      <c r="H14" s="130"/>
      <c r="I14" s="243"/>
      <c r="J14" s="244"/>
      <c r="K14" s="148"/>
      <c r="L14" s="149" t="str">
        <f t="shared" si="0"/>
        <v/>
      </c>
      <c r="M14" s="157"/>
    </row>
    <row r="15" spans="1:15" ht="18" customHeight="1">
      <c r="C15" s="1">
        <v>9</v>
      </c>
      <c r="D15" s="243"/>
      <c r="E15" s="244"/>
      <c r="F15" s="130"/>
      <c r="G15" s="130"/>
      <c r="H15" s="130"/>
      <c r="I15" s="243"/>
      <c r="J15" s="244"/>
      <c r="K15" s="148"/>
      <c r="L15" s="149" t="str">
        <f t="shared" si="0"/>
        <v/>
      </c>
      <c r="M15" s="157"/>
    </row>
    <row r="16" spans="1:15" ht="18" customHeight="1">
      <c r="C16" s="1">
        <v>10</v>
      </c>
      <c r="D16" s="243"/>
      <c r="E16" s="244"/>
      <c r="F16" s="130"/>
      <c r="G16" s="130"/>
      <c r="H16" s="130"/>
      <c r="I16" s="243"/>
      <c r="J16" s="244"/>
      <c r="K16" s="148"/>
      <c r="L16" s="149" t="str">
        <f t="shared" si="0"/>
        <v/>
      </c>
      <c r="M16" s="157"/>
    </row>
    <row r="17" spans="1:13" ht="18" customHeight="1">
      <c r="C17" s="150" t="s">
        <v>14</v>
      </c>
      <c r="D17" s="248" t="s">
        <v>10</v>
      </c>
      <c r="E17" s="249"/>
      <c r="F17" s="151"/>
      <c r="G17" s="151"/>
      <c r="H17" s="151"/>
      <c r="I17" s="248"/>
      <c r="J17" s="249"/>
      <c r="K17" s="152"/>
      <c r="L17" s="153" t="str">
        <f t="shared" si="0"/>
        <v/>
      </c>
      <c r="M17" s="157"/>
    </row>
    <row r="18" spans="1:13" ht="18" customHeight="1">
      <c r="C18" s="245" t="s">
        <v>11</v>
      </c>
      <c r="D18" s="246"/>
      <c r="E18" s="246"/>
      <c r="F18" s="246"/>
      <c r="G18" s="246"/>
      <c r="H18" s="246"/>
      <c r="I18" s="246"/>
      <c r="J18" s="247"/>
      <c r="K18" s="154">
        <f>SUM(K7:K17)</f>
        <v>0</v>
      </c>
      <c r="L18" s="149" t="str">
        <f t="shared" si="0"/>
        <v/>
      </c>
      <c r="M18" s="157"/>
    </row>
    <row r="19" spans="1:13" ht="9" customHeight="1">
      <c r="C19" s="162"/>
      <c r="D19" s="162"/>
      <c r="E19" s="162"/>
      <c r="F19" s="162"/>
      <c r="G19" s="162"/>
      <c r="H19" s="162"/>
      <c r="I19" s="162"/>
      <c r="J19" s="162"/>
      <c r="K19" s="163"/>
      <c r="L19" s="164"/>
      <c r="M19" s="157"/>
    </row>
    <row r="20" spans="1:13">
      <c r="A20" s="6" t="s">
        <v>221</v>
      </c>
    </row>
    <row r="21" spans="1:13">
      <c r="A21" s="8" t="s">
        <v>83</v>
      </c>
    </row>
    <row r="22" spans="1:13" ht="28" customHeight="1">
      <c r="B22" s="258" t="s">
        <v>82</v>
      </c>
      <c r="C22" s="258"/>
      <c r="D22" s="258"/>
      <c r="E22" s="258"/>
      <c r="F22" s="258"/>
      <c r="G22" s="258"/>
      <c r="H22" s="258"/>
      <c r="I22" s="258"/>
      <c r="J22" s="258"/>
      <c r="K22" s="258"/>
      <c r="L22" s="258"/>
    </row>
    <row r="23" spans="1:13" ht="29.5" customHeight="1">
      <c r="C23" s="227" t="s">
        <v>8</v>
      </c>
      <c r="D23" s="129" t="s">
        <v>80</v>
      </c>
      <c r="E23" s="259" t="s">
        <v>81</v>
      </c>
      <c r="F23" s="259"/>
      <c r="G23" s="259" t="s">
        <v>9</v>
      </c>
      <c r="H23" s="259"/>
      <c r="I23" s="260" t="s">
        <v>93</v>
      </c>
      <c r="J23" s="259"/>
      <c r="K23" s="264" t="s">
        <v>79</v>
      </c>
      <c r="L23" s="265"/>
    </row>
    <row r="24" spans="1:13" ht="15" customHeight="1">
      <c r="B24" s="4"/>
      <c r="C24" s="130" t="s">
        <v>136</v>
      </c>
      <c r="D24" s="15"/>
      <c r="E24" s="253"/>
      <c r="F24" s="254"/>
      <c r="G24" s="253"/>
      <c r="H24" s="254"/>
      <c r="I24" s="255"/>
      <c r="J24" s="256"/>
      <c r="K24" s="257" t="s">
        <v>133</v>
      </c>
      <c r="L24" s="257"/>
    </row>
    <row r="25" spans="1:13" ht="15" customHeight="1">
      <c r="B25" s="4"/>
      <c r="C25" s="130"/>
      <c r="D25" s="15"/>
      <c r="E25" s="253"/>
      <c r="F25" s="254"/>
      <c r="G25" s="253"/>
      <c r="H25" s="254"/>
      <c r="I25" s="255"/>
      <c r="J25" s="256"/>
      <c r="K25" s="257"/>
      <c r="L25" s="257"/>
    </row>
    <row r="26" spans="1:13" ht="15" customHeight="1">
      <c r="B26" s="4"/>
      <c r="C26" s="130"/>
      <c r="D26" s="15"/>
      <c r="E26" s="253"/>
      <c r="F26" s="254"/>
      <c r="G26" s="253"/>
      <c r="H26" s="254"/>
      <c r="I26" s="255"/>
      <c r="J26" s="256"/>
      <c r="K26" s="257"/>
      <c r="L26" s="257"/>
    </row>
    <row r="27" spans="1:13" ht="15" customHeight="1">
      <c r="B27" s="4"/>
      <c r="C27" s="130"/>
      <c r="D27" s="15"/>
      <c r="E27" s="253"/>
      <c r="F27" s="254"/>
      <c r="G27" s="253"/>
      <c r="H27" s="254"/>
      <c r="I27" s="255"/>
      <c r="J27" s="256"/>
      <c r="K27" s="257"/>
      <c r="L27" s="257"/>
    </row>
    <row r="28" spans="1:13" ht="15" customHeight="1">
      <c r="B28" s="4"/>
      <c r="C28" s="130"/>
      <c r="D28" s="15"/>
      <c r="E28" s="253"/>
      <c r="F28" s="254"/>
      <c r="G28" s="253"/>
      <c r="H28" s="254"/>
      <c r="I28" s="255"/>
      <c r="J28" s="256"/>
      <c r="K28" s="257"/>
      <c r="L28" s="257"/>
    </row>
    <row r="29" spans="1:13">
      <c r="A29" s="8" t="s">
        <v>84</v>
      </c>
      <c r="B29" s="4"/>
      <c r="C29" s="4"/>
      <c r="D29" s="9"/>
      <c r="E29" s="4"/>
      <c r="F29" s="4"/>
      <c r="G29" s="4"/>
      <c r="H29" s="4"/>
      <c r="I29" s="4"/>
      <c r="J29" s="4"/>
      <c r="K29" s="4"/>
      <c r="L29" s="4"/>
    </row>
    <row r="30" spans="1:13" ht="28" customHeight="1">
      <c r="B30" s="258" t="s">
        <v>85</v>
      </c>
      <c r="C30" s="258"/>
      <c r="D30" s="258"/>
      <c r="E30" s="258"/>
      <c r="F30" s="258"/>
      <c r="G30" s="258"/>
      <c r="H30" s="258"/>
      <c r="I30" s="258"/>
      <c r="J30" s="258"/>
      <c r="K30" s="258"/>
      <c r="L30" s="258"/>
    </row>
    <row r="31" spans="1:13" ht="30" customHeight="1">
      <c r="B31" s="4"/>
      <c r="C31" s="227" t="s">
        <v>8</v>
      </c>
      <c r="D31" s="129" t="s">
        <v>80</v>
      </c>
      <c r="E31" s="259" t="s">
        <v>81</v>
      </c>
      <c r="F31" s="259"/>
      <c r="G31" s="259" t="s">
        <v>9</v>
      </c>
      <c r="H31" s="259"/>
      <c r="I31" s="260" t="s">
        <v>93</v>
      </c>
      <c r="J31" s="259"/>
      <c r="K31" s="260" t="s">
        <v>79</v>
      </c>
      <c r="L31" s="259"/>
    </row>
    <row r="32" spans="1:13" ht="16" customHeight="1">
      <c r="B32" s="4"/>
      <c r="C32" s="130" t="s">
        <v>136</v>
      </c>
      <c r="D32" s="15"/>
      <c r="E32" s="253"/>
      <c r="F32" s="254"/>
      <c r="G32" s="253"/>
      <c r="H32" s="254"/>
      <c r="I32" s="255"/>
      <c r="J32" s="256"/>
      <c r="K32" s="257" t="s">
        <v>133</v>
      </c>
      <c r="L32" s="257"/>
    </row>
    <row r="33" spans="2:12" ht="16" customHeight="1">
      <c r="B33" s="4"/>
      <c r="C33" s="130"/>
      <c r="D33" s="15"/>
      <c r="E33" s="253"/>
      <c r="F33" s="254"/>
      <c r="G33" s="253"/>
      <c r="H33" s="254"/>
      <c r="I33" s="255"/>
      <c r="J33" s="256"/>
      <c r="K33" s="257"/>
      <c r="L33" s="257"/>
    </row>
    <row r="34" spans="2:12" ht="16" customHeight="1">
      <c r="B34" s="4"/>
      <c r="C34" s="130"/>
      <c r="D34" s="15"/>
      <c r="E34" s="253"/>
      <c r="F34" s="254"/>
      <c r="G34" s="253"/>
      <c r="H34" s="254"/>
      <c r="I34" s="255"/>
      <c r="J34" s="256"/>
      <c r="K34" s="257"/>
      <c r="L34" s="257"/>
    </row>
    <row r="35" spans="2:12" ht="16" customHeight="1">
      <c r="B35" s="4"/>
      <c r="C35" s="130"/>
      <c r="D35" s="15"/>
      <c r="E35" s="253"/>
      <c r="F35" s="254"/>
      <c r="G35" s="253"/>
      <c r="H35" s="254"/>
      <c r="I35" s="255"/>
      <c r="J35" s="256"/>
      <c r="K35" s="257"/>
      <c r="L35" s="257"/>
    </row>
    <row r="36" spans="2:12" ht="16" customHeight="1">
      <c r="B36" s="4"/>
      <c r="C36" s="130"/>
      <c r="D36" s="15"/>
      <c r="E36" s="253"/>
      <c r="F36" s="254"/>
      <c r="G36" s="253"/>
      <c r="H36" s="254"/>
      <c r="I36" s="255"/>
      <c r="J36" s="256"/>
      <c r="K36" s="257"/>
      <c r="L36" s="257"/>
    </row>
  </sheetData>
  <sheetProtection sheet="1" formatCells="0" formatColumns="0" formatRows="0"/>
  <mergeCells count="79">
    <mergeCell ref="H1:L1"/>
    <mergeCell ref="I36:J36"/>
    <mergeCell ref="K36:L36"/>
    <mergeCell ref="I34:J34"/>
    <mergeCell ref="K34:L34"/>
    <mergeCell ref="I32:J32"/>
    <mergeCell ref="K32:L32"/>
    <mergeCell ref="I24:J24"/>
    <mergeCell ref="I25:J25"/>
    <mergeCell ref="I26:J26"/>
    <mergeCell ref="I27:J27"/>
    <mergeCell ref="K23:L23"/>
    <mergeCell ref="I23:J23"/>
    <mergeCell ref="G23:H23"/>
    <mergeCell ref="A2:L2"/>
    <mergeCell ref="B4:L4"/>
    <mergeCell ref="E35:F35"/>
    <mergeCell ref="G35:H35"/>
    <mergeCell ref="I35:J35"/>
    <mergeCell ref="K35:L35"/>
    <mergeCell ref="E36:F36"/>
    <mergeCell ref="G36:H36"/>
    <mergeCell ref="I33:J33"/>
    <mergeCell ref="K33:L33"/>
    <mergeCell ref="B22:L22"/>
    <mergeCell ref="B30:L30"/>
    <mergeCell ref="E31:F31"/>
    <mergeCell ref="G31:H31"/>
    <mergeCell ref="I31:J31"/>
    <mergeCell ref="K31:L31"/>
    <mergeCell ref="I28:J28"/>
    <mergeCell ref="K25:L25"/>
    <mergeCell ref="K26:L26"/>
    <mergeCell ref="K27:L27"/>
    <mergeCell ref="K28:L28"/>
    <mergeCell ref="K24:L24"/>
    <mergeCell ref="E24:F24"/>
    <mergeCell ref="E23:F23"/>
    <mergeCell ref="D6:E6"/>
    <mergeCell ref="D7:E7"/>
    <mergeCell ref="D8:E8"/>
    <mergeCell ref="D9:E9"/>
    <mergeCell ref="D10:E10"/>
    <mergeCell ref="E28:F28"/>
    <mergeCell ref="G28:H28"/>
    <mergeCell ref="D11:E11"/>
    <mergeCell ref="D12:E12"/>
    <mergeCell ref="D13:E13"/>
    <mergeCell ref="D14:E14"/>
    <mergeCell ref="D15:E15"/>
    <mergeCell ref="E25:F25"/>
    <mergeCell ref="E26:F26"/>
    <mergeCell ref="E27:F27"/>
    <mergeCell ref="G24:H24"/>
    <mergeCell ref="G25:H25"/>
    <mergeCell ref="G26:H26"/>
    <mergeCell ref="G27:H27"/>
    <mergeCell ref="E32:F32"/>
    <mergeCell ref="G32:H32"/>
    <mergeCell ref="E34:F34"/>
    <mergeCell ref="G34:H34"/>
    <mergeCell ref="G33:H33"/>
    <mergeCell ref="E33:F33"/>
    <mergeCell ref="I6:J6"/>
    <mergeCell ref="I7:J7"/>
    <mergeCell ref="I8:J8"/>
    <mergeCell ref="F5:H5"/>
    <mergeCell ref="I9:J9"/>
    <mergeCell ref="I15:J15"/>
    <mergeCell ref="I16:J16"/>
    <mergeCell ref="C18:J18"/>
    <mergeCell ref="I17:J17"/>
    <mergeCell ref="I10:J10"/>
    <mergeCell ref="I11:J11"/>
    <mergeCell ref="I12:J12"/>
    <mergeCell ref="I13:J13"/>
    <mergeCell ref="I14:J14"/>
    <mergeCell ref="D16:E16"/>
    <mergeCell ref="D17:E17"/>
  </mergeCells>
  <phoneticPr fontId="2"/>
  <conditionalFormatting sqref="K24:L28">
    <cfRule type="cellIs" dxfId="330" priority="3" operator="equal">
      <formula>"有り"</formula>
    </cfRule>
  </conditionalFormatting>
  <conditionalFormatting sqref="K32:L36">
    <cfRule type="cellIs" dxfId="329" priority="1" operator="equal">
      <formula>"有り"</formula>
    </cfRule>
    <cfRule type="cellIs" priority="2" operator="equal">
      <formula>"有り"</formula>
    </cfRule>
  </conditionalFormatting>
  <dataValidations xWindow="773" yWindow="386" count="14">
    <dataValidation type="list" allowBlank="1" showInputMessage="1" showErrorMessage="1" sqref="G7:H16" xr:uid="{00000000-0002-0000-0000-000000000000}">
      <formula1>"　,○"</formula1>
    </dataValidation>
    <dataValidation allowBlank="1" showInputMessage="1" showErrorMessage="1" prompt="入力不要（自動計算されます。）" sqref="K18:L18" xr:uid="{00000000-0002-0000-0000-000001000000}"/>
    <dataValidation type="list" allowBlank="1" showInputMessage="1" showErrorMessage="1" prompt="監査役が設置されている場合は、監査役も役員としてください。" sqref="F7:F16" xr:uid="{00000000-0002-0000-0000-000002000000}">
      <formula1>"　,○"</formula1>
    </dataValidation>
    <dataValidation type="custom" imeMode="halfAlpha" allowBlank="1" showInputMessage="1" showErrorMessage="1" errorTitle="数値を入力ください" error="このセルには数値以外の入力はできません" sqref="K7:K17" xr:uid="{00000000-0002-0000-0000-000003000000}">
      <formula1>ISNUMBER(K7)</formula1>
    </dataValidation>
    <dataValidation allowBlank="1" showInputMessage="1" showErrorMessage="1" prompt="持ち株比率は自動計算されます。" sqref="L7:L17" xr:uid="{00000000-0002-0000-0000-000004000000}"/>
    <dataValidation type="list" allowBlank="1" showInputMessage="1" showErrorMessage="1" sqref="C24:C28 C32:C36" xr:uid="{00000000-0002-0000-0000-000005000000}">
      <formula1>"選択,R3,R4,R5,R6,R7,R8"</formula1>
    </dataValidation>
    <dataValidation type="list" errorStyle="warning" allowBlank="1" showInputMessage="1" showErrorMessage="1" error="重複 「有り」 の場合、本助成事業への申請はできません" prompt="重複 「有り」 の場合、本助成事業への申請はできません" sqref="K32:L36 K24:L28" xr:uid="{00000000-0002-0000-0000-000006000000}">
      <formula1>"選択してください,有り,無し"</formula1>
    </dataValidation>
    <dataValidation allowBlank="1" showInputMessage="1" showErrorMessage="1" prompt="申請書作成日を入力ください。_x000a_例：2025/6/20" sqref="I5:K5" xr:uid="{00000000-0002-0000-0000-000007000000}"/>
    <dataValidation allowBlank="1" showInputMessage="1" showErrorMessage="1" prompt="自社の法人名 / 屋号（個人事業主）を記入してください" sqref="H1:L1" xr:uid="{4B8642FC-4A6E-47B1-ACC1-101B2D171C0A}"/>
    <dataValidation allowBlank="1" showInputMessage="1" showErrorMessage="1" prompt="申請書を作成している日付を記入してください。" sqref="F5:H5" xr:uid="{EB13F1BC-FF9C-42F8-9CD6-C1F5E3BB5B42}"/>
    <dataValidation allowBlank="1" showInputMessage="1" showErrorMessage="1" prompt="例：代表取締役_x000a_　　　取締役_x000a_　　　取引先　等" sqref="I8:J16" xr:uid="{F547C7A3-314B-40E0-9007-BB08DF5C28F3}"/>
    <dataValidation allowBlank="1" showInputMessage="1" showErrorMessage="1" prompt="例：代表取締役_x000a_　　　代表社員_x000a_　　　取締役_x000a_　　　取引先　等" sqref="I7:J7" xr:uid="{14797E11-7CD9-4D5C-B992-02C6534749EE}"/>
    <dataValidation allowBlank="1" showInputMessage="1" showErrorMessage="1" prompt="例　令和7年度市場開拓助成事業　/　令和6年度新製品・新技術開発助成事業　など" sqref="E24:F28 E32:F36" xr:uid="{B53EDAC5-6CF3-4084-AF03-2EB005F74B38}"/>
    <dataValidation allowBlank="1" showInputMessage="1" showErrorMessage="1" prompt="例　東京都 /  東京都中小企業振興公社　など" sqref="D24:D28 D32:D36" xr:uid="{B7AE369C-F592-40B3-B5A9-997080045115}"/>
  </dataValidations>
  <printOptions horizontalCentered="1"/>
  <pageMargins left="0.78740157480314965" right="0.59055118110236227" top="0.59055118110236227" bottom="0.59055118110236227" header="0.31496062992125984" footer="0.31496062992125984"/>
  <pageSetup paperSize="9" firstPageNumber="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CD4E-6158-48A0-A0B4-8484676D557A}">
  <sheetPr>
    <pageSetUpPr fitToPage="1"/>
  </sheetPr>
  <dimension ref="A1:K27"/>
  <sheetViews>
    <sheetView showGridLines="0" view="pageBreakPreview" zoomScale="90" zoomScaleNormal="100" zoomScaleSheetLayoutView="90" workbookViewId="0">
      <selection activeCell="M6" sqref="M6"/>
    </sheetView>
  </sheetViews>
  <sheetFormatPr defaultRowHeight="18"/>
  <cols>
    <col min="1" max="1" width="8" customWidth="1"/>
    <col min="2" max="2" width="14.4140625" customWidth="1"/>
    <col min="3" max="3" width="25" customWidth="1"/>
    <col min="5" max="5" width="6.58203125" customWidth="1"/>
    <col min="6" max="6" width="2.9140625" customWidth="1"/>
    <col min="7" max="7" width="4" customWidth="1"/>
    <col min="8" max="8" width="3.4140625" customWidth="1"/>
    <col min="9" max="9" width="3.25" customWidth="1"/>
    <col min="10" max="10" width="3.9140625" customWidth="1"/>
  </cols>
  <sheetData>
    <row r="1" spans="1:11" ht="17" customHeight="1">
      <c r="B1" s="237"/>
      <c r="F1" s="237"/>
      <c r="J1" s="237"/>
      <c r="K1" s="237"/>
    </row>
    <row r="2" spans="1:11" ht="17" customHeight="1">
      <c r="A2" s="268" t="s">
        <v>228</v>
      </c>
      <c r="B2" s="268"/>
      <c r="C2" s="268"/>
      <c r="D2" s="268"/>
      <c r="E2" s="268"/>
      <c r="F2" s="268"/>
      <c r="G2" s="268"/>
      <c r="H2" s="268"/>
      <c r="I2" s="268"/>
      <c r="J2" s="268"/>
    </row>
    <row r="3" spans="1:11" ht="17" customHeight="1">
      <c r="A3" s="269" t="s">
        <v>234</v>
      </c>
      <c r="B3" s="269"/>
      <c r="C3" s="269"/>
      <c r="D3" s="269"/>
      <c r="E3" s="269"/>
      <c r="F3" s="269"/>
      <c r="G3" s="269"/>
      <c r="H3" s="269"/>
      <c r="I3" s="269"/>
      <c r="J3" s="269"/>
    </row>
    <row r="4" spans="1:11" ht="37" customHeight="1">
      <c r="A4" s="270" t="s">
        <v>232</v>
      </c>
      <c r="B4" s="271"/>
      <c r="C4" s="271"/>
      <c r="D4" s="271"/>
      <c r="E4" s="271"/>
      <c r="F4" s="271"/>
      <c r="G4" s="271"/>
      <c r="H4" s="271"/>
      <c r="I4" s="271"/>
      <c r="J4" s="271"/>
    </row>
    <row r="5" spans="1:11" ht="10" customHeight="1">
      <c r="A5" s="272"/>
      <c r="B5" s="272"/>
      <c r="C5" s="272"/>
      <c r="D5" s="272"/>
      <c r="E5" s="272"/>
      <c r="F5" s="272"/>
      <c r="G5" s="272"/>
      <c r="H5" s="272"/>
      <c r="I5" s="272"/>
      <c r="J5" s="272"/>
    </row>
    <row r="6" spans="1:11" ht="333" customHeight="1">
      <c r="A6" s="273" t="s">
        <v>233</v>
      </c>
      <c r="B6" s="273"/>
      <c r="C6" s="273"/>
      <c r="D6" s="273"/>
      <c r="E6" s="273"/>
      <c r="F6" s="273"/>
      <c r="G6" s="273"/>
      <c r="H6" s="273"/>
      <c r="I6" s="273"/>
      <c r="J6" s="273"/>
    </row>
    <row r="7" spans="1:11" ht="34" customHeight="1">
      <c r="A7" s="273"/>
      <c r="B7" s="273"/>
      <c r="C7" s="273"/>
      <c r="D7" s="273"/>
      <c r="E7" s="273"/>
      <c r="F7" s="273"/>
      <c r="G7" s="273"/>
      <c r="H7" s="273"/>
      <c r="I7" s="273"/>
      <c r="J7" s="273"/>
    </row>
    <row r="8" spans="1:11" ht="58.5" customHeight="1">
      <c r="A8" s="273"/>
      <c r="B8" s="273"/>
      <c r="C8" s="273"/>
      <c r="D8" s="273"/>
      <c r="E8" s="273"/>
      <c r="F8" s="273"/>
      <c r="G8" s="273"/>
      <c r="H8" s="273"/>
      <c r="I8" s="273"/>
      <c r="J8" s="273"/>
    </row>
    <row r="9" spans="1:11" ht="31" customHeight="1">
      <c r="A9" s="273" t="s">
        <v>231</v>
      </c>
      <c r="B9" s="273"/>
      <c r="C9" s="273"/>
      <c r="D9" s="273"/>
      <c r="E9" s="273"/>
      <c r="F9" s="273"/>
      <c r="G9" s="273"/>
      <c r="H9" s="273"/>
      <c r="I9" s="273"/>
      <c r="J9" s="273"/>
    </row>
    <row r="10" spans="1:11" ht="7" customHeight="1">
      <c r="A10" s="273"/>
      <c r="B10" s="273"/>
      <c r="C10" s="273"/>
      <c r="D10" s="273"/>
      <c r="E10" s="273"/>
      <c r="F10" s="273"/>
      <c r="G10" s="273"/>
      <c r="H10" s="273"/>
      <c r="I10" s="273"/>
      <c r="J10" s="273"/>
    </row>
    <row r="11" spans="1:11" ht="28.5" customHeight="1">
      <c r="A11" s="273"/>
      <c r="B11" s="273"/>
      <c r="C11" s="273"/>
      <c r="D11" s="273"/>
      <c r="E11" s="273"/>
      <c r="F11" s="273"/>
      <c r="G11" s="273"/>
      <c r="H11" s="273"/>
      <c r="I11" s="273"/>
      <c r="J11" s="273"/>
    </row>
    <row r="12" spans="1:11" ht="14" customHeight="1">
      <c r="A12" s="273"/>
      <c r="B12" s="273"/>
      <c r="C12" s="273"/>
      <c r="D12" s="273"/>
      <c r="E12" s="273"/>
      <c r="F12" s="273"/>
      <c r="G12" s="273"/>
      <c r="H12" s="273"/>
      <c r="I12" s="273"/>
      <c r="J12" s="273"/>
    </row>
    <row r="13" spans="1:11" ht="39" customHeight="1">
      <c r="A13" s="274" t="s">
        <v>229</v>
      </c>
      <c r="B13" s="274"/>
      <c r="C13" s="274"/>
      <c r="D13" s="274"/>
      <c r="E13" s="274"/>
      <c r="F13" s="274"/>
      <c r="G13" s="274"/>
      <c r="H13" s="274"/>
      <c r="I13" s="274"/>
      <c r="J13" s="274"/>
    </row>
    <row r="14" spans="1:11" ht="17" customHeight="1">
      <c r="J14" s="238" t="s">
        <v>230</v>
      </c>
    </row>
    <row r="15" spans="1:11" ht="17" customHeight="1">
      <c r="D15" s="242"/>
      <c r="E15" s="239"/>
      <c r="F15" s="240"/>
      <c r="G15" s="241"/>
      <c r="H15" s="240"/>
      <c r="I15" s="241"/>
      <c r="J15" s="240"/>
    </row>
    <row r="16" spans="1:11" ht="17" customHeight="1">
      <c r="D16" s="242"/>
      <c r="E16" s="267"/>
      <c r="F16" s="267"/>
      <c r="G16" s="267"/>
      <c r="H16" s="267"/>
      <c r="I16" s="267"/>
      <c r="J16" s="267"/>
    </row>
    <row r="17" spans="4:10" ht="17" customHeight="1">
      <c r="D17" s="242"/>
      <c r="E17" s="267"/>
      <c r="F17" s="267"/>
      <c r="G17" s="267"/>
      <c r="H17" s="267"/>
      <c r="I17" s="267"/>
      <c r="J17" s="267"/>
    </row>
    <row r="18" spans="4:10" ht="17" customHeight="1"/>
    <row r="19" spans="4:10" ht="17" customHeight="1"/>
    <row r="20" spans="4:10" ht="17" customHeight="1"/>
    <row r="21" spans="4:10" ht="17" customHeight="1"/>
    <row r="22" spans="4:10" ht="17" customHeight="1"/>
    <row r="23" spans="4:10" ht="17" customHeight="1"/>
    <row r="24" spans="4:10" ht="17" customHeight="1"/>
    <row r="25" spans="4:10" ht="17" customHeight="1"/>
    <row r="26" spans="4:10" ht="17" customHeight="1"/>
    <row r="27" spans="4:10" ht="17" customHeight="1"/>
  </sheetData>
  <sheetProtection sheet="1" objects="1" scenarios="1"/>
  <mergeCells count="9">
    <mergeCell ref="E16:J16"/>
    <mergeCell ref="E17:J17"/>
    <mergeCell ref="A2:J2"/>
    <mergeCell ref="A3:J3"/>
    <mergeCell ref="A4:J4"/>
    <mergeCell ref="A5:J5"/>
    <mergeCell ref="A6:J8"/>
    <mergeCell ref="A9:J12"/>
    <mergeCell ref="A13:J1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Q59"/>
  <sheetViews>
    <sheetView view="pageBreakPreview" zoomScaleNormal="100" zoomScaleSheetLayoutView="100" workbookViewId="0">
      <selection activeCell="E16" sqref="E16:G16"/>
    </sheetView>
  </sheetViews>
  <sheetFormatPr defaultColWidth="8.58203125" defaultRowHeight="18"/>
  <cols>
    <col min="1" max="1" width="1.83203125" customWidth="1"/>
    <col min="2" max="2" width="2.83203125" customWidth="1"/>
    <col min="3" max="4" width="4.83203125" customWidth="1"/>
    <col min="5" max="5" width="8.33203125" customWidth="1"/>
    <col min="6" max="6" width="1.58203125" customWidth="1"/>
    <col min="7" max="7" width="8.33203125" style="115" customWidth="1"/>
    <col min="8" max="8" width="10.08203125" style="115" customWidth="1"/>
    <col min="9" max="9" width="8.33203125" style="115" customWidth="1"/>
    <col min="10" max="10" width="6.58203125" style="116" customWidth="1"/>
    <col min="11" max="11" width="12.25" style="116" customWidth="1"/>
    <col min="12" max="12" width="12.25" style="115" customWidth="1"/>
    <col min="13" max="13" width="9.33203125" customWidth="1"/>
  </cols>
  <sheetData>
    <row r="1" spans="1:17" ht="18" customHeight="1">
      <c r="A1" s="156" t="s">
        <v>76</v>
      </c>
      <c r="B1" s="110"/>
      <c r="C1" s="111"/>
      <c r="D1" s="111"/>
      <c r="E1" s="111"/>
      <c r="F1" s="111"/>
      <c r="G1" s="275"/>
      <c r="H1" s="275"/>
      <c r="I1" s="275"/>
      <c r="J1" s="112"/>
      <c r="K1" s="112"/>
      <c r="L1" s="113"/>
    </row>
    <row r="2" spans="1:17" ht="17.149999999999999" customHeight="1">
      <c r="A2" s="114" t="s">
        <v>223</v>
      </c>
      <c r="B2" s="110"/>
      <c r="C2" s="111"/>
      <c r="D2" s="111"/>
      <c r="E2" s="111"/>
      <c r="F2" s="111"/>
      <c r="G2" s="117"/>
      <c r="H2" s="117"/>
      <c r="I2" s="117"/>
      <c r="J2" s="112"/>
      <c r="K2" s="112"/>
      <c r="L2" s="113"/>
    </row>
    <row r="3" spans="1:17" ht="21" customHeight="1">
      <c r="A3" s="289" t="s">
        <v>111</v>
      </c>
      <c r="B3" s="290"/>
      <c r="C3" s="290"/>
      <c r="D3" s="290"/>
      <c r="E3" s="290"/>
      <c r="F3" s="290"/>
      <c r="G3" s="290"/>
      <c r="H3" s="290"/>
      <c r="I3" s="290"/>
      <c r="J3" s="229" t="s">
        <v>201</v>
      </c>
      <c r="K3" s="178" t="s">
        <v>139</v>
      </c>
      <c r="L3" s="170" t="s">
        <v>141</v>
      </c>
    </row>
    <row r="4" spans="1:17" ht="12" customHeight="1">
      <c r="A4" s="276"/>
      <c r="B4" s="277" t="s">
        <v>122</v>
      </c>
      <c r="C4" s="284" t="s">
        <v>0</v>
      </c>
      <c r="D4" s="284"/>
      <c r="E4" s="282"/>
      <c r="F4" s="282"/>
      <c r="G4" s="282"/>
      <c r="H4" s="141" t="s">
        <v>112</v>
      </c>
      <c r="I4" s="204" t="s">
        <v>133</v>
      </c>
      <c r="J4" s="144" t="s">
        <v>113</v>
      </c>
      <c r="K4" s="189"/>
      <c r="L4" s="190"/>
      <c r="N4" s="118"/>
    </row>
    <row r="5" spans="1:17" ht="11.5" customHeight="1">
      <c r="A5" s="276"/>
      <c r="B5" s="278"/>
      <c r="C5" s="280" t="s">
        <v>117</v>
      </c>
      <c r="D5" s="280"/>
      <c r="E5" s="202"/>
      <c r="F5" s="203" t="s">
        <v>1</v>
      </c>
      <c r="G5" s="202"/>
      <c r="H5" s="142" t="s">
        <v>32</v>
      </c>
      <c r="I5" s="205"/>
      <c r="J5" s="145" t="s">
        <v>114</v>
      </c>
      <c r="K5" s="191"/>
      <c r="L5" s="192"/>
      <c r="N5" s="119"/>
    </row>
    <row r="6" spans="1:17" ht="12" customHeight="1">
      <c r="A6" s="276"/>
      <c r="B6" s="278"/>
      <c r="C6" s="280" t="s">
        <v>121</v>
      </c>
      <c r="D6" s="280"/>
      <c r="E6" s="281"/>
      <c r="F6" s="281"/>
      <c r="G6" s="281"/>
      <c r="H6" s="142" t="s">
        <v>33</v>
      </c>
      <c r="I6" s="199"/>
      <c r="J6" s="146" t="s">
        <v>18</v>
      </c>
      <c r="K6" s="191"/>
      <c r="L6" s="192"/>
    </row>
    <row r="7" spans="1:17" ht="12" customHeight="1">
      <c r="A7" s="276"/>
      <c r="B7" s="278"/>
      <c r="C7" s="280" t="s">
        <v>120</v>
      </c>
      <c r="D7" s="280"/>
      <c r="E7" s="283"/>
      <c r="F7" s="283"/>
      <c r="G7" s="283"/>
      <c r="H7" s="142" t="s">
        <v>144</v>
      </c>
      <c r="I7" s="206" t="s">
        <v>133</v>
      </c>
      <c r="J7" s="146" t="s">
        <v>19</v>
      </c>
      <c r="K7" s="191"/>
      <c r="L7" s="193"/>
    </row>
    <row r="8" spans="1:17" ht="12" customHeight="1">
      <c r="A8" s="276"/>
      <c r="B8" s="279"/>
      <c r="C8" s="285" t="s">
        <v>143</v>
      </c>
      <c r="D8" s="286"/>
      <c r="E8" s="287"/>
      <c r="F8" s="287"/>
      <c r="G8" s="287"/>
      <c r="H8" s="143" t="s">
        <v>115</v>
      </c>
      <c r="I8" s="207"/>
      <c r="J8" s="147" t="s">
        <v>116</v>
      </c>
      <c r="K8" s="120">
        <f>K4+K5+K6+K7</f>
        <v>0</v>
      </c>
      <c r="L8" s="121">
        <f>L4+L5+L6+L7</f>
        <v>0</v>
      </c>
    </row>
    <row r="9" spans="1:17" ht="12" customHeight="1">
      <c r="A9" s="276"/>
      <c r="B9" s="278" t="s">
        <v>131</v>
      </c>
      <c r="C9" s="284" t="s">
        <v>0</v>
      </c>
      <c r="D9" s="284"/>
      <c r="E9" s="282"/>
      <c r="F9" s="282"/>
      <c r="G9" s="282"/>
      <c r="H9" s="141" t="s">
        <v>112</v>
      </c>
      <c r="I9" s="204" t="s">
        <v>133</v>
      </c>
      <c r="J9" s="144" t="s">
        <v>113</v>
      </c>
      <c r="K9" s="189"/>
      <c r="L9" s="190"/>
      <c r="N9" s="118"/>
    </row>
    <row r="10" spans="1:17" ht="12" customHeight="1">
      <c r="A10" s="276"/>
      <c r="B10" s="278"/>
      <c r="C10" s="280" t="s">
        <v>117</v>
      </c>
      <c r="D10" s="280"/>
      <c r="E10" s="202"/>
      <c r="F10" s="203" t="s">
        <v>1</v>
      </c>
      <c r="G10" s="202"/>
      <c r="H10" s="142" t="s">
        <v>32</v>
      </c>
      <c r="I10" s="205"/>
      <c r="J10" s="145" t="s">
        <v>114</v>
      </c>
      <c r="K10" s="191"/>
      <c r="L10" s="192"/>
      <c r="N10" s="119"/>
      <c r="Q10" s="115"/>
    </row>
    <row r="11" spans="1:17" ht="12" customHeight="1">
      <c r="A11" s="276"/>
      <c r="B11" s="278"/>
      <c r="C11" s="280" t="s">
        <v>121</v>
      </c>
      <c r="D11" s="280"/>
      <c r="E11" s="281"/>
      <c r="F11" s="281"/>
      <c r="G11" s="281"/>
      <c r="H11" s="142" t="s">
        <v>33</v>
      </c>
      <c r="I11" s="199"/>
      <c r="J11" s="146" t="s">
        <v>18</v>
      </c>
      <c r="K11" s="191"/>
      <c r="L11" s="192"/>
    </row>
    <row r="12" spans="1:17" ht="12" customHeight="1">
      <c r="A12" s="276"/>
      <c r="B12" s="278"/>
      <c r="C12" s="280" t="s">
        <v>120</v>
      </c>
      <c r="D12" s="280"/>
      <c r="E12" s="283"/>
      <c r="F12" s="283"/>
      <c r="G12" s="283"/>
      <c r="H12" s="197" t="s">
        <v>144</v>
      </c>
      <c r="I12" s="206" t="s">
        <v>133</v>
      </c>
      <c r="J12" s="146" t="s">
        <v>19</v>
      </c>
      <c r="K12" s="191"/>
      <c r="L12" s="193"/>
    </row>
    <row r="13" spans="1:17" ht="12" customHeight="1">
      <c r="A13" s="276"/>
      <c r="B13" s="279"/>
      <c r="C13" s="285" t="s">
        <v>143</v>
      </c>
      <c r="D13" s="286"/>
      <c r="E13" s="287"/>
      <c r="F13" s="287"/>
      <c r="G13" s="287"/>
      <c r="H13" s="143" t="s">
        <v>115</v>
      </c>
      <c r="I13" s="207"/>
      <c r="J13" s="147" t="s">
        <v>116</v>
      </c>
      <c r="K13" s="120">
        <f>K9+K10+K11+K12</f>
        <v>0</v>
      </c>
      <c r="L13" s="121">
        <f>L9+L10+L11+L12</f>
        <v>0</v>
      </c>
    </row>
    <row r="14" spans="1:17" ht="12" customHeight="1">
      <c r="A14" s="276"/>
      <c r="B14" s="278" t="s">
        <v>132</v>
      </c>
      <c r="C14" s="284" t="s">
        <v>0</v>
      </c>
      <c r="D14" s="284"/>
      <c r="E14" s="282"/>
      <c r="F14" s="282"/>
      <c r="G14" s="282"/>
      <c r="H14" s="141" t="s">
        <v>112</v>
      </c>
      <c r="I14" s="204" t="s">
        <v>133</v>
      </c>
      <c r="J14" s="144" t="s">
        <v>113</v>
      </c>
      <c r="K14" s="189"/>
      <c r="L14" s="190"/>
      <c r="N14" s="118"/>
    </row>
    <row r="15" spans="1:17" ht="12" customHeight="1">
      <c r="A15" s="276"/>
      <c r="B15" s="278"/>
      <c r="C15" s="280" t="s">
        <v>117</v>
      </c>
      <c r="D15" s="280"/>
      <c r="E15" s="202"/>
      <c r="F15" s="203" t="s">
        <v>1</v>
      </c>
      <c r="G15" s="202"/>
      <c r="H15" s="142" t="s">
        <v>32</v>
      </c>
      <c r="I15" s="205"/>
      <c r="J15" s="145" t="s">
        <v>114</v>
      </c>
      <c r="K15" s="191"/>
      <c r="L15" s="192"/>
      <c r="N15" s="119"/>
    </row>
    <row r="16" spans="1:17" ht="12" customHeight="1">
      <c r="A16" s="276"/>
      <c r="B16" s="278"/>
      <c r="C16" s="280" t="s">
        <v>121</v>
      </c>
      <c r="D16" s="280"/>
      <c r="E16" s="281"/>
      <c r="F16" s="281"/>
      <c r="G16" s="281"/>
      <c r="H16" s="142" t="s">
        <v>33</v>
      </c>
      <c r="I16" s="199"/>
      <c r="J16" s="146" t="s">
        <v>18</v>
      </c>
      <c r="K16" s="191"/>
      <c r="L16" s="192"/>
    </row>
    <row r="17" spans="1:14" ht="12" customHeight="1">
      <c r="A17" s="276"/>
      <c r="B17" s="278"/>
      <c r="C17" s="280" t="s">
        <v>120</v>
      </c>
      <c r="D17" s="280"/>
      <c r="E17" s="283"/>
      <c r="F17" s="283"/>
      <c r="G17" s="283"/>
      <c r="H17" s="197" t="s">
        <v>144</v>
      </c>
      <c r="I17" s="206" t="s">
        <v>133</v>
      </c>
      <c r="J17" s="146" t="s">
        <v>19</v>
      </c>
      <c r="K17" s="191"/>
      <c r="L17" s="193"/>
    </row>
    <row r="18" spans="1:14" ht="12" customHeight="1">
      <c r="A18" s="276"/>
      <c r="B18" s="279"/>
      <c r="C18" s="285" t="s">
        <v>143</v>
      </c>
      <c r="D18" s="286"/>
      <c r="E18" s="287"/>
      <c r="F18" s="287"/>
      <c r="G18" s="287"/>
      <c r="H18" s="143" t="s">
        <v>115</v>
      </c>
      <c r="I18" s="207"/>
      <c r="J18" s="147" t="s">
        <v>116</v>
      </c>
      <c r="K18" s="120">
        <f>K14+K15+K16+K17</f>
        <v>0</v>
      </c>
      <c r="L18" s="121">
        <f>L14+L15+L16+L17</f>
        <v>0</v>
      </c>
    </row>
    <row r="19" spans="1:14" ht="12" customHeight="1">
      <c r="A19" s="276"/>
      <c r="B19" s="278" t="s">
        <v>123</v>
      </c>
      <c r="C19" s="284" t="s">
        <v>0</v>
      </c>
      <c r="D19" s="284"/>
      <c r="E19" s="282"/>
      <c r="F19" s="282"/>
      <c r="G19" s="282"/>
      <c r="H19" s="141" t="s">
        <v>112</v>
      </c>
      <c r="I19" s="204" t="s">
        <v>133</v>
      </c>
      <c r="J19" s="144" t="s">
        <v>113</v>
      </c>
      <c r="K19" s="189"/>
      <c r="L19" s="190"/>
      <c r="N19" s="118"/>
    </row>
    <row r="20" spans="1:14" ht="12" customHeight="1">
      <c r="A20" s="276"/>
      <c r="B20" s="278"/>
      <c r="C20" s="280" t="s">
        <v>117</v>
      </c>
      <c r="D20" s="280"/>
      <c r="E20" s="202"/>
      <c r="F20" s="203" t="s">
        <v>1</v>
      </c>
      <c r="G20" s="202"/>
      <c r="H20" s="142" t="s">
        <v>32</v>
      </c>
      <c r="I20" s="205"/>
      <c r="J20" s="145" t="s">
        <v>114</v>
      </c>
      <c r="K20" s="191"/>
      <c r="L20" s="192"/>
      <c r="N20" s="119"/>
    </row>
    <row r="21" spans="1:14" ht="12" customHeight="1">
      <c r="A21" s="276"/>
      <c r="B21" s="278"/>
      <c r="C21" s="280" t="s">
        <v>121</v>
      </c>
      <c r="D21" s="280"/>
      <c r="E21" s="281"/>
      <c r="F21" s="281"/>
      <c r="G21" s="281"/>
      <c r="H21" s="142" t="s">
        <v>33</v>
      </c>
      <c r="I21" s="199"/>
      <c r="J21" s="146" t="s">
        <v>18</v>
      </c>
      <c r="K21" s="191"/>
      <c r="L21" s="192"/>
      <c r="N21" s="128"/>
    </row>
    <row r="22" spans="1:14" ht="12" customHeight="1">
      <c r="A22" s="276"/>
      <c r="B22" s="278"/>
      <c r="C22" s="280" t="s">
        <v>120</v>
      </c>
      <c r="D22" s="280"/>
      <c r="E22" s="283"/>
      <c r="F22" s="283"/>
      <c r="G22" s="283"/>
      <c r="H22" s="197" t="s">
        <v>144</v>
      </c>
      <c r="I22" s="206" t="s">
        <v>133</v>
      </c>
      <c r="J22" s="146" t="s">
        <v>19</v>
      </c>
      <c r="K22" s="191"/>
      <c r="L22" s="193"/>
    </row>
    <row r="23" spans="1:14" ht="12" customHeight="1">
      <c r="A23" s="276"/>
      <c r="B23" s="279"/>
      <c r="C23" s="285" t="s">
        <v>143</v>
      </c>
      <c r="D23" s="286"/>
      <c r="E23" s="287"/>
      <c r="F23" s="287"/>
      <c r="G23" s="287"/>
      <c r="H23" s="143" t="s">
        <v>115</v>
      </c>
      <c r="I23" s="207"/>
      <c r="J23" s="147" t="s">
        <v>116</v>
      </c>
      <c r="K23" s="120">
        <f>K19+K20+K21+K22</f>
        <v>0</v>
      </c>
      <c r="L23" s="121">
        <f>L19+L20+L21+L22</f>
        <v>0</v>
      </c>
    </row>
    <row r="24" spans="1:14" ht="12" customHeight="1">
      <c r="A24" s="276"/>
      <c r="B24" s="278" t="s">
        <v>124</v>
      </c>
      <c r="C24" s="284" t="s">
        <v>0</v>
      </c>
      <c r="D24" s="284"/>
      <c r="E24" s="282"/>
      <c r="F24" s="282"/>
      <c r="G24" s="282"/>
      <c r="H24" s="141" t="s">
        <v>112</v>
      </c>
      <c r="I24" s="204" t="s">
        <v>133</v>
      </c>
      <c r="J24" s="144" t="s">
        <v>113</v>
      </c>
      <c r="K24" s="189"/>
      <c r="L24" s="190"/>
      <c r="N24" s="118"/>
    </row>
    <row r="25" spans="1:14" ht="12" customHeight="1">
      <c r="A25" s="276"/>
      <c r="B25" s="278"/>
      <c r="C25" s="280" t="s">
        <v>117</v>
      </c>
      <c r="D25" s="280"/>
      <c r="E25" s="202"/>
      <c r="F25" s="203" t="s">
        <v>1</v>
      </c>
      <c r="G25" s="202"/>
      <c r="H25" s="142" t="s">
        <v>32</v>
      </c>
      <c r="I25" s="205"/>
      <c r="J25" s="145" t="s">
        <v>114</v>
      </c>
      <c r="K25" s="191"/>
      <c r="L25" s="192"/>
      <c r="N25" s="119"/>
    </row>
    <row r="26" spans="1:14" ht="12" customHeight="1">
      <c r="A26" s="276"/>
      <c r="B26" s="278"/>
      <c r="C26" s="280" t="s">
        <v>121</v>
      </c>
      <c r="D26" s="280"/>
      <c r="E26" s="281"/>
      <c r="F26" s="281"/>
      <c r="G26" s="281"/>
      <c r="H26" s="142" t="s">
        <v>33</v>
      </c>
      <c r="I26" s="199"/>
      <c r="J26" s="146" t="s">
        <v>18</v>
      </c>
      <c r="K26" s="191"/>
      <c r="L26" s="192"/>
    </row>
    <row r="27" spans="1:14" ht="12" customHeight="1">
      <c r="A27" s="276"/>
      <c r="B27" s="278"/>
      <c r="C27" s="280" t="s">
        <v>120</v>
      </c>
      <c r="D27" s="280"/>
      <c r="E27" s="283"/>
      <c r="F27" s="283"/>
      <c r="G27" s="283"/>
      <c r="H27" s="197" t="s">
        <v>144</v>
      </c>
      <c r="I27" s="206" t="s">
        <v>133</v>
      </c>
      <c r="J27" s="146" t="s">
        <v>19</v>
      </c>
      <c r="K27" s="191"/>
      <c r="L27" s="193"/>
    </row>
    <row r="28" spans="1:14" ht="12" customHeight="1">
      <c r="A28" s="276"/>
      <c r="B28" s="279"/>
      <c r="C28" s="285" t="s">
        <v>143</v>
      </c>
      <c r="D28" s="286"/>
      <c r="E28" s="287"/>
      <c r="F28" s="287"/>
      <c r="G28" s="287"/>
      <c r="H28" s="143" t="s">
        <v>115</v>
      </c>
      <c r="I28" s="207"/>
      <c r="J28" s="147" t="s">
        <v>116</v>
      </c>
      <c r="K28" s="120">
        <f>K24+K25+K26+K27</f>
        <v>0</v>
      </c>
      <c r="L28" s="121">
        <f>L24+L25+L26+L27</f>
        <v>0</v>
      </c>
    </row>
    <row r="29" spans="1:14" ht="12.5" customHeight="1">
      <c r="A29" s="276"/>
      <c r="B29" s="278" t="s">
        <v>125</v>
      </c>
      <c r="C29" s="284" t="s">
        <v>0</v>
      </c>
      <c r="D29" s="284"/>
      <c r="E29" s="282"/>
      <c r="F29" s="282"/>
      <c r="G29" s="282"/>
      <c r="H29" s="141" t="s">
        <v>112</v>
      </c>
      <c r="I29" s="204" t="s">
        <v>133</v>
      </c>
      <c r="J29" s="144" t="s">
        <v>113</v>
      </c>
      <c r="K29" s="189"/>
      <c r="L29" s="190"/>
      <c r="N29" s="118"/>
    </row>
    <row r="30" spans="1:14" ht="12" customHeight="1">
      <c r="A30" s="276"/>
      <c r="B30" s="278"/>
      <c r="C30" s="280" t="s">
        <v>117</v>
      </c>
      <c r="D30" s="280"/>
      <c r="E30" s="202"/>
      <c r="F30" s="203" t="s">
        <v>1</v>
      </c>
      <c r="G30" s="202"/>
      <c r="H30" s="142" t="s">
        <v>32</v>
      </c>
      <c r="I30" s="205"/>
      <c r="J30" s="145" t="s">
        <v>114</v>
      </c>
      <c r="K30" s="191"/>
      <c r="L30" s="192"/>
      <c r="N30" s="119"/>
    </row>
    <row r="31" spans="1:14" ht="12" customHeight="1">
      <c r="A31" s="276"/>
      <c r="B31" s="278"/>
      <c r="C31" s="280" t="s">
        <v>121</v>
      </c>
      <c r="D31" s="280"/>
      <c r="E31" s="281"/>
      <c r="F31" s="281"/>
      <c r="G31" s="281"/>
      <c r="H31" s="142" t="s">
        <v>33</v>
      </c>
      <c r="I31" s="199"/>
      <c r="J31" s="146" t="s">
        <v>18</v>
      </c>
      <c r="K31" s="191"/>
      <c r="L31" s="192"/>
    </row>
    <row r="32" spans="1:14" ht="12" customHeight="1">
      <c r="A32" s="276"/>
      <c r="B32" s="278"/>
      <c r="C32" s="280" t="s">
        <v>120</v>
      </c>
      <c r="D32" s="280"/>
      <c r="E32" s="288"/>
      <c r="F32" s="288"/>
      <c r="G32" s="288"/>
      <c r="H32" s="197" t="s">
        <v>144</v>
      </c>
      <c r="I32" s="206" t="s">
        <v>133</v>
      </c>
      <c r="J32" s="146" t="s">
        <v>19</v>
      </c>
      <c r="K32" s="191"/>
      <c r="L32" s="193"/>
    </row>
    <row r="33" spans="1:14" ht="12" customHeight="1">
      <c r="A33" s="276"/>
      <c r="B33" s="279"/>
      <c r="C33" s="285" t="s">
        <v>143</v>
      </c>
      <c r="D33" s="286"/>
      <c r="E33" s="287"/>
      <c r="F33" s="287"/>
      <c r="G33" s="287"/>
      <c r="H33" s="143" t="s">
        <v>115</v>
      </c>
      <c r="I33" s="207"/>
      <c r="J33" s="147" t="s">
        <v>116</v>
      </c>
      <c r="K33" s="120">
        <f>K29+K30+K31+K32</f>
        <v>0</v>
      </c>
      <c r="L33" s="121">
        <f>L29+L30+L31+L32</f>
        <v>0</v>
      </c>
    </row>
    <row r="34" spans="1:14" ht="12" customHeight="1">
      <c r="A34" s="276"/>
      <c r="B34" s="278" t="s">
        <v>126</v>
      </c>
      <c r="C34" s="284" t="s">
        <v>0</v>
      </c>
      <c r="D34" s="284"/>
      <c r="E34" s="282"/>
      <c r="F34" s="282"/>
      <c r="G34" s="282"/>
      <c r="H34" s="141" t="s">
        <v>112</v>
      </c>
      <c r="I34" s="204" t="s">
        <v>133</v>
      </c>
      <c r="J34" s="144" t="s">
        <v>113</v>
      </c>
      <c r="K34" s="189"/>
      <c r="L34" s="190"/>
      <c r="N34" s="118"/>
    </row>
    <row r="35" spans="1:14" ht="12" customHeight="1">
      <c r="A35" s="276"/>
      <c r="B35" s="278"/>
      <c r="C35" s="280" t="s">
        <v>117</v>
      </c>
      <c r="D35" s="280"/>
      <c r="E35" s="202"/>
      <c r="F35" s="203" t="s">
        <v>1</v>
      </c>
      <c r="G35" s="202"/>
      <c r="H35" s="142" t="s">
        <v>32</v>
      </c>
      <c r="I35" s="205"/>
      <c r="J35" s="145" t="s">
        <v>114</v>
      </c>
      <c r="K35" s="191"/>
      <c r="L35" s="192"/>
      <c r="N35" s="119"/>
    </row>
    <row r="36" spans="1:14" ht="12" customHeight="1">
      <c r="A36" s="276"/>
      <c r="B36" s="278"/>
      <c r="C36" s="280" t="s">
        <v>121</v>
      </c>
      <c r="D36" s="280"/>
      <c r="E36" s="281"/>
      <c r="F36" s="281"/>
      <c r="G36" s="281"/>
      <c r="H36" s="142" t="s">
        <v>33</v>
      </c>
      <c r="I36" s="199"/>
      <c r="J36" s="146" t="s">
        <v>18</v>
      </c>
      <c r="K36" s="191"/>
      <c r="L36" s="192"/>
    </row>
    <row r="37" spans="1:14" ht="12" customHeight="1">
      <c r="A37" s="276"/>
      <c r="B37" s="278"/>
      <c r="C37" s="280" t="s">
        <v>120</v>
      </c>
      <c r="D37" s="280"/>
      <c r="E37" s="283"/>
      <c r="F37" s="283"/>
      <c r="G37" s="283"/>
      <c r="H37" s="197" t="s">
        <v>144</v>
      </c>
      <c r="I37" s="206" t="s">
        <v>133</v>
      </c>
      <c r="J37" s="146" t="s">
        <v>19</v>
      </c>
      <c r="K37" s="191"/>
      <c r="L37" s="193"/>
    </row>
    <row r="38" spans="1:14" ht="12" customHeight="1">
      <c r="A38" s="276"/>
      <c r="B38" s="279"/>
      <c r="C38" s="285" t="s">
        <v>143</v>
      </c>
      <c r="D38" s="286"/>
      <c r="E38" s="287"/>
      <c r="F38" s="287"/>
      <c r="G38" s="287"/>
      <c r="H38" s="143" t="s">
        <v>115</v>
      </c>
      <c r="I38" s="207"/>
      <c r="J38" s="147" t="s">
        <v>116</v>
      </c>
      <c r="K38" s="120">
        <f>K34+K35+K36+K37</f>
        <v>0</v>
      </c>
      <c r="L38" s="121">
        <f>L34+L35+L36+L37</f>
        <v>0</v>
      </c>
    </row>
    <row r="39" spans="1:14" ht="12" customHeight="1">
      <c r="A39" s="276"/>
      <c r="B39" s="278" t="s">
        <v>127</v>
      </c>
      <c r="C39" s="284" t="s">
        <v>0</v>
      </c>
      <c r="D39" s="284"/>
      <c r="E39" s="282"/>
      <c r="F39" s="282"/>
      <c r="G39" s="282"/>
      <c r="H39" s="141" t="s">
        <v>112</v>
      </c>
      <c r="I39" s="204" t="s">
        <v>133</v>
      </c>
      <c r="J39" s="144" t="s">
        <v>113</v>
      </c>
      <c r="K39" s="189"/>
      <c r="L39" s="190"/>
      <c r="N39" s="118"/>
    </row>
    <row r="40" spans="1:14" ht="12" customHeight="1">
      <c r="A40" s="276"/>
      <c r="B40" s="278"/>
      <c r="C40" s="280" t="s">
        <v>117</v>
      </c>
      <c r="D40" s="280"/>
      <c r="E40" s="202"/>
      <c r="F40" s="203" t="s">
        <v>1</v>
      </c>
      <c r="G40" s="202"/>
      <c r="H40" s="142" t="s">
        <v>32</v>
      </c>
      <c r="I40" s="205"/>
      <c r="J40" s="145" t="s">
        <v>114</v>
      </c>
      <c r="K40" s="191"/>
      <c r="L40" s="192"/>
      <c r="N40" s="119"/>
    </row>
    <row r="41" spans="1:14" ht="12" customHeight="1">
      <c r="A41" s="276"/>
      <c r="B41" s="278"/>
      <c r="C41" s="280" t="s">
        <v>121</v>
      </c>
      <c r="D41" s="280"/>
      <c r="E41" s="281"/>
      <c r="F41" s="281"/>
      <c r="G41" s="281"/>
      <c r="H41" s="142" t="s">
        <v>33</v>
      </c>
      <c r="I41" s="199"/>
      <c r="J41" s="146" t="s">
        <v>18</v>
      </c>
      <c r="K41" s="191"/>
      <c r="L41" s="192"/>
    </row>
    <row r="42" spans="1:14" ht="12" customHeight="1">
      <c r="A42" s="276"/>
      <c r="B42" s="278"/>
      <c r="C42" s="280" t="s">
        <v>120</v>
      </c>
      <c r="D42" s="280"/>
      <c r="E42" s="283"/>
      <c r="F42" s="283"/>
      <c r="G42" s="283"/>
      <c r="H42" s="197" t="s">
        <v>144</v>
      </c>
      <c r="I42" s="206" t="s">
        <v>133</v>
      </c>
      <c r="J42" s="146" t="s">
        <v>19</v>
      </c>
      <c r="K42" s="191"/>
      <c r="L42" s="193"/>
    </row>
    <row r="43" spans="1:14" ht="12" customHeight="1">
      <c r="A43" s="276"/>
      <c r="B43" s="279"/>
      <c r="C43" s="285" t="s">
        <v>143</v>
      </c>
      <c r="D43" s="286"/>
      <c r="E43" s="287"/>
      <c r="F43" s="287"/>
      <c r="G43" s="287"/>
      <c r="H43" s="143" t="s">
        <v>115</v>
      </c>
      <c r="I43" s="207"/>
      <c r="J43" s="147" t="s">
        <v>116</v>
      </c>
      <c r="K43" s="120">
        <f>K39+K40+K41+K42</f>
        <v>0</v>
      </c>
      <c r="L43" s="121">
        <f>L39+L40+L41+L42</f>
        <v>0</v>
      </c>
    </row>
    <row r="44" spans="1:14" ht="12" customHeight="1">
      <c r="A44" s="276"/>
      <c r="B44" s="278" t="s">
        <v>128</v>
      </c>
      <c r="C44" s="284" t="s">
        <v>0</v>
      </c>
      <c r="D44" s="284"/>
      <c r="E44" s="282"/>
      <c r="F44" s="282"/>
      <c r="G44" s="282"/>
      <c r="H44" s="141" t="s">
        <v>112</v>
      </c>
      <c r="I44" s="204" t="s">
        <v>133</v>
      </c>
      <c r="J44" s="144" t="s">
        <v>113</v>
      </c>
      <c r="K44" s="189"/>
      <c r="L44" s="190"/>
      <c r="N44" s="118"/>
    </row>
    <row r="45" spans="1:14" ht="12" customHeight="1">
      <c r="A45" s="276"/>
      <c r="B45" s="278"/>
      <c r="C45" s="280" t="s">
        <v>117</v>
      </c>
      <c r="D45" s="280"/>
      <c r="E45" s="202"/>
      <c r="F45" s="203" t="s">
        <v>1</v>
      </c>
      <c r="G45" s="202"/>
      <c r="H45" s="142" t="s">
        <v>32</v>
      </c>
      <c r="I45" s="205"/>
      <c r="J45" s="145" t="s">
        <v>114</v>
      </c>
      <c r="K45" s="191"/>
      <c r="L45" s="192"/>
      <c r="N45" s="119"/>
    </row>
    <row r="46" spans="1:14" ht="12" customHeight="1">
      <c r="A46" s="276"/>
      <c r="B46" s="278"/>
      <c r="C46" s="280" t="s">
        <v>121</v>
      </c>
      <c r="D46" s="280"/>
      <c r="E46" s="281"/>
      <c r="F46" s="281"/>
      <c r="G46" s="281"/>
      <c r="H46" s="142" t="s">
        <v>33</v>
      </c>
      <c r="I46" s="199"/>
      <c r="J46" s="146" t="s">
        <v>18</v>
      </c>
      <c r="K46" s="191"/>
      <c r="L46" s="192"/>
    </row>
    <row r="47" spans="1:14" ht="12" customHeight="1">
      <c r="A47" s="276"/>
      <c r="B47" s="278"/>
      <c r="C47" s="280" t="s">
        <v>120</v>
      </c>
      <c r="D47" s="280"/>
      <c r="E47" s="283"/>
      <c r="F47" s="283"/>
      <c r="G47" s="283"/>
      <c r="H47" s="197" t="s">
        <v>144</v>
      </c>
      <c r="I47" s="206" t="s">
        <v>133</v>
      </c>
      <c r="J47" s="146" t="s">
        <v>19</v>
      </c>
      <c r="K47" s="191"/>
      <c r="L47" s="193"/>
    </row>
    <row r="48" spans="1:14" ht="12" customHeight="1">
      <c r="A48" s="276"/>
      <c r="B48" s="279"/>
      <c r="C48" s="285" t="s">
        <v>143</v>
      </c>
      <c r="D48" s="286"/>
      <c r="E48" s="287"/>
      <c r="F48" s="287"/>
      <c r="G48" s="287"/>
      <c r="H48" s="143" t="s">
        <v>115</v>
      </c>
      <c r="I48" s="207"/>
      <c r="J48" s="147" t="s">
        <v>116</v>
      </c>
      <c r="K48" s="120">
        <f>K44+K45+K46+K47</f>
        <v>0</v>
      </c>
      <c r="L48" s="121">
        <f>L44+L45+L46+L47</f>
        <v>0</v>
      </c>
    </row>
    <row r="49" spans="1:14" ht="12" customHeight="1">
      <c r="A49" s="276"/>
      <c r="B49" s="278" t="s">
        <v>129</v>
      </c>
      <c r="C49" s="284" t="s">
        <v>0</v>
      </c>
      <c r="D49" s="284"/>
      <c r="E49" s="282"/>
      <c r="F49" s="282"/>
      <c r="G49" s="282"/>
      <c r="H49" s="141" t="s">
        <v>112</v>
      </c>
      <c r="I49" s="204" t="s">
        <v>133</v>
      </c>
      <c r="J49" s="144" t="s">
        <v>113</v>
      </c>
      <c r="K49" s="189"/>
      <c r="L49" s="190"/>
      <c r="N49" s="118"/>
    </row>
    <row r="50" spans="1:14" ht="12" customHeight="1">
      <c r="A50" s="276"/>
      <c r="B50" s="278"/>
      <c r="C50" s="280" t="s">
        <v>117</v>
      </c>
      <c r="D50" s="280"/>
      <c r="E50" s="202"/>
      <c r="F50" s="203" t="s">
        <v>1</v>
      </c>
      <c r="G50" s="202"/>
      <c r="H50" s="142" t="s">
        <v>32</v>
      </c>
      <c r="I50" s="205"/>
      <c r="J50" s="145" t="s">
        <v>114</v>
      </c>
      <c r="K50" s="191"/>
      <c r="L50" s="192"/>
      <c r="N50" s="119"/>
    </row>
    <row r="51" spans="1:14" ht="12" customHeight="1">
      <c r="A51" s="276"/>
      <c r="B51" s="278"/>
      <c r="C51" s="280" t="s">
        <v>121</v>
      </c>
      <c r="D51" s="280"/>
      <c r="E51" s="281"/>
      <c r="F51" s="281"/>
      <c r="G51" s="281"/>
      <c r="H51" s="142" t="s">
        <v>33</v>
      </c>
      <c r="I51" s="199"/>
      <c r="J51" s="146" t="s">
        <v>18</v>
      </c>
      <c r="K51" s="191"/>
      <c r="L51" s="192"/>
    </row>
    <row r="52" spans="1:14" ht="12" customHeight="1">
      <c r="A52" s="276"/>
      <c r="B52" s="278"/>
      <c r="C52" s="280" t="s">
        <v>120</v>
      </c>
      <c r="D52" s="280"/>
      <c r="E52" s="283"/>
      <c r="F52" s="283"/>
      <c r="G52" s="283"/>
      <c r="H52" s="197" t="s">
        <v>144</v>
      </c>
      <c r="I52" s="206" t="s">
        <v>133</v>
      </c>
      <c r="J52" s="146" t="s">
        <v>19</v>
      </c>
      <c r="K52" s="191"/>
      <c r="L52" s="193"/>
    </row>
    <row r="53" spans="1:14" ht="12" customHeight="1">
      <c r="A53" s="276"/>
      <c r="B53" s="279"/>
      <c r="C53" s="285" t="s">
        <v>143</v>
      </c>
      <c r="D53" s="286"/>
      <c r="E53" s="287"/>
      <c r="F53" s="287"/>
      <c r="G53" s="287"/>
      <c r="H53" s="143" t="s">
        <v>115</v>
      </c>
      <c r="I53" s="207"/>
      <c r="J53" s="147" t="s">
        <v>116</v>
      </c>
      <c r="K53" s="120">
        <f>K49+K50+K51+K52</f>
        <v>0</v>
      </c>
      <c r="L53" s="121">
        <f>L49+L50+L51+L52</f>
        <v>0</v>
      </c>
    </row>
    <row r="54" spans="1:14" ht="19" customHeight="1">
      <c r="A54" s="171"/>
      <c r="B54" s="172"/>
      <c r="C54" s="173"/>
      <c r="D54" s="173"/>
      <c r="E54" s="176"/>
      <c r="F54" s="176"/>
      <c r="G54" s="176"/>
      <c r="H54" s="174"/>
      <c r="I54" s="177"/>
      <c r="J54" s="175"/>
      <c r="K54" s="186" t="s">
        <v>138</v>
      </c>
      <c r="L54" s="170" t="s">
        <v>140</v>
      </c>
    </row>
    <row r="55" spans="1:14" ht="13" customHeight="1">
      <c r="A55" s="291" t="s">
        <v>130</v>
      </c>
      <c r="B55" s="292"/>
      <c r="C55" s="292"/>
      <c r="D55" s="292"/>
      <c r="E55" s="292"/>
      <c r="F55" s="292"/>
      <c r="G55" s="292"/>
      <c r="H55" s="292"/>
      <c r="I55" s="293"/>
      <c r="J55" s="144" t="s">
        <v>113</v>
      </c>
      <c r="K55" s="124">
        <f>SUM(K4,K9,K14,K19,K24,K29,K34,K39,K44,K49)</f>
        <v>0</v>
      </c>
      <c r="L55" s="126">
        <f>L4+L9+L14+L19+L24+L29+L34+L39+L44+L49</f>
        <v>0</v>
      </c>
    </row>
    <row r="56" spans="1:14" ht="13" customHeight="1">
      <c r="A56" s="291"/>
      <c r="B56" s="292"/>
      <c r="C56" s="292"/>
      <c r="D56" s="292"/>
      <c r="E56" s="292"/>
      <c r="F56" s="292"/>
      <c r="G56" s="292"/>
      <c r="H56" s="292"/>
      <c r="I56" s="293"/>
      <c r="J56" s="145" t="s">
        <v>114</v>
      </c>
      <c r="K56" s="125">
        <f>K5+K10+K15+K20+K25+K30+K35+K40+K45+K50</f>
        <v>0</v>
      </c>
      <c r="L56" s="127">
        <f t="shared" ref="L56:L58" si="0">L5+L10+L15+L20+L25+L30+L35+L40+L45+L50</f>
        <v>0</v>
      </c>
    </row>
    <row r="57" spans="1:14" ht="13" customHeight="1">
      <c r="A57" s="291"/>
      <c r="B57" s="292"/>
      <c r="C57" s="292"/>
      <c r="D57" s="292"/>
      <c r="E57" s="292"/>
      <c r="F57" s="292"/>
      <c r="G57" s="292"/>
      <c r="H57" s="292"/>
      <c r="I57" s="293"/>
      <c r="J57" s="146" t="s">
        <v>18</v>
      </c>
      <c r="K57" s="125">
        <f>K6+K11+K16+K21+K26+K31+K36+K41+K46+K51</f>
        <v>0</v>
      </c>
      <c r="L57" s="127">
        <f t="shared" si="0"/>
        <v>0</v>
      </c>
    </row>
    <row r="58" spans="1:14" ht="13" customHeight="1">
      <c r="A58" s="291"/>
      <c r="B58" s="292"/>
      <c r="C58" s="292"/>
      <c r="D58" s="292"/>
      <c r="E58" s="292"/>
      <c r="F58" s="292"/>
      <c r="G58" s="292"/>
      <c r="H58" s="292"/>
      <c r="I58" s="293"/>
      <c r="J58" s="146" t="s">
        <v>19</v>
      </c>
      <c r="K58" s="125">
        <f>K7+K12+K17+K22+K27+K32+K37+K42+K47+K52</f>
        <v>0</v>
      </c>
      <c r="L58" s="127">
        <f t="shared" si="0"/>
        <v>0</v>
      </c>
    </row>
    <row r="59" spans="1:14" ht="13" customHeight="1">
      <c r="A59" s="294"/>
      <c r="B59" s="295"/>
      <c r="C59" s="295"/>
      <c r="D59" s="295"/>
      <c r="E59" s="295"/>
      <c r="F59" s="295"/>
      <c r="G59" s="295"/>
      <c r="H59" s="295"/>
      <c r="I59" s="296"/>
      <c r="J59" s="147" t="s">
        <v>116</v>
      </c>
      <c r="K59" s="120">
        <f>K55+K56+K57+K58</f>
        <v>0</v>
      </c>
      <c r="L59" s="121">
        <f>L55+L56+L57+L58</f>
        <v>0</v>
      </c>
    </row>
  </sheetData>
  <sheetProtection sheet="1" objects="1" scenarios="1"/>
  <mergeCells count="104">
    <mergeCell ref="A3:I3"/>
    <mergeCell ref="C53:D53"/>
    <mergeCell ref="E53:G53"/>
    <mergeCell ref="A55:I59"/>
    <mergeCell ref="B49:B53"/>
    <mergeCell ref="C49:D49"/>
    <mergeCell ref="E49:G49"/>
    <mergeCell ref="C50:D50"/>
    <mergeCell ref="C51:D51"/>
    <mergeCell ref="E51:G51"/>
    <mergeCell ref="C52:D52"/>
    <mergeCell ref="E52:G52"/>
    <mergeCell ref="B44:B48"/>
    <mergeCell ref="C44:D44"/>
    <mergeCell ref="E44:G44"/>
    <mergeCell ref="B39:B43"/>
    <mergeCell ref="C39:D39"/>
    <mergeCell ref="E39:G39"/>
    <mergeCell ref="C40:D40"/>
    <mergeCell ref="C41:D41"/>
    <mergeCell ref="E41:G41"/>
    <mergeCell ref="C42:D42"/>
    <mergeCell ref="E42:G42"/>
    <mergeCell ref="C45:D45"/>
    <mergeCell ref="C46:D46"/>
    <mergeCell ref="E46:G46"/>
    <mergeCell ref="C47:D47"/>
    <mergeCell ref="E47:G47"/>
    <mergeCell ref="C48:D48"/>
    <mergeCell ref="E48:G48"/>
    <mergeCell ref="C43:D43"/>
    <mergeCell ref="E43:G43"/>
    <mergeCell ref="B34:B38"/>
    <mergeCell ref="C34:D34"/>
    <mergeCell ref="E34:G34"/>
    <mergeCell ref="C36:D36"/>
    <mergeCell ref="E36:G36"/>
    <mergeCell ref="C37:D37"/>
    <mergeCell ref="E37:G37"/>
    <mergeCell ref="C38:D38"/>
    <mergeCell ref="E38:G38"/>
    <mergeCell ref="C35:D35"/>
    <mergeCell ref="C28:D28"/>
    <mergeCell ref="E28:G28"/>
    <mergeCell ref="C23:D23"/>
    <mergeCell ref="E23:G23"/>
    <mergeCell ref="B29:B33"/>
    <mergeCell ref="C29:D29"/>
    <mergeCell ref="E29:G29"/>
    <mergeCell ref="C30:D30"/>
    <mergeCell ref="C31:D31"/>
    <mergeCell ref="E31:G31"/>
    <mergeCell ref="C32:D32"/>
    <mergeCell ref="E32:G32"/>
    <mergeCell ref="C33:D33"/>
    <mergeCell ref="E33:G33"/>
    <mergeCell ref="E9:G9"/>
    <mergeCell ref="C15:D15"/>
    <mergeCell ref="C16:D16"/>
    <mergeCell ref="E16:G16"/>
    <mergeCell ref="C17:D17"/>
    <mergeCell ref="E17:G17"/>
    <mergeCell ref="C18:D18"/>
    <mergeCell ref="E18:G18"/>
    <mergeCell ref="B24:B28"/>
    <mergeCell ref="C24:D24"/>
    <mergeCell ref="E24:G24"/>
    <mergeCell ref="B19:B23"/>
    <mergeCell ref="C19:D19"/>
    <mergeCell ref="E19:G19"/>
    <mergeCell ref="C20:D20"/>
    <mergeCell ref="C21:D21"/>
    <mergeCell ref="E21:G21"/>
    <mergeCell ref="C22:D22"/>
    <mergeCell ref="E22:G22"/>
    <mergeCell ref="C25:D25"/>
    <mergeCell ref="C26:D26"/>
    <mergeCell ref="E26:G26"/>
    <mergeCell ref="C27:D27"/>
    <mergeCell ref="E27:G27"/>
    <mergeCell ref="G1:I1"/>
    <mergeCell ref="A4:A53"/>
    <mergeCell ref="B4:B8"/>
    <mergeCell ref="C10:D10"/>
    <mergeCell ref="C11:D11"/>
    <mergeCell ref="E11:G11"/>
    <mergeCell ref="C12:D12"/>
    <mergeCell ref="E6:G6"/>
    <mergeCell ref="C5:D5"/>
    <mergeCell ref="E4:G4"/>
    <mergeCell ref="E7:G7"/>
    <mergeCell ref="C4:D4"/>
    <mergeCell ref="C8:D8"/>
    <mergeCell ref="C6:D6"/>
    <mergeCell ref="C7:D7"/>
    <mergeCell ref="E12:G12"/>
    <mergeCell ref="C13:D13"/>
    <mergeCell ref="E13:G13"/>
    <mergeCell ref="B14:B18"/>
    <mergeCell ref="C14:D14"/>
    <mergeCell ref="E14:G14"/>
    <mergeCell ref="E8:G8"/>
    <mergeCell ref="B9:B13"/>
    <mergeCell ref="C9:D9"/>
  </mergeCells>
  <phoneticPr fontId="2"/>
  <conditionalFormatting sqref="K5:L7">
    <cfRule type="expression" dxfId="328" priority="29">
      <formula>$I$4="オンラインのみ"</formula>
    </cfRule>
  </conditionalFormatting>
  <conditionalFormatting sqref="K10:L12">
    <cfRule type="expression" dxfId="327" priority="10">
      <formula>$I$9="オンラインのみ"</formula>
    </cfRule>
  </conditionalFormatting>
  <conditionalFormatting sqref="K15:L17">
    <cfRule type="expression" dxfId="326" priority="9">
      <formula>$I$14="オンラインのみ"</formula>
    </cfRule>
  </conditionalFormatting>
  <conditionalFormatting sqref="K20:L22">
    <cfRule type="expression" dxfId="325" priority="8">
      <formula>$I$19="オンラインのみ"</formula>
    </cfRule>
  </conditionalFormatting>
  <conditionalFormatting sqref="K25:L27">
    <cfRule type="expression" dxfId="324" priority="7">
      <formula>$I$24="オンラインのみ"</formula>
    </cfRule>
  </conditionalFormatting>
  <conditionalFormatting sqref="K30:L32">
    <cfRule type="expression" dxfId="323" priority="6">
      <formula>$I$29="オンラインのみ"</formula>
    </cfRule>
  </conditionalFormatting>
  <conditionalFormatting sqref="K35:L37">
    <cfRule type="expression" dxfId="322" priority="5">
      <formula>$I$34="オンラインのみ"</formula>
    </cfRule>
  </conditionalFormatting>
  <conditionalFormatting sqref="K40:L42">
    <cfRule type="expression" dxfId="321" priority="4">
      <formula>$I$39="オンラインのみ"</formula>
    </cfRule>
  </conditionalFormatting>
  <conditionalFormatting sqref="K45:L47">
    <cfRule type="expression" dxfId="320" priority="3">
      <formula>$I$44="オンラインのみ"</formula>
    </cfRule>
  </conditionalFormatting>
  <conditionalFormatting sqref="K50:L52">
    <cfRule type="expression" dxfId="319" priority="2">
      <formula>$I$49="オンラインのみ"</formula>
    </cfRule>
  </conditionalFormatting>
  <dataValidations xWindow="988" yWindow="479" count="18">
    <dataValidation allowBlank="1" showInputMessage="1" showErrorMessage="1" prompt="経費の入力前に「展示会種別」を選択してください" sqref="L9 L14 L19 L24 L29 L34 L39 L44 L49 L55:L58 K4:L4" xr:uid="{00000000-0002-0000-0100-000000000000}"/>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50:L52" xr:uid="{00000000-0002-0000-0100-000001000000}">
      <formula1>AND(ISNUMBER(K50),OR($I$49="リアル＋オンライン",$I$49="リアルのみ"))</formula1>
    </dataValidation>
    <dataValidation type="custom" allowBlank="1" showInputMessage="1" showErrorMessage="1" prompt="経費の入力前に「展示会種別」を選択してください" sqref="K55:K58 K9 K14 K19 K24 K29 K34 K39 K44 K49" xr:uid="{00000000-0002-0000-0100-000002000000}">
      <formula1>AND(ISNUMBER(K9),OR(#REF!="リアル＋オンライン（小間代込）","リアル＋オンライン（小間代別）",$J$2="リアルのみ"))</formula1>
    </dataValidation>
    <dataValidation type="date" allowBlank="1" showInputMessage="1" showErrorMessage="1" errorTitle="助成対象期間外" error="入力された日付は助成対象期間外です。会期は2026/9/1～2027/11/30間で有る必要があります" prompt="西暦年/月/日　を半角で入力_x000a_例）_x000a_2026年10月1日_x000a_→2026/10/1_x000a_" sqref="E5 G5 E10 G10 E15 G15 E20 G20 E25 G25 E30 G30 E35 G35 E40 G40 E45 G45 E50 G50" xr:uid="{00000000-0002-0000-0100-000004000000}">
      <formula1>46266</formula1>
      <formula2>46721</formula2>
    </dataValidation>
    <dataValidation type="list" allowBlank="1" showInputMessage="1" showErrorMessage="1" prompt="プルダウンして選択" sqref="E54 I7 I12 I17 I22 I27 I32 I37 I42 I47 I52" xr:uid="{00000000-0002-0000-0100-000005000000}">
      <formula1>"選択してください,自社単独ブース,共同出展,パビリオン,共同出展＋パビリオン"</formula1>
    </dataValidation>
    <dataValidation type="list" allowBlank="1" showInputMessage="1" showErrorMessage="1" sqref="I49 I19 I4 I9 I14 I24 I29 I34 I39 I44" xr:uid="{00000000-0002-0000-0100-000006000000}">
      <formula1>"選択してください,リアルのみ,リアル＋オンライン,オンラインのみ"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5:L7" xr:uid="{00000000-0002-0000-0100-000007000000}">
      <formula1>AND(ISNUMBER(K5),OR($I$4="リアル＋オンライン",$I$4="リアルのみ"))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10:L12" xr:uid="{00000000-0002-0000-0100-000008000000}">
      <formula1>AND(ISNUMBER(K10),OR($I$9="リアル＋オンライン",$I$9="リアルのみ"))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15:L17" xr:uid="{00000000-0002-0000-0100-000009000000}">
      <formula1>AND(ISNUMBER(K15),OR($I$14="リアル＋オンライン",$I$14="リアルのみ"))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20:L22" xr:uid="{00000000-0002-0000-0100-00000A000000}">
      <formula1>AND(ISNUMBER(K20),OR($I$19="リアル＋オンライン",$I$19="リアルのみ"))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25:L27" xr:uid="{00000000-0002-0000-0100-00000B000000}">
      <formula1>AND(ISNUMBER(K25),OR($I$24="リアル＋オンライン",$I$24="リアルのみ"))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30:L32" xr:uid="{00000000-0002-0000-0100-00000C000000}">
      <formula1>AND(ISNUMBER(K30),OR($I$29="リアル＋オンライン",$I$29="リアルのみ"))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35:L37" xr:uid="{00000000-0002-0000-0100-00000D000000}">
      <formula1>AND(ISNUMBER(K35),OR($I$34="リアル＋オンライン",$I$34="リアルのみ"))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40:L42" xr:uid="{00000000-0002-0000-0100-00000E000000}">
      <formula1>AND(ISNUMBER(K40),OR($I$39="リアル＋オンライン",$I$39="リアルのみ"))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45:L47" xr:uid="{00000000-0002-0000-0100-00000F000000}">
      <formula1>AND(ISNUMBER(K45),OR($I$44="リアル＋オンライン",$I$44="リアルのみ"))</formula1>
    </dataValidation>
    <dataValidation type="date" imeMode="halfAlpha" allowBlank="1" showInputMessage="1" showErrorMessage="1" errorTitle="助成対象期間をご確認ください" error="支払いは令和8年9月1日から令和9年11月30日まで（助成対象期間内）に行う必要があります" prompt="2026/9/1～2027/11/30_x000a_西暦年/月/日 を半角で入力_x000a_例）2026/10/1" sqref="I6 I11 I16 I21 I26 I31 I36 I41 I46 I51" xr:uid="{00000000-0002-0000-0100-000010000000}">
      <formula1>46266</formula1>
      <formula2>46721</formula2>
    </dataValidation>
    <dataValidation allowBlank="1" showInputMessage="1" prompt="西暦年/月/日　を半角で入力_x000a_例）_x000a_2026年10月1日_x000a_→2026/10/1" sqref="I5 I10 I15 I20 I25 I30 I35 I40 I45 I50" xr:uid="{B58E51FB-110D-45F8-A7D8-73EC9915E187}"/>
    <dataValidation allowBlank="1" showInputMessage="1" showErrorMessage="1" prompt="会場名と（国名）を両方記入してください_x000a_例：東京ビッグサイト(日本)　/　Las Vegas Convention Center(米国)　など" sqref="E53:G53 E13:G13 E18:G18 E23:G23 E28:G28 E33:G33 E38:G38 E43:G43 E48:G48 E8:G8" xr:uid="{22AD9CEE-0F1B-4A18-A068-D60DDCFAFE58}"/>
  </dataValidations>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Q59"/>
  <sheetViews>
    <sheetView view="pageBreakPreview" zoomScaleNormal="100" zoomScaleSheetLayoutView="100" workbookViewId="0">
      <selection activeCell="N15" sqref="N15"/>
    </sheetView>
  </sheetViews>
  <sheetFormatPr defaultColWidth="8.58203125" defaultRowHeight="18"/>
  <cols>
    <col min="1" max="1" width="1.83203125" customWidth="1"/>
    <col min="2" max="2" width="2.83203125" customWidth="1"/>
    <col min="3" max="4" width="4.83203125" customWidth="1"/>
    <col min="5" max="5" width="8.33203125" customWidth="1"/>
    <col min="6" max="6" width="1.58203125" customWidth="1"/>
    <col min="7" max="7" width="8.33203125" style="115" customWidth="1"/>
    <col min="8" max="8" width="10.08203125" style="115" customWidth="1"/>
    <col min="9" max="9" width="8.33203125" style="115" customWidth="1"/>
    <col min="10" max="10" width="6.58203125" style="116" customWidth="1"/>
    <col min="11" max="11" width="12.58203125" style="116" customWidth="1"/>
    <col min="12" max="12" width="12.25" style="115" customWidth="1"/>
    <col min="13" max="13" width="9.33203125" customWidth="1"/>
  </cols>
  <sheetData>
    <row r="1" spans="1:17" ht="18" customHeight="1">
      <c r="A1" s="156" t="s">
        <v>76</v>
      </c>
      <c r="B1" s="110"/>
      <c r="C1" s="111"/>
      <c r="D1" s="111"/>
      <c r="E1" s="111"/>
      <c r="F1" s="111"/>
      <c r="G1" s="275"/>
      <c r="H1" s="275"/>
      <c r="I1" s="275"/>
      <c r="J1" s="112"/>
      <c r="K1" s="112"/>
      <c r="L1" s="113"/>
    </row>
    <row r="2" spans="1:17" ht="17.149999999999999" customHeight="1">
      <c r="A2" s="114" t="s">
        <v>223</v>
      </c>
      <c r="B2" s="110"/>
      <c r="C2" s="111"/>
      <c r="D2" s="111"/>
      <c r="E2" s="111"/>
      <c r="F2" s="111"/>
      <c r="G2" s="117"/>
      <c r="H2" s="117"/>
      <c r="I2" s="117"/>
      <c r="J2" s="112"/>
      <c r="K2" s="112"/>
      <c r="L2" s="113"/>
    </row>
    <row r="3" spans="1:17" ht="21" customHeight="1">
      <c r="A3" s="289" t="s">
        <v>111</v>
      </c>
      <c r="B3" s="290"/>
      <c r="C3" s="290"/>
      <c r="D3" s="290"/>
      <c r="E3" s="290"/>
      <c r="F3" s="290"/>
      <c r="G3" s="290"/>
      <c r="H3" s="290"/>
      <c r="I3" s="290"/>
      <c r="J3" s="179" t="s">
        <v>7</v>
      </c>
      <c r="K3" s="178" t="s">
        <v>139</v>
      </c>
      <c r="L3" s="170" t="s">
        <v>141</v>
      </c>
    </row>
    <row r="4" spans="1:17" ht="12" customHeight="1">
      <c r="A4" s="276"/>
      <c r="B4" s="277" t="s">
        <v>202</v>
      </c>
      <c r="C4" s="284" t="s">
        <v>0</v>
      </c>
      <c r="D4" s="284"/>
      <c r="E4" s="297"/>
      <c r="F4" s="297"/>
      <c r="G4" s="297"/>
      <c r="H4" s="196" t="s">
        <v>112</v>
      </c>
      <c r="I4" s="198" t="s">
        <v>133</v>
      </c>
      <c r="J4" s="144" t="s">
        <v>113</v>
      </c>
      <c r="K4" s="189"/>
      <c r="L4" s="190"/>
      <c r="N4" s="118"/>
    </row>
    <row r="5" spans="1:17" ht="12" customHeight="1">
      <c r="A5" s="276"/>
      <c r="B5" s="278"/>
      <c r="C5" s="280" t="s">
        <v>117</v>
      </c>
      <c r="D5" s="280"/>
      <c r="E5" s="133"/>
      <c r="F5" s="134" t="s">
        <v>1</v>
      </c>
      <c r="G5" s="133"/>
      <c r="H5" s="197" t="s">
        <v>32</v>
      </c>
      <c r="I5" s="131"/>
      <c r="J5" s="145" t="s">
        <v>114</v>
      </c>
      <c r="K5" s="191"/>
      <c r="L5" s="192"/>
      <c r="N5" s="119"/>
    </row>
    <row r="6" spans="1:17" ht="12" customHeight="1">
      <c r="A6" s="276"/>
      <c r="B6" s="278"/>
      <c r="C6" s="280" t="s">
        <v>121</v>
      </c>
      <c r="D6" s="280"/>
      <c r="E6" s="298"/>
      <c r="F6" s="298"/>
      <c r="G6" s="298"/>
      <c r="H6" s="197" t="s">
        <v>33</v>
      </c>
      <c r="I6" s="199"/>
      <c r="J6" s="146" t="s">
        <v>18</v>
      </c>
      <c r="K6" s="191"/>
      <c r="L6" s="192"/>
    </row>
    <row r="7" spans="1:17" ht="12" customHeight="1">
      <c r="A7" s="276"/>
      <c r="B7" s="278"/>
      <c r="C7" s="280" t="s">
        <v>120</v>
      </c>
      <c r="D7" s="280"/>
      <c r="E7" s="299"/>
      <c r="F7" s="299"/>
      <c r="G7" s="299"/>
      <c r="H7" s="197" t="s">
        <v>144</v>
      </c>
      <c r="I7" s="200" t="s">
        <v>133</v>
      </c>
      <c r="J7" s="146" t="s">
        <v>19</v>
      </c>
      <c r="K7" s="191"/>
      <c r="L7" s="193"/>
    </row>
    <row r="8" spans="1:17" ht="12" customHeight="1">
      <c r="A8" s="276"/>
      <c r="B8" s="279"/>
      <c r="C8" s="285" t="s">
        <v>143</v>
      </c>
      <c r="D8" s="286"/>
      <c r="E8" s="300"/>
      <c r="F8" s="300"/>
      <c r="G8" s="300"/>
      <c r="H8" s="143" t="s">
        <v>115</v>
      </c>
      <c r="I8" s="132"/>
      <c r="J8" s="147" t="s">
        <v>116</v>
      </c>
      <c r="K8" s="120">
        <f>K4+K5+K6+K7</f>
        <v>0</v>
      </c>
      <c r="L8" s="121">
        <f>L4+L5+L6+L7</f>
        <v>0</v>
      </c>
    </row>
    <row r="9" spans="1:17" ht="12" customHeight="1">
      <c r="A9" s="276"/>
      <c r="B9" s="278" t="s">
        <v>203</v>
      </c>
      <c r="C9" s="284" t="s">
        <v>0</v>
      </c>
      <c r="D9" s="284"/>
      <c r="E9" s="297"/>
      <c r="F9" s="297"/>
      <c r="G9" s="297"/>
      <c r="H9" s="196" t="s">
        <v>112</v>
      </c>
      <c r="I9" s="198" t="s">
        <v>133</v>
      </c>
      <c r="J9" s="144" t="s">
        <v>113</v>
      </c>
      <c r="K9" s="189"/>
      <c r="L9" s="190"/>
      <c r="N9" s="118"/>
    </row>
    <row r="10" spans="1:17" ht="12" customHeight="1">
      <c r="A10" s="276"/>
      <c r="B10" s="278"/>
      <c r="C10" s="280" t="s">
        <v>117</v>
      </c>
      <c r="D10" s="280"/>
      <c r="E10" s="133"/>
      <c r="F10" s="134" t="s">
        <v>1</v>
      </c>
      <c r="G10" s="133"/>
      <c r="H10" s="197" t="s">
        <v>32</v>
      </c>
      <c r="I10" s="131"/>
      <c r="J10" s="145" t="s">
        <v>114</v>
      </c>
      <c r="K10" s="191"/>
      <c r="L10" s="192"/>
      <c r="N10" s="119"/>
      <c r="Q10" s="115"/>
    </row>
    <row r="11" spans="1:17" ht="12" customHeight="1">
      <c r="A11" s="276"/>
      <c r="B11" s="278"/>
      <c r="C11" s="280" t="s">
        <v>121</v>
      </c>
      <c r="D11" s="280"/>
      <c r="E11" s="298"/>
      <c r="F11" s="298"/>
      <c r="G11" s="298"/>
      <c r="H11" s="197" t="s">
        <v>33</v>
      </c>
      <c r="I11" s="199"/>
      <c r="J11" s="146" t="s">
        <v>18</v>
      </c>
      <c r="K11" s="191"/>
      <c r="L11" s="192"/>
    </row>
    <row r="12" spans="1:17" ht="12" customHeight="1">
      <c r="A12" s="276"/>
      <c r="B12" s="278"/>
      <c r="C12" s="280" t="s">
        <v>120</v>
      </c>
      <c r="D12" s="280"/>
      <c r="E12" s="299"/>
      <c r="F12" s="299"/>
      <c r="G12" s="299"/>
      <c r="H12" s="197" t="s">
        <v>144</v>
      </c>
      <c r="I12" s="200" t="s">
        <v>133</v>
      </c>
      <c r="J12" s="146" t="s">
        <v>19</v>
      </c>
      <c r="K12" s="191"/>
      <c r="L12" s="193"/>
    </row>
    <row r="13" spans="1:17" ht="12" customHeight="1">
      <c r="A13" s="276"/>
      <c r="B13" s="279"/>
      <c r="C13" s="285" t="s">
        <v>143</v>
      </c>
      <c r="D13" s="286"/>
      <c r="E13" s="300"/>
      <c r="F13" s="300"/>
      <c r="G13" s="300"/>
      <c r="H13" s="143" t="s">
        <v>115</v>
      </c>
      <c r="I13" s="132"/>
      <c r="J13" s="147" t="s">
        <v>116</v>
      </c>
      <c r="K13" s="120">
        <f>K9+K10+K11+K12</f>
        <v>0</v>
      </c>
      <c r="L13" s="121">
        <f>L9+L10+L11+L12</f>
        <v>0</v>
      </c>
    </row>
    <row r="14" spans="1:17" ht="12" customHeight="1">
      <c r="A14" s="276"/>
      <c r="B14" s="278" t="s">
        <v>204</v>
      </c>
      <c r="C14" s="284" t="s">
        <v>0</v>
      </c>
      <c r="D14" s="284"/>
      <c r="E14" s="297"/>
      <c r="F14" s="297"/>
      <c r="G14" s="297"/>
      <c r="H14" s="196" t="s">
        <v>112</v>
      </c>
      <c r="I14" s="198" t="s">
        <v>133</v>
      </c>
      <c r="J14" s="144" t="s">
        <v>113</v>
      </c>
      <c r="K14" s="189"/>
      <c r="L14" s="190"/>
      <c r="N14" s="118"/>
    </row>
    <row r="15" spans="1:17" ht="12" customHeight="1">
      <c r="A15" s="276"/>
      <c r="B15" s="278"/>
      <c r="C15" s="280" t="s">
        <v>117</v>
      </c>
      <c r="D15" s="280"/>
      <c r="E15" s="133"/>
      <c r="F15" s="134" t="s">
        <v>1</v>
      </c>
      <c r="G15" s="133"/>
      <c r="H15" s="197" t="s">
        <v>32</v>
      </c>
      <c r="I15" s="131"/>
      <c r="J15" s="145" t="s">
        <v>114</v>
      </c>
      <c r="K15" s="191"/>
      <c r="L15" s="192"/>
      <c r="N15" s="119"/>
    </row>
    <row r="16" spans="1:17" ht="12" customHeight="1">
      <c r="A16" s="276"/>
      <c r="B16" s="278"/>
      <c r="C16" s="280" t="s">
        <v>121</v>
      </c>
      <c r="D16" s="280"/>
      <c r="E16" s="298"/>
      <c r="F16" s="298"/>
      <c r="G16" s="298"/>
      <c r="H16" s="197" t="s">
        <v>33</v>
      </c>
      <c r="I16" s="199"/>
      <c r="J16" s="146" t="s">
        <v>18</v>
      </c>
      <c r="K16" s="191"/>
      <c r="L16" s="192"/>
    </row>
    <row r="17" spans="1:14" ht="12" customHeight="1">
      <c r="A17" s="276"/>
      <c r="B17" s="278"/>
      <c r="C17" s="280" t="s">
        <v>120</v>
      </c>
      <c r="D17" s="280"/>
      <c r="E17" s="299"/>
      <c r="F17" s="299"/>
      <c r="G17" s="299"/>
      <c r="H17" s="197" t="s">
        <v>144</v>
      </c>
      <c r="I17" s="200" t="s">
        <v>133</v>
      </c>
      <c r="J17" s="146" t="s">
        <v>19</v>
      </c>
      <c r="K17" s="191"/>
      <c r="L17" s="193"/>
    </row>
    <row r="18" spans="1:14" ht="12" customHeight="1">
      <c r="A18" s="276"/>
      <c r="B18" s="279"/>
      <c r="C18" s="285" t="s">
        <v>143</v>
      </c>
      <c r="D18" s="286"/>
      <c r="E18" s="300"/>
      <c r="F18" s="300"/>
      <c r="G18" s="300"/>
      <c r="H18" s="143" t="s">
        <v>115</v>
      </c>
      <c r="I18" s="132"/>
      <c r="J18" s="147" t="s">
        <v>116</v>
      </c>
      <c r="K18" s="120">
        <f>K14+K15+K16+K17</f>
        <v>0</v>
      </c>
      <c r="L18" s="121">
        <f>L14+L15+L16+L17</f>
        <v>0</v>
      </c>
    </row>
    <row r="19" spans="1:14" ht="12" customHeight="1">
      <c r="A19" s="276"/>
      <c r="B19" s="278" t="s">
        <v>205</v>
      </c>
      <c r="C19" s="284" t="s">
        <v>0</v>
      </c>
      <c r="D19" s="284"/>
      <c r="E19" s="297"/>
      <c r="F19" s="297"/>
      <c r="G19" s="297"/>
      <c r="H19" s="196" t="s">
        <v>112</v>
      </c>
      <c r="I19" s="198" t="s">
        <v>133</v>
      </c>
      <c r="J19" s="144" t="s">
        <v>113</v>
      </c>
      <c r="K19" s="189"/>
      <c r="L19" s="190"/>
      <c r="N19" s="118"/>
    </row>
    <row r="20" spans="1:14" ht="12" customHeight="1">
      <c r="A20" s="276"/>
      <c r="B20" s="278"/>
      <c r="C20" s="280" t="s">
        <v>117</v>
      </c>
      <c r="D20" s="280"/>
      <c r="E20" s="133"/>
      <c r="F20" s="134" t="s">
        <v>1</v>
      </c>
      <c r="G20" s="133"/>
      <c r="H20" s="197" t="s">
        <v>32</v>
      </c>
      <c r="I20" s="131"/>
      <c r="J20" s="145" t="s">
        <v>114</v>
      </c>
      <c r="K20" s="191"/>
      <c r="L20" s="192"/>
      <c r="N20" s="119"/>
    </row>
    <row r="21" spans="1:14" ht="12" customHeight="1">
      <c r="A21" s="276"/>
      <c r="B21" s="278"/>
      <c r="C21" s="280" t="s">
        <v>121</v>
      </c>
      <c r="D21" s="280"/>
      <c r="E21" s="298"/>
      <c r="F21" s="298"/>
      <c r="G21" s="298"/>
      <c r="H21" s="197" t="s">
        <v>33</v>
      </c>
      <c r="I21" s="199"/>
      <c r="J21" s="146" t="s">
        <v>18</v>
      </c>
      <c r="K21" s="191"/>
      <c r="L21" s="192"/>
      <c r="N21" s="128"/>
    </row>
    <row r="22" spans="1:14" ht="12" customHeight="1">
      <c r="A22" s="276"/>
      <c r="B22" s="278"/>
      <c r="C22" s="280" t="s">
        <v>120</v>
      </c>
      <c r="D22" s="280"/>
      <c r="E22" s="299"/>
      <c r="F22" s="299"/>
      <c r="G22" s="299"/>
      <c r="H22" s="197" t="s">
        <v>144</v>
      </c>
      <c r="I22" s="200" t="s">
        <v>133</v>
      </c>
      <c r="J22" s="146" t="s">
        <v>19</v>
      </c>
      <c r="K22" s="191"/>
      <c r="L22" s="193"/>
    </row>
    <row r="23" spans="1:14" ht="12" customHeight="1">
      <c r="A23" s="276"/>
      <c r="B23" s="279"/>
      <c r="C23" s="285" t="s">
        <v>143</v>
      </c>
      <c r="D23" s="286"/>
      <c r="E23" s="300"/>
      <c r="F23" s="300"/>
      <c r="G23" s="300"/>
      <c r="H23" s="143" t="s">
        <v>115</v>
      </c>
      <c r="I23" s="132"/>
      <c r="J23" s="147" t="s">
        <v>116</v>
      </c>
      <c r="K23" s="120">
        <f>K19+K20+K21+K22</f>
        <v>0</v>
      </c>
      <c r="L23" s="121">
        <f>L19+L20+L21+L22</f>
        <v>0</v>
      </c>
    </row>
    <row r="24" spans="1:14" ht="12" customHeight="1">
      <c r="A24" s="276"/>
      <c r="B24" s="278" t="s">
        <v>206</v>
      </c>
      <c r="C24" s="284" t="s">
        <v>0</v>
      </c>
      <c r="D24" s="284"/>
      <c r="E24" s="297"/>
      <c r="F24" s="297"/>
      <c r="G24" s="297"/>
      <c r="H24" s="196" t="s">
        <v>112</v>
      </c>
      <c r="I24" s="198" t="s">
        <v>133</v>
      </c>
      <c r="J24" s="144" t="s">
        <v>113</v>
      </c>
      <c r="K24" s="189"/>
      <c r="L24" s="190"/>
      <c r="N24" s="118"/>
    </row>
    <row r="25" spans="1:14" ht="12" customHeight="1">
      <c r="A25" s="276"/>
      <c r="B25" s="278"/>
      <c r="C25" s="280" t="s">
        <v>117</v>
      </c>
      <c r="D25" s="280"/>
      <c r="E25" s="133"/>
      <c r="F25" s="134" t="s">
        <v>1</v>
      </c>
      <c r="G25" s="133"/>
      <c r="H25" s="197" t="s">
        <v>32</v>
      </c>
      <c r="I25" s="131"/>
      <c r="J25" s="145" t="s">
        <v>114</v>
      </c>
      <c r="K25" s="191"/>
      <c r="L25" s="192"/>
      <c r="N25" s="119"/>
    </row>
    <row r="26" spans="1:14" ht="12" customHeight="1">
      <c r="A26" s="276"/>
      <c r="B26" s="278"/>
      <c r="C26" s="280" t="s">
        <v>121</v>
      </c>
      <c r="D26" s="280"/>
      <c r="E26" s="298"/>
      <c r="F26" s="298"/>
      <c r="G26" s="298"/>
      <c r="H26" s="197" t="s">
        <v>33</v>
      </c>
      <c r="I26" s="199"/>
      <c r="J26" s="146" t="s">
        <v>18</v>
      </c>
      <c r="K26" s="191"/>
      <c r="L26" s="192"/>
    </row>
    <row r="27" spans="1:14" ht="12" customHeight="1">
      <c r="A27" s="276"/>
      <c r="B27" s="278"/>
      <c r="C27" s="280" t="s">
        <v>120</v>
      </c>
      <c r="D27" s="280"/>
      <c r="E27" s="299"/>
      <c r="F27" s="299"/>
      <c r="G27" s="299"/>
      <c r="H27" s="197" t="s">
        <v>144</v>
      </c>
      <c r="I27" s="200" t="s">
        <v>133</v>
      </c>
      <c r="J27" s="146" t="s">
        <v>19</v>
      </c>
      <c r="K27" s="191"/>
      <c r="L27" s="193"/>
    </row>
    <row r="28" spans="1:14" ht="12" customHeight="1">
      <c r="A28" s="276"/>
      <c r="B28" s="279"/>
      <c r="C28" s="285" t="s">
        <v>143</v>
      </c>
      <c r="D28" s="286"/>
      <c r="E28" s="300"/>
      <c r="F28" s="300"/>
      <c r="G28" s="300"/>
      <c r="H28" s="143" t="s">
        <v>115</v>
      </c>
      <c r="I28" s="132"/>
      <c r="J28" s="147" t="s">
        <v>116</v>
      </c>
      <c r="K28" s="120">
        <f>K24+K25+K26+K27</f>
        <v>0</v>
      </c>
      <c r="L28" s="121">
        <f>L24+L25+L26+L27</f>
        <v>0</v>
      </c>
    </row>
    <row r="29" spans="1:14" ht="12" customHeight="1">
      <c r="A29" s="276"/>
      <c r="B29" s="278" t="s">
        <v>207</v>
      </c>
      <c r="C29" s="284" t="s">
        <v>0</v>
      </c>
      <c r="D29" s="284"/>
      <c r="E29" s="297"/>
      <c r="F29" s="297"/>
      <c r="G29" s="297"/>
      <c r="H29" s="196" t="s">
        <v>112</v>
      </c>
      <c r="I29" s="198" t="s">
        <v>133</v>
      </c>
      <c r="J29" s="144" t="s">
        <v>113</v>
      </c>
      <c r="K29" s="189"/>
      <c r="L29" s="190"/>
      <c r="N29" s="118"/>
    </row>
    <row r="30" spans="1:14" ht="12" customHeight="1">
      <c r="A30" s="276"/>
      <c r="B30" s="278"/>
      <c r="C30" s="280" t="s">
        <v>117</v>
      </c>
      <c r="D30" s="280"/>
      <c r="E30" s="133"/>
      <c r="F30" s="134" t="s">
        <v>1</v>
      </c>
      <c r="G30" s="133"/>
      <c r="H30" s="197" t="s">
        <v>32</v>
      </c>
      <c r="I30" s="131"/>
      <c r="J30" s="145" t="s">
        <v>114</v>
      </c>
      <c r="K30" s="191"/>
      <c r="L30" s="192"/>
      <c r="N30" s="119"/>
    </row>
    <row r="31" spans="1:14" ht="12" customHeight="1">
      <c r="A31" s="276"/>
      <c r="B31" s="278"/>
      <c r="C31" s="280" t="s">
        <v>121</v>
      </c>
      <c r="D31" s="280"/>
      <c r="E31" s="298"/>
      <c r="F31" s="298"/>
      <c r="G31" s="298"/>
      <c r="H31" s="197" t="s">
        <v>33</v>
      </c>
      <c r="I31" s="199"/>
      <c r="J31" s="146" t="s">
        <v>18</v>
      </c>
      <c r="K31" s="191"/>
      <c r="L31" s="192"/>
    </row>
    <row r="32" spans="1:14" ht="12" customHeight="1">
      <c r="A32" s="276"/>
      <c r="B32" s="278"/>
      <c r="C32" s="280" t="s">
        <v>120</v>
      </c>
      <c r="D32" s="280"/>
      <c r="E32" s="299"/>
      <c r="F32" s="299"/>
      <c r="G32" s="299"/>
      <c r="H32" s="197" t="s">
        <v>144</v>
      </c>
      <c r="I32" s="200" t="s">
        <v>133</v>
      </c>
      <c r="J32" s="146" t="s">
        <v>19</v>
      </c>
      <c r="K32" s="191"/>
      <c r="L32" s="193"/>
    </row>
    <row r="33" spans="1:14" ht="12" customHeight="1">
      <c r="A33" s="276"/>
      <c r="B33" s="279"/>
      <c r="C33" s="285" t="s">
        <v>143</v>
      </c>
      <c r="D33" s="286"/>
      <c r="E33" s="300"/>
      <c r="F33" s="300"/>
      <c r="G33" s="300"/>
      <c r="H33" s="143" t="s">
        <v>115</v>
      </c>
      <c r="I33" s="132"/>
      <c r="J33" s="147" t="s">
        <v>116</v>
      </c>
      <c r="K33" s="120">
        <f>K29+K30+K31+K32</f>
        <v>0</v>
      </c>
      <c r="L33" s="121">
        <f>L29+L30+L31+L32</f>
        <v>0</v>
      </c>
    </row>
    <row r="34" spans="1:14" ht="12" customHeight="1">
      <c r="A34" s="276"/>
      <c r="B34" s="278" t="s">
        <v>208</v>
      </c>
      <c r="C34" s="284" t="s">
        <v>0</v>
      </c>
      <c r="D34" s="284"/>
      <c r="E34" s="297"/>
      <c r="F34" s="297"/>
      <c r="G34" s="297"/>
      <c r="H34" s="196" t="s">
        <v>112</v>
      </c>
      <c r="I34" s="198" t="s">
        <v>133</v>
      </c>
      <c r="J34" s="144" t="s">
        <v>113</v>
      </c>
      <c r="K34" s="189"/>
      <c r="L34" s="190"/>
      <c r="N34" s="118"/>
    </row>
    <row r="35" spans="1:14" ht="12" customHeight="1">
      <c r="A35" s="276"/>
      <c r="B35" s="278"/>
      <c r="C35" s="280" t="s">
        <v>117</v>
      </c>
      <c r="D35" s="280"/>
      <c r="E35" s="133"/>
      <c r="F35" s="134" t="s">
        <v>1</v>
      </c>
      <c r="G35" s="133"/>
      <c r="H35" s="197" t="s">
        <v>32</v>
      </c>
      <c r="I35" s="131"/>
      <c r="J35" s="145" t="s">
        <v>114</v>
      </c>
      <c r="K35" s="191"/>
      <c r="L35" s="192"/>
      <c r="N35" s="119"/>
    </row>
    <row r="36" spans="1:14" ht="12" customHeight="1">
      <c r="A36" s="276"/>
      <c r="B36" s="278"/>
      <c r="C36" s="280" t="s">
        <v>121</v>
      </c>
      <c r="D36" s="280"/>
      <c r="E36" s="281"/>
      <c r="F36" s="281"/>
      <c r="G36" s="281"/>
      <c r="H36" s="197" t="s">
        <v>33</v>
      </c>
      <c r="I36" s="199"/>
      <c r="J36" s="146" t="s">
        <v>18</v>
      </c>
      <c r="K36" s="191"/>
      <c r="L36" s="192"/>
    </row>
    <row r="37" spans="1:14" ht="12" customHeight="1">
      <c r="A37" s="276"/>
      <c r="B37" s="278"/>
      <c r="C37" s="280" t="s">
        <v>120</v>
      </c>
      <c r="D37" s="280"/>
      <c r="E37" s="288"/>
      <c r="F37" s="288"/>
      <c r="G37" s="288"/>
      <c r="H37" s="197" t="s">
        <v>144</v>
      </c>
      <c r="I37" s="200" t="s">
        <v>133</v>
      </c>
      <c r="J37" s="146" t="s">
        <v>19</v>
      </c>
      <c r="K37" s="191"/>
      <c r="L37" s="193"/>
    </row>
    <row r="38" spans="1:14" ht="12" customHeight="1">
      <c r="A38" s="276"/>
      <c r="B38" s="279"/>
      <c r="C38" s="285" t="s">
        <v>143</v>
      </c>
      <c r="D38" s="286"/>
      <c r="E38" s="287"/>
      <c r="F38" s="287"/>
      <c r="G38" s="287"/>
      <c r="H38" s="143" t="s">
        <v>115</v>
      </c>
      <c r="I38" s="132"/>
      <c r="J38" s="147" t="s">
        <v>116</v>
      </c>
      <c r="K38" s="120">
        <f>K34+K35+K36+K37</f>
        <v>0</v>
      </c>
      <c r="L38" s="121">
        <f>L34+L35+L36+L37</f>
        <v>0</v>
      </c>
    </row>
    <row r="39" spans="1:14" ht="12" customHeight="1">
      <c r="A39" s="276"/>
      <c r="B39" s="278" t="s">
        <v>209</v>
      </c>
      <c r="C39" s="284" t="s">
        <v>0</v>
      </c>
      <c r="D39" s="284"/>
      <c r="E39" s="297"/>
      <c r="F39" s="297"/>
      <c r="G39" s="297"/>
      <c r="H39" s="196" t="s">
        <v>112</v>
      </c>
      <c r="I39" s="198" t="s">
        <v>133</v>
      </c>
      <c r="J39" s="144" t="s">
        <v>113</v>
      </c>
      <c r="K39" s="189"/>
      <c r="L39" s="190"/>
      <c r="N39" s="118"/>
    </row>
    <row r="40" spans="1:14" ht="12" customHeight="1">
      <c r="A40" s="276"/>
      <c r="B40" s="278"/>
      <c r="C40" s="280" t="s">
        <v>117</v>
      </c>
      <c r="D40" s="280"/>
      <c r="E40" s="133"/>
      <c r="F40" s="134" t="s">
        <v>1</v>
      </c>
      <c r="G40" s="133"/>
      <c r="H40" s="197" t="s">
        <v>32</v>
      </c>
      <c r="I40" s="131"/>
      <c r="J40" s="145" t="s">
        <v>114</v>
      </c>
      <c r="K40" s="191"/>
      <c r="L40" s="192"/>
      <c r="N40" s="119"/>
    </row>
    <row r="41" spans="1:14" ht="12" customHeight="1">
      <c r="A41" s="276"/>
      <c r="B41" s="278"/>
      <c r="C41" s="280" t="s">
        <v>121</v>
      </c>
      <c r="D41" s="280"/>
      <c r="E41" s="298"/>
      <c r="F41" s="298"/>
      <c r="G41" s="298"/>
      <c r="H41" s="197" t="s">
        <v>33</v>
      </c>
      <c r="I41" s="199"/>
      <c r="J41" s="146" t="s">
        <v>18</v>
      </c>
      <c r="K41" s="191"/>
      <c r="L41" s="192"/>
    </row>
    <row r="42" spans="1:14" ht="12" customHeight="1">
      <c r="A42" s="276"/>
      <c r="B42" s="278"/>
      <c r="C42" s="280" t="s">
        <v>120</v>
      </c>
      <c r="D42" s="280"/>
      <c r="E42" s="299"/>
      <c r="F42" s="299"/>
      <c r="G42" s="299"/>
      <c r="H42" s="197" t="s">
        <v>144</v>
      </c>
      <c r="I42" s="200" t="s">
        <v>133</v>
      </c>
      <c r="J42" s="146" t="s">
        <v>19</v>
      </c>
      <c r="K42" s="191"/>
      <c r="L42" s="193"/>
    </row>
    <row r="43" spans="1:14" ht="12" customHeight="1">
      <c r="A43" s="276"/>
      <c r="B43" s="279"/>
      <c r="C43" s="285" t="s">
        <v>143</v>
      </c>
      <c r="D43" s="286"/>
      <c r="E43" s="300"/>
      <c r="F43" s="300"/>
      <c r="G43" s="300"/>
      <c r="H43" s="143" t="s">
        <v>115</v>
      </c>
      <c r="I43" s="132"/>
      <c r="J43" s="147" t="s">
        <v>116</v>
      </c>
      <c r="K43" s="120">
        <f>K39+K40+K41+K42</f>
        <v>0</v>
      </c>
      <c r="L43" s="121">
        <f>L39+L40+L41+L42</f>
        <v>0</v>
      </c>
    </row>
    <row r="44" spans="1:14" ht="12" customHeight="1">
      <c r="A44" s="276"/>
      <c r="B44" s="278" t="s">
        <v>210</v>
      </c>
      <c r="C44" s="284" t="s">
        <v>0</v>
      </c>
      <c r="D44" s="284"/>
      <c r="E44" s="297"/>
      <c r="F44" s="297"/>
      <c r="G44" s="297"/>
      <c r="H44" s="196" t="s">
        <v>112</v>
      </c>
      <c r="I44" s="198" t="s">
        <v>133</v>
      </c>
      <c r="J44" s="144" t="s">
        <v>113</v>
      </c>
      <c r="K44" s="189"/>
      <c r="L44" s="190"/>
      <c r="N44" s="118"/>
    </row>
    <row r="45" spans="1:14" ht="12" customHeight="1">
      <c r="A45" s="276"/>
      <c r="B45" s="278"/>
      <c r="C45" s="280" t="s">
        <v>117</v>
      </c>
      <c r="D45" s="280"/>
      <c r="E45" s="133"/>
      <c r="F45" s="134" t="s">
        <v>1</v>
      </c>
      <c r="G45" s="133"/>
      <c r="H45" s="197" t="s">
        <v>32</v>
      </c>
      <c r="I45" s="131"/>
      <c r="J45" s="145" t="s">
        <v>114</v>
      </c>
      <c r="K45" s="191"/>
      <c r="L45" s="192"/>
      <c r="N45" s="119"/>
    </row>
    <row r="46" spans="1:14" ht="12" customHeight="1">
      <c r="A46" s="276"/>
      <c r="B46" s="278"/>
      <c r="C46" s="280" t="s">
        <v>121</v>
      </c>
      <c r="D46" s="280"/>
      <c r="E46" s="298"/>
      <c r="F46" s="298"/>
      <c r="G46" s="298"/>
      <c r="H46" s="197" t="s">
        <v>33</v>
      </c>
      <c r="I46" s="199"/>
      <c r="J46" s="146" t="s">
        <v>18</v>
      </c>
      <c r="K46" s="191"/>
      <c r="L46" s="192"/>
    </row>
    <row r="47" spans="1:14" ht="12" customHeight="1">
      <c r="A47" s="276"/>
      <c r="B47" s="278"/>
      <c r="C47" s="280" t="s">
        <v>120</v>
      </c>
      <c r="D47" s="280"/>
      <c r="E47" s="299"/>
      <c r="F47" s="299"/>
      <c r="G47" s="299"/>
      <c r="H47" s="197" t="s">
        <v>144</v>
      </c>
      <c r="I47" s="200" t="s">
        <v>133</v>
      </c>
      <c r="J47" s="146" t="s">
        <v>19</v>
      </c>
      <c r="K47" s="191"/>
      <c r="L47" s="193"/>
    </row>
    <row r="48" spans="1:14" ht="12" customHeight="1">
      <c r="A48" s="276"/>
      <c r="B48" s="279"/>
      <c r="C48" s="285" t="s">
        <v>143</v>
      </c>
      <c r="D48" s="286"/>
      <c r="E48" s="300"/>
      <c r="F48" s="300"/>
      <c r="G48" s="300"/>
      <c r="H48" s="143" t="s">
        <v>115</v>
      </c>
      <c r="I48" s="132"/>
      <c r="J48" s="147" t="s">
        <v>116</v>
      </c>
      <c r="K48" s="120">
        <f>K44+K45+K46+K47</f>
        <v>0</v>
      </c>
      <c r="L48" s="121">
        <f>L44+L45+L46+L47</f>
        <v>0</v>
      </c>
    </row>
    <row r="49" spans="1:14" ht="12" customHeight="1">
      <c r="A49" s="276"/>
      <c r="B49" s="278" t="s">
        <v>211</v>
      </c>
      <c r="C49" s="284" t="s">
        <v>0</v>
      </c>
      <c r="D49" s="284"/>
      <c r="E49" s="297"/>
      <c r="F49" s="297"/>
      <c r="G49" s="297"/>
      <c r="H49" s="196" t="s">
        <v>112</v>
      </c>
      <c r="I49" s="198" t="s">
        <v>133</v>
      </c>
      <c r="J49" s="144" t="s">
        <v>113</v>
      </c>
      <c r="K49" s="189"/>
      <c r="L49" s="190"/>
      <c r="N49" s="118"/>
    </row>
    <row r="50" spans="1:14" ht="12" customHeight="1">
      <c r="A50" s="276"/>
      <c r="B50" s="278"/>
      <c r="C50" s="280" t="s">
        <v>117</v>
      </c>
      <c r="D50" s="280"/>
      <c r="E50" s="133"/>
      <c r="F50" s="134" t="s">
        <v>1</v>
      </c>
      <c r="G50" s="133"/>
      <c r="H50" s="197" t="s">
        <v>32</v>
      </c>
      <c r="I50" s="131"/>
      <c r="J50" s="145" t="s">
        <v>114</v>
      </c>
      <c r="K50" s="191"/>
      <c r="L50" s="192"/>
      <c r="N50" s="119"/>
    </row>
    <row r="51" spans="1:14" ht="12" customHeight="1">
      <c r="A51" s="276"/>
      <c r="B51" s="278"/>
      <c r="C51" s="280" t="s">
        <v>121</v>
      </c>
      <c r="D51" s="280"/>
      <c r="E51" s="298"/>
      <c r="F51" s="298"/>
      <c r="G51" s="298"/>
      <c r="H51" s="197" t="s">
        <v>33</v>
      </c>
      <c r="I51" s="199"/>
      <c r="J51" s="146" t="s">
        <v>18</v>
      </c>
      <c r="K51" s="191"/>
      <c r="L51" s="192"/>
    </row>
    <row r="52" spans="1:14" ht="12" customHeight="1">
      <c r="A52" s="276"/>
      <c r="B52" s="278"/>
      <c r="C52" s="280" t="s">
        <v>120</v>
      </c>
      <c r="D52" s="280"/>
      <c r="E52" s="299"/>
      <c r="F52" s="299"/>
      <c r="G52" s="299"/>
      <c r="H52" s="197" t="s">
        <v>144</v>
      </c>
      <c r="I52" s="200" t="s">
        <v>133</v>
      </c>
      <c r="J52" s="146" t="s">
        <v>19</v>
      </c>
      <c r="K52" s="191"/>
      <c r="L52" s="193"/>
    </row>
    <row r="53" spans="1:14" ht="12" customHeight="1">
      <c r="A53" s="276"/>
      <c r="B53" s="279"/>
      <c r="C53" s="285" t="s">
        <v>143</v>
      </c>
      <c r="D53" s="286"/>
      <c r="E53" s="300"/>
      <c r="F53" s="300"/>
      <c r="G53" s="300"/>
      <c r="H53" s="143" t="s">
        <v>115</v>
      </c>
      <c r="I53" s="132"/>
      <c r="J53" s="147" t="s">
        <v>116</v>
      </c>
      <c r="K53" s="120">
        <f>K49+K50+K51+K52</f>
        <v>0</v>
      </c>
      <c r="L53" s="121">
        <f>L49+L50+L51+L52</f>
        <v>0</v>
      </c>
    </row>
    <row r="54" spans="1:14" ht="19" customHeight="1">
      <c r="A54" s="171"/>
      <c r="B54" s="172"/>
      <c r="C54" s="173"/>
      <c r="D54" s="173"/>
      <c r="E54" s="176"/>
      <c r="F54" s="176"/>
      <c r="G54" s="176"/>
      <c r="H54" s="174"/>
      <c r="I54" s="177"/>
      <c r="J54" s="175"/>
      <c r="K54" s="186" t="s">
        <v>138</v>
      </c>
      <c r="L54" s="170" t="s">
        <v>140</v>
      </c>
    </row>
    <row r="55" spans="1:14" ht="13" customHeight="1">
      <c r="A55" s="291" t="s">
        <v>212</v>
      </c>
      <c r="B55" s="292"/>
      <c r="C55" s="292"/>
      <c r="D55" s="292"/>
      <c r="E55" s="292"/>
      <c r="F55" s="292"/>
      <c r="G55" s="292"/>
      <c r="H55" s="292"/>
      <c r="I55" s="293"/>
      <c r="J55" s="144" t="s">
        <v>113</v>
      </c>
      <c r="K55" s="124">
        <f>SUM(K4,K9,K14,K19,K24,K29,K34,K39,K44,K49)</f>
        <v>0</v>
      </c>
      <c r="L55" s="126">
        <f>L4+L9+L14+L19+L24+L29+L34+L39+L44+L49</f>
        <v>0</v>
      </c>
    </row>
    <row r="56" spans="1:14" ht="13" customHeight="1">
      <c r="A56" s="291"/>
      <c r="B56" s="292"/>
      <c r="C56" s="292"/>
      <c r="D56" s="292"/>
      <c r="E56" s="292"/>
      <c r="F56" s="292"/>
      <c r="G56" s="292"/>
      <c r="H56" s="292"/>
      <c r="I56" s="293"/>
      <c r="J56" s="145" t="s">
        <v>114</v>
      </c>
      <c r="K56" s="125">
        <f>K5+K10+K15+K20+K25+K30+K35+K40+K45+K50</f>
        <v>0</v>
      </c>
      <c r="L56" s="127">
        <f t="shared" ref="L56:L58" si="0">L5+L10+L15+L20+L25+L30+L35+L40+L45+L50</f>
        <v>0</v>
      </c>
    </row>
    <row r="57" spans="1:14" ht="13" customHeight="1">
      <c r="A57" s="291"/>
      <c r="B57" s="292"/>
      <c r="C57" s="292"/>
      <c r="D57" s="292"/>
      <c r="E57" s="292"/>
      <c r="F57" s="292"/>
      <c r="G57" s="292"/>
      <c r="H57" s="292"/>
      <c r="I57" s="293"/>
      <c r="J57" s="146" t="s">
        <v>18</v>
      </c>
      <c r="K57" s="125">
        <f>K6+K11+K16+K21+K26+K31+K36+K41+K46+K51</f>
        <v>0</v>
      </c>
      <c r="L57" s="127">
        <f t="shared" si="0"/>
        <v>0</v>
      </c>
    </row>
    <row r="58" spans="1:14" ht="13" customHeight="1">
      <c r="A58" s="291"/>
      <c r="B58" s="292"/>
      <c r="C58" s="292"/>
      <c r="D58" s="292"/>
      <c r="E58" s="292"/>
      <c r="F58" s="292"/>
      <c r="G58" s="292"/>
      <c r="H58" s="292"/>
      <c r="I58" s="293"/>
      <c r="J58" s="146" t="s">
        <v>19</v>
      </c>
      <c r="K58" s="125">
        <f>K7+K12+K17+K22+K27+K32+K37+K42+K47+K52</f>
        <v>0</v>
      </c>
      <c r="L58" s="127">
        <f t="shared" si="0"/>
        <v>0</v>
      </c>
    </row>
    <row r="59" spans="1:14" ht="13" customHeight="1">
      <c r="A59" s="294"/>
      <c r="B59" s="295"/>
      <c r="C59" s="295"/>
      <c r="D59" s="295"/>
      <c r="E59" s="295"/>
      <c r="F59" s="295"/>
      <c r="G59" s="295"/>
      <c r="H59" s="295"/>
      <c r="I59" s="296"/>
      <c r="J59" s="147" t="s">
        <v>116</v>
      </c>
      <c r="K59" s="120">
        <f>K55+K56+K57+K58</f>
        <v>0</v>
      </c>
      <c r="L59" s="121">
        <f>L55+L56+L57+L58</f>
        <v>0</v>
      </c>
    </row>
  </sheetData>
  <sheetProtection sheet="1" objects="1" scenarios="1"/>
  <mergeCells count="104">
    <mergeCell ref="A55:I59"/>
    <mergeCell ref="E47:G47"/>
    <mergeCell ref="C48:D48"/>
    <mergeCell ref="E48:G48"/>
    <mergeCell ref="B49:B53"/>
    <mergeCell ref="C49:D49"/>
    <mergeCell ref="E49:G49"/>
    <mergeCell ref="C50:D50"/>
    <mergeCell ref="C51:D51"/>
    <mergeCell ref="E51:G51"/>
    <mergeCell ref="C52:D52"/>
    <mergeCell ref="B44:B48"/>
    <mergeCell ref="C44:D44"/>
    <mergeCell ref="E44:G44"/>
    <mergeCell ref="C45:D45"/>
    <mergeCell ref="C46:D46"/>
    <mergeCell ref="E46:G46"/>
    <mergeCell ref="C47:D47"/>
    <mergeCell ref="E52:G52"/>
    <mergeCell ref="C53:D53"/>
    <mergeCell ref="E53:G53"/>
    <mergeCell ref="B39:B43"/>
    <mergeCell ref="C39:D39"/>
    <mergeCell ref="E39:G39"/>
    <mergeCell ref="C40:D40"/>
    <mergeCell ref="C41:D41"/>
    <mergeCell ref="E41:G41"/>
    <mergeCell ref="C42:D42"/>
    <mergeCell ref="E42:G42"/>
    <mergeCell ref="C43:D43"/>
    <mergeCell ref="E43:G43"/>
    <mergeCell ref="B34:B38"/>
    <mergeCell ref="C34:D34"/>
    <mergeCell ref="E34:G34"/>
    <mergeCell ref="C35:D35"/>
    <mergeCell ref="C36:D36"/>
    <mergeCell ref="E36:G36"/>
    <mergeCell ref="C37:D37"/>
    <mergeCell ref="E37:G37"/>
    <mergeCell ref="C38:D38"/>
    <mergeCell ref="E38:G38"/>
    <mergeCell ref="B29:B33"/>
    <mergeCell ref="C29:D29"/>
    <mergeCell ref="E29:G29"/>
    <mergeCell ref="C30:D30"/>
    <mergeCell ref="C31:D31"/>
    <mergeCell ref="E31:G31"/>
    <mergeCell ref="C32:D32"/>
    <mergeCell ref="E32:G32"/>
    <mergeCell ref="C33:D33"/>
    <mergeCell ref="E33:G33"/>
    <mergeCell ref="B24:B28"/>
    <mergeCell ref="C24:D24"/>
    <mergeCell ref="E24:G24"/>
    <mergeCell ref="C25:D25"/>
    <mergeCell ref="C26:D26"/>
    <mergeCell ref="E26:G26"/>
    <mergeCell ref="C27:D27"/>
    <mergeCell ref="E27:G27"/>
    <mergeCell ref="C28:D28"/>
    <mergeCell ref="E28:G28"/>
    <mergeCell ref="B19:B23"/>
    <mergeCell ref="C19:D19"/>
    <mergeCell ref="E19:G19"/>
    <mergeCell ref="C20:D20"/>
    <mergeCell ref="C21:D21"/>
    <mergeCell ref="E21:G21"/>
    <mergeCell ref="C22:D22"/>
    <mergeCell ref="E22:G22"/>
    <mergeCell ref="C23:D23"/>
    <mergeCell ref="E23:G23"/>
    <mergeCell ref="C14:D14"/>
    <mergeCell ref="E14:G14"/>
    <mergeCell ref="C15:D15"/>
    <mergeCell ref="C16:D16"/>
    <mergeCell ref="E16:G16"/>
    <mergeCell ref="C17:D17"/>
    <mergeCell ref="E17:G17"/>
    <mergeCell ref="C18:D18"/>
    <mergeCell ref="E18:G18"/>
    <mergeCell ref="G1:I1"/>
    <mergeCell ref="A3:I3"/>
    <mergeCell ref="A4:A53"/>
    <mergeCell ref="B4:B8"/>
    <mergeCell ref="C4:D4"/>
    <mergeCell ref="E4:G4"/>
    <mergeCell ref="C5:D5"/>
    <mergeCell ref="C6:D6"/>
    <mergeCell ref="E6:G6"/>
    <mergeCell ref="C7:D7"/>
    <mergeCell ref="E7:G7"/>
    <mergeCell ref="C8:D8"/>
    <mergeCell ref="E8:G8"/>
    <mergeCell ref="B9:B13"/>
    <mergeCell ref="C9:D9"/>
    <mergeCell ref="E9:G9"/>
    <mergeCell ref="C10:D10"/>
    <mergeCell ref="C11:D11"/>
    <mergeCell ref="E11:G11"/>
    <mergeCell ref="C12:D12"/>
    <mergeCell ref="E12:G12"/>
    <mergeCell ref="C13:D13"/>
    <mergeCell ref="E13:G13"/>
    <mergeCell ref="B14:B18"/>
  </mergeCells>
  <phoneticPr fontId="2"/>
  <conditionalFormatting sqref="K5:L7">
    <cfRule type="expression" dxfId="318" priority="10">
      <formula>$I$4="オンラインのみ"</formula>
    </cfRule>
  </conditionalFormatting>
  <conditionalFormatting sqref="K10:L12">
    <cfRule type="expression" dxfId="317" priority="9">
      <formula>$I$9="オンラインのみ"</formula>
    </cfRule>
  </conditionalFormatting>
  <conditionalFormatting sqref="K15:L17">
    <cfRule type="expression" dxfId="316" priority="8">
      <formula>$I$14="オンラインのみ"</formula>
    </cfRule>
  </conditionalFormatting>
  <conditionalFormatting sqref="K20:L22">
    <cfRule type="expression" dxfId="315" priority="7">
      <formula>$I$19="オンラインのみ"</formula>
    </cfRule>
  </conditionalFormatting>
  <conditionalFormatting sqref="K25:L27">
    <cfRule type="expression" dxfId="314" priority="6">
      <formula>$I$24="オンラインのみ"</formula>
    </cfRule>
  </conditionalFormatting>
  <conditionalFormatting sqref="K30:L32">
    <cfRule type="expression" dxfId="313" priority="5">
      <formula>$I$29="オンラインのみ"</formula>
    </cfRule>
  </conditionalFormatting>
  <conditionalFormatting sqref="K35:L37">
    <cfRule type="expression" dxfId="312" priority="4">
      <formula>$I$34="オンラインのみ"</formula>
    </cfRule>
  </conditionalFormatting>
  <conditionalFormatting sqref="K40:L42">
    <cfRule type="expression" dxfId="311" priority="3">
      <formula>$I$39="オンラインのみ"</formula>
    </cfRule>
  </conditionalFormatting>
  <conditionalFormatting sqref="K45:L47">
    <cfRule type="expression" dxfId="310" priority="2">
      <formula>$I$44="オンラインのみ"</formula>
    </cfRule>
  </conditionalFormatting>
  <conditionalFormatting sqref="K50:L52">
    <cfRule type="expression" dxfId="309" priority="1">
      <formula>$I$49="オンラインのみ"</formula>
    </cfRule>
  </conditionalFormatting>
  <dataValidations count="18">
    <dataValidation type="list" allowBlank="1" showInputMessage="1" showErrorMessage="1" prompt="プルダウンして選択" sqref="I7 I12 I17 I22 I27 I32 I37 I42 I47 I52 E54" xr:uid="{00000000-0002-0000-0200-000000000000}">
      <formula1>"選択してください,自社単独ブース,共同出展,パビリオン,共同出展＋パビリオン"</formula1>
    </dataValidation>
    <dataValidation type="date" imeMode="halfAlpha" allowBlank="1" showInputMessage="1" showErrorMessage="1" errorTitle="助成対象期間をご確認ください" error="支払いは令和8年9月1日から令和9年11月30日まで（助成対象期間内）に行う必要があります" prompt="2026/9/1～2027/11/30_x000a_西暦年/月/日 を半角で入力_x000a_例）2026/10/1" sqref="I6 I11 I16 I21 I26 I31 I36 I41 I46 I51" xr:uid="{00000000-0002-0000-0200-000001000000}">
      <formula1>46266</formula1>
      <formula2>46721</formula2>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45:L47" xr:uid="{00000000-0002-0000-0200-000002000000}">
      <formula1>AND(ISNUMBER(K45),OR($I$44="リアル＋オンライン",$I$44="リアルのみ"))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40:L42" xr:uid="{00000000-0002-0000-0200-000003000000}">
      <formula1>AND(ISNUMBER(K40),OR($I$39="リアル＋オンライン",$I$39="リアルのみ"))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35:L37" xr:uid="{00000000-0002-0000-0200-000004000000}">
      <formula1>AND(ISNUMBER(K35),OR($I$34="リアル＋オンライン",$I$34="リアルのみ"))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30:L32" xr:uid="{00000000-0002-0000-0200-000005000000}">
      <formula1>AND(ISNUMBER(K30),OR($I$29="リアル＋オンライン",$I$29="リアルのみ"))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25:L27" xr:uid="{00000000-0002-0000-0200-000006000000}">
      <formula1>AND(ISNUMBER(K25),OR($I$24="リアル＋オンライン",$I$24="リアルのみ"))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20:L22" xr:uid="{00000000-0002-0000-0200-000007000000}">
      <formula1>AND(ISNUMBER(K20),OR($I$19="リアル＋オンライン",$I$19="リアルのみ"))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15:L17" xr:uid="{00000000-0002-0000-0200-000008000000}">
      <formula1>AND(ISNUMBER(K15),OR($I$14="リアル＋オンライン",$I$14="リアルのみ"))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10:L12" xr:uid="{00000000-0002-0000-0200-000009000000}">
      <formula1>AND(ISNUMBER(K10),OR($I$9="リアル＋オンライン",$I$9="リアルのみ"))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5:L7" xr:uid="{00000000-0002-0000-0200-00000A000000}">
      <formula1>AND(ISNUMBER(K5),OR($I$4="リアル＋オンライン",$I$4="リアルのみ"))</formula1>
    </dataValidation>
    <dataValidation type="list" allowBlank="1" showInputMessage="1" showErrorMessage="1" sqref="I49 I19 I4 I9 I14 I24 I29 I34 I39 I44" xr:uid="{00000000-0002-0000-0200-00000B000000}">
      <formula1>"選択してください,リアルのみ,リアル＋オンライン,オンラインのみ"</formula1>
    </dataValidation>
    <dataValidation type="date" allowBlank="1" showInputMessage="1" showErrorMessage="1" errorTitle="助成対象期間外" error="入力された日付は助成対象期間外です。会期は2026/9/1～2027/11/30間で有る必要があります" prompt="西暦年/月/日　を半角で入力_x000a_例）_x000a_2026年10月1日_x000a_→2026/10/1_x000a_" sqref="E5 G5 E10 G10 E15 G15 E20 G20 E25 G25 E30 G30 E35 G35 E40 G40 E45 G45 E50 G50" xr:uid="{00000000-0002-0000-0200-00000C000000}">
      <formula1>46266</formula1>
      <formula2>46721</formula2>
    </dataValidation>
    <dataValidation type="custom" allowBlank="1" showInputMessage="1" showErrorMessage="1" prompt="経費の入力前に「展示会種別」を選択してください" sqref="K55:K58 K9 K14 K19 K24 K29 K34 K39 K44 K49" xr:uid="{00000000-0002-0000-0200-00000E000000}">
      <formula1>AND(ISNUMBER(K9),OR(#REF!="リアル＋オンライン（小間代込）","リアル＋オンライン（小間代別）",$J$2="リアルのみ"))</formula1>
    </dataValidation>
    <dataValidation type="custom" allowBlank="1" showInputMessage="1" showErrorMessage="1" errorTitle="「展示会種別」選択後、 数値を入力ください" error="展示会種別「オンラインのみ」の場合、この経費は対象外です" prompt="経費の入力前に「展示会種別」を選択してください" sqref="K50:L52" xr:uid="{00000000-0002-0000-0200-00000F000000}">
      <formula1>AND(ISNUMBER(K50),OR($I$49="リアル＋オンライン",$I$49="リアルのみ"))</formula1>
    </dataValidation>
    <dataValidation allowBlank="1" showInputMessage="1" showErrorMessage="1" prompt="経費の入力前に「展示会種別」を選択してください" sqref="L9 L14 L19 L24 L29 L34 L39 L44 L49 L55:L58 K4:L4" xr:uid="{00000000-0002-0000-0200-000010000000}"/>
    <dataValidation allowBlank="1" showInputMessage="1" prompt="西暦年/月/日　を半角で入力_x000a_例）_x000a_2026年10月1日_x000a_→2026/10/1" sqref="I5 I10 I15 I20 I25 I30 I35 I40 I45 I50" xr:uid="{482D34A1-CCEA-4653-9065-742DE04B12EF}"/>
    <dataValidation allowBlank="1" showInputMessage="1" showErrorMessage="1" prompt="会場名と（国名）を両方記入してください_x000a_例：東京ビッグサイト(日本)　/　Las Vegas Convention Center(米国)　など" sqref="E8:G8 E13:G13 E18:G18 E23:G23 E28:G28 E33:G33 E38:G38 E43:G43 E48:G48 E53:G53" xr:uid="{CE258EF6-2ED8-4007-A7EA-0ABFF617D9B9}"/>
  </dataValidations>
  <pageMargins left="0.51181102362204722" right="0.5118110236220472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P55"/>
  <sheetViews>
    <sheetView showGridLines="0" showZeros="0" view="pageBreakPreview" zoomScaleNormal="100" zoomScaleSheetLayoutView="100" workbookViewId="0">
      <selection activeCell="F21" sqref="F21:G21"/>
    </sheetView>
  </sheetViews>
  <sheetFormatPr defaultColWidth="9" defaultRowHeight="24" customHeight="1"/>
  <cols>
    <col min="1" max="1" width="1.33203125" style="7" customWidth="1"/>
    <col min="2" max="2" width="1.08203125" style="7" customWidth="1"/>
    <col min="3" max="3" width="1" style="7" customWidth="1"/>
    <col min="4" max="4" width="2.08203125" style="7" customWidth="1"/>
    <col min="5" max="5" width="5.83203125" style="7" customWidth="1"/>
    <col min="6" max="6" width="5.08203125" style="7" customWidth="1"/>
    <col min="7" max="7" width="14.6640625" style="7" customWidth="1"/>
    <col min="8" max="8" width="8.08203125" style="7" customWidth="1"/>
    <col min="9" max="9" width="8.25" style="7" customWidth="1"/>
    <col min="10" max="10" width="14" style="17" customWidth="1"/>
    <col min="11" max="11" width="13" style="17" customWidth="1"/>
    <col min="12" max="12" width="0.9140625" style="7" customWidth="1"/>
    <col min="13" max="31" width="9" style="7"/>
    <col min="32" max="50" width="8.58203125" style="7" customWidth="1"/>
    <col min="51" max="16384" width="9" style="7"/>
  </cols>
  <sheetData>
    <row r="1" spans="1:13" s="4" customFormat="1" ht="18" customHeight="1">
      <c r="A1" s="155" t="s">
        <v>134</v>
      </c>
      <c r="B1" s="3"/>
      <c r="F1" s="16"/>
      <c r="G1" s="16"/>
      <c r="H1" s="16"/>
      <c r="I1" s="16"/>
      <c r="J1" s="18"/>
      <c r="K1" s="18"/>
      <c r="L1" s="23"/>
    </row>
    <row r="2" spans="1:13" ht="18" customHeight="1">
      <c r="A2" s="24" t="s">
        <v>224</v>
      </c>
      <c r="B2" s="25"/>
      <c r="C2" s="25"/>
      <c r="D2" s="25"/>
      <c r="E2" s="26"/>
      <c r="F2" s="26"/>
      <c r="G2" s="26"/>
      <c r="H2" s="26"/>
      <c r="I2" s="26"/>
      <c r="J2" s="26"/>
      <c r="K2" s="26"/>
      <c r="L2" s="22"/>
      <c r="M2" s="20"/>
    </row>
    <row r="3" spans="1:13" ht="7" customHeight="1">
      <c r="A3" s="22"/>
      <c r="B3" s="22"/>
      <c r="C3" s="22"/>
      <c r="D3" s="27"/>
      <c r="E3" s="27"/>
      <c r="F3" s="27"/>
      <c r="G3" s="27"/>
      <c r="H3" s="27"/>
      <c r="I3" s="27"/>
      <c r="J3" s="27"/>
      <c r="K3" s="27"/>
      <c r="L3" s="22"/>
    </row>
    <row r="4" spans="1:13" s="28" customFormat="1" ht="21" customHeight="1">
      <c r="B4" s="305" t="s">
        <v>237</v>
      </c>
      <c r="C4" s="306"/>
      <c r="D4" s="306"/>
      <c r="E4" s="306"/>
      <c r="F4" s="306"/>
      <c r="G4" s="306"/>
      <c r="H4" s="306"/>
      <c r="I4" s="306"/>
      <c r="J4" s="306"/>
      <c r="K4" s="307"/>
    </row>
    <row r="5" spans="1:13" s="28" customFormat="1" ht="14.15" customHeight="1">
      <c r="B5" s="29"/>
      <c r="C5" s="180" t="s">
        <v>68</v>
      </c>
      <c r="D5" s="30"/>
      <c r="E5" s="30"/>
      <c r="F5" s="30"/>
      <c r="G5" s="30"/>
      <c r="H5" s="30"/>
      <c r="I5" s="30"/>
      <c r="J5" s="30"/>
      <c r="K5" s="228"/>
    </row>
    <row r="6" spans="1:13" ht="20.149999999999999" customHeight="1">
      <c r="B6" s="31"/>
      <c r="C6" s="308"/>
      <c r="D6" s="309"/>
      <c r="E6" s="310" t="s">
        <v>6</v>
      </c>
      <c r="F6" s="310"/>
      <c r="G6" s="311"/>
      <c r="H6" s="312"/>
      <c r="I6" s="313"/>
      <c r="J6" s="135" t="s">
        <v>138</v>
      </c>
      <c r="K6" s="169" t="s">
        <v>140</v>
      </c>
    </row>
    <row r="7" spans="1:13" ht="12.5" customHeight="1">
      <c r="B7" s="31"/>
      <c r="C7" s="308"/>
      <c r="D7" s="309"/>
      <c r="E7" s="310" t="s">
        <v>70</v>
      </c>
      <c r="F7" s="310"/>
      <c r="G7" s="137"/>
      <c r="H7" s="32" t="s">
        <v>63</v>
      </c>
      <c r="I7" s="199"/>
      <c r="J7" s="314"/>
      <c r="K7" s="316"/>
      <c r="L7" s="168"/>
    </row>
    <row r="8" spans="1:13" ht="12.5" customHeight="1">
      <c r="B8" s="31"/>
      <c r="C8" s="308"/>
      <c r="D8" s="309"/>
      <c r="E8" s="310" t="s">
        <v>5</v>
      </c>
      <c r="F8" s="310"/>
      <c r="G8" s="138"/>
      <c r="H8" s="32" t="s">
        <v>53</v>
      </c>
      <c r="I8" s="199"/>
      <c r="J8" s="315"/>
      <c r="K8" s="317"/>
    </row>
    <row r="9" spans="1:13" ht="16" customHeight="1">
      <c r="B9" s="31"/>
      <c r="C9" s="33" t="s">
        <v>119</v>
      </c>
      <c r="D9" s="34"/>
      <c r="E9" s="34"/>
      <c r="F9" s="34"/>
      <c r="G9" s="34"/>
      <c r="H9" s="34"/>
      <c r="I9" s="34"/>
      <c r="J9" s="301" t="s">
        <v>138</v>
      </c>
      <c r="K9" s="303" t="s">
        <v>140</v>
      </c>
    </row>
    <row r="10" spans="1:13" ht="12.5" customHeight="1">
      <c r="B10" s="31"/>
      <c r="C10" s="318"/>
      <c r="D10" s="310" t="s">
        <v>69</v>
      </c>
      <c r="E10" s="310"/>
      <c r="F10" s="310"/>
      <c r="G10" s="182"/>
      <c r="H10" s="183" t="s">
        <v>142</v>
      </c>
      <c r="I10" s="201"/>
      <c r="J10" s="302"/>
      <c r="K10" s="304"/>
    </row>
    <row r="11" spans="1:13" ht="12.5" customHeight="1">
      <c r="B11" s="31"/>
      <c r="C11" s="318"/>
      <c r="D11" s="319" t="s">
        <v>48</v>
      </c>
      <c r="E11" s="310" t="s">
        <v>51</v>
      </c>
      <c r="F11" s="310"/>
      <c r="G11" s="136"/>
      <c r="H11" s="139" t="s">
        <v>52</v>
      </c>
      <c r="I11" s="199"/>
      <c r="J11" s="314"/>
      <c r="K11" s="316"/>
    </row>
    <row r="12" spans="1:13" ht="12.5" customHeight="1">
      <c r="B12" s="31"/>
      <c r="C12" s="318"/>
      <c r="D12" s="319"/>
      <c r="E12" s="310" t="s">
        <v>15</v>
      </c>
      <c r="F12" s="310"/>
      <c r="G12" s="136"/>
      <c r="H12" s="139" t="s">
        <v>53</v>
      </c>
      <c r="I12" s="199"/>
      <c r="J12" s="351"/>
      <c r="K12" s="352"/>
    </row>
    <row r="13" spans="1:13" ht="12.5" customHeight="1">
      <c r="B13" s="31"/>
      <c r="C13" s="318"/>
      <c r="D13" s="319" t="s">
        <v>49</v>
      </c>
      <c r="E13" s="310" t="s">
        <v>51</v>
      </c>
      <c r="F13" s="310"/>
      <c r="G13" s="136"/>
      <c r="H13" s="139" t="s">
        <v>52</v>
      </c>
      <c r="I13" s="199"/>
      <c r="J13" s="314"/>
      <c r="K13" s="316"/>
    </row>
    <row r="14" spans="1:13" ht="12.5" customHeight="1">
      <c r="B14" s="31"/>
      <c r="C14" s="318"/>
      <c r="D14" s="319"/>
      <c r="E14" s="310" t="s">
        <v>15</v>
      </c>
      <c r="F14" s="310"/>
      <c r="G14" s="136"/>
      <c r="H14" s="139" t="s">
        <v>53</v>
      </c>
      <c r="I14" s="199"/>
      <c r="J14" s="351"/>
      <c r="K14" s="352"/>
    </row>
    <row r="15" spans="1:13" ht="12.5" customHeight="1">
      <c r="B15" s="31"/>
      <c r="C15" s="318"/>
      <c r="D15" s="319" t="s">
        <v>50</v>
      </c>
      <c r="E15" s="310" t="s">
        <v>51</v>
      </c>
      <c r="F15" s="310"/>
      <c r="G15" s="136"/>
      <c r="H15" s="139" t="s">
        <v>52</v>
      </c>
      <c r="I15" s="199"/>
      <c r="J15" s="314"/>
      <c r="K15" s="316"/>
    </row>
    <row r="16" spans="1:13" ht="12.5" customHeight="1">
      <c r="B16" s="31"/>
      <c r="C16" s="318"/>
      <c r="D16" s="319"/>
      <c r="E16" s="310" t="s">
        <v>15</v>
      </c>
      <c r="F16" s="310"/>
      <c r="G16" s="136"/>
      <c r="H16" s="139" t="s">
        <v>53</v>
      </c>
      <c r="I16" s="199"/>
      <c r="J16" s="351"/>
      <c r="K16" s="352"/>
    </row>
    <row r="17" spans="1:16" ht="9" customHeight="1">
      <c r="A17" s="22"/>
      <c r="B17" s="31"/>
      <c r="C17" s="320" t="s">
        <v>137</v>
      </c>
      <c r="D17" s="321"/>
      <c r="E17" s="321"/>
      <c r="F17" s="321"/>
      <c r="G17" s="321"/>
      <c r="H17" s="321"/>
      <c r="I17" s="321"/>
      <c r="J17" s="353">
        <f>SUM(J11,J13,J15)</f>
        <v>0</v>
      </c>
      <c r="K17" s="355">
        <f>SUM(K11,K13,K15)</f>
        <v>0</v>
      </c>
    </row>
    <row r="18" spans="1:16" ht="9" customHeight="1">
      <c r="A18" s="167"/>
      <c r="B18" s="31"/>
      <c r="C18" s="322"/>
      <c r="D18" s="323"/>
      <c r="E18" s="323"/>
      <c r="F18" s="323"/>
      <c r="G18" s="323"/>
      <c r="H18" s="323"/>
      <c r="I18" s="323"/>
      <c r="J18" s="354"/>
      <c r="K18" s="356"/>
    </row>
    <row r="19" spans="1:16" ht="20.149999999999999" customHeight="1">
      <c r="B19" s="31"/>
      <c r="C19" s="35" t="s">
        <v>59</v>
      </c>
      <c r="D19" s="36"/>
      <c r="E19" s="36"/>
      <c r="F19" s="36"/>
      <c r="G19" s="36"/>
      <c r="H19" s="36"/>
      <c r="I19" s="36"/>
      <c r="J19" s="135" t="s">
        <v>138</v>
      </c>
      <c r="K19" s="169" t="s">
        <v>140</v>
      </c>
    </row>
    <row r="20" spans="1:16" ht="12.5" customHeight="1">
      <c r="B20" s="31"/>
      <c r="C20" s="308"/>
      <c r="D20" s="319" t="s">
        <v>48</v>
      </c>
      <c r="E20" s="181" t="s">
        <v>22</v>
      </c>
      <c r="F20" s="324"/>
      <c r="G20" s="324"/>
      <c r="H20" s="140" t="s">
        <v>20</v>
      </c>
      <c r="I20" s="199"/>
      <c r="J20" s="329"/>
      <c r="K20" s="331"/>
    </row>
    <row r="21" spans="1:16" ht="12.5" customHeight="1">
      <c r="B21" s="31"/>
      <c r="C21" s="308"/>
      <c r="D21" s="319"/>
      <c r="E21" s="181" t="s">
        <v>15</v>
      </c>
      <c r="F21" s="324"/>
      <c r="G21" s="324"/>
      <c r="H21" s="140" t="s">
        <v>21</v>
      </c>
      <c r="I21" s="199"/>
      <c r="J21" s="330"/>
      <c r="K21" s="332"/>
      <c r="N21" s="122"/>
    </row>
    <row r="22" spans="1:16" ht="12.5" customHeight="1">
      <c r="B22" s="31"/>
      <c r="C22" s="308"/>
      <c r="D22" s="319" t="s">
        <v>49</v>
      </c>
      <c r="E22" s="181" t="s">
        <v>22</v>
      </c>
      <c r="F22" s="324"/>
      <c r="G22" s="324"/>
      <c r="H22" s="140" t="s">
        <v>20</v>
      </c>
      <c r="I22" s="199"/>
      <c r="J22" s="329"/>
      <c r="K22" s="331"/>
    </row>
    <row r="23" spans="1:16" ht="12.5" customHeight="1">
      <c r="B23" s="31"/>
      <c r="C23" s="308"/>
      <c r="D23" s="319"/>
      <c r="E23" s="181" t="s">
        <v>15</v>
      </c>
      <c r="F23" s="324"/>
      <c r="G23" s="324"/>
      <c r="H23" s="140" t="s">
        <v>21</v>
      </c>
      <c r="I23" s="199"/>
      <c r="J23" s="330"/>
      <c r="K23" s="332"/>
    </row>
    <row r="24" spans="1:16" ht="12.5" customHeight="1">
      <c r="B24" s="31"/>
      <c r="C24" s="308"/>
      <c r="D24" s="319" t="s">
        <v>50</v>
      </c>
      <c r="E24" s="181" t="s">
        <v>22</v>
      </c>
      <c r="F24" s="324"/>
      <c r="G24" s="324"/>
      <c r="H24" s="140" t="s">
        <v>20</v>
      </c>
      <c r="I24" s="199"/>
      <c r="J24" s="329"/>
      <c r="K24" s="331"/>
    </row>
    <row r="25" spans="1:16" ht="12.5" customHeight="1">
      <c r="B25" s="31"/>
      <c r="C25" s="308"/>
      <c r="D25" s="319"/>
      <c r="E25" s="181" t="s">
        <v>15</v>
      </c>
      <c r="F25" s="324"/>
      <c r="G25" s="324"/>
      <c r="H25" s="140" t="s">
        <v>21</v>
      </c>
      <c r="I25" s="199"/>
      <c r="J25" s="330"/>
      <c r="K25" s="332"/>
    </row>
    <row r="26" spans="1:16" ht="12.5" customHeight="1">
      <c r="B26" s="31"/>
      <c r="C26" s="308"/>
      <c r="D26" s="319" t="s">
        <v>87</v>
      </c>
      <c r="E26" s="181" t="s">
        <v>22</v>
      </c>
      <c r="F26" s="324"/>
      <c r="G26" s="324"/>
      <c r="H26" s="140" t="s">
        <v>20</v>
      </c>
      <c r="I26" s="199"/>
      <c r="J26" s="329"/>
      <c r="K26" s="331"/>
    </row>
    <row r="27" spans="1:16" ht="12.5" customHeight="1">
      <c r="B27" s="31"/>
      <c r="C27" s="308"/>
      <c r="D27" s="319"/>
      <c r="E27" s="181" t="s">
        <v>15</v>
      </c>
      <c r="F27" s="324"/>
      <c r="G27" s="324"/>
      <c r="H27" s="140" t="s">
        <v>21</v>
      </c>
      <c r="I27" s="199"/>
      <c r="J27" s="330"/>
      <c r="K27" s="332"/>
      <c r="P27" s="122"/>
    </row>
    <row r="28" spans="1:16" ht="12.5" customHeight="1">
      <c r="B28" s="31"/>
      <c r="C28" s="308"/>
      <c r="D28" s="319" t="s">
        <v>88</v>
      </c>
      <c r="E28" s="181" t="s">
        <v>22</v>
      </c>
      <c r="F28" s="324"/>
      <c r="G28" s="324"/>
      <c r="H28" s="140" t="s">
        <v>20</v>
      </c>
      <c r="I28" s="199"/>
      <c r="J28" s="329"/>
      <c r="K28" s="331"/>
    </row>
    <row r="29" spans="1:16" ht="12.5" customHeight="1">
      <c r="B29" s="31"/>
      <c r="C29" s="308"/>
      <c r="D29" s="319"/>
      <c r="E29" s="181" t="s">
        <v>15</v>
      </c>
      <c r="F29" s="324"/>
      <c r="G29" s="324"/>
      <c r="H29" s="140" t="s">
        <v>21</v>
      </c>
      <c r="I29" s="199"/>
      <c r="J29" s="330"/>
      <c r="K29" s="332"/>
    </row>
    <row r="30" spans="1:16" ht="9" customHeight="1">
      <c r="B30" s="31"/>
      <c r="C30" s="325" t="s">
        <v>62</v>
      </c>
      <c r="D30" s="326"/>
      <c r="E30" s="326"/>
      <c r="F30" s="326"/>
      <c r="G30" s="326"/>
      <c r="H30" s="326"/>
      <c r="I30" s="326"/>
      <c r="J30" s="343">
        <f>SUM(J20,J22,J24,J26,J28)</f>
        <v>0</v>
      </c>
      <c r="K30" s="345">
        <f>SUM(K20,K22,K24,K26,K28)</f>
        <v>0</v>
      </c>
    </row>
    <row r="31" spans="1:16" ht="9" customHeight="1">
      <c r="B31" s="31"/>
      <c r="C31" s="327"/>
      <c r="D31" s="328"/>
      <c r="E31" s="328"/>
      <c r="F31" s="328"/>
      <c r="G31" s="328"/>
      <c r="H31" s="328"/>
      <c r="I31" s="328"/>
      <c r="J31" s="344"/>
      <c r="K31" s="346"/>
    </row>
    <row r="32" spans="1:16" ht="20.149999999999999" customHeight="1">
      <c r="B32" s="31"/>
      <c r="C32" s="35" t="s">
        <v>71</v>
      </c>
      <c r="D32" s="36"/>
      <c r="E32" s="36"/>
      <c r="F32" s="36"/>
      <c r="G32" s="36"/>
      <c r="H32" s="36"/>
      <c r="I32" s="36"/>
      <c r="J32" s="135" t="s">
        <v>138</v>
      </c>
      <c r="K32" s="169" t="s">
        <v>140</v>
      </c>
    </row>
    <row r="33" spans="2:16" ht="14.15" customHeight="1">
      <c r="B33" s="31"/>
      <c r="C33" s="308"/>
      <c r="D33" s="319" t="s">
        <v>48</v>
      </c>
      <c r="E33" s="181" t="s">
        <v>22</v>
      </c>
      <c r="F33" s="324"/>
      <c r="G33" s="324"/>
      <c r="H33" s="140" t="s">
        <v>20</v>
      </c>
      <c r="I33" s="199"/>
      <c r="J33" s="339"/>
      <c r="K33" s="341"/>
    </row>
    <row r="34" spans="2:16" ht="14.15" customHeight="1">
      <c r="B34" s="31"/>
      <c r="C34" s="308"/>
      <c r="D34" s="319"/>
      <c r="E34" s="181" t="s">
        <v>15</v>
      </c>
      <c r="F34" s="324"/>
      <c r="G34" s="324"/>
      <c r="H34" s="140" t="s">
        <v>21</v>
      </c>
      <c r="I34" s="199"/>
      <c r="J34" s="340"/>
      <c r="K34" s="342"/>
    </row>
    <row r="35" spans="2:16" ht="14.15" customHeight="1">
      <c r="B35" s="31"/>
      <c r="C35" s="308"/>
      <c r="D35" s="319" t="s">
        <v>49</v>
      </c>
      <c r="E35" s="181" t="s">
        <v>22</v>
      </c>
      <c r="F35" s="324"/>
      <c r="G35" s="324"/>
      <c r="H35" s="140" t="s">
        <v>20</v>
      </c>
      <c r="I35" s="199"/>
      <c r="J35" s="339"/>
      <c r="K35" s="341"/>
    </row>
    <row r="36" spans="2:16" ht="14.15" customHeight="1">
      <c r="B36" s="31"/>
      <c r="C36" s="308"/>
      <c r="D36" s="319"/>
      <c r="E36" s="181" t="s">
        <v>15</v>
      </c>
      <c r="F36" s="324"/>
      <c r="G36" s="324"/>
      <c r="H36" s="140" t="s">
        <v>21</v>
      </c>
      <c r="I36" s="199"/>
      <c r="J36" s="340"/>
      <c r="K36" s="342"/>
    </row>
    <row r="37" spans="2:16" ht="14.15" customHeight="1">
      <c r="B37" s="31"/>
      <c r="C37" s="308"/>
      <c r="D37" s="319" t="s">
        <v>50</v>
      </c>
      <c r="E37" s="181" t="s">
        <v>22</v>
      </c>
      <c r="F37" s="324"/>
      <c r="G37" s="324"/>
      <c r="H37" s="140" t="s">
        <v>20</v>
      </c>
      <c r="I37" s="199"/>
      <c r="J37" s="339"/>
      <c r="K37" s="341"/>
    </row>
    <row r="38" spans="2:16" ht="14.15" customHeight="1">
      <c r="B38" s="31"/>
      <c r="C38" s="308"/>
      <c r="D38" s="319"/>
      <c r="E38" s="181" t="s">
        <v>15</v>
      </c>
      <c r="F38" s="324"/>
      <c r="G38" s="324"/>
      <c r="H38" s="140" t="s">
        <v>21</v>
      </c>
      <c r="I38" s="199"/>
      <c r="J38" s="340"/>
      <c r="K38" s="342"/>
    </row>
    <row r="39" spans="2:16" ht="8" customHeight="1">
      <c r="B39" s="31"/>
      <c r="C39" s="325" t="s">
        <v>108</v>
      </c>
      <c r="D39" s="326"/>
      <c r="E39" s="326"/>
      <c r="F39" s="326"/>
      <c r="G39" s="326"/>
      <c r="H39" s="326"/>
      <c r="I39" s="326"/>
      <c r="J39" s="347">
        <f>SUM(J33,J35,J37)</f>
        <v>0</v>
      </c>
      <c r="K39" s="349">
        <f>SUM(K33,K35,K37)</f>
        <v>0</v>
      </c>
    </row>
    <row r="40" spans="2:16" ht="8" customHeight="1">
      <c r="B40" s="31"/>
      <c r="C40" s="327"/>
      <c r="D40" s="328"/>
      <c r="E40" s="328"/>
      <c r="F40" s="328"/>
      <c r="G40" s="328"/>
      <c r="H40" s="328"/>
      <c r="I40" s="328"/>
      <c r="J40" s="348"/>
      <c r="K40" s="350"/>
    </row>
    <row r="41" spans="2:16" ht="20.149999999999999" customHeight="1">
      <c r="B41" s="31"/>
      <c r="C41" s="35" t="s">
        <v>110</v>
      </c>
      <c r="D41" s="36"/>
      <c r="E41" s="36"/>
      <c r="F41" s="36"/>
      <c r="G41" s="36"/>
      <c r="H41" s="36"/>
      <c r="I41" s="36"/>
      <c r="J41" s="135" t="s">
        <v>138</v>
      </c>
      <c r="K41" s="169" t="s">
        <v>140</v>
      </c>
    </row>
    <row r="42" spans="2:16" ht="13" customHeight="1">
      <c r="B42" s="31"/>
      <c r="C42" s="308"/>
      <c r="D42" s="319" t="s">
        <v>48</v>
      </c>
      <c r="E42" s="181" t="s">
        <v>22</v>
      </c>
      <c r="F42" s="324"/>
      <c r="G42" s="324"/>
      <c r="H42" s="140" t="s">
        <v>20</v>
      </c>
      <c r="I42" s="199"/>
      <c r="J42" s="339"/>
      <c r="K42" s="341"/>
      <c r="P42" s="122"/>
    </row>
    <row r="43" spans="2:16" ht="13" customHeight="1">
      <c r="B43" s="31"/>
      <c r="C43" s="308"/>
      <c r="D43" s="319"/>
      <c r="E43" s="181" t="s">
        <v>15</v>
      </c>
      <c r="F43" s="324"/>
      <c r="G43" s="324"/>
      <c r="H43" s="140" t="s">
        <v>21</v>
      </c>
      <c r="I43" s="199"/>
      <c r="J43" s="340"/>
      <c r="K43" s="342"/>
    </row>
    <row r="44" spans="2:16" ht="13" customHeight="1">
      <c r="B44" s="31"/>
      <c r="C44" s="308"/>
      <c r="D44" s="319" t="s">
        <v>49</v>
      </c>
      <c r="E44" s="181" t="s">
        <v>22</v>
      </c>
      <c r="F44" s="324"/>
      <c r="G44" s="324"/>
      <c r="H44" s="140" t="s">
        <v>20</v>
      </c>
      <c r="I44" s="199"/>
      <c r="J44" s="339"/>
      <c r="K44" s="341"/>
    </row>
    <row r="45" spans="2:16" ht="13" customHeight="1">
      <c r="B45" s="31"/>
      <c r="C45" s="308"/>
      <c r="D45" s="319"/>
      <c r="E45" s="181" t="s">
        <v>15</v>
      </c>
      <c r="F45" s="324"/>
      <c r="G45" s="324"/>
      <c r="H45" s="140" t="s">
        <v>21</v>
      </c>
      <c r="I45" s="199"/>
      <c r="J45" s="340"/>
      <c r="K45" s="342"/>
    </row>
    <row r="46" spans="2:16" ht="13" customHeight="1">
      <c r="B46" s="31"/>
      <c r="C46" s="308"/>
      <c r="D46" s="319" t="s">
        <v>50</v>
      </c>
      <c r="E46" s="181" t="s">
        <v>22</v>
      </c>
      <c r="F46" s="324"/>
      <c r="G46" s="324"/>
      <c r="H46" s="140" t="s">
        <v>20</v>
      </c>
      <c r="I46" s="199"/>
      <c r="J46" s="339"/>
      <c r="K46" s="341"/>
    </row>
    <row r="47" spans="2:16" ht="13" customHeight="1">
      <c r="B47" s="31"/>
      <c r="C47" s="308"/>
      <c r="D47" s="319"/>
      <c r="E47" s="181" t="s">
        <v>15</v>
      </c>
      <c r="F47" s="324"/>
      <c r="G47" s="324"/>
      <c r="H47" s="140" t="s">
        <v>21</v>
      </c>
      <c r="I47" s="199"/>
      <c r="J47" s="340"/>
      <c r="K47" s="342"/>
    </row>
    <row r="48" spans="2:16" ht="13" customHeight="1">
      <c r="B48" s="31"/>
      <c r="C48" s="308"/>
      <c r="D48" s="319" t="s">
        <v>54</v>
      </c>
      <c r="E48" s="181" t="s">
        <v>22</v>
      </c>
      <c r="F48" s="324"/>
      <c r="G48" s="324"/>
      <c r="H48" s="140" t="s">
        <v>20</v>
      </c>
      <c r="I48" s="199"/>
      <c r="J48" s="339"/>
      <c r="K48" s="341"/>
    </row>
    <row r="49" spans="2:11" ht="13" customHeight="1">
      <c r="B49" s="31"/>
      <c r="C49" s="308"/>
      <c r="D49" s="319"/>
      <c r="E49" s="181" t="s">
        <v>15</v>
      </c>
      <c r="F49" s="324"/>
      <c r="G49" s="324"/>
      <c r="H49" s="140" t="s">
        <v>21</v>
      </c>
      <c r="I49" s="199"/>
      <c r="J49" s="340"/>
      <c r="K49" s="342"/>
    </row>
    <row r="50" spans="2:11" ht="13" customHeight="1">
      <c r="B50" s="31"/>
      <c r="C50" s="308"/>
      <c r="D50" s="319" t="s">
        <v>55</v>
      </c>
      <c r="E50" s="181" t="s">
        <v>22</v>
      </c>
      <c r="F50" s="324"/>
      <c r="G50" s="324"/>
      <c r="H50" s="140" t="s">
        <v>20</v>
      </c>
      <c r="I50" s="199"/>
      <c r="J50" s="339"/>
      <c r="K50" s="341"/>
    </row>
    <row r="51" spans="2:11" ht="13" customHeight="1">
      <c r="B51" s="31"/>
      <c r="C51" s="308"/>
      <c r="D51" s="319"/>
      <c r="E51" s="181" t="s">
        <v>15</v>
      </c>
      <c r="F51" s="324"/>
      <c r="G51" s="324"/>
      <c r="H51" s="140" t="s">
        <v>21</v>
      </c>
      <c r="I51" s="199"/>
      <c r="J51" s="340"/>
      <c r="K51" s="342"/>
    </row>
    <row r="52" spans="2:11" ht="9.5" customHeight="1">
      <c r="B52" s="31"/>
      <c r="C52" s="325" t="s">
        <v>109</v>
      </c>
      <c r="D52" s="326"/>
      <c r="E52" s="326"/>
      <c r="F52" s="326"/>
      <c r="G52" s="326"/>
      <c r="H52" s="326"/>
      <c r="I52" s="333"/>
      <c r="J52" s="347">
        <f>SUM(J42,J44,J46,J48,J50)</f>
        <v>0</v>
      </c>
      <c r="K52" s="349">
        <f>SUM(K42,K44,K46,K48,K50)</f>
        <v>0</v>
      </c>
    </row>
    <row r="53" spans="2:11" ht="9.5" customHeight="1">
      <c r="B53" s="31"/>
      <c r="C53" s="327"/>
      <c r="D53" s="328"/>
      <c r="E53" s="328"/>
      <c r="F53" s="328"/>
      <c r="G53" s="328"/>
      <c r="H53" s="328"/>
      <c r="I53" s="334"/>
      <c r="J53" s="348"/>
      <c r="K53" s="350"/>
    </row>
    <row r="54" spans="2:11" ht="20.5" customHeight="1">
      <c r="B54" s="335" t="s">
        <v>34</v>
      </c>
      <c r="C54" s="336"/>
      <c r="D54" s="336"/>
      <c r="E54" s="336"/>
      <c r="F54" s="336"/>
      <c r="G54" s="336"/>
      <c r="H54" s="336"/>
      <c r="I54" s="336"/>
      <c r="J54" s="184" t="s">
        <v>138</v>
      </c>
      <c r="K54" s="185" t="s">
        <v>140</v>
      </c>
    </row>
    <row r="55" spans="2:11" ht="14.5" customHeight="1">
      <c r="B55" s="337"/>
      <c r="C55" s="338"/>
      <c r="D55" s="338"/>
      <c r="E55" s="338"/>
      <c r="F55" s="338"/>
      <c r="G55" s="338"/>
      <c r="H55" s="338"/>
      <c r="I55" s="338"/>
      <c r="J55" s="187">
        <f>SUM(J7,J17,J30,J39,J52)</f>
        <v>0</v>
      </c>
      <c r="K55" s="188">
        <f>SUM(K7,K17,K30,K39,K52)</f>
        <v>0</v>
      </c>
    </row>
  </sheetData>
  <sheetProtection sheet="1" formatCells="0"/>
  <mergeCells count="111">
    <mergeCell ref="J52:J53"/>
    <mergeCell ref="K52:K53"/>
    <mergeCell ref="J11:J12"/>
    <mergeCell ref="J13:J14"/>
    <mergeCell ref="J15:J16"/>
    <mergeCell ref="K11:K12"/>
    <mergeCell ref="K13:K14"/>
    <mergeCell ref="K15:K16"/>
    <mergeCell ref="J17:J18"/>
    <mergeCell ref="K17:K18"/>
    <mergeCell ref="J46:J47"/>
    <mergeCell ref="K46:K47"/>
    <mergeCell ref="J48:J49"/>
    <mergeCell ref="K48:K49"/>
    <mergeCell ref="J50:J51"/>
    <mergeCell ref="K50:K51"/>
    <mergeCell ref="J39:J40"/>
    <mergeCell ref="K39:K40"/>
    <mergeCell ref="J42:J43"/>
    <mergeCell ref="K42:K43"/>
    <mergeCell ref="J44:J45"/>
    <mergeCell ref="K44:K45"/>
    <mergeCell ref="J33:J34"/>
    <mergeCell ref="K33:K34"/>
    <mergeCell ref="J35:J36"/>
    <mergeCell ref="K35:K36"/>
    <mergeCell ref="J37:J38"/>
    <mergeCell ref="K37:K38"/>
    <mergeCell ref="J26:J27"/>
    <mergeCell ref="K26:K27"/>
    <mergeCell ref="J28:J29"/>
    <mergeCell ref="K28:K29"/>
    <mergeCell ref="J30:J31"/>
    <mergeCell ref="K30:K31"/>
    <mergeCell ref="J20:J21"/>
    <mergeCell ref="K20:K21"/>
    <mergeCell ref="J22:J23"/>
    <mergeCell ref="K22:K23"/>
    <mergeCell ref="J24:J25"/>
    <mergeCell ref="K24:K25"/>
    <mergeCell ref="C52:I53"/>
    <mergeCell ref="B54:I55"/>
    <mergeCell ref="F46:G46"/>
    <mergeCell ref="F47:G47"/>
    <mergeCell ref="D48:D49"/>
    <mergeCell ref="F48:G48"/>
    <mergeCell ref="F49:G49"/>
    <mergeCell ref="D50:D51"/>
    <mergeCell ref="F50:G50"/>
    <mergeCell ref="F51:G51"/>
    <mergeCell ref="C39:I40"/>
    <mergeCell ref="C42:C51"/>
    <mergeCell ref="D42:D43"/>
    <mergeCell ref="F42:G42"/>
    <mergeCell ref="F43:G43"/>
    <mergeCell ref="D44:D45"/>
    <mergeCell ref="F44:G44"/>
    <mergeCell ref="F45:G45"/>
    <mergeCell ref="D46:D47"/>
    <mergeCell ref="F29:G29"/>
    <mergeCell ref="C30:I31"/>
    <mergeCell ref="C33:C38"/>
    <mergeCell ref="D33:D34"/>
    <mergeCell ref="F33:G33"/>
    <mergeCell ref="F34:G34"/>
    <mergeCell ref="D35:D36"/>
    <mergeCell ref="F35:G35"/>
    <mergeCell ref="F36:G36"/>
    <mergeCell ref="D37:D38"/>
    <mergeCell ref="F37:G37"/>
    <mergeCell ref="F38:G38"/>
    <mergeCell ref="C17:I18"/>
    <mergeCell ref="C20:C29"/>
    <mergeCell ref="D20:D21"/>
    <mergeCell ref="F20:G20"/>
    <mergeCell ref="F21:G21"/>
    <mergeCell ref="D22:D23"/>
    <mergeCell ref="F22:G22"/>
    <mergeCell ref="F23:G23"/>
    <mergeCell ref="D24:D25"/>
    <mergeCell ref="F24:G24"/>
    <mergeCell ref="F25:G25"/>
    <mergeCell ref="D26:D27"/>
    <mergeCell ref="F26:G26"/>
    <mergeCell ref="F27:G27"/>
    <mergeCell ref="D28:D29"/>
    <mergeCell ref="F28:G28"/>
    <mergeCell ref="C13:C14"/>
    <mergeCell ref="D13:D14"/>
    <mergeCell ref="E13:F13"/>
    <mergeCell ref="E14:F14"/>
    <mergeCell ref="C15:C16"/>
    <mergeCell ref="D15:D16"/>
    <mergeCell ref="E15:F15"/>
    <mergeCell ref="E16:F16"/>
    <mergeCell ref="C10:C12"/>
    <mergeCell ref="D10:F10"/>
    <mergeCell ref="D11:D12"/>
    <mergeCell ref="E11:F11"/>
    <mergeCell ref="E12:F12"/>
    <mergeCell ref="J9:J10"/>
    <mergeCell ref="K9:K10"/>
    <mergeCell ref="B4:K4"/>
    <mergeCell ref="C6:C8"/>
    <mergeCell ref="D6:D8"/>
    <mergeCell ref="E6:F6"/>
    <mergeCell ref="E7:F7"/>
    <mergeCell ref="E8:F8"/>
    <mergeCell ref="G6:I6"/>
    <mergeCell ref="J7:J8"/>
    <mergeCell ref="K7:K8"/>
  </mergeCells>
  <phoneticPr fontId="2"/>
  <dataValidations count="11">
    <dataValidation allowBlank="1" showErrorMessage="1" sqref="G7:H8 G6" xr:uid="{00000000-0002-0000-0300-000000000000}"/>
    <dataValidation allowBlank="1" showInputMessage="1" showErrorMessage="1" prompt="助成事業で実施する内容をご記入ください" sqref="F33 F35 F37:G37" xr:uid="{00000000-0002-0000-0300-000002000000}"/>
    <dataValidation imeMode="disabled" allowBlank="1" showInputMessage="1" showErrorMessage="1" prompt="入力不要（自動計算されます）" sqref="J30:K30 J55:K55" xr:uid="{00000000-0002-0000-0300-000003000000}"/>
    <dataValidation type="list" allowBlank="1" showErrorMessage="1" sqref="I10" xr:uid="{00000000-0002-0000-0300-000006000000}">
      <formula1>"選択,新規,既存HPﾘﾆｭｰｱﾙ"</formula1>
    </dataValidation>
    <dataValidation allowBlank="1" showInputMessage="1" showErrorMessage="1" promptTitle="リニューアルの場合のみ記入してください" prompt="新規制作の場合は記入不要" sqref="G10" xr:uid="{00000000-0002-0000-0300-000007000000}"/>
    <dataValidation type="date" imeMode="halfAlpha" allowBlank="1" showInputMessage="1" showErrorMessage="1" errorTitle="助成対象期間をご確認ください" error="契約は令和8年9月1日から令和9年11月30日まで（助成対象期間内）に行う必要があります" prompt="2026/9/1～2027/11/30_x000a_西暦年/月/日 を半角で入力_x000a_例）2026/10/1" sqref="I7 I11 I13 I15 I20 I22 I24 I26 I28 I33 I35 I37 I42 I44 I46 I48 I50" xr:uid="{6B093085-4ED0-40D7-890A-54637719FF8D}">
      <formula1>46266</formula1>
      <formula2>46721</formula2>
    </dataValidation>
    <dataValidation type="date" imeMode="halfAlpha" allowBlank="1" showInputMessage="1" showErrorMessage="1" errorTitle="助成対象期間をご確認ください" error="支払いは令和8年9月1日から令和9年11月30日まで（助成対象期間内）に行う必要があります" prompt="2026/9/1～2027/11/30_x000a_西暦年/月/日 を半角で入力_x000a_例）2026/10/1" sqref="I8 I12 I14 I16 I21 I23 I25 I27 I29 I34 I36 I38 I43 I45 I47 I49 I51" xr:uid="{5278C31D-2CF3-4598-8263-BB999D95DDD8}">
      <formula1>46266</formula1>
      <formula2>46721</formula2>
    </dataValidation>
    <dataValidation allowBlank="1" showInputMessage="1" showErrorMessage="1" prompt="助成事業で実施する内容をご記入ください_x000a_例：チラシ印刷_x000a_　　　チラシデザイン委託　等" sqref="F20:G20 F22:G22 F24:G24 F26:G26 F28:G28" xr:uid="{47964653-9B50-4AB6-A683-8A5213961DBE}"/>
    <dataValidation allowBlank="1" showInputMessage="1" showErrorMessage="1" prompt="新聞、雑誌、展示会ガイドブック、web広告掲載のため、広告媒体社へ直接支払う経費が対象" sqref="F43:G43 F45:G45 F47:G47 F49:G49 F51:G51" xr:uid="{D6A8A5FD-F2BE-4C86-8983-98E1FAEDF2B4}"/>
    <dataValidation allowBlank="1" showInputMessage="1" showErrorMessage="1" prompt="助成事業で実施する内容をご記入ください_x000a_例：○○新聞広告掲載 / Googleリスティング広告 など" sqref="F42:G42 F44:G44 F46:G46 F48:G48 F50:G50" xr:uid="{662829BE-97C2-469E-8611-4848FD66C577}"/>
    <dataValidation allowBlank="1" showInputMessage="1" showErrorMessage="1" prompt="委託する業務が主たる業務であることがHP等で確認出来る必要があります_x000a_※申請書に記載した経費であっても、交付決定後に、助成対象経費に該当しないことが判明した場合は、助成対象外となりますのでご注意ください" sqref="G12 G14 G16 F21:G21 F23:G23 F25:G25 F27:G27 F29:G29 F34:G34 F36:G36 F38:G38" xr:uid="{895D3494-7593-4E1F-AA49-4C9CEC409BB0}"/>
  </dataValidations>
  <printOptions horizontalCentered="1"/>
  <pageMargins left="0.19685039370078741" right="0.19685039370078741"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AO135"/>
  <sheetViews>
    <sheetView showGridLines="0" showZeros="0" view="pageBreakPreview" zoomScale="115" zoomScaleNormal="100" zoomScaleSheetLayoutView="115" workbookViewId="0">
      <selection activeCell="X53" sqref="X53"/>
    </sheetView>
  </sheetViews>
  <sheetFormatPr defaultColWidth="8.08203125" defaultRowHeight="13"/>
  <cols>
    <col min="1" max="1" width="1.58203125" style="4" customWidth="1"/>
    <col min="2" max="2" width="1.08203125" style="4" customWidth="1"/>
    <col min="3" max="3" width="3" style="4" bestFit="1" customWidth="1"/>
    <col min="4" max="4" width="21.58203125" style="4" customWidth="1"/>
    <col min="5" max="20" width="3.08203125" style="4" customWidth="1"/>
    <col min="21" max="21" width="0.83203125" style="4" customWidth="1"/>
    <col min="22" max="22" width="8.25" style="4" bestFit="1" customWidth="1"/>
    <col min="23" max="25" width="8.08203125" style="4"/>
    <col min="26" max="26" width="10" style="94" bestFit="1" customWidth="1"/>
    <col min="27" max="16384" width="8.08203125" style="4"/>
  </cols>
  <sheetData>
    <row r="1" spans="1:41" ht="18" customHeight="1">
      <c r="A1" s="155" t="s">
        <v>86</v>
      </c>
      <c r="B1" s="16"/>
      <c r="C1" s="16"/>
      <c r="T1" s="18"/>
      <c r="U1" s="37"/>
      <c r="V1" s="231"/>
      <c r="W1" s="231"/>
      <c r="X1" s="231"/>
      <c r="Y1" s="231"/>
      <c r="Z1" s="232"/>
      <c r="AA1" s="233"/>
      <c r="AB1" s="233"/>
      <c r="AC1" s="233"/>
      <c r="AD1" s="7"/>
      <c r="AE1" s="7"/>
      <c r="AF1" s="7"/>
      <c r="AG1" s="7"/>
      <c r="AH1" s="7"/>
      <c r="AI1" s="7"/>
      <c r="AJ1" s="7"/>
      <c r="AK1" s="7"/>
      <c r="AL1" s="7"/>
      <c r="AM1" s="7"/>
      <c r="AN1" s="7"/>
      <c r="AO1" s="7"/>
    </row>
    <row r="2" spans="1:41" ht="17.149999999999999" customHeight="1">
      <c r="A2" s="38" t="s">
        <v>225</v>
      </c>
      <c r="B2" s="39"/>
      <c r="C2" s="39"/>
      <c r="V2" s="231"/>
      <c r="W2" s="231"/>
      <c r="X2" s="231"/>
      <c r="Y2" s="231"/>
      <c r="Z2" s="232"/>
      <c r="AA2" s="233"/>
      <c r="AB2" s="233"/>
      <c r="AC2" s="233"/>
      <c r="AD2" s="7"/>
      <c r="AE2" s="7"/>
      <c r="AF2" s="7"/>
      <c r="AG2" s="7"/>
      <c r="AH2" s="7"/>
      <c r="AI2" s="7"/>
      <c r="AJ2" s="7"/>
      <c r="AK2" s="7"/>
      <c r="AL2" s="7"/>
      <c r="AM2" s="7"/>
      <c r="AN2" s="7"/>
      <c r="AO2" s="7"/>
    </row>
    <row r="3" spans="1:41" ht="11.15" customHeight="1">
      <c r="B3" s="399" t="s">
        <v>35</v>
      </c>
      <c r="C3" s="400"/>
      <c r="D3" s="364" t="s">
        <v>22</v>
      </c>
      <c r="E3" s="357" t="s">
        <v>149</v>
      </c>
      <c r="F3" s="358"/>
      <c r="G3" s="358"/>
      <c r="H3" s="358"/>
      <c r="I3" s="359"/>
      <c r="J3" s="358" t="s">
        <v>218</v>
      </c>
      <c r="K3" s="358"/>
      <c r="L3" s="358"/>
      <c r="M3" s="358"/>
      <c r="N3" s="358"/>
      <c r="O3" s="358"/>
      <c r="P3" s="358"/>
      <c r="Q3" s="358"/>
      <c r="R3" s="358"/>
      <c r="S3" s="358"/>
      <c r="T3" s="359"/>
      <c r="V3" s="233"/>
      <c r="W3" s="233"/>
      <c r="X3" s="233"/>
      <c r="Y3" s="233"/>
      <c r="Z3" s="232"/>
      <c r="AA3" s="233"/>
      <c r="AB3" s="233"/>
      <c r="AC3" s="233"/>
      <c r="AD3" s="7"/>
      <c r="AE3" s="7"/>
      <c r="AF3" s="7"/>
      <c r="AG3" s="7"/>
      <c r="AH3" s="7"/>
      <c r="AI3" s="7"/>
      <c r="AJ3" s="7"/>
      <c r="AK3" s="7"/>
      <c r="AL3" s="7"/>
      <c r="AM3" s="7"/>
      <c r="AN3" s="7"/>
      <c r="AO3" s="7"/>
    </row>
    <row r="4" spans="1:41" ht="30.65" customHeight="1">
      <c r="B4" s="401"/>
      <c r="C4" s="402"/>
      <c r="D4" s="365"/>
      <c r="E4" s="40" t="s">
        <v>214</v>
      </c>
      <c r="F4" s="41" t="s">
        <v>215</v>
      </c>
      <c r="G4" s="41" t="s">
        <v>90</v>
      </c>
      <c r="H4" s="41" t="s">
        <v>91</v>
      </c>
      <c r="I4" s="41" t="s">
        <v>92</v>
      </c>
      <c r="J4" s="42" t="s">
        <v>216</v>
      </c>
      <c r="K4" s="42" t="s">
        <v>217</v>
      </c>
      <c r="L4" s="42" t="s">
        <v>96</v>
      </c>
      <c r="M4" s="42" t="s">
        <v>97</v>
      </c>
      <c r="N4" s="42" t="s">
        <v>98</v>
      </c>
      <c r="O4" s="42" t="s">
        <v>99</v>
      </c>
      <c r="P4" s="42" t="s">
        <v>100</v>
      </c>
      <c r="Q4" s="42" t="s">
        <v>101</v>
      </c>
      <c r="R4" s="41" t="s">
        <v>215</v>
      </c>
      <c r="S4" s="41" t="s">
        <v>90</v>
      </c>
      <c r="T4" s="41" t="s">
        <v>91</v>
      </c>
      <c r="V4" s="233"/>
      <c r="W4" s="233"/>
      <c r="X4" s="233"/>
      <c r="Y4" s="233"/>
      <c r="Z4" s="232"/>
      <c r="AA4" s="233"/>
      <c r="AB4" s="233"/>
      <c r="AC4" s="233"/>
      <c r="AD4" s="7"/>
      <c r="AE4" s="7"/>
      <c r="AF4" s="7"/>
      <c r="AG4" s="7"/>
      <c r="AH4" s="7"/>
      <c r="AI4" s="7"/>
      <c r="AJ4" s="7"/>
      <c r="AK4" s="7"/>
      <c r="AL4" s="7"/>
      <c r="AM4" s="7"/>
      <c r="AN4" s="7"/>
      <c r="AO4" s="7"/>
    </row>
    <row r="5" spans="1:41" ht="5.5" customHeight="1">
      <c r="B5" s="401"/>
      <c r="C5" s="402"/>
      <c r="D5" s="397" t="s">
        <v>23</v>
      </c>
      <c r="E5" s="43"/>
      <c r="F5" s="44"/>
      <c r="G5" s="44"/>
      <c r="H5" s="44"/>
      <c r="I5" s="45"/>
      <c r="J5" s="45"/>
      <c r="K5" s="45"/>
      <c r="L5" s="45"/>
      <c r="M5" s="45"/>
      <c r="N5" s="45"/>
      <c r="O5" s="45"/>
      <c r="P5" s="45"/>
      <c r="Q5" s="44"/>
      <c r="R5" s="44"/>
      <c r="S5" s="44"/>
      <c r="T5" s="44"/>
      <c r="V5" s="233"/>
      <c r="W5" s="233"/>
      <c r="X5" s="233"/>
      <c r="Y5" s="233"/>
      <c r="Z5" s="232"/>
      <c r="AA5" s="233"/>
      <c r="AB5" s="233"/>
      <c r="AC5" s="233"/>
      <c r="AD5" s="7"/>
      <c r="AE5" s="7"/>
      <c r="AF5" s="7"/>
      <c r="AG5" s="7"/>
      <c r="AH5" s="7"/>
      <c r="AI5" s="7"/>
      <c r="AJ5" s="7"/>
      <c r="AK5" s="7"/>
      <c r="AL5" s="7"/>
      <c r="AM5" s="7"/>
      <c r="AN5" s="7"/>
      <c r="AO5" s="7"/>
    </row>
    <row r="6" spans="1:41" ht="7" customHeight="1">
      <c r="B6" s="401"/>
      <c r="C6" s="402"/>
      <c r="D6" s="398"/>
      <c r="E6" s="46"/>
      <c r="F6" s="194"/>
      <c r="G6" s="194"/>
      <c r="H6" s="194"/>
      <c r="I6" s="195"/>
      <c r="J6" s="195"/>
      <c r="K6" s="195"/>
      <c r="L6" s="195"/>
      <c r="M6" s="195"/>
      <c r="N6" s="195"/>
      <c r="O6" s="195"/>
      <c r="P6" s="195"/>
      <c r="Q6" s="194"/>
      <c r="R6" s="194"/>
      <c r="S6" s="194"/>
      <c r="T6" s="194"/>
      <c r="V6" s="233"/>
      <c r="W6" s="234"/>
      <c r="X6" s="234"/>
      <c r="Y6" s="234"/>
      <c r="Z6" s="232"/>
      <c r="AA6" s="233"/>
      <c r="AB6" s="233"/>
      <c r="AC6" s="233"/>
      <c r="AD6" s="7"/>
      <c r="AE6" s="7"/>
      <c r="AF6" s="7"/>
      <c r="AG6" s="7"/>
      <c r="AH6" s="7"/>
      <c r="AI6" s="7"/>
      <c r="AJ6" s="7"/>
      <c r="AK6" s="7"/>
      <c r="AL6" s="7"/>
      <c r="AM6" s="7"/>
      <c r="AN6" s="7"/>
      <c r="AO6" s="7"/>
    </row>
    <row r="7" spans="1:41" ht="4.5" customHeight="1">
      <c r="B7" s="401"/>
      <c r="C7" s="402"/>
      <c r="D7" s="398"/>
      <c r="E7" s="43"/>
      <c r="F7" s="47"/>
      <c r="G7" s="47"/>
      <c r="H7" s="47"/>
      <c r="I7" s="48"/>
      <c r="J7" s="48"/>
      <c r="K7" s="48"/>
      <c r="L7" s="48"/>
      <c r="M7" s="48"/>
      <c r="N7" s="48"/>
      <c r="O7" s="48"/>
      <c r="P7" s="48"/>
      <c r="Q7" s="47"/>
      <c r="R7" s="47"/>
      <c r="S7" s="47"/>
      <c r="T7" s="47"/>
      <c r="V7" s="233"/>
      <c r="W7" s="234"/>
      <c r="X7" s="234"/>
      <c r="Y7" s="234"/>
      <c r="Z7" s="232"/>
      <c r="AA7" s="233"/>
      <c r="AB7" s="233"/>
      <c r="AC7" s="233"/>
      <c r="AD7" s="7"/>
      <c r="AE7" s="7"/>
      <c r="AF7" s="7"/>
      <c r="AG7" s="7"/>
      <c r="AH7" s="7"/>
      <c r="AI7" s="7"/>
      <c r="AJ7" s="7"/>
      <c r="AK7" s="7"/>
      <c r="AL7" s="7"/>
      <c r="AM7" s="7"/>
      <c r="AN7" s="7"/>
      <c r="AO7" s="7"/>
    </row>
    <row r="8" spans="1:41" ht="14.15" customHeight="1">
      <c r="B8" s="401"/>
      <c r="C8" s="402"/>
      <c r="D8" s="398"/>
      <c r="E8" s="49"/>
      <c r="F8" s="50"/>
      <c r="G8" s="50"/>
      <c r="H8" s="50"/>
      <c r="I8" s="51"/>
      <c r="J8" s="51"/>
      <c r="K8" s="51"/>
      <c r="L8" s="395"/>
      <c r="M8" s="395"/>
      <c r="N8" s="395"/>
      <c r="O8" s="395"/>
      <c r="P8" s="395"/>
      <c r="Q8" s="395"/>
      <c r="R8" s="395"/>
      <c r="S8" s="395"/>
      <c r="T8" s="396"/>
      <c r="V8" s="233"/>
      <c r="W8" s="234"/>
      <c r="X8" s="234"/>
      <c r="Y8" s="234"/>
      <c r="Z8" s="232"/>
      <c r="AA8" s="233"/>
      <c r="AB8" s="233"/>
      <c r="AC8" s="233"/>
      <c r="AD8" s="7"/>
      <c r="AE8" s="7"/>
      <c r="AF8" s="7"/>
      <c r="AG8" s="7"/>
      <c r="AH8" s="7"/>
      <c r="AI8" s="7"/>
      <c r="AJ8" s="7"/>
      <c r="AK8" s="7"/>
      <c r="AL8" s="7"/>
      <c r="AM8" s="7"/>
      <c r="AN8" s="7"/>
      <c r="AO8" s="7"/>
    </row>
    <row r="9" spans="1:41" ht="14.5" customHeight="1">
      <c r="B9" s="401"/>
      <c r="C9" s="402"/>
      <c r="D9" s="398"/>
      <c r="E9" s="52"/>
      <c r="F9" s="367">
        <v>46266</v>
      </c>
      <c r="G9" s="368"/>
      <c r="H9" s="368"/>
      <c r="I9" s="368"/>
      <c r="J9" s="368"/>
      <c r="K9" s="369" t="s">
        <v>66</v>
      </c>
      <c r="L9" s="369"/>
      <c r="M9" s="370">
        <v>46721</v>
      </c>
      <c r="N9" s="371"/>
      <c r="O9" s="371"/>
      <c r="P9" s="371"/>
      <c r="Q9" s="371"/>
      <c r="R9" s="369" t="s">
        <v>67</v>
      </c>
      <c r="S9" s="369"/>
      <c r="T9" s="53"/>
      <c r="V9" s="233"/>
      <c r="W9" s="234"/>
      <c r="X9" s="234"/>
      <c r="Y9" s="234"/>
      <c r="Z9" s="232"/>
      <c r="AA9" s="233"/>
      <c r="AB9" s="233"/>
      <c r="AC9" s="233"/>
      <c r="AD9" s="7"/>
      <c r="AE9" s="7"/>
      <c r="AF9" s="7"/>
      <c r="AG9" s="7"/>
      <c r="AH9" s="7"/>
      <c r="AI9" s="7"/>
      <c r="AJ9" s="7"/>
      <c r="AK9" s="7"/>
      <c r="AL9" s="7"/>
      <c r="AM9" s="7"/>
      <c r="AN9" s="7"/>
      <c r="AO9" s="7"/>
    </row>
    <row r="10" spans="1:41" ht="5.5" customHeight="1">
      <c r="B10" s="403" t="s">
        <v>36</v>
      </c>
      <c r="C10" s="404"/>
      <c r="D10" s="404"/>
      <c r="E10" s="54"/>
      <c r="F10" s="55"/>
      <c r="G10" s="55"/>
      <c r="H10" s="55"/>
      <c r="I10" s="56"/>
      <c r="J10" s="56"/>
      <c r="K10" s="56"/>
      <c r="L10" s="56"/>
      <c r="M10" s="56"/>
      <c r="N10" s="56"/>
      <c r="O10" s="56"/>
      <c r="P10" s="56"/>
      <c r="Q10" s="55"/>
      <c r="R10" s="55"/>
      <c r="S10" s="55"/>
      <c r="T10" s="57"/>
      <c r="V10" s="123">
        <v>46265</v>
      </c>
      <c r="W10" s="235"/>
      <c r="X10" s="234"/>
      <c r="Y10" s="234"/>
      <c r="Z10" s="232"/>
      <c r="AA10" s="233"/>
      <c r="AB10" s="233"/>
      <c r="AC10" s="233"/>
      <c r="AD10" s="7"/>
      <c r="AE10" s="7"/>
      <c r="AF10" s="7"/>
      <c r="AG10" s="7"/>
      <c r="AH10" s="7"/>
      <c r="AI10" s="7"/>
      <c r="AJ10" s="7"/>
      <c r="AK10" s="7"/>
      <c r="AL10" s="7"/>
      <c r="AM10" s="7"/>
      <c r="AN10" s="7"/>
      <c r="AO10" s="7"/>
    </row>
    <row r="11" spans="1:41" ht="5.5" customHeight="1">
      <c r="B11" s="405"/>
      <c r="C11" s="406"/>
      <c r="D11" s="406"/>
      <c r="E11" s="58"/>
      <c r="F11" s="59"/>
      <c r="G11" s="59"/>
      <c r="H11" s="59"/>
      <c r="I11" s="60"/>
      <c r="J11" s="60"/>
      <c r="K11" s="60"/>
      <c r="L11" s="60"/>
      <c r="M11" s="60"/>
      <c r="N11" s="60"/>
      <c r="O11" s="60"/>
      <c r="P11" s="60"/>
      <c r="Q11" s="59"/>
      <c r="R11" s="59"/>
      <c r="S11" s="59"/>
      <c r="T11" s="61"/>
      <c r="V11" s="123">
        <v>46266</v>
      </c>
      <c r="W11" s="235"/>
      <c r="X11" s="234"/>
      <c r="Y11" s="234"/>
      <c r="Z11" s="232"/>
      <c r="AA11" s="233"/>
      <c r="AB11" s="233"/>
      <c r="AC11" s="233"/>
      <c r="AD11" s="7"/>
      <c r="AE11" s="7"/>
      <c r="AF11" s="7"/>
      <c r="AG11" s="7"/>
      <c r="AH11" s="7"/>
      <c r="AI11" s="7"/>
      <c r="AJ11" s="7"/>
      <c r="AK11" s="7"/>
      <c r="AL11" s="7"/>
      <c r="AM11" s="7"/>
      <c r="AN11" s="7"/>
      <c r="AO11" s="7"/>
    </row>
    <row r="12" spans="1:41" ht="5.5" customHeight="1">
      <c r="B12" s="405"/>
      <c r="C12" s="407"/>
      <c r="D12" s="407"/>
      <c r="E12" s="62"/>
      <c r="F12" s="63"/>
      <c r="G12" s="63"/>
      <c r="H12" s="63"/>
      <c r="I12" s="64"/>
      <c r="J12" s="64"/>
      <c r="K12" s="64"/>
      <c r="L12" s="64"/>
      <c r="M12" s="64"/>
      <c r="N12" s="64"/>
      <c r="O12" s="64"/>
      <c r="P12" s="64"/>
      <c r="Q12" s="63"/>
      <c r="R12" s="63"/>
      <c r="S12" s="63"/>
      <c r="T12" s="65"/>
      <c r="V12" s="123">
        <v>46295</v>
      </c>
      <c r="W12" s="235"/>
      <c r="X12" s="234"/>
      <c r="Y12" s="234"/>
      <c r="Z12" s="232"/>
      <c r="AA12" s="233"/>
      <c r="AB12" s="233"/>
      <c r="AC12" s="233"/>
      <c r="AD12" s="7"/>
      <c r="AE12" s="7"/>
      <c r="AF12" s="7"/>
      <c r="AG12" s="7"/>
      <c r="AH12" s="7"/>
      <c r="AI12" s="7"/>
      <c r="AJ12" s="7"/>
      <c r="AK12" s="7"/>
      <c r="AL12" s="7"/>
      <c r="AM12" s="7"/>
      <c r="AN12" s="7"/>
      <c r="AO12" s="7"/>
    </row>
    <row r="13" spans="1:41" ht="6" customHeight="1">
      <c r="A13" s="372"/>
      <c r="B13" s="373"/>
      <c r="C13" s="375">
        <v>1</v>
      </c>
      <c r="D13" s="366" t="str">
        <f>IF(別紙２_展示会等!E4="","",別紙２_展示会等!E4)</f>
        <v/>
      </c>
      <c r="E13" s="66"/>
      <c r="F13" s="66"/>
      <c r="G13" s="66"/>
      <c r="H13" s="66"/>
      <c r="I13" s="66"/>
      <c r="J13" s="66"/>
      <c r="K13" s="66"/>
      <c r="L13" s="66"/>
      <c r="M13" s="66"/>
      <c r="N13" s="66"/>
      <c r="O13" s="66"/>
      <c r="P13" s="66"/>
      <c r="Q13" s="66"/>
      <c r="R13" s="66"/>
      <c r="S13" s="67"/>
      <c r="T13" s="66"/>
      <c r="V13" s="123">
        <v>46296</v>
      </c>
      <c r="W13" s="235"/>
      <c r="X13" s="234"/>
      <c r="Y13" s="234"/>
      <c r="Z13" s="232"/>
      <c r="AA13" s="233"/>
      <c r="AB13" s="233"/>
      <c r="AC13" s="233"/>
      <c r="AD13" s="7"/>
      <c r="AE13" s="7"/>
      <c r="AF13" s="7"/>
      <c r="AG13" s="7"/>
      <c r="AH13" s="7"/>
      <c r="AI13" s="7"/>
      <c r="AJ13" s="7"/>
      <c r="AK13" s="7"/>
      <c r="AL13" s="7"/>
      <c r="AM13" s="7"/>
      <c r="AN13" s="7"/>
      <c r="AO13" s="7"/>
    </row>
    <row r="14" spans="1:41" ht="6" customHeight="1">
      <c r="A14" s="372"/>
      <c r="B14" s="373"/>
      <c r="C14" s="376"/>
      <c r="D14" s="361"/>
      <c r="E14" s="66"/>
      <c r="F14" s="68" t="str">
        <f>IF(OR(AND($V$11&lt;=別紙２_展示会等!$E$5,別紙２_展示会等!$E$5&lt;=$V$12),AND($V$11&lt;=別紙２_展示会等!$G$5,別紙２_展示会等!$G$5&lt;=$V$12)),"▲","")</f>
        <v/>
      </c>
      <c r="G14" s="68" t="str">
        <f>IF(OR(AND($V$13&lt;=別紙２_展示会等!$E$5,別紙２_展示会等!$E$5&lt;=$V$14),AND($V$13&lt;=別紙２_展示会等!$G$5,別紙２_展示会等!$G$5&lt;=$V$14)),"▲","")</f>
        <v/>
      </c>
      <c r="H14" s="68" t="str">
        <f>IF(OR(AND($V$15&lt;=別紙２_展示会等!$E$5,別紙２_展示会等!$E$5&lt;=$V$16),AND($V$15&lt;=別紙２_展示会等!$G$5,別紙２_展示会等!$G$5&lt;=$V$16)),"▲","")</f>
        <v/>
      </c>
      <c r="I14" s="68" t="str">
        <f>IF(OR(AND($V$17&lt;=別紙２_展示会等!$E$5,別紙２_展示会等!$E$5&lt;=$V$18),AND($V$17&lt;=別紙２_展示会等!$G$5,別紙２_展示会等!$G$5&lt;=$V$18)),"▲","")</f>
        <v/>
      </c>
      <c r="J14" s="68" t="str">
        <f>IF(OR(AND($V$19&lt;=別紙２_展示会等!$E$5,別紙２_展示会等!$E$5&lt;=$V$20),AND($V$19&lt;=別紙２_展示会等!$G$5,別紙２_展示会等!$G$5&lt;=$V$20)),"▲","")</f>
        <v/>
      </c>
      <c r="K14" s="68" t="str">
        <f>IF(OR(AND($V$21&lt;=別紙２_展示会等!$E$5,別紙２_展示会等!$E$5&lt;=$V$22),AND($V$21&lt;=別紙２_展示会等!$G$5,別紙２_展示会等!$G$5&lt;=$V$22)),"▲","")</f>
        <v/>
      </c>
      <c r="L14" s="68" t="str">
        <f>IF(OR(AND($V$23&lt;=別紙２_展示会等!$E$5,別紙２_展示会等!$E$5&lt;=$V$24),AND($V$23&lt;=別紙２_展示会等!$G$5,別紙２_展示会等!$G$5&lt;=$V$24)),"▲","")</f>
        <v/>
      </c>
      <c r="M14" s="68" t="str">
        <f>IF(OR(AND($V$25&lt;=別紙２_展示会等!$E$5,別紙２_展示会等!$E$5&lt;=$V$26),AND($V$25&lt;=別紙２_展示会等!$G$5,別紙２_展示会等!$G$5&lt;=$V$26)),"▲","")</f>
        <v/>
      </c>
      <c r="N14" s="68" t="str">
        <f>IF(OR(AND($V$27&lt;=別紙２_展示会等!$E$5,別紙２_展示会等!$E$5&lt;=$V$28),AND($V$27&lt;=別紙２_展示会等!$G$5,別紙２_展示会等!$G$5&lt;=$V$28)),"▲","")</f>
        <v/>
      </c>
      <c r="O14" s="68" t="str">
        <f>IF(OR(AND($V$29&lt;=別紙２_展示会等!$E$5,別紙２_展示会等!$E$5&lt;=$V$30),AND($V$29&lt;=別紙２_展示会等!$G$5,別紙２_展示会等!$G$5&lt;=$V$30)),"▲","")</f>
        <v/>
      </c>
      <c r="P14" s="68" t="str">
        <f>IF(OR(AND($V$31&lt;=別紙２_展示会等!$E$5,別紙２_展示会等!$E$5&lt;=$V$32),AND($V$31&lt;=別紙２_展示会等!$G$5,別紙２_展示会等!$G$5&lt;=$V$32)),"▲","")</f>
        <v/>
      </c>
      <c r="Q14" s="68" t="str">
        <f>IF(OR(AND($V$33&lt;=別紙２_展示会等!$E$5,別紙２_展示会等!$E$5&lt;=$V$34),AND($V$33&lt;=別紙２_展示会等!$G$5,別紙２_展示会等!$G$5&lt;=$V$34)),"▲","")</f>
        <v/>
      </c>
      <c r="R14" s="68" t="str">
        <f>IF(OR(AND($V$35&lt;=別紙２_展示会等!$E$5,別紙２_展示会等!$E$5&lt;=$V$36),AND($V$35&lt;=別紙２_展示会等!$G$5,別紙２_展示会等!$G$5&lt;=$V$36)),"▲","")</f>
        <v/>
      </c>
      <c r="S14" s="68" t="str">
        <f>IF(OR(AND($V$37&lt;=別紙２_展示会等!$E$5,別紙２_展示会等!$E$5&lt;=$V$38),AND($V$37&lt;=別紙２_展示会等!$G$5,別紙２_展示会等!$G$5&lt;=$V$38)),"▲","")</f>
        <v/>
      </c>
      <c r="T14" s="68" t="str">
        <f>IF(OR(AND($V$39&lt;=別紙２_展示会等!$E$5,別紙２_展示会等!$E$5&lt;=$V$40),AND($V$39&lt;=別紙２_展示会等!$G$5,別紙２_展示会等!$G$5&lt;=$V$40)),"▲","")</f>
        <v/>
      </c>
      <c r="V14" s="123">
        <v>46326</v>
      </c>
      <c r="W14" s="235"/>
      <c r="X14" s="234"/>
      <c r="Y14" s="231"/>
      <c r="Z14" s="232"/>
      <c r="AA14" s="233"/>
      <c r="AB14" s="233"/>
      <c r="AC14" s="233"/>
      <c r="AD14" s="7"/>
      <c r="AE14" s="7"/>
      <c r="AF14" s="7"/>
      <c r="AG14" s="7"/>
      <c r="AH14" s="7"/>
      <c r="AI14" s="7"/>
      <c r="AJ14" s="7"/>
      <c r="AK14" s="7"/>
      <c r="AL14" s="7"/>
      <c r="AM14" s="7"/>
      <c r="AN14" s="7"/>
      <c r="AO14" s="7"/>
    </row>
    <row r="15" spans="1:41" ht="6" customHeight="1">
      <c r="A15" s="372"/>
      <c r="B15" s="373"/>
      <c r="C15" s="376"/>
      <c r="D15" s="361"/>
      <c r="E15" s="66"/>
      <c r="F15" s="69"/>
      <c r="G15" s="69"/>
      <c r="H15" s="69"/>
      <c r="I15" s="69"/>
      <c r="J15" s="69"/>
      <c r="K15" s="69"/>
      <c r="L15" s="69"/>
      <c r="M15" s="69"/>
      <c r="N15" s="69"/>
      <c r="O15" s="69"/>
      <c r="P15" s="69"/>
      <c r="Q15" s="69"/>
      <c r="R15" s="69"/>
      <c r="S15" s="69"/>
      <c r="T15" s="69"/>
      <c r="V15" s="123">
        <v>46327</v>
      </c>
      <c r="W15" s="235"/>
      <c r="X15" s="234"/>
      <c r="Y15" s="234"/>
      <c r="Z15" s="232"/>
      <c r="AA15" s="233"/>
      <c r="AB15" s="233"/>
      <c r="AC15" s="233"/>
      <c r="AD15" s="7"/>
      <c r="AE15" s="7"/>
      <c r="AF15" s="7"/>
      <c r="AG15" s="7"/>
      <c r="AH15" s="7"/>
      <c r="AI15" s="7"/>
      <c r="AJ15" s="7"/>
      <c r="AK15" s="7"/>
      <c r="AL15" s="7"/>
      <c r="AM15" s="7"/>
      <c r="AN15" s="7"/>
      <c r="AO15" s="7"/>
    </row>
    <row r="16" spans="1:41" ht="6" customHeight="1">
      <c r="A16" s="372"/>
      <c r="B16" s="373"/>
      <c r="C16" s="376">
        <v>2</v>
      </c>
      <c r="D16" s="361" t="str">
        <f>IF(別紙２_展示会等!E9="","",別紙２_展示会等!E9)</f>
        <v/>
      </c>
      <c r="E16" s="66"/>
      <c r="F16" s="66"/>
      <c r="G16" s="66"/>
      <c r="H16" s="66"/>
      <c r="I16" s="66"/>
      <c r="J16" s="66"/>
      <c r="K16" s="66"/>
      <c r="L16" s="66"/>
      <c r="M16" s="66"/>
      <c r="N16" s="66"/>
      <c r="O16" s="66"/>
      <c r="P16" s="66"/>
      <c r="Q16" s="66"/>
      <c r="R16" s="66"/>
      <c r="S16" s="66"/>
      <c r="T16" s="66"/>
      <c r="V16" s="123">
        <v>46356</v>
      </c>
      <c r="W16" s="235"/>
      <c r="X16" s="231"/>
      <c r="Y16" s="234"/>
      <c r="Z16" s="232"/>
      <c r="AA16" s="233"/>
      <c r="AB16" s="233"/>
      <c r="AC16" s="233"/>
      <c r="AD16" s="7"/>
      <c r="AE16" s="7"/>
      <c r="AF16" s="7"/>
      <c r="AG16" s="7"/>
      <c r="AH16" s="7"/>
      <c r="AI16" s="7"/>
      <c r="AJ16" s="7"/>
      <c r="AK16" s="7"/>
      <c r="AL16" s="7"/>
      <c r="AM16" s="7"/>
      <c r="AN16" s="7"/>
      <c r="AO16" s="7"/>
    </row>
    <row r="17" spans="1:41" ht="6" customHeight="1">
      <c r="A17" s="372"/>
      <c r="B17" s="373"/>
      <c r="C17" s="376"/>
      <c r="D17" s="361"/>
      <c r="E17" s="66"/>
      <c r="F17" s="68" t="str">
        <f>IF(OR(AND($V$11&lt;=別紙２_展示会等!$E$10,別紙２_展示会等!$E$10&lt;=$V$12),AND($V$11&lt;=別紙２_展示会等!$G$10,別紙２_展示会等!$G$10&lt;=$V$12)),"▲","")</f>
        <v/>
      </c>
      <c r="G17" s="68" t="str">
        <f>IF(OR(AND($V$13&lt;=別紙２_展示会等!$E$10,別紙２_展示会等!$E$10&lt;=$V$14),AND($V$13&lt;=別紙２_展示会等!$G$10,別紙２_展示会等!$G$10&lt;=$V$14)),"▲","")</f>
        <v/>
      </c>
      <c r="H17" s="68" t="str">
        <f>IF(OR(AND($V$15&lt;=別紙２_展示会等!$E$10,別紙２_展示会等!$E$10&lt;=$V$16),AND($V$15&lt;=別紙２_展示会等!$G$10,別紙２_展示会等!$G$10&lt;=$V$16)),"▲","")</f>
        <v/>
      </c>
      <c r="I17" s="68" t="str">
        <f>IF(OR(AND($V$17&lt;=別紙２_展示会等!$E$10,別紙２_展示会等!$E$10&lt;=$V$18),AND($V$17&lt;=別紙２_展示会等!$G$10,別紙２_展示会等!$G$10&lt;=$V$18)),"▲","")</f>
        <v/>
      </c>
      <c r="J17" s="68" t="str">
        <f>IF(OR(AND($V$19&lt;=別紙２_展示会等!$E$10,別紙２_展示会等!$E$10&lt;=$V$20),AND($V$19&lt;=別紙２_展示会等!$G$10,別紙２_展示会等!$G$10&lt;=$V$20)),"▲","")</f>
        <v/>
      </c>
      <c r="K17" s="68" t="str">
        <f>IF(OR(AND($V$21&lt;=別紙２_展示会等!$E$10,別紙２_展示会等!$E$10&lt;=$V$22),AND($V$21&lt;=別紙２_展示会等!$G$10,別紙２_展示会等!$G$10&lt;=$V$22)),"▲","")</f>
        <v/>
      </c>
      <c r="L17" s="68" t="str">
        <f>IF(OR(AND($V$23&lt;=別紙２_展示会等!$E$10,別紙２_展示会等!$E$10&lt;=$V$24),AND($V$23&lt;=別紙２_展示会等!$G$10,別紙２_展示会等!$G$10&lt;=$V$24)),"▲","")</f>
        <v/>
      </c>
      <c r="M17" s="68" t="str">
        <f>IF(OR(AND($V$25&lt;=別紙２_展示会等!$E$10,別紙２_展示会等!$E$10&lt;=$V$26),AND($V$25&lt;=別紙２_展示会等!$G$10,別紙２_展示会等!$G$10&lt;=$V$26)),"▲","")</f>
        <v/>
      </c>
      <c r="N17" s="68" t="str">
        <f>IF(OR(AND($V$27&lt;=別紙２_展示会等!$E$10,別紙２_展示会等!$E$10&lt;=$V$28),AND($V$27&lt;=別紙２_展示会等!$G$10,別紙２_展示会等!$G$10&lt;=$V$28)),"▲","")</f>
        <v/>
      </c>
      <c r="O17" s="68" t="str">
        <f>IF(OR(AND($V$29&lt;=別紙２_展示会等!$E$10,別紙２_展示会等!$E$10&lt;=$V$30),AND($V$29&lt;=別紙２_展示会等!$G$10,別紙２_展示会等!$G$10&lt;=$V$30)),"▲","")</f>
        <v/>
      </c>
      <c r="P17" s="68" t="str">
        <f>IF(OR(AND($V$31&lt;=別紙２_展示会等!$E$10,別紙２_展示会等!$E$10&lt;=$V$32),AND($V$31&lt;=別紙２_展示会等!$G$10,別紙２_展示会等!$G$10&lt;=$V$32)),"▲","")</f>
        <v/>
      </c>
      <c r="Q17" s="68" t="str">
        <f>IF(OR(AND($V$33&lt;=別紙２_展示会等!$E$10,別紙２_展示会等!$E$10&lt;=$V$34),AND($V$33&lt;=別紙２_展示会等!$G$10,別紙２_展示会等!$G$10&lt;=$V$34)),"▲","")</f>
        <v/>
      </c>
      <c r="R17" s="68" t="str">
        <f>IF(OR(AND($V$35&lt;=別紙２_展示会等!$E$10,別紙２_展示会等!$E$10&lt;=$V$36),AND($V$35&lt;=別紙２_展示会等!$G$10,別紙２_展示会等!$G$10&lt;=$V$36)),"▲","")</f>
        <v/>
      </c>
      <c r="S17" s="68" t="str">
        <f>IF(OR(AND($V$37&lt;=別紙２_展示会等!$E$10,別紙２_展示会等!$E$10&lt;=$V$38),AND($V$37&lt;=別紙２_展示会等!$G$10,別紙２_展示会等!$G$10&lt;=$V$38)),"▲","")</f>
        <v/>
      </c>
      <c r="T17" s="68" t="str">
        <f>IF(OR(AND($V$39&lt;=別紙２_展示会等!$E$10,別紙２_展示会等!$E$10&lt;=$V$40),AND($V$39&lt;=別紙２_展示会等!$G$10,別紙２_展示会等!$G$10&lt;=$V$40)),"▲","")</f>
        <v/>
      </c>
      <c r="V17" s="123">
        <v>46357</v>
      </c>
      <c r="W17" s="235"/>
      <c r="X17" s="234"/>
      <c r="Y17" s="234"/>
      <c r="Z17" s="232"/>
      <c r="AA17" s="233"/>
      <c r="AB17" s="233"/>
      <c r="AC17" s="233"/>
      <c r="AD17" s="7"/>
      <c r="AE17" s="7"/>
      <c r="AF17" s="7"/>
      <c r="AG17" s="7"/>
      <c r="AH17" s="7"/>
      <c r="AI17" s="7"/>
      <c r="AJ17" s="7"/>
      <c r="AK17" s="7"/>
      <c r="AL17" s="7"/>
      <c r="AM17" s="7"/>
      <c r="AN17" s="7"/>
      <c r="AO17" s="7"/>
    </row>
    <row r="18" spans="1:41" ht="6" customHeight="1">
      <c r="A18" s="372"/>
      <c r="B18" s="373"/>
      <c r="C18" s="376"/>
      <c r="D18" s="361"/>
      <c r="E18" s="69"/>
      <c r="F18" s="69"/>
      <c r="G18" s="69"/>
      <c r="H18" s="69"/>
      <c r="I18" s="69"/>
      <c r="J18" s="69"/>
      <c r="K18" s="69"/>
      <c r="L18" s="69"/>
      <c r="M18" s="69"/>
      <c r="N18" s="69"/>
      <c r="O18" s="69"/>
      <c r="P18" s="69"/>
      <c r="Q18" s="69"/>
      <c r="R18" s="69"/>
      <c r="S18" s="69"/>
      <c r="T18" s="69"/>
      <c r="V18" s="123">
        <v>46387</v>
      </c>
      <c r="W18" s="235"/>
      <c r="X18" s="234"/>
      <c r="Y18" s="234"/>
      <c r="Z18" s="232"/>
      <c r="AA18" s="233"/>
      <c r="AB18" s="233"/>
      <c r="AC18" s="233"/>
      <c r="AD18" s="7"/>
      <c r="AE18" s="7"/>
      <c r="AF18" s="7"/>
      <c r="AG18" s="7"/>
      <c r="AH18" s="7"/>
      <c r="AI18" s="7"/>
      <c r="AJ18" s="7"/>
      <c r="AK18" s="7"/>
      <c r="AL18" s="7"/>
      <c r="AM18" s="7"/>
      <c r="AN18" s="7"/>
      <c r="AO18" s="7"/>
    </row>
    <row r="19" spans="1:41" ht="6" customHeight="1">
      <c r="A19" s="372"/>
      <c r="B19" s="373"/>
      <c r="C19" s="376">
        <v>3</v>
      </c>
      <c r="D19" s="361" t="str">
        <f>IF(別紙２_展示会等!E14="","",別紙２_展示会等!E14)</f>
        <v/>
      </c>
      <c r="E19" s="66"/>
      <c r="F19" s="66"/>
      <c r="G19" s="66"/>
      <c r="H19" s="66"/>
      <c r="I19" s="66"/>
      <c r="J19" s="66"/>
      <c r="K19" s="66"/>
      <c r="L19" s="66"/>
      <c r="M19" s="66"/>
      <c r="N19" s="66"/>
      <c r="O19" s="66"/>
      <c r="P19" s="66"/>
      <c r="Q19" s="66"/>
      <c r="R19" s="66"/>
      <c r="S19" s="66"/>
      <c r="T19" s="66"/>
      <c r="V19" s="123">
        <v>46388</v>
      </c>
      <c r="W19" s="235"/>
      <c r="X19" s="234"/>
      <c r="Y19" s="234"/>
      <c r="Z19" s="232"/>
      <c r="AA19" s="233"/>
      <c r="AB19" s="233"/>
      <c r="AC19" s="233"/>
      <c r="AD19" s="7"/>
      <c r="AE19" s="7"/>
      <c r="AF19" s="7"/>
      <c r="AG19" s="7"/>
      <c r="AH19" s="7"/>
      <c r="AI19" s="7"/>
      <c r="AJ19" s="7"/>
      <c r="AK19" s="7"/>
      <c r="AL19" s="7"/>
      <c r="AM19" s="7"/>
      <c r="AN19" s="7"/>
      <c r="AO19" s="7"/>
    </row>
    <row r="20" spans="1:41" ht="6" customHeight="1">
      <c r="A20" s="372"/>
      <c r="B20" s="373"/>
      <c r="C20" s="376"/>
      <c r="D20" s="361"/>
      <c r="E20" s="66"/>
      <c r="F20" s="68" t="str">
        <f>IF(OR(AND($V$11&lt;=別紙２_展示会等!$E$15,別紙２_展示会等!$E$15&lt;=$V$12),AND($V$11&lt;=別紙２_展示会等!$G$15,別紙２_展示会等!$G$15&lt;=$V$12)),"▲","")</f>
        <v/>
      </c>
      <c r="G20" s="68" t="str">
        <f>IF(OR(AND($V$13&lt;=別紙２_展示会等!$E$15,別紙２_展示会等!$E$15&lt;=$V$14),AND($V$13&lt;=別紙２_展示会等!$G$15,別紙２_展示会等!$G$15&lt;=$V$14)),"▲","")</f>
        <v/>
      </c>
      <c r="H20" s="68" t="str">
        <f>IF(OR(AND($V$15&lt;=別紙２_展示会等!$E$15,別紙２_展示会等!$E$15&lt;=$V$16),AND($V$15&lt;=別紙２_展示会等!$G$15,別紙２_展示会等!$G$15&lt;=$V$16)),"▲","")</f>
        <v/>
      </c>
      <c r="I20" s="68" t="str">
        <f>IF(OR(AND($V$17&lt;=別紙２_展示会等!$E$15,別紙２_展示会等!$E$15&lt;=$V$18),AND($V$17&lt;=別紙２_展示会等!$G$15,別紙２_展示会等!$G$15&lt;=$V$18)),"▲","")</f>
        <v/>
      </c>
      <c r="J20" s="68" t="str">
        <f>IF(OR(AND($V$19&lt;=別紙２_展示会等!$E$15,別紙２_展示会等!$E$15&lt;=$V$20),AND($V$19&lt;=別紙２_展示会等!$G$15,別紙２_展示会等!$G$15&lt;=$V$20)),"▲","")</f>
        <v/>
      </c>
      <c r="K20" s="68" t="str">
        <f>IF(OR(AND($V$21&lt;=別紙２_展示会等!$E$15,別紙２_展示会等!$E$15&lt;=$V$22),AND($V$21&lt;=別紙２_展示会等!$G$15,別紙２_展示会等!$G$15&lt;=$V$22)),"▲","")</f>
        <v/>
      </c>
      <c r="L20" s="68" t="str">
        <f>IF(OR(AND($V$23&lt;=別紙２_展示会等!$E$15,別紙２_展示会等!$E$15&lt;=$V$24),AND($V$23&lt;=別紙２_展示会等!$G$15,別紙２_展示会等!$G$15&lt;=$V$24)),"▲","")</f>
        <v/>
      </c>
      <c r="M20" s="68" t="str">
        <f>IF(OR(AND($V$25&lt;=別紙２_展示会等!$E$15,別紙２_展示会等!$E$15&lt;=$V$26),AND($V$25&lt;=別紙２_展示会等!$G$15,別紙２_展示会等!$G$15&lt;=$V$26)),"▲","")</f>
        <v/>
      </c>
      <c r="N20" s="68" t="str">
        <f>IF(OR(AND($V$27&lt;=別紙２_展示会等!$E$15,別紙２_展示会等!$E$15&lt;=$V$28),AND($V$27&lt;=別紙２_展示会等!$G$15,別紙２_展示会等!$G$15&lt;=$V$28)),"▲","")</f>
        <v/>
      </c>
      <c r="O20" s="68" t="str">
        <f>IF(OR(AND($V$29&lt;=別紙２_展示会等!$E$15,別紙２_展示会等!$E$15&lt;=$V$30),AND($V$29&lt;=別紙２_展示会等!$G$15,別紙２_展示会等!$G$15&lt;=$V$30)),"▲","")</f>
        <v/>
      </c>
      <c r="P20" s="68" t="str">
        <f>IF(OR(AND($V$31&lt;=別紙２_展示会等!$E$15,別紙２_展示会等!$E$15&lt;=$V$32),AND($V$31&lt;=別紙２_展示会等!$G$15,別紙２_展示会等!$G$15&lt;=$V$32)),"▲","")</f>
        <v/>
      </c>
      <c r="Q20" s="68" t="str">
        <f>IF(OR(AND($V$33&lt;=別紙２_展示会等!$E$15,別紙２_展示会等!$E$15&lt;=$V$34),AND($V$33&lt;=別紙２_展示会等!$G$15,別紙２_展示会等!$G$15&lt;=$V$34)),"▲","")</f>
        <v/>
      </c>
      <c r="R20" s="68" t="str">
        <f>IF(OR(AND($V$35&lt;=別紙２_展示会等!$E$15,別紙２_展示会等!$E$15&lt;=$V$36),AND($V$35&lt;=別紙２_展示会等!$G$15,別紙２_展示会等!$G$15&lt;=$V$36)),"▲","")</f>
        <v/>
      </c>
      <c r="S20" s="68" t="str">
        <f>IF(OR(AND($V$37&lt;=別紙２_展示会等!$E$15,別紙２_展示会等!$E$15&lt;=$V$38),AND($V$37&lt;=別紙２_展示会等!$G$15,別紙２_展示会等!$G$15&lt;=$V$38)),"▲","")</f>
        <v/>
      </c>
      <c r="T20" s="68" t="str">
        <f>IF(OR(AND($V$39&lt;=別紙２_展示会等!$E$15,別紙２_展示会等!$E$15&lt;=$V$40),AND($V$39&lt;=別紙２_展示会等!$G$15,別紙２_展示会等!$G$15&lt;=$V$40)),"▲","")</f>
        <v/>
      </c>
      <c r="V20" s="123">
        <v>46418</v>
      </c>
      <c r="W20" s="235"/>
      <c r="X20" s="234"/>
      <c r="Y20" s="234"/>
      <c r="Z20" s="232"/>
      <c r="AA20" s="233"/>
      <c r="AB20" s="233"/>
      <c r="AC20" s="233"/>
      <c r="AD20" s="7"/>
      <c r="AE20" s="7"/>
      <c r="AF20" s="7"/>
      <c r="AG20" s="7"/>
      <c r="AH20" s="7"/>
      <c r="AI20" s="7"/>
      <c r="AJ20" s="7"/>
      <c r="AK20" s="7"/>
      <c r="AL20" s="7"/>
      <c r="AM20" s="7"/>
      <c r="AN20" s="7"/>
      <c r="AO20" s="7"/>
    </row>
    <row r="21" spans="1:41" ht="6" customHeight="1">
      <c r="A21" s="372"/>
      <c r="B21" s="373"/>
      <c r="C21" s="376"/>
      <c r="D21" s="361"/>
      <c r="E21" s="66"/>
      <c r="F21" s="69"/>
      <c r="G21" s="69"/>
      <c r="H21" s="69"/>
      <c r="I21" s="69"/>
      <c r="J21" s="69"/>
      <c r="K21" s="69"/>
      <c r="L21" s="69"/>
      <c r="M21" s="69"/>
      <c r="N21" s="69"/>
      <c r="O21" s="69"/>
      <c r="P21" s="69"/>
      <c r="Q21" s="69"/>
      <c r="R21" s="69"/>
      <c r="S21" s="69"/>
      <c r="T21" s="69"/>
      <c r="V21" s="123">
        <v>46419</v>
      </c>
      <c r="W21" s="235"/>
      <c r="X21" s="234"/>
      <c r="Y21" s="234"/>
      <c r="Z21" s="232"/>
      <c r="AA21" s="233"/>
      <c r="AB21" s="233"/>
      <c r="AC21" s="233"/>
      <c r="AD21" s="7"/>
      <c r="AE21" s="7"/>
      <c r="AF21" s="7"/>
      <c r="AG21" s="7"/>
      <c r="AH21" s="7"/>
      <c r="AI21" s="7"/>
      <c r="AJ21" s="7"/>
      <c r="AK21" s="7"/>
      <c r="AL21" s="7"/>
      <c r="AM21" s="7"/>
      <c r="AN21" s="7"/>
      <c r="AO21" s="7"/>
    </row>
    <row r="22" spans="1:41" ht="6" customHeight="1">
      <c r="A22" s="372"/>
      <c r="B22" s="373"/>
      <c r="C22" s="376">
        <v>4</v>
      </c>
      <c r="D22" s="361" t="str">
        <f>IF(別紙２_展示会等!E19="","",別紙２_展示会等!E19)</f>
        <v/>
      </c>
      <c r="E22" s="66"/>
      <c r="F22" s="66"/>
      <c r="G22" s="66"/>
      <c r="H22" s="66"/>
      <c r="I22" s="66"/>
      <c r="J22" s="66"/>
      <c r="K22" s="66"/>
      <c r="L22" s="66"/>
      <c r="M22" s="66"/>
      <c r="N22" s="66"/>
      <c r="O22" s="66"/>
      <c r="P22" s="66"/>
      <c r="Q22" s="66"/>
      <c r="R22" s="66"/>
      <c r="S22" s="66"/>
      <c r="T22" s="66"/>
      <c r="V22" s="123">
        <v>46446</v>
      </c>
      <c r="W22" s="235"/>
      <c r="X22" s="231"/>
      <c r="Y22" s="234"/>
      <c r="Z22" s="232"/>
      <c r="AA22" s="233"/>
      <c r="AB22" s="233"/>
      <c r="AC22" s="233"/>
      <c r="AD22" s="7"/>
      <c r="AE22" s="7"/>
      <c r="AF22" s="7"/>
      <c r="AG22" s="7"/>
      <c r="AH22" s="7"/>
      <c r="AI22" s="7"/>
      <c r="AJ22" s="7"/>
      <c r="AK22" s="7"/>
      <c r="AL22" s="7"/>
      <c r="AM22" s="7"/>
      <c r="AN22" s="7"/>
      <c r="AO22" s="7"/>
    </row>
    <row r="23" spans="1:41" ht="6" customHeight="1">
      <c r="A23" s="372"/>
      <c r="B23" s="373"/>
      <c r="C23" s="376"/>
      <c r="D23" s="361"/>
      <c r="E23" s="66"/>
      <c r="F23" s="68" t="str">
        <f>IF(OR(AND($V$11&lt;=別紙２_展示会等!$E$20,別紙２_展示会等!$E$20&lt;=$V$12),AND($V$11&lt;=別紙２_展示会等!$G$20,別紙２_展示会等!$G$20&lt;=$V$12)),"▲","")</f>
        <v/>
      </c>
      <c r="G23" s="68" t="str">
        <f>IF(OR(AND($V$13&lt;=別紙２_展示会等!$E$20,別紙２_展示会等!$E$20&lt;=$V$14),AND($V$13&lt;=別紙２_展示会等!$G$20,別紙２_展示会等!$G$20&lt;=$V$14)),"▲","")</f>
        <v/>
      </c>
      <c r="H23" s="68" t="str">
        <f>IF(OR(AND($V$15&lt;=別紙２_展示会等!$E$20,別紙２_展示会等!$E$20&lt;=$V$16),AND($V$15&lt;=別紙２_展示会等!$G$20,別紙２_展示会等!$G$20&lt;=$V$16)),"▲","")</f>
        <v/>
      </c>
      <c r="I23" s="68" t="str">
        <f>IF(OR(AND($V$17&lt;=別紙２_展示会等!$E$20,別紙２_展示会等!$E$20&lt;=$V$18),AND($V$17&lt;=別紙２_展示会等!$G$20,別紙２_展示会等!$G$20&lt;=$V$18)),"▲","")</f>
        <v/>
      </c>
      <c r="J23" s="68" t="str">
        <f>IF(OR(AND($V$19&lt;=別紙２_展示会等!$E$20,別紙２_展示会等!$E$20&lt;=$V$20),AND($V$19&lt;=別紙２_展示会等!$G$20,別紙２_展示会等!$G$20&lt;=$V$20)),"▲","")</f>
        <v/>
      </c>
      <c r="K23" s="68" t="str">
        <f>IF(OR(AND($V$21&lt;=別紙２_展示会等!$E$20,別紙２_展示会等!$E$20&lt;=$V$22),AND($V$21&lt;=別紙２_展示会等!$G$20,別紙２_展示会等!$G$20&lt;=$V$22)),"▲","")</f>
        <v/>
      </c>
      <c r="L23" s="68" t="str">
        <f>IF(OR(AND($V$23&lt;=別紙２_展示会等!$E$20,別紙２_展示会等!$E$20&lt;=$V$24),AND($V$23&lt;=別紙２_展示会等!$G$20,別紙２_展示会等!$G$20&lt;=$V$24)),"▲","")</f>
        <v/>
      </c>
      <c r="M23" s="68" t="str">
        <f>IF(OR(AND($V$25&lt;=別紙２_展示会等!$E$20,別紙２_展示会等!$E$20&lt;=$V$26),AND($V$25&lt;=別紙２_展示会等!$G$20,別紙２_展示会等!$G$20&lt;=$V$26)),"▲","")</f>
        <v/>
      </c>
      <c r="N23" s="68" t="str">
        <f>IF(OR(AND($V$27&lt;=別紙２_展示会等!$E$20,別紙２_展示会等!$E$20&lt;=$V$28),AND($V$27&lt;=別紙２_展示会等!$G$20,別紙２_展示会等!$G$20&lt;=$V$28)),"▲","")</f>
        <v/>
      </c>
      <c r="O23" s="68" t="str">
        <f>IF(OR(AND($V$29&lt;=別紙２_展示会等!$E$20,別紙２_展示会等!$E$20&lt;=$V$30),AND($V$29&lt;=別紙２_展示会等!$G$20,別紙２_展示会等!$G$20&lt;=$V$30)),"▲","")</f>
        <v/>
      </c>
      <c r="P23" s="68" t="str">
        <f>IF(OR(AND($V$31&lt;=別紙２_展示会等!$E$20,別紙２_展示会等!$E$20&lt;=$V$32),AND($V$31&lt;=別紙２_展示会等!$G$20,別紙２_展示会等!$G$20&lt;=$V$32)),"▲","")</f>
        <v/>
      </c>
      <c r="Q23" s="68" t="str">
        <f>IF(OR(AND($V$33&lt;=別紙２_展示会等!$E$20,別紙２_展示会等!$E$20&lt;=$V$34),AND($V$33&lt;=別紙２_展示会等!$G$20,別紙２_展示会等!$G$20&lt;=$V$34)),"▲","")</f>
        <v/>
      </c>
      <c r="R23" s="68" t="str">
        <f>IF(OR(AND($V$35&lt;=別紙２_展示会等!$E$20,別紙２_展示会等!$E$20&lt;=$V$36),AND($V$35&lt;=別紙２_展示会等!$G$20,別紙２_展示会等!$G$20&lt;=$V$36)),"▲","")</f>
        <v/>
      </c>
      <c r="S23" s="68" t="str">
        <f>IF(OR(AND($V$37&lt;=別紙２_展示会等!$E$20,別紙２_展示会等!$E$20&lt;=$V$38),AND($V$37&lt;=別紙２_展示会等!$G$20,別紙２_展示会等!$G$20&lt;=$V$38)),"▲","")</f>
        <v/>
      </c>
      <c r="T23" s="68" t="str">
        <f>IF(OR(AND($V$39&lt;=別紙２_展示会等!$E$20,別紙２_展示会等!$E$20&lt;=$V$40),AND($V$39&lt;=別紙２_展示会等!$G$20,別紙２_展示会等!$G$20&lt;=$V$40)),"▲","")</f>
        <v/>
      </c>
      <c r="V23" s="123">
        <v>46447</v>
      </c>
      <c r="W23" s="235"/>
      <c r="X23" s="234"/>
      <c r="Y23" s="234"/>
      <c r="Z23" s="232"/>
      <c r="AA23" s="233"/>
      <c r="AB23" s="233"/>
      <c r="AC23" s="233"/>
      <c r="AD23" s="7"/>
      <c r="AE23" s="7"/>
      <c r="AF23" s="7"/>
      <c r="AG23" s="7"/>
      <c r="AH23" s="7"/>
      <c r="AI23" s="7"/>
      <c r="AJ23" s="7"/>
      <c r="AK23" s="7"/>
      <c r="AL23" s="7"/>
      <c r="AM23" s="7"/>
      <c r="AN23" s="7"/>
      <c r="AO23" s="7"/>
    </row>
    <row r="24" spans="1:41" ht="6" customHeight="1">
      <c r="A24" s="372"/>
      <c r="B24" s="373"/>
      <c r="C24" s="376"/>
      <c r="D24" s="361"/>
      <c r="E24" s="66"/>
      <c r="F24" s="69"/>
      <c r="G24" s="69"/>
      <c r="H24" s="69"/>
      <c r="I24" s="69"/>
      <c r="J24" s="69"/>
      <c r="K24" s="69"/>
      <c r="L24" s="69"/>
      <c r="M24" s="69"/>
      <c r="N24" s="69"/>
      <c r="O24" s="69"/>
      <c r="P24" s="69"/>
      <c r="Q24" s="69"/>
      <c r="R24" s="69"/>
      <c r="S24" s="69"/>
      <c r="T24" s="69"/>
      <c r="V24" s="123">
        <v>46477</v>
      </c>
      <c r="W24" s="235"/>
      <c r="X24" s="234"/>
      <c r="Y24" s="234"/>
      <c r="Z24" s="232"/>
      <c r="AA24" s="233"/>
      <c r="AB24" s="233"/>
      <c r="AC24" s="233"/>
      <c r="AD24" s="7"/>
      <c r="AE24" s="7"/>
      <c r="AF24" s="7"/>
      <c r="AG24" s="7"/>
      <c r="AH24" s="7"/>
      <c r="AI24" s="7"/>
      <c r="AJ24" s="7"/>
      <c r="AK24" s="7"/>
      <c r="AL24" s="7"/>
      <c r="AM24" s="7"/>
      <c r="AN24" s="7"/>
      <c r="AO24" s="7"/>
    </row>
    <row r="25" spans="1:41" ht="6" customHeight="1">
      <c r="A25" s="372"/>
      <c r="B25" s="373"/>
      <c r="C25" s="376">
        <v>5</v>
      </c>
      <c r="D25" s="361" t="str">
        <f>IF(別紙２_展示会等!E24="","",別紙２_展示会等!E24)</f>
        <v/>
      </c>
      <c r="E25" s="66"/>
      <c r="F25" s="66"/>
      <c r="G25" s="66"/>
      <c r="H25" s="66"/>
      <c r="I25" s="66"/>
      <c r="J25" s="66"/>
      <c r="K25" s="66"/>
      <c r="L25" s="66"/>
      <c r="M25" s="66"/>
      <c r="N25" s="66"/>
      <c r="O25" s="66"/>
      <c r="P25" s="66"/>
      <c r="Q25" s="66"/>
      <c r="R25" s="66"/>
      <c r="S25" s="66"/>
      <c r="T25" s="66"/>
      <c r="V25" s="123">
        <v>46478</v>
      </c>
      <c r="W25" s="235"/>
      <c r="X25" s="234"/>
      <c r="Y25" s="234"/>
      <c r="Z25" s="232"/>
      <c r="AA25" s="233"/>
      <c r="AB25" s="233"/>
      <c r="AC25" s="233"/>
      <c r="AD25" s="7"/>
      <c r="AE25" s="7"/>
      <c r="AF25" s="7"/>
      <c r="AG25" s="7"/>
      <c r="AH25" s="7"/>
      <c r="AI25" s="7"/>
      <c r="AJ25" s="7"/>
      <c r="AK25" s="7"/>
      <c r="AL25" s="7"/>
      <c r="AM25" s="7"/>
      <c r="AN25" s="7"/>
      <c r="AO25" s="7"/>
    </row>
    <row r="26" spans="1:41" ht="6" customHeight="1">
      <c r="A26" s="372"/>
      <c r="B26" s="373"/>
      <c r="C26" s="376"/>
      <c r="D26" s="361"/>
      <c r="E26" s="66"/>
      <c r="F26" s="68" t="str">
        <f>IF(OR(AND($V$11&lt;=別紙２_展示会等!$E$25,別紙２_展示会等!$E$25&lt;=$V$12),AND($V$11&lt;=別紙２_展示会等!$G$25,別紙２_展示会等!$G$25&lt;=$V$12)),"▲","")</f>
        <v/>
      </c>
      <c r="G26" s="68" t="str">
        <f>IF(OR(AND($V$13&lt;=別紙２_展示会等!$E$25,別紙２_展示会等!$E$25&lt;=$V$14),AND($V$13&lt;=別紙２_展示会等!$G$25,別紙２_展示会等!$G$25&lt;=$V$14)),"▲","")</f>
        <v/>
      </c>
      <c r="H26" s="68" t="str">
        <f>IF(OR(AND($V$15&lt;=別紙２_展示会等!$E$25,別紙２_展示会等!$E$25&lt;=$V$16),AND($V$15&lt;=別紙２_展示会等!$G$25,別紙２_展示会等!$G$25&lt;=$V$16)),"▲","")</f>
        <v/>
      </c>
      <c r="I26" s="68" t="str">
        <f>IF(OR(AND($V$17&lt;=別紙２_展示会等!$E$25,別紙２_展示会等!$E$25&lt;=$V$18),AND($V$17&lt;=別紙２_展示会等!$G$25,別紙２_展示会等!$G$25&lt;=$V$18)),"▲","")</f>
        <v/>
      </c>
      <c r="J26" s="68" t="str">
        <f>IF(OR(AND($V$19&lt;=別紙２_展示会等!$E$25,別紙２_展示会等!$E$25&lt;=$V$20),AND($V$19&lt;=別紙２_展示会等!$G$25,別紙２_展示会等!$G$25&lt;=$V$20)),"▲","")</f>
        <v/>
      </c>
      <c r="K26" s="68" t="str">
        <f>IF(OR(AND($V$21&lt;=別紙２_展示会等!$E$25,別紙２_展示会等!$E$25&lt;=$V$22),AND($V$21&lt;=別紙２_展示会等!$G$25,別紙２_展示会等!$G$25&lt;=$V$22)),"▲","")</f>
        <v/>
      </c>
      <c r="L26" s="68" t="str">
        <f>IF(OR(AND($V$23&lt;=別紙２_展示会等!$E$25,別紙２_展示会等!$E$25&lt;=$V$24),AND($V$23&lt;=別紙２_展示会等!$G$25,別紙２_展示会等!$G$25&lt;=$V$24)),"▲","")</f>
        <v/>
      </c>
      <c r="M26" s="68" t="str">
        <f>IF(OR(AND($V$25&lt;=別紙２_展示会等!$E$25,別紙２_展示会等!$E$25&lt;=$V$26),AND($V$25&lt;=別紙２_展示会等!$G$25,別紙２_展示会等!$G$25&lt;=$V$26)),"▲","")</f>
        <v/>
      </c>
      <c r="N26" s="68" t="str">
        <f>IF(OR(AND($V$27&lt;=別紙２_展示会等!$E$25,別紙２_展示会等!$E$25&lt;=$V$28),AND($V$27&lt;=別紙２_展示会等!$G$25,別紙２_展示会等!$G$25&lt;=$V$28)),"▲","")</f>
        <v/>
      </c>
      <c r="O26" s="68" t="str">
        <f>IF(OR(AND($V$29&lt;=別紙２_展示会等!$E$25,別紙２_展示会等!$E$25&lt;=$V$30),AND($V$29&lt;=別紙２_展示会等!$G$25,別紙２_展示会等!$G$25&lt;=$V$30)),"▲","")</f>
        <v/>
      </c>
      <c r="P26" s="68" t="str">
        <f>IF(OR(AND($V$31&lt;=別紙２_展示会等!$E$25,別紙２_展示会等!$E$25&lt;=$V$32),AND($V$31&lt;=別紙２_展示会等!$G$25,別紙２_展示会等!$G$25&lt;=$V$32)),"▲","")</f>
        <v/>
      </c>
      <c r="Q26" s="68" t="str">
        <f>IF(OR(AND($V$33&lt;=別紙２_展示会等!$E$25,別紙２_展示会等!$E$25&lt;=$V$34),AND($V$33&lt;=別紙２_展示会等!$G$25,別紙２_展示会等!$G$25&lt;=$V$34)),"▲","")</f>
        <v/>
      </c>
      <c r="R26" s="68" t="str">
        <f>IF(OR(AND($V$35&lt;=別紙２_展示会等!$E$25,別紙２_展示会等!$E$25&lt;=$V$36),AND($V$35&lt;=別紙２_展示会等!$G$25,別紙２_展示会等!$G$25&lt;=$V$36)),"▲","")</f>
        <v/>
      </c>
      <c r="S26" s="68" t="str">
        <f>IF(OR(AND($V$37&lt;=別紙２_展示会等!$E$25,別紙２_展示会等!$E$25&lt;=$V$38),AND($V$37&lt;=別紙２_展示会等!$G$25,別紙２_展示会等!$G$25&lt;=$V$38)),"▲","")</f>
        <v/>
      </c>
      <c r="T26" s="68" t="str">
        <f>IF(OR(AND($V$39&lt;=別紙２_展示会等!$E$25,別紙２_展示会等!$E$25&lt;=$V$40),AND($V$39&lt;=別紙２_展示会等!$G$25,別紙２_展示会等!$G$25&lt;=$V$40)),"▲","")</f>
        <v/>
      </c>
      <c r="V26" s="123">
        <v>46507</v>
      </c>
      <c r="W26" s="235"/>
      <c r="X26" s="234"/>
      <c r="Y26" s="234"/>
      <c r="Z26" s="232"/>
      <c r="AA26" s="233"/>
      <c r="AB26" s="233"/>
      <c r="AC26" s="233"/>
      <c r="AD26" s="7"/>
      <c r="AE26" s="7"/>
      <c r="AF26" s="7"/>
      <c r="AG26" s="7"/>
      <c r="AH26" s="7"/>
      <c r="AI26" s="7"/>
      <c r="AJ26" s="7"/>
      <c r="AK26" s="7"/>
      <c r="AL26" s="7"/>
      <c r="AM26" s="7"/>
      <c r="AN26" s="7"/>
      <c r="AO26" s="7"/>
    </row>
    <row r="27" spans="1:41" ht="6" customHeight="1">
      <c r="A27" s="372"/>
      <c r="B27" s="373"/>
      <c r="C27" s="376"/>
      <c r="D27" s="361"/>
      <c r="E27" s="66"/>
      <c r="F27" s="69"/>
      <c r="G27" s="69"/>
      <c r="H27" s="69"/>
      <c r="I27" s="69"/>
      <c r="J27" s="69"/>
      <c r="K27" s="69"/>
      <c r="L27" s="69"/>
      <c r="M27" s="69"/>
      <c r="N27" s="69"/>
      <c r="O27" s="69"/>
      <c r="P27" s="69"/>
      <c r="Q27" s="69"/>
      <c r="R27" s="69"/>
      <c r="S27" s="69"/>
      <c r="T27" s="69"/>
      <c r="V27" s="123">
        <v>46508</v>
      </c>
      <c r="W27" s="235"/>
      <c r="X27" s="234"/>
      <c r="Y27" s="234"/>
      <c r="Z27" s="232"/>
      <c r="AA27" s="233"/>
      <c r="AB27" s="233"/>
      <c r="AC27" s="233"/>
      <c r="AD27" s="7"/>
      <c r="AE27" s="7"/>
      <c r="AF27" s="7"/>
      <c r="AG27" s="7"/>
      <c r="AH27" s="7"/>
      <c r="AI27" s="7"/>
      <c r="AJ27" s="7"/>
      <c r="AK27" s="7"/>
      <c r="AL27" s="7"/>
      <c r="AM27" s="7"/>
      <c r="AN27" s="7"/>
      <c r="AO27" s="7"/>
    </row>
    <row r="28" spans="1:41" ht="6" customHeight="1">
      <c r="A28" s="372"/>
      <c r="B28" s="373"/>
      <c r="C28" s="376">
        <v>6</v>
      </c>
      <c r="D28" s="363" t="str">
        <f>IF(別紙２_展示会等!E29="","",別紙２_展示会等!E29)</f>
        <v/>
      </c>
      <c r="E28" s="66"/>
      <c r="F28" s="66"/>
      <c r="G28" s="66"/>
      <c r="H28" s="66"/>
      <c r="I28" s="66"/>
      <c r="J28" s="66"/>
      <c r="K28" s="66"/>
      <c r="L28" s="66"/>
      <c r="M28" s="66"/>
      <c r="N28" s="66"/>
      <c r="O28" s="66"/>
      <c r="P28" s="66"/>
      <c r="Q28" s="66"/>
      <c r="R28" s="66"/>
      <c r="S28" s="66"/>
      <c r="T28" s="66"/>
      <c r="V28" s="123">
        <v>46538</v>
      </c>
      <c r="W28" s="235"/>
      <c r="X28" s="234"/>
      <c r="Y28" s="234"/>
      <c r="Z28" s="232"/>
      <c r="AA28" s="233"/>
      <c r="AB28" s="233"/>
      <c r="AC28" s="233"/>
      <c r="AD28" s="7"/>
      <c r="AE28" s="7"/>
      <c r="AF28" s="7"/>
      <c r="AG28" s="7"/>
      <c r="AH28" s="7"/>
      <c r="AI28" s="7"/>
      <c r="AJ28" s="7"/>
      <c r="AK28" s="7"/>
      <c r="AL28" s="7"/>
      <c r="AM28" s="7"/>
      <c r="AN28" s="7"/>
      <c r="AO28" s="7"/>
    </row>
    <row r="29" spans="1:41" ht="6" customHeight="1">
      <c r="A29" s="372"/>
      <c r="B29" s="373"/>
      <c r="C29" s="376"/>
      <c r="D29" s="361"/>
      <c r="E29" s="66"/>
      <c r="F29" s="68" t="str">
        <f>IF(OR(AND($V$11&lt;=別紙２_展示会等!$E$30,別紙２_展示会等!$E$30&lt;=$V$12),AND($V$11&lt;=別紙２_展示会等!$G$30,別紙２_展示会等!$G$30&lt;=$V$12)),"▲","")</f>
        <v/>
      </c>
      <c r="G29" s="68" t="str">
        <f>IF(OR(AND($V$13&lt;=別紙２_展示会等!$E$30,別紙２_展示会等!$E$30&lt;=$V$14),AND($V$13&lt;=別紙２_展示会等!$G$30,別紙２_展示会等!$G$30&lt;=$V$14)),"▲","")</f>
        <v/>
      </c>
      <c r="H29" s="68" t="str">
        <f>IF(OR(AND($V$15&lt;=別紙２_展示会等!$E$30,別紙２_展示会等!$E$30&lt;=$V$16),AND($V$15&lt;=別紙２_展示会等!$G$30,別紙２_展示会等!$G$30&lt;=$V$16)),"▲","")</f>
        <v/>
      </c>
      <c r="I29" s="68" t="str">
        <f>IF(OR(AND($V$17&lt;=別紙２_展示会等!$E$30,別紙２_展示会等!$E$30&lt;=$V$18),AND($V$17&lt;=別紙２_展示会等!$G$30,別紙２_展示会等!$G$30&lt;=$V$18)),"▲","")</f>
        <v/>
      </c>
      <c r="J29" s="68" t="str">
        <f>IF(OR(AND($V$19&lt;=別紙２_展示会等!$E$30,別紙２_展示会等!$E$30&lt;=$V$20),AND($V$19&lt;=別紙２_展示会等!$G$30,別紙２_展示会等!$G$30&lt;=$V$20)),"▲","")</f>
        <v/>
      </c>
      <c r="K29" s="68" t="str">
        <f>IF(OR(AND($V$21&lt;=別紙２_展示会等!$E$30,別紙２_展示会等!$E$30&lt;=$V$22),AND($V$21&lt;=別紙２_展示会等!$G$30,別紙２_展示会等!$G$30&lt;=$V$22)),"▲","")</f>
        <v/>
      </c>
      <c r="L29" s="68" t="str">
        <f>IF(OR(AND($V$23&lt;=別紙２_展示会等!$E$30,別紙２_展示会等!$E$30&lt;=$V$24),AND($V$23&lt;=別紙２_展示会等!$G$30,別紙２_展示会等!$G$30&lt;=$V$24)),"▲","")</f>
        <v/>
      </c>
      <c r="M29" s="68" t="str">
        <f>IF(OR(AND($V$25&lt;=別紙２_展示会等!$E$30,別紙２_展示会等!$E$30&lt;=$V$26),AND($V$25&lt;=別紙２_展示会等!$G$30,別紙２_展示会等!$G$30&lt;=$V$26)),"▲","")</f>
        <v/>
      </c>
      <c r="N29" s="68" t="str">
        <f>IF(OR(AND($V$27&lt;=別紙２_展示会等!$E$30,別紙２_展示会等!$E$30&lt;=$V$28),AND($V$27&lt;=別紙２_展示会等!$G$30,別紙２_展示会等!$G$30&lt;=$V$28)),"▲","")</f>
        <v/>
      </c>
      <c r="O29" s="68" t="str">
        <f>IF(OR(AND($V$29&lt;=別紙２_展示会等!$E$30,別紙２_展示会等!$E$30&lt;=$V$30),AND($V$29&lt;=別紙２_展示会等!$G$30,別紙２_展示会等!$G$30&lt;=$V$30)),"▲","")</f>
        <v/>
      </c>
      <c r="P29" s="68" t="str">
        <f>IF(OR(AND($V$31&lt;=別紙２_展示会等!$E$30,別紙２_展示会等!$E$30&lt;=$V$32),AND($V$31&lt;=別紙２_展示会等!$G$30,別紙２_展示会等!$G$30&lt;=$V$32)),"▲","")</f>
        <v/>
      </c>
      <c r="Q29" s="68" t="str">
        <f>IF(OR(AND($V$33&lt;=別紙２_展示会等!$E$30,別紙２_展示会等!$E$30&lt;=$V$34),AND($V$33&lt;=別紙２_展示会等!$G$30,別紙２_展示会等!$G$30&lt;=$V$34)),"▲","")</f>
        <v/>
      </c>
      <c r="R29" s="68" t="str">
        <f>IF(OR(AND($V$35&lt;=別紙２_展示会等!$E$30,別紙２_展示会等!$E$30&lt;=$V$36),AND($V$35&lt;=別紙２_展示会等!$G$30,別紙２_展示会等!$G$30&lt;=$V$36)),"▲","")</f>
        <v/>
      </c>
      <c r="S29" s="68" t="str">
        <f>IF(OR(AND($V$37&lt;=別紙２_展示会等!$E$30,別紙２_展示会等!$E$30&lt;=$V$38),AND($V$37&lt;=別紙２_展示会等!$G$30,別紙２_展示会等!$G$30&lt;=$V$38)),"▲","")</f>
        <v/>
      </c>
      <c r="T29" s="68" t="str">
        <f>IF(OR(AND($V$39&lt;=別紙２_展示会等!$E$30,別紙２_展示会等!$E$30&lt;=$V$40),AND($V$39&lt;=別紙２_展示会等!$G$30,別紙２_展示会等!$G$30&lt;=$V$40)),"▲","")</f>
        <v/>
      </c>
      <c r="V29" s="123">
        <v>46539</v>
      </c>
      <c r="W29" s="235"/>
      <c r="X29" s="233"/>
      <c r="Y29" s="233"/>
      <c r="Z29" s="232"/>
      <c r="AA29" s="233"/>
      <c r="AB29" s="233"/>
      <c r="AC29" s="233"/>
      <c r="AD29" s="7"/>
      <c r="AE29" s="7"/>
      <c r="AF29" s="7"/>
      <c r="AG29" s="7"/>
      <c r="AH29" s="7"/>
      <c r="AI29" s="7"/>
      <c r="AJ29" s="7"/>
      <c r="AK29" s="7"/>
      <c r="AL29" s="7"/>
      <c r="AM29" s="7"/>
      <c r="AN29" s="7"/>
      <c r="AO29" s="7"/>
    </row>
    <row r="30" spans="1:41" ht="6" customHeight="1">
      <c r="A30" s="372"/>
      <c r="B30" s="373"/>
      <c r="C30" s="376"/>
      <c r="D30" s="361"/>
      <c r="E30" s="66"/>
      <c r="F30" s="69"/>
      <c r="G30" s="69"/>
      <c r="H30" s="69"/>
      <c r="I30" s="69"/>
      <c r="J30" s="69"/>
      <c r="K30" s="69"/>
      <c r="L30" s="69"/>
      <c r="M30" s="69"/>
      <c r="N30" s="69"/>
      <c r="O30" s="69"/>
      <c r="P30" s="69"/>
      <c r="Q30" s="69"/>
      <c r="R30" s="69"/>
      <c r="S30" s="69"/>
      <c r="T30" s="69"/>
      <c r="V30" s="123">
        <v>46568</v>
      </c>
      <c r="W30" s="235"/>
      <c r="X30" s="233"/>
      <c r="Y30" s="233"/>
      <c r="Z30" s="232"/>
      <c r="AA30" s="233"/>
      <c r="AB30" s="233"/>
      <c r="AC30" s="233"/>
      <c r="AD30" s="7"/>
      <c r="AE30" s="7"/>
      <c r="AF30" s="7"/>
      <c r="AG30" s="7"/>
      <c r="AH30" s="7"/>
      <c r="AI30" s="7"/>
      <c r="AJ30" s="7"/>
      <c r="AK30" s="7"/>
      <c r="AL30" s="7"/>
      <c r="AM30" s="7"/>
      <c r="AN30" s="7"/>
      <c r="AO30" s="7"/>
    </row>
    <row r="31" spans="1:41" ht="6" customHeight="1">
      <c r="A31" s="372"/>
      <c r="B31" s="373"/>
      <c r="C31" s="376">
        <v>7</v>
      </c>
      <c r="D31" s="361" t="str">
        <f>IF(別紙２_展示会等!E34="","",別紙２_展示会等!E34)</f>
        <v/>
      </c>
      <c r="E31" s="66"/>
      <c r="F31" s="66"/>
      <c r="G31" s="66"/>
      <c r="H31" s="66"/>
      <c r="I31" s="66"/>
      <c r="J31" s="66"/>
      <c r="K31" s="66"/>
      <c r="L31" s="66"/>
      <c r="M31" s="66"/>
      <c r="N31" s="66"/>
      <c r="O31" s="66"/>
      <c r="P31" s="66"/>
      <c r="Q31" s="66"/>
      <c r="R31" s="66"/>
      <c r="S31" s="66"/>
      <c r="T31" s="66"/>
      <c r="V31" s="123">
        <v>46569</v>
      </c>
      <c r="W31" s="235"/>
      <c r="X31" s="233"/>
      <c r="Y31" s="233"/>
      <c r="Z31" s="232"/>
      <c r="AA31" s="233"/>
      <c r="AB31" s="233"/>
      <c r="AC31" s="233"/>
      <c r="AD31" s="7"/>
      <c r="AE31" s="7"/>
      <c r="AF31" s="7"/>
      <c r="AG31" s="7"/>
      <c r="AH31" s="7"/>
      <c r="AI31" s="7"/>
      <c r="AJ31" s="7"/>
      <c r="AK31" s="7"/>
      <c r="AL31" s="7"/>
      <c r="AM31" s="7"/>
      <c r="AN31" s="7"/>
      <c r="AO31" s="7"/>
    </row>
    <row r="32" spans="1:41" ht="6" customHeight="1">
      <c r="A32" s="372"/>
      <c r="B32" s="373"/>
      <c r="C32" s="376"/>
      <c r="D32" s="361"/>
      <c r="E32" s="66"/>
      <c r="F32" s="68" t="str">
        <f>IF(OR(AND($V$11&lt;=別紙２_展示会等!$E$35,別紙２_展示会等!$E$35&lt;=$V$12),AND($V$11&lt;=別紙２_展示会等!$G$35,別紙２_展示会等!$G$35&lt;=$V$12)),"▲","")</f>
        <v/>
      </c>
      <c r="G32" s="68" t="str">
        <f>IF(OR(AND($V$13&lt;=別紙２_展示会等!$E$35,別紙２_展示会等!$E$35&lt;=$V$14),AND($V$13&lt;=別紙２_展示会等!$G$35,別紙２_展示会等!$G$35&lt;=$V$14)),"▲","")</f>
        <v/>
      </c>
      <c r="H32" s="68" t="str">
        <f>IF(OR(AND($V$15&lt;=別紙２_展示会等!$E$35,別紙２_展示会等!$E$35&lt;=$V$16),AND($V$15&lt;=別紙２_展示会等!$G$35,別紙２_展示会等!$G$35&lt;=$V$16)),"▲","")</f>
        <v/>
      </c>
      <c r="I32" s="68" t="str">
        <f>IF(OR(AND($V$17&lt;=別紙２_展示会等!$E$35,別紙２_展示会等!$E$35&lt;=$V$18),AND($V$17&lt;=別紙２_展示会等!$G$35,別紙２_展示会等!$G$35&lt;=$V$18)),"▲","")</f>
        <v/>
      </c>
      <c r="J32" s="68" t="str">
        <f>IF(OR(AND($V$19&lt;=別紙２_展示会等!$E$35,別紙２_展示会等!$E$35&lt;=$V$20),AND($V$19&lt;=別紙２_展示会等!$G$35,別紙２_展示会等!$G$35&lt;=$V$20)),"▲","")</f>
        <v/>
      </c>
      <c r="K32" s="68" t="str">
        <f>IF(OR(AND($V$21&lt;=別紙２_展示会等!$E$35,別紙２_展示会等!$E$35&lt;=$V$22),AND($V$21&lt;=別紙２_展示会等!$G$35,別紙２_展示会等!$G$35&lt;=$V$22)),"▲","")</f>
        <v/>
      </c>
      <c r="L32" s="68" t="str">
        <f>IF(OR(AND($V$23&lt;=別紙２_展示会等!$E$35,別紙２_展示会等!$E$35&lt;=$V$24),AND($V$23&lt;=別紙２_展示会等!$G$35,別紙２_展示会等!$G$35&lt;=$V$24)),"▲","")</f>
        <v/>
      </c>
      <c r="M32" s="68" t="str">
        <f>IF(OR(AND($V$25&lt;=別紙２_展示会等!$E$35,別紙２_展示会等!$E$35&lt;=$V$26),AND($V$25&lt;=別紙２_展示会等!$G$35,別紙２_展示会等!$G$35&lt;=$V$26)),"▲","")</f>
        <v/>
      </c>
      <c r="N32" s="68" t="str">
        <f>IF(OR(AND($V$27&lt;=別紙２_展示会等!$E$35,別紙２_展示会等!$E$35&lt;=$V$28),AND($V$27&lt;=別紙２_展示会等!$G$35,別紙２_展示会等!$G$35&lt;=$V$28)),"▲","")</f>
        <v/>
      </c>
      <c r="O32" s="68" t="str">
        <f>IF(OR(AND($V$29&lt;=別紙２_展示会等!$E$35,別紙２_展示会等!$E$35&lt;=$V$30),AND($V$29&lt;=別紙２_展示会等!$G$35,別紙２_展示会等!$G$35&lt;=$V$30)),"▲","")</f>
        <v/>
      </c>
      <c r="P32" s="68" t="str">
        <f>IF(OR(AND($V$31&lt;=別紙２_展示会等!$E$35,別紙２_展示会等!$E$35&lt;=$V$32),AND($V$31&lt;=別紙２_展示会等!$G$35,別紙２_展示会等!$G$35&lt;=$V$32)),"▲","")</f>
        <v/>
      </c>
      <c r="Q32" s="68" t="str">
        <f>IF(OR(AND($V$33&lt;=別紙２_展示会等!$E$35,別紙２_展示会等!$E$35&lt;=$V$34),AND($V$33&lt;=別紙２_展示会等!$G$35,別紙２_展示会等!$G$35&lt;=$V$34)),"▲","")</f>
        <v/>
      </c>
      <c r="R32" s="68" t="str">
        <f>IF(OR(AND($V$35&lt;=別紙２_展示会等!$E$35,別紙２_展示会等!$E$35&lt;=$V$36),AND($V$35&lt;=別紙２_展示会等!$G$35,別紙２_展示会等!$G$35&lt;=$V$36)),"▲","")</f>
        <v/>
      </c>
      <c r="S32" s="68" t="str">
        <f>IF(OR(AND($V$37&lt;=別紙２_展示会等!$E$35,別紙２_展示会等!$E$35&lt;=$V$38),AND($V$37&lt;=別紙２_展示会等!$G$35,別紙２_展示会等!$G$35&lt;=$V$38)),"▲","")</f>
        <v/>
      </c>
      <c r="T32" s="68" t="str">
        <f>IF(OR(AND($V$39&lt;=別紙２_展示会等!$E$35,別紙２_展示会等!$E$35&lt;=$V$40),AND($V$39&lt;=別紙２_展示会等!$G$35,別紙２_展示会等!$G$35&lt;=$V$40)),"▲","")</f>
        <v/>
      </c>
      <c r="U32" s="23"/>
      <c r="V32" s="123">
        <v>46599</v>
      </c>
      <c r="W32" s="235"/>
      <c r="X32" s="233"/>
      <c r="Y32" s="233"/>
      <c r="Z32" s="232"/>
      <c r="AA32" s="233"/>
      <c r="AB32" s="233"/>
      <c r="AC32" s="233"/>
      <c r="AD32" s="7"/>
      <c r="AE32" s="7"/>
      <c r="AF32" s="7"/>
      <c r="AG32" s="7"/>
      <c r="AH32" s="7"/>
      <c r="AI32" s="7"/>
      <c r="AJ32" s="7"/>
      <c r="AK32" s="7"/>
      <c r="AL32" s="7"/>
      <c r="AM32" s="7"/>
      <c r="AN32" s="7"/>
      <c r="AO32" s="7"/>
    </row>
    <row r="33" spans="1:41" ht="6" customHeight="1">
      <c r="A33" s="372"/>
      <c r="B33" s="373"/>
      <c r="C33" s="376"/>
      <c r="D33" s="361"/>
      <c r="E33" s="66"/>
      <c r="F33" s="69"/>
      <c r="G33" s="69"/>
      <c r="H33" s="69"/>
      <c r="I33" s="69"/>
      <c r="J33" s="69"/>
      <c r="K33" s="69"/>
      <c r="L33" s="69"/>
      <c r="M33" s="69"/>
      <c r="N33" s="69"/>
      <c r="O33" s="69"/>
      <c r="P33" s="69"/>
      <c r="Q33" s="69"/>
      <c r="R33" s="69"/>
      <c r="S33" s="69"/>
      <c r="T33" s="69"/>
      <c r="V33" s="123">
        <v>46600</v>
      </c>
      <c r="W33" s="235"/>
      <c r="X33" s="233"/>
      <c r="Y33" s="233"/>
      <c r="Z33" s="232"/>
      <c r="AA33" s="233"/>
      <c r="AB33" s="233"/>
      <c r="AC33" s="233"/>
      <c r="AD33" s="7"/>
      <c r="AE33" s="7"/>
      <c r="AF33" s="7"/>
      <c r="AG33" s="7"/>
      <c r="AH33" s="7"/>
      <c r="AI33" s="7"/>
      <c r="AJ33" s="7"/>
      <c r="AK33" s="7"/>
      <c r="AL33" s="7"/>
      <c r="AM33" s="7"/>
      <c r="AN33" s="7"/>
      <c r="AO33" s="7"/>
    </row>
    <row r="34" spans="1:41" ht="6" customHeight="1">
      <c r="A34" s="372"/>
      <c r="B34" s="373"/>
      <c r="C34" s="376">
        <v>8</v>
      </c>
      <c r="D34" s="361" t="str">
        <f>IF(別紙２_展示会等!E39="","",別紙２_展示会等!E39)</f>
        <v/>
      </c>
      <c r="E34" s="66"/>
      <c r="F34" s="66"/>
      <c r="G34" s="66"/>
      <c r="H34" s="66"/>
      <c r="I34" s="66"/>
      <c r="J34" s="66"/>
      <c r="K34" s="66"/>
      <c r="L34" s="66"/>
      <c r="M34" s="66"/>
      <c r="N34" s="66"/>
      <c r="O34" s="66"/>
      <c r="P34" s="66"/>
      <c r="Q34" s="66"/>
      <c r="R34" s="66"/>
      <c r="S34" s="66"/>
      <c r="T34" s="66"/>
      <c r="V34" s="123">
        <v>46630</v>
      </c>
      <c r="W34" s="235"/>
      <c r="X34" s="233"/>
      <c r="Y34" s="233"/>
      <c r="Z34" s="232"/>
      <c r="AA34" s="233"/>
      <c r="AB34" s="233"/>
      <c r="AC34" s="233"/>
      <c r="AD34" s="7"/>
      <c r="AE34" s="7"/>
      <c r="AF34" s="7"/>
      <c r="AG34" s="7"/>
      <c r="AH34" s="7"/>
      <c r="AI34" s="7"/>
      <c r="AJ34" s="7"/>
      <c r="AK34" s="7"/>
      <c r="AL34" s="7"/>
      <c r="AM34" s="7"/>
      <c r="AN34" s="7"/>
      <c r="AO34" s="7"/>
    </row>
    <row r="35" spans="1:41" ht="6" customHeight="1">
      <c r="A35" s="372"/>
      <c r="B35" s="373"/>
      <c r="C35" s="376"/>
      <c r="D35" s="361"/>
      <c r="E35" s="66"/>
      <c r="F35" s="68" t="str">
        <f>IF(OR(AND($V$11&lt;=別紙２_展示会等!$E$40,別紙２_展示会等!$E$40&lt;=$V$12),AND($V$11&lt;=別紙２_展示会等!$G$40,別紙２_展示会等!$G$40&lt;=$V$12)),"▲","")</f>
        <v/>
      </c>
      <c r="G35" s="68" t="str">
        <f>IF(OR(AND($V$13&lt;=別紙２_展示会等!$E$40,別紙２_展示会等!$E$40&lt;=$V$14),AND($V$13&lt;=別紙２_展示会等!$G$40,別紙２_展示会等!$G$40&lt;=$V$14)),"▲","")</f>
        <v/>
      </c>
      <c r="H35" s="68" t="str">
        <f>IF(OR(AND($V$15&lt;=別紙２_展示会等!$E$40,別紙２_展示会等!$E$40&lt;=$V$16),AND($V$15&lt;=別紙２_展示会等!$G$40,別紙２_展示会等!$G$40&lt;=$V$16)),"▲","")</f>
        <v/>
      </c>
      <c r="I35" s="68" t="str">
        <f>IF(OR(AND($V$17&lt;=別紙２_展示会等!$E$40,別紙２_展示会等!$E$40&lt;=$V$18),AND($V$17&lt;=別紙２_展示会等!$G$40,別紙２_展示会等!$G$40&lt;=$V$18)),"▲","")</f>
        <v/>
      </c>
      <c r="J35" s="68" t="str">
        <f>IF(OR(AND($V$19&lt;=別紙２_展示会等!$E$40,別紙２_展示会等!$E$40&lt;=$V$20),AND($V$19&lt;=別紙２_展示会等!$G$40,別紙２_展示会等!$G$40&lt;=$V$20)),"▲","")</f>
        <v/>
      </c>
      <c r="K35" s="68" t="str">
        <f>IF(OR(AND($V$21&lt;=別紙２_展示会等!$E$40,別紙２_展示会等!$E$40&lt;=$V$22),AND($V$21&lt;=別紙２_展示会等!$G$40,別紙２_展示会等!$G$40&lt;=$V$22)),"▲","")</f>
        <v/>
      </c>
      <c r="L35" s="68" t="str">
        <f>IF(OR(AND($V$23&lt;=別紙２_展示会等!$E$40,別紙２_展示会等!$E$40&lt;=$V$24),AND($V$23&lt;=別紙２_展示会等!$G$40,別紙２_展示会等!$G$40&lt;=$V$24)),"▲","")</f>
        <v/>
      </c>
      <c r="M35" s="68" t="str">
        <f>IF(OR(AND($V$25&lt;=別紙２_展示会等!$E$40,別紙２_展示会等!$E$40&lt;=$V$26),AND($V$25&lt;=別紙２_展示会等!$G$40,別紙２_展示会等!$G$40&lt;=$V$26)),"▲","")</f>
        <v/>
      </c>
      <c r="N35" s="68" t="str">
        <f>IF(OR(AND($V$27&lt;=別紙２_展示会等!$E$40,別紙２_展示会等!$E$40&lt;=$V$28),AND($V$27&lt;=別紙２_展示会等!$G$40,別紙２_展示会等!$G$40&lt;=$V$28)),"▲","")</f>
        <v/>
      </c>
      <c r="O35" s="68" t="str">
        <f>IF(OR(AND($V$29&lt;=別紙２_展示会等!$E$40,別紙２_展示会等!$E$40&lt;=$V$30),AND($V$29&lt;=別紙２_展示会等!$G$40,別紙２_展示会等!$G$40&lt;=$V$30)),"▲","")</f>
        <v/>
      </c>
      <c r="P35" s="68" t="str">
        <f>IF(OR(AND($V$31&lt;=別紙２_展示会等!$E$40,別紙２_展示会等!$E$40&lt;=$V$32),AND($V$31&lt;=別紙２_展示会等!$G$40,別紙２_展示会等!$G$40&lt;=$V$32)),"▲","")</f>
        <v/>
      </c>
      <c r="Q35" s="68" t="str">
        <f>IF(OR(AND($V$33&lt;=別紙２_展示会等!$E$40,別紙２_展示会等!$E$40&lt;=$V$34),AND($V$33&lt;=別紙２_展示会等!$G$40,別紙２_展示会等!$G$40&lt;=$V$34)),"▲","")</f>
        <v/>
      </c>
      <c r="R35" s="68" t="str">
        <f>IF(OR(AND($V$35&lt;=別紙２_展示会等!$E$40,別紙２_展示会等!$E$40&lt;=$V$36),AND($V$35&lt;=別紙２_展示会等!$G$40,別紙２_展示会等!$G$40&lt;=$V$36)),"▲","")</f>
        <v/>
      </c>
      <c r="S35" s="68" t="str">
        <f>IF(OR(AND($V$37&lt;=別紙２_展示会等!$E$40,別紙２_展示会等!$E$40&lt;=$V$38),AND($V$37&lt;=別紙２_展示会等!$G$40,別紙２_展示会等!$G$40&lt;=$V$38)),"▲","")</f>
        <v/>
      </c>
      <c r="T35" s="68" t="str">
        <f>IF(OR(AND($V$39&lt;=別紙２_展示会等!$E$40,別紙２_展示会等!$E$40&lt;=$V$40),AND($V$39&lt;=別紙２_展示会等!$G$40,別紙２_展示会等!$G$40&lt;=$V$40)),"▲","")</f>
        <v/>
      </c>
      <c r="V35" s="123">
        <v>46631</v>
      </c>
      <c r="W35" s="235"/>
      <c r="X35" s="233"/>
      <c r="Y35" s="233"/>
      <c r="Z35" s="232"/>
      <c r="AA35" s="233"/>
      <c r="AB35" s="233"/>
      <c r="AC35" s="233"/>
      <c r="AD35" s="7"/>
      <c r="AE35" s="7"/>
      <c r="AF35" s="7"/>
      <c r="AG35" s="7"/>
      <c r="AH35" s="7"/>
      <c r="AI35" s="7"/>
      <c r="AJ35" s="7"/>
      <c r="AK35" s="7"/>
      <c r="AL35" s="7"/>
      <c r="AM35" s="7"/>
      <c r="AN35" s="7"/>
      <c r="AO35" s="7"/>
    </row>
    <row r="36" spans="1:41" ht="6" customHeight="1">
      <c r="A36" s="372"/>
      <c r="B36" s="373"/>
      <c r="C36" s="376"/>
      <c r="D36" s="361"/>
      <c r="E36" s="66"/>
      <c r="F36" s="69"/>
      <c r="G36" s="69"/>
      <c r="H36" s="69"/>
      <c r="I36" s="69"/>
      <c r="J36" s="69"/>
      <c r="K36" s="69"/>
      <c r="L36" s="69"/>
      <c r="M36" s="69"/>
      <c r="N36" s="69"/>
      <c r="O36" s="69"/>
      <c r="P36" s="69"/>
      <c r="Q36" s="69"/>
      <c r="R36" s="69"/>
      <c r="S36" s="69"/>
      <c r="T36" s="69"/>
      <c r="V36" s="123">
        <v>46660</v>
      </c>
      <c r="W36" s="235"/>
      <c r="X36" s="233"/>
      <c r="Y36" s="233"/>
      <c r="Z36" s="232"/>
      <c r="AA36" s="233"/>
      <c r="AB36" s="233"/>
      <c r="AC36" s="233"/>
      <c r="AD36" s="7"/>
      <c r="AE36" s="7"/>
      <c r="AF36" s="7"/>
      <c r="AG36" s="7"/>
      <c r="AH36" s="7"/>
      <c r="AI36" s="7"/>
      <c r="AJ36" s="7"/>
      <c r="AK36" s="7"/>
      <c r="AL36" s="7"/>
      <c r="AM36" s="7"/>
      <c r="AN36" s="7"/>
      <c r="AO36" s="7"/>
    </row>
    <row r="37" spans="1:41" ht="6" customHeight="1">
      <c r="A37" s="372"/>
      <c r="B37" s="373"/>
      <c r="C37" s="376">
        <v>9</v>
      </c>
      <c r="D37" s="361" t="str">
        <f>IF(別紙２_展示会等!E44="","",別紙２_展示会等!E44)</f>
        <v/>
      </c>
      <c r="E37" s="66"/>
      <c r="F37" s="66"/>
      <c r="G37" s="66"/>
      <c r="H37" s="66"/>
      <c r="I37" s="66"/>
      <c r="J37" s="66"/>
      <c r="K37" s="66"/>
      <c r="L37" s="66"/>
      <c r="M37" s="66"/>
      <c r="N37" s="66"/>
      <c r="O37" s="66"/>
      <c r="P37" s="66"/>
      <c r="Q37" s="66"/>
      <c r="R37" s="66"/>
      <c r="S37" s="66"/>
      <c r="T37" s="66"/>
      <c r="V37" s="123">
        <v>46661</v>
      </c>
      <c r="W37" s="235"/>
      <c r="X37" s="233"/>
      <c r="Y37" s="233"/>
      <c r="Z37" s="232"/>
      <c r="AA37" s="233"/>
      <c r="AB37" s="233"/>
      <c r="AC37" s="233"/>
      <c r="AD37" s="7"/>
      <c r="AE37" s="7"/>
      <c r="AF37" s="7"/>
      <c r="AG37" s="7"/>
      <c r="AH37" s="7"/>
      <c r="AI37" s="7"/>
      <c r="AJ37" s="7"/>
      <c r="AK37" s="7"/>
      <c r="AL37" s="7"/>
      <c r="AM37" s="7"/>
      <c r="AN37" s="7"/>
      <c r="AO37" s="7"/>
    </row>
    <row r="38" spans="1:41" ht="6" customHeight="1">
      <c r="A38" s="372"/>
      <c r="B38" s="373"/>
      <c r="C38" s="376"/>
      <c r="D38" s="361"/>
      <c r="E38" s="66"/>
      <c r="F38" s="68" t="str">
        <f>IF(OR(AND($V$11&lt;=別紙２_展示会等!$E$45,別紙２_展示会等!$E$45&lt;=$V$12),AND($V$11&lt;=別紙２_展示会等!$G$45,別紙２_展示会等!$G$45&lt;=$V$12)),"▲","")</f>
        <v/>
      </c>
      <c r="G38" s="68" t="str">
        <f>IF(OR(AND($V$13&lt;=別紙２_展示会等!$E$45,別紙２_展示会等!$E$45&lt;=$V$14),AND($V$13&lt;=別紙２_展示会等!$G$45,別紙２_展示会等!$G$45&lt;=$V$14)),"▲","")</f>
        <v/>
      </c>
      <c r="H38" s="68" t="str">
        <f>IF(OR(AND($V$15&lt;=別紙２_展示会等!$E$45,別紙２_展示会等!$E$45&lt;=$V$16),AND($V$15&lt;=別紙２_展示会等!$G$45,別紙２_展示会等!$G$45&lt;=$V$16)),"▲","")</f>
        <v/>
      </c>
      <c r="I38" s="68" t="str">
        <f>IF(OR(AND($V$17&lt;=別紙２_展示会等!$E$45,別紙２_展示会等!$E$45&lt;=$V$18),AND($V$17&lt;=別紙２_展示会等!$G$45,別紙２_展示会等!$G$45&lt;=$V$18)),"▲","")</f>
        <v/>
      </c>
      <c r="J38" s="68" t="str">
        <f>IF(OR(AND($V$19&lt;=別紙２_展示会等!$E$45,別紙２_展示会等!$E$45&lt;=$V$20),AND($V$19&lt;=別紙２_展示会等!$G$45,別紙２_展示会等!$G$45&lt;=$V$20)),"▲","")</f>
        <v/>
      </c>
      <c r="K38" s="68" t="str">
        <f>IF(OR(AND($V$21&lt;=別紙２_展示会等!$E$45,別紙２_展示会等!$E$45&lt;=$V$22),AND($V$21&lt;=別紙２_展示会等!$G$45,別紙２_展示会等!$G$45&lt;=$V$22)),"▲","")</f>
        <v/>
      </c>
      <c r="L38" s="68" t="str">
        <f>IF(OR(AND($V$23&lt;=別紙２_展示会等!$E$45,別紙２_展示会等!$E$45&lt;=$V$24),AND($V$23&lt;=別紙２_展示会等!$G$45,別紙２_展示会等!$G$45&lt;=$V$24)),"▲","")</f>
        <v/>
      </c>
      <c r="M38" s="68" t="str">
        <f>IF(OR(AND($V$25&lt;=別紙２_展示会等!$E$45,別紙２_展示会等!$E$45&lt;=$V$26),AND($V$25&lt;=別紙２_展示会等!$G$45,別紙２_展示会等!$G$45&lt;=$V$26)),"▲","")</f>
        <v/>
      </c>
      <c r="N38" s="68" t="str">
        <f>IF(OR(AND($V$27&lt;=別紙２_展示会等!$E$45,別紙２_展示会等!$E$45&lt;=$V$28),AND($V$27&lt;=別紙２_展示会等!$G$45,別紙２_展示会等!$G$45&lt;=$V$28)),"▲","")</f>
        <v/>
      </c>
      <c r="O38" s="68" t="str">
        <f>IF(OR(AND($V$29&lt;=別紙２_展示会等!$E$45,別紙２_展示会等!$E$45&lt;=$V$30),AND($V$29&lt;=別紙２_展示会等!$G$45,別紙２_展示会等!$G$45&lt;=$V$30)),"▲","")</f>
        <v/>
      </c>
      <c r="P38" s="68" t="str">
        <f>IF(OR(AND($V$31&lt;=別紙２_展示会等!$E$45,別紙２_展示会等!$E$45&lt;=$V$32),AND($V$31&lt;=別紙２_展示会等!$G$45,別紙２_展示会等!$G$45&lt;=$V$32)),"▲","")</f>
        <v/>
      </c>
      <c r="Q38" s="68" t="str">
        <f>IF(OR(AND($V$33&lt;=別紙２_展示会等!$E$45,別紙２_展示会等!$E$45&lt;=$V$34),AND($V$33&lt;=別紙２_展示会等!$G$45,別紙２_展示会等!$G$45&lt;=$V$34)),"▲","")</f>
        <v/>
      </c>
      <c r="R38" s="68" t="str">
        <f>IF(OR(AND($V$35&lt;=別紙２_展示会等!$E$45,別紙２_展示会等!$E$45&lt;=$V$36),AND($V$35&lt;=別紙２_展示会等!$G$45,別紙２_展示会等!$G$45&lt;=$V$36)),"▲","")</f>
        <v/>
      </c>
      <c r="S38" s="68" t="str">
        <f>IF(OR(AND($V$37&lt;=別紙２_展示会等!$E$45,別紙２_展示会等!$E$45&lt;=$V$38),AND($V$37&lt;=別紙２_展示会等!$G$45,別紙２_展示会等!$G$45&lt;=$V$38)),"▲","")</f>
        <v/>
      </c>
      <c r="T38" s="68" t="str">
        <f>IF(OR(AND($V$39&lt;=別紙２_展示会等!$E$45,別紙２_展示会等!$E$45&lt;=$V$40),AND($V$39&lt;=別紙２_展示会等!$G$45,別紙２_展示会等!$G$45&lt;=$V$40)),"▲","")</f>
        <v/>
      </c>
      <c r="V38" s="123">
        <v>46691</v>
      </c>
      <c r="W38" s="235"/>
      <c r="X38" s="233"/>
      <c r="Y38" s="233"/>
      <c r="Z38" s="232"/>
      <c r="AA38" s="233"/>
      <c r="AB38" s="233"/>
      <c r="AC38" s="233"/>
      <c r="AD38" s="7"/>
      <c r="AE38" s="7"/>
      <c r="AF38" s="7"/>
      <c r="AG38" s="7"/>
      <c r="AH38" s="7"/>
      <c r="AI38" s="7"/>
      <c r="AJ38" s="7"/>
      <c r="AK38" s="7"/>
      <c r="AL38" s="7"/>
      <c r="AM38" s="7"/>
      <c r="AN38" s="7"/>
      <c r="AO38" s="7"/>
    </row>
    <row r="39" spans="1:41" ht="6" customHeight="1">
      <c r="A39" s="372"/>
      <c r="B39" s="373"/>
      <c r="C39" s="376"/>
      <c r="D39" s="361"/>
      <c r="E39" s="66"/>
      <c r="F39" s="69"/>
      <c r="G39" s="69"/>
      <c r="H39" s="69"/>
      <c r="I39" s="69"/>
      <c r="J39" s="69"/>
      <c r="K39" s="69"/>
      <c r="L39" s="69"/>
      <c r="M39" s="69"/>
      <c r="N39" s="69"/>
      <c r="O39" s="69"/>
      <c r="P39" s="69"/>
      <c r="Q39" s="69"/>
      <c r="R39" s="69"/>
      <c r="S39" s="69"/>
      <c r="T39" s="69"/>
      <c r="V39" s="123">
        <v>46692</v>
      </c>
      <c r="W39" s="235"/>
      <c r="X39" s="233"/>
      <c r="Y39" s="233"/>
      <c r="Z39" s="232"/>
      <c r="AA39" s="233"/>
      <c r="AB39" s="233"/>
      <c r="AC39" s="233"/>
      <c r="AD39" s="7"/>
      <c r="AE39" s="7"/>
      <c r="AF39" s="7"/>
      <c r="AG39" s="7"/>
      <c r="AH39" s="7"/>
      <c r="AI39" s="7"/>
      <c r="AJ39" s="7"/>
      <c r="AK39" s="7"/>
      <c r="AL39" s="7"/>
      <c r="AM39" s="7"/>
      <c r="AN39" s="7"/>
      <c r="AO39" s="7"/>
    </row>
    <row r="40" spans="1:41" ht="6" customHeight="1">
      <c r="A40" s="372"/>
      <c r="B40" s="373"/>
      <c r="C40" s="376">
        <v>10</v>
      </c>
      <c r="D40" s="361" t="str">
        <f>IF(別紙２_展示会等!E49="","",別紙２_展示会等!E49)</f>
        <v/>
      </c>
      <c r="E40" s="66"/>
      <c r="F40" s="66"/>
      <c r="G40" s="66"/>
      <c r="H40" s="66"/>
      <c r="I40" s="66"/>
      <c r="J40" s="66"/>
      <c r="K40" s="66"/>
      <c r="L40" s="66"/>
      <c r="M40" s="66"/>
      <c r="N40" s="66"/>
      <c r="O40" s="66"/>
      <c r="P40" s="66"/>
      <c r="Q40" s="66"/>
      <c r="R40" s="66"/>
      <c r="S40" s="66"/>
      <c r="T40" s="66"/>
      <c r="V40" s="123">
        <v>46721</v>
      </c>
      <c r="W40" s="235"/>
      <c r="X40" s="233"/>
      <c r="Y40" s="233"/>
      <c r="Z40" s="232"/>
      <c r="AA40" s="233"/>
      <c r="AB40" s="233"/>
      <c r="AC40" s="233"/>
      <c r="AD40" s="7"/>
      <c r="AE40" s="7"/>
      <c r="AF40" s="7"/>
      <c r="AG40" s="7"/>
      <c r="AH40" s="7"/>
      <c r="AI40" s="7"/>
      <c r="AJ40" s="7"/>
      <c r="AK40" s="7"/>
      <c r="AL40" s="7"/>
      <c r="AM40" s="7"/>
      <c r="AN40" s="7"/>
      <c r="AO40" s="7"/>
    </row>
    <row r="41" spans="1:41" ht="6" customHeight="1">
      <c r="A41" s="372"/>
      <c r="B41" s="373"/>
      <c r="C41" s="376"/>
      <c r="D41" s="361"/>
      <c r="E41" s="66"/>
      <c r="F41" s="68" t="str">
        <f>IF(OR(AND($V$11&lt;=別紙２_展示会等!$E$50,別紙２_展示会等!$E$50&lt;=$V$12),AND($V$11&lt;=別紙２_展示会等!$G$50,別紙２_展示会等!$G$50&lt;=$V$12)),"▲","")</f>
        <v/>
      </c>
      <c r="G41" s="68" t="str">
        <f>IF(OR(AND($V$13&lt;=別紙２_展示会等!$E$50,別紙２_展示会等!$E$50&lt;=$V$14),AND($V$13&lt;=別紙２_展示会等!$G$50,別紙２_展示会等!$G$50&lt;=$V$14)),"▲","")</f>
        <v/>
      </c>
      <c r="H41" s="68" t="str">
        <f>IF(OR(AND($V$15&lt;=別紙２_展示会等!$E$50,別紙２_展示会等!$E$50&lt;=$V$16),AND($V$15&lt;=別紙２_展示会等!$G$50,別紙２_展示会等!$G$50&lt;=$V$16)),"▲","")</f>
        <v/>
      </c>
      <c r="I41" s="68" t="str">
        <f>IF(OR(AND($V$17&lt;=別紙２_展示会等!$E$50,別紙２_展示会等!$E$50&lt;=$V$18),AND($V$17&lt;=別紙２_展示会等!$G$50,別紙２_展示会等!$G$50&lt;=$V$18)),"▲","")</f>
        <v/>
      </c>
      <c r="J41" s="68" t="str">
        <f>IF(OR(AND($V$19&lt;=別紙２_展示会等!$E$50,別紙２_展示会等!$E$50&lt;=$V$20),AND($V$19&lt;=別紙２_展示会等!$G$50,別紙２_展示会等!$G$50&lt;=$V$20)),"▲","")</f>
        <v/>
      </c>
      <c r="K41" s="68" t="str">
        <f>IF(OR(AND($V$21&lt;=別紙２_展示会等!$E$50,別紙２_展示会等!$E$50&lt;=$V$22),AND($V$21&lt;=別紙２_展示会等!$G$50,別紙２_展示会等!$G$50&lt;=$V$22)),"▲","")</f>
        <v/>
      </c>
      <c r="L41" s="68" t="str">
        <f>IF(OR(AND($V$23&lt;=別紙２_展示会等!$E$50,別紙２_展示会等!$E$50&lt;=$V$24),AND($V$23&lt;=別紙２_展示会等!$G$50,別紙２_展示会等!$G$50&lt;=$V$24)),"▲","")</f>
        <v/>
      </c>
      <c r="M41" s="68" t="str">
        <f>IF(OR(AND($V$25&lt;=別紙２_展示会等!$E$50,別紙２_展示会等!$E$50&lt;=$V$26),AND($V$25&lt;=別紙２_展示会等!$G$50,別紙２_展示会等!$G$50&lt;=$V$26)),"▲","")</f>
        <v/>
      </c>
      <c r="N41" s="68" t="str">
        <f>IF(OR(AND($V$27&lt;=別紙２_展示会等!$E$50,別紙２_展示会等!$E$50&lt;=$V$28),AND($V$27&lt;=別紙２_展示会等!$G$50,別紙２_展示会等!$G$50&lt;=$V$28)),"▲","")</f>
        <v/>
      </c>
      <c r="O41" s="68" t="str">
        <f>IF(OR(AND($V$29&lt;=別紙２_展示会等!$E$50,別紙２_展示会等!$E$50&lt;=$V$30),AND($V$29&lt;=別紙２_展示会等!$G$50,別紙２_展示会等!$G$50&lt;=$V$30)),"▲","")</f>
        <v/>
      </c>
      <c r="P41" s="68" t="str">
        <f>IF(OR(AND($V$31&lt;=別紙２_展示会等!$E$50,別紙２_展示会等!$E$50&lt;=$V$32),AND($V$31&lt;=別紙２_展示会等!$G$50,別紙２_展示会等!$G$50&lt;=$V$32)),"▲","")</f>
        <v/>
      </c>
      <c r="Q41" s="68" t="str">
        <f>IF(OR(AND($V$33&lt;=別紙２_展示会等!$E$50,別紙２_展示会等!$E$50&lt;=$V$34),AND($V$33&lt;=別紙２_展示会等!$G$50,別紙２_展示会等!$G$50&lt;=$V$34)),"▲","")</f>
        <v/>
      </c>
      <c r="R41" s="68" t="str">
        <f>IF(OR(AND($V$35&lt;=別紙２_展示会等!$E$50,別紙２_展示会等!$E$50&lt;=$V$36),AND($V$35&lt;=別紙２_展示会等!$G$50,別紙２_展示会等!$G$50&lt;=$V$36)),"▲","")</f>
        <v/>
      </c>
      <c r="S41" s="68" t="str">
        <f>IF(OR(AND($V$37&lt;=別紙２_展示会等!$E$50,別紙２_展示会等!$E$50&lt;=$V$38),AND($V$37&lt;=別紙２_展示会等!$G$50,別紙２_展示会等!$G$50&lt;=$V$38)),"▲","")</f>
        <v/>
      </c>
      <c r="T41" s="68" t="str">
        <f>IF(OR(AND($V$39&lt;=別紙２_展示会等!$E$50,別紙２_展示会等!$E$50&lt;=$V$40),AND($V$39&lt;=別紙２_展示会等!$G$50,別紙２_展示会等!$G$50&lt;=$V$40)),"▲","")</f>
        <v/>
      </c>
      <c r="V41" s="236"/>
      <c r="W41" s="235"/>
      <c r="X41" s="233"/>
      <c r="Y41" s="233"/>
      <c r="Z41" s="232"/>
      <c r="AA41" s="233"/>
      <c r="AB41" s="233"/>
      <c r="AC41" s="233"/>
      <c r="AD41" s="7"/>
      <c r="AE41" s="7"/>
      <c r="AF41" s="7"/>
      <c r="AG41" s="7"/>
      <c r="AH41" s="7"/>
      <c r="AI41" s="7"/>
      <c r="AJ41" s="7"/>
      <c r="AK41" s="7"/>
      <c r="AL41" s="7"/>
      <c r="AM41" s="7"/>
      <c r="AN41" s="7"/>
      <c r="AO41" s="7"/>
    </row>
    <row r="42" spans="1:41" ht="6" customHeight="1">
      <c r="A42" s="372"/>
      <c r="B42" s="374"/>
      <c r="C42" s="377"/>
      <c r="D42" s="362"/>
      <c r="E42" s="66"/>
      <c r="F42" s="69"/>
      <c r="G42" s="69"/>
      <c r="H42" s="69"/>
      <c r="I42" s="69"/>
      <c r="J42" s="69"/>
      <c r="K42" s="69"/>
      <c r="L42" s="69"/>
      <c r="M42" s="69"/>
      <c r="N42" s="69"/>
      <c r="O42" s="69"/>
      <c r="P42" s="69"/>
      <c r="Q42" s="69"/>
      <c r="R42" s="69"/>
      <c r="S42" s="69"/>
      <c r="T42" s="69"/>
      <c r="V42" s="233"/>
      <c r="W42" s="235"/>
      <c r="X42" s="233"/>
      <c r="Y42" s="233"/>
      <c r="Z42" s="232"/>
      <c r="AA42" s="233"/>
      <c r="AB42" s="233"/>
      <c r="AC42" s="233"/>
      <c r="AD42" s="7"/>
      <c r="AE42" s="7"/>
      <c r="AF42" s="7"/>
      <c r="AG42" s="7"/>
      <c r="AH42" s="7"/>
      <c r="AI42" s="7"/>
      <c r="AJ42" s="7"/>
      <c r="AK42" s="7"/>
      <c r="AL42" s="7"/>
      <c r="AM42" s="7"/>
      <c r="AN42" s="7"/>
      <c r="AO42" s="7"/>
    </row>
    <row r="43" spans="1:41" ht="5.5" customHeight="1">
      <c r="A43" s="19"/>
      <c r="B43" s="390" t="s">
        <v>37</v>
      </c>
      <c r="C43" s="391"/>
      <c r="D43" s="391"/>
      <c r="E43" s="70"/>
      <c r="F43" s="71"/>
      <c r="G43" s="71"/>
      <c r="H43" s="71"/>
      <c r="I43" s="72"/>
      <c r="J43" s="72" t="s">
        <v>118</v>
      </c>
      <c r="K43" s="72"/>
      <c r="L43" s="72"/>
      <c r="M43" s="72"/>
      <c r="N43" s="72"/>
      <c r="O43" s="72"/>
      <c r="P43" s="72"/>
      <c r="Q43" s="71"/>
      <c r="R43" s="71"/>
      <c r="S43" s="71"/>
      <c r="T43" s="73"/>
      <c r="V43" s="235"/>
      <c r="W43" s="234"/>
      <c r="X43" s="234"/>
      <c r="Y43" s="234"/>
      <c r="Z43" s="232"/>
      <c r="AA43" s="233"/>
      <c r="AB43" s="233"/>
      <c r="AC43" s="233"/>
      <c r="AD43" s="7"/>
      <c r="AE43" s="7"/>
      <c r="AF43" s="7"/>
      <c r="AG43" s="7"/>
      <c r="AH43" s="7"/>
      <c r="AI43" s="7"/>
      <c r="AJ43" s="7"/>
      <c r="AK43" s="7"/>
      <c r="AL43" s="7"/>
      <c r="AM43" s="7"/>
      <c r="AN43" s="7"/>
      <c r="AO43" s="7"/>
    </row>
    <row r="44" spans="1:41" ht="5.5" customHeight="1">
      <c r="A44" s="19"/>
      <c r="B44" s="392"/>
      <c r="C44" s="393"/>
      <c r="D44" s="393"/>
      <c r="E44" s="74"/>
      <c r="F44" s="75"/>
      <c r="G44" s="75"/>
      <c r="H44" s="75"/>
      <c r="I44" s="76"/>
      <c r="J44" s="76"/>
      <c r="K44" s="76"/>
      <c r="L44" s="76"/>
      <c r="M44" s="76"/>
      <c r="N44" s="76"/>
      <c r="O44" s="76"/>
      <c r="P44" s="76"/>
      <c r="Q44" s="75"/>
      <c r="R44" s="75"/>
      <c r="S44" s="75"/>
      <c r="T44" s="77"/>
      <c r="V44" s="235"/>
      <c r="W44" s="234"/>
      <c r="X44" s="234"/>
      <c r="Y44" s="234"/>
      <c r="Z44" s="232"/>
      <c r="AA44" s="233"/>
      <c r="AB44" s="233"/>
      <c r="AC44" s="233"/>
      <c r="AD44" s="7"/>
      <c r="AE44" s="7"/>
      <c r="AF44" s="7"/>
      <c r="AG44" s="7"/>
      <c r="AH44" s="7"/>
      <c r="AI44" s="7"/>
      <c r="AJ44" s="7"/>
      <c r="AK44" s="7"/>
      <c r="AL44" s="7"/>
      <c r="AM44" s="7"/>
      <c r="AN44" s="7"/>
      <c r="AO44" s="7"/>
    </row>
    <row r="45" spans="1:41" ht="5.5" customHeight="1">
      <c r="A45" s="19"/>
      <c r="B45" s="392"/>
      <c r="C45" s="393"/>
      <c r="D45" s="393"/>
      <c r="E45" s="74"/>
      <c r="F45" s="75"/>
      <c r="G45" s="75"/>
      <c r="H45" s="75"/>
      <c r="I45" s="76"/>
      <c r="J45" s="76"/>
      <c r="K45" s="76"/>
      <c r="L45" s="76"/>
      <c r="M45" s="76"/>
      <c r="N45" s="76"/>
      <c r="O45" s="76"/>
      <c r="P45" s="76"/>
      <c r="Q45" s="75"/>
      <c r="R45" s="75"/>
      <c r="S45" s="75"/>
      <c r="T45" s="77"/>
      <c r="V45" s="235"/>
      <c r="W45" s="234"/>
      <c r="X45" s="234"/>
      <c r="Y45" s="234"/>
      <c r="Z45" s="232"/>
      <c r="AA45" s="233"/>
      <c r="AB45" s="233"/>
      <c r="AC45" s="233"/>
      <c r="AD45" s="7"/>
      <c r="AE45" s="7"/>
      <c r="AF45" s="7"/>
      <c r="AG45" s="7"/>
      <c r="AH45" s="7"/>
      <c r="AI45" s="7"/>
      <c r="AJ45" s="7"/>
      <c r="AK45" s="7"/>
      <c r="AL45" s="7"/>
      <c r="AM45" s="7"/>
      <c r="AN45" s="7"/>
      <c r="AO45" s="7"/>
    </row>
    <row r="46" spans="1:41" ht="4" customHeight="1">
      <c r="A46" s="19"/>
      <c r="B46" s="78"/>
      <c r="C46" s="378" t="s">
        <v>73</v>
      </c>
      <c r="D46" s="379"/>
      <c r="E46" s="79"/>
      <c r="F46" s="80"/>
      <c r="G46" s="80"/>
      <c r="H46" s="80"/>
      <c r="I46" s="81"/>
      <c r="J46" s="81"/>
      <c r="K46" s="81"/>
      <c r="L46" s="81"/>
      <c r="M46" s="81"/>
      <c r="N46" s="81"/>
      <c r="O46" s="81"/>
      <c r="P46" s="81"/>
      <c r="Q46" s="80"/>
      <c r="R46" s="80"/>
      <c r="S46" s="80"/>
      <c r="T46" s="82"/>
      <c r="V46" s="235"/>
      <c r="W46" s="234"/>
      <c r="X46" s="234"/>
      <c r="Y46" s="234"/>
      <c r="Z46" s="232"/>
      <c r="AA46" s="233"/>
      <c r="AB46" s="233"/>
      <c r="AC46" s="233"/>
      <c r="AD46" s="7"/>
      <c r="AE46" s="7"/>
      <c r="AF46" s="7"/>
      <c r="AG46" s="7"/>
      <c r="AH46" s="7"/>
      <c r="AI46" s="7"/>
      <c r="AJ46" s="7"/>
      <c r="AK46" s="7"/>
      <c r="AL46" s="7"/>
      <c r="AM46" s="7"/>
      <c r="AN46" s="7"/>
      <c r="AO46" s="7"/>
    </row>
    <row r="47" spans="1:41" ht="4" customHeight="1">
      <c r="A47" s="19"/>
      <c r="B47" s="78"/>
      <c r="C47" s="380"/>
      <c r="D47" s="381"/>
      <c r="E47" s="83"/>
      <c r="F47" s="84"/>
      <c r="G47" s="84"/>
      <c r="H47" s="84"/>
      <c r="I47" s="85"/>
      <c r="J47" s="85"/>
      <c r="K47" s="85"/>
      <c r="L47" s="85"/>
      <c r="M47" s="85"/>
      <c r="N47" s="85"/>
      <c r="O47" s="85"/>
      <c r="P47" s="85"/>
      <c r="Q47" s="84"/>
      <c r="R47" s="84"/>
      <c r="S47" s="84"/>
      <c r="T47" s="86"/>
      <c r="V47" s="235"/>
      <c r="W47" s="234"/>
      <c r="X47" s="234"/>
      <c r="Y47" s="234"/>
      <c r="Z47" s="232"/>
      <c r="AA47" s="233"/>
      <c r="AB47" s="233"/>
      <c r="AC47" s="233"/>
      <c r="AD47" s="7"/>
      <c r="AE47" s="7"/>
      <c r="AF47" s="7"/>
      <c r="AG47" s="7"/>
      <c r="AH47" s="7"/>
      <c r="AI47" s="7"/>
      <c r="AJ47" s="7"/>
      <c r="AK47" s="7"/>
      <c r="AL47" s="7"/>
      <c r="AM47" s="7"/>
      <c r="AN47" s="7"/>
      <c r="AO47" s="7"/>
    </row>
    <row r="48" spans="1:41" ht="4" customHeight="1">
      <c r="A48" s="19"/>
      <c r="B48" s="78"/>
      <c r="C48" s="382"/>
      <c r="D48" s="383"/>
      <c r="E48" s="87"/>
      <c r="F48" s="88"/>
      <c r="G48" s="88"/>
      <c r="H48" s="88"/>
      <c r="I48" s="89"/>
      <c r="J48" s="89"/>
      <c r="K48" s="89"/>
      <c r="L48" s="89"/>
      <c r="M48" s="89"/>
      <c r="N48" s="89"/>
      <c r="O48" s="89"/>
      <c r="P48" s="89"/>
      <c r="Q48" s="88"/>
      <c r="R48" s="88"/>
      <c r="S48" s="88"/>
      <c r="T48" s="90"/>
      <c r="V48" s="235"/>
      <c r="W48" s="234"/>
      <c r="X48" s="234"/>
      <c r="Y48" s="234"/>
      <c r="Z48" s="232"/>
      <c r="AA48" s="233"/>
      <c r="AB48" s="233"/>
      <c r="AC48" s="233"/>
      <c r="AD48" s="7"/>
      <c r="AE48" s="7"/>
      <c r="AF48" s="7"/>
      <c r="AG48" s="7"/>
      <c r="AH48" s="7"/>
      <c r="AI48" s="7"/>
      <c r="AJ48" s="7"/>
      <c r="AK48" s="7"/>
      <c r="AL48" s="7"/>
      <c r="AM48" s="7"/>
      <c r="AN48" s="7"/>
      <c r="AO48" s="7"/>
    </row>
    <row r="49" spans="1:41" ht="5.5" customHeight="1">
      <c r="A49" s="19"/>
      <c r="B49" s="394"/>
      <c r="C49" s="375">
        <v>1</v>
      </c>
      <c r="D49" s="366" t="str">
        <f>IF(別紙３_販売促進費!G6="","",別紙３_販売促進費!G6)</f>
        <v/>
      </c>
      <c r="E49" s="91"/>
      <c r="F49" s="91"/>
      <c r="G49" s="91"/>
      <c r="H49" s="91"/>
      <c r="I49" s="91"/>
      <c r="J49" s="91"/>
      <c r="K49" s="91"/>
      <c r="L49" s="91"/>
      <c r="M49" s="91"/>
      <c r="N49" s="91"/>
      <c r="O49" s="91"/>
      <c r="P49" s="91"/>
      <c r="Q49" s="91"/>
      <c r="R49" s="91"/>
      <c r="S49" s="91"/>
      <c r="T49" s="91"/>
      <c r="V49" s="360"/>
      <c r="W49" s="233"/>
      <c r="X49" s="233"/>
      <c r="Y49" s="233"/>
      <c r="Z49" s="232"/>
      <c r="AA49" s="233"/>
      <c r="AB49" s="233"/>
      <c r="AC49" s="233"/>
      <c r="AD49" s="7"/>
      <c r="AE49" s="7"/>
      <c r="AF49" s="7"/>
      <c r="AG49" s="7"/>
      <c r="AH49" s="7"/>
      <c r="AI49" s="7"/>
      <c r="AJ49" s="7"/>
      <c r="AK49" s="7"/>
      <c r="AL49" s="7"/>
      <c r="AM49" s="7"/>
      <c r="AN49" s="7"/>
      <c r="AO49" s="7"/>
    </row>
    <row r="50" spans="1:41" ht="5.5" customHeight="1">
      <c r="A50" s="19"/>
      <c r="B50" s="394"/>
      <c r="C50" s="376"/>
      <c r="D50" s="361"/>
      <c r="E50" s="66"/>
      <c r="F50" s="68"/>
      <c r="G50" s="68"/>
      <c r="H50" s="68"/>
      <c r="I50" s="68"/>
      <c r="J50" s="68"/>
      <c r="K50" s="68"/>
      <c r="L50" s="68"/>
      <c r="M50" s="68"/>
      <c r="N50" s="68"/>
      <c r="O50" s="68"/>
      <c r="P50" s="68"/>
      <c r="Q50" s="68"/>
      <c r="R50" s="68"/>
      <c r="S50" s="68"/>
      <c r="T50" s="68"/>
      <c r="V50" s="360"/>
      <c r="W50" s="233"/>
      <c r="X50" s="233"/>
      <c r="Y50" s="233"/>
      <c r="Z50" s="232"/>
      <c r="AA50" s="233"/>
      <c r="AB50" s="233"/>
      <c r="AC50" s="233"/>
      <c r="AD50" s="7"/>
      <c r="AE50" s="7"/>
      <c r="AF50" s="7"/>
      <c r="AG50" s="7"/>
      <c r="AH50" s="7"/>
      <c r="AI50" s="7"/>
      <c r="AJ50" s="7"/>
      <c r="AK50" s="7"/>
      <c r="AL50" s="7"/>
      <c r="AM50" s="7"/>
      <c r="AN50" s="7"/>
      <c r="AO50" s="7"/>
    </row>
    <row r="51" spans="1:41" ht="5.5" customHeight="1">
      <c r="B51" s="394"/>
      <c r="C51" s="376"/>
      <c r="D51" s="361"/>
      <c r="E51" s="66"/>
      <c r="F51" s="66"/>
      <c r="G51" s="66"/>
      <c r="H51" s="66"/>
      <c r="I51" s="66"/>
      <c r="J51" s="66"/>
      <c r="K51" s="66"/>
      <c r="L51" s="66"/>
      <c r="M51" s="66"/>
      <c r="N51" s="66"/>
      <c r="O51" s="66"/>
      <c r="P51" s="66"/>
      <c r="Q51" s="66"/>
      <c r="R51" s="66"/>
      <c r="S51" s="66"/>
      <c r="T51" s="66"/>
      <c r="V51" s="360"/>
      <c r="W51" s="233"/>
      <c r="X51" s="233"/>
      <c r="Y51" s="233"/>
      <c r="Z51" s="232"/>
      <c r="AA51" s="233"/>
      <c r="AB51" s="233"/>
      <c r="AC51" s="233"/>
      <c r="AD51" s="7"/>
      <c r="AE51" s="7"/>
      <c r="AF51" s="7"/>
      <c r="AG51" s="7"/>
      <c r="AH51" s="7"/>
      <c r="AI51" s="7"/>
      <c r="AJ51" s="7"/>
      <c r="AK51" s="7"/>
      <c r="AL51" s="7"/>
      <c r="AM51" s="7"/>
      <c r="AN51" s="7"/>
      <c r="AO51" s="7"/>
    </row>
    <row r="52" spans="1:41" ht="4" customHeight="1">
      <c r="B52" s="78"/>
      <c r="C52" s="378" t="s">
        <v>104</v>
      </c>
      <c r="D52" s="379"/>
      <c r="E52" s="79"/>
      <c r="F52" s="80"/>
      <c r="G52" s="80"/>
      <c r="H52" s="80"/>
      <c r="I52" s="81"/>
      <c r="J52" s="81"/>
      <c r="K52" s="81"/>
      <c r="L52" s="81"/>
      <c r="M52" s="81"/>
      <c r="N52" s="81"/>
      <c r="O52" s="81"/>
      <c r="P52" s="81"/>
      <c r="Q52" s="80"/>
      <c r="R52" s="80"/>
      <c r="S52" s="80"/>
      <c r="T52" s="82"/>
      <c r="V52" s="235"/>
      <c r="W52" s="234"/>
      <c r="X52" s="234"/>
      <c r="Y52" s="234"/>
      <c r="Z52" s="232"/>
      <c r="AA52" s="233"/>
      <c r="AB52" s="233"/>
      <c r="AC52" s="233"/>
      <c r="AD52" s="7"/>
      <c r="AE52" s="7"/>
      <c r="AF52" s="7"/>
      <c r="AG52" s="7"/>
      <c r="AH52" s="7"/>
      <c r="AI52" s="7"/>
      <c r="AJ52" s="7"/>
      <c r="AK52" s="7"/>
      <c r="AL52" s="7"/>
      <c r="AM52" s="7"/>
      <c r="AN52" s="7"/>
      <c r="AO52" s="7"/>
    </row>
    <row r="53" spans="1:41" ht="4" customHeight="1">
      <c r="B53" s="78"/>
      <c r="C53" s="380"/>
      <c r="D53" s="381"/>
      <c r="E53" s="83"/>
      <c r="F53" s="84"/>
      <c r="G53" s="84"/>
      <c r="H53" s="84"/>
      <c r="I53" s="85"/>
      <c r="J53" s="85"/>
      <c r="K53" s="85"/>
      <c r="L53" s="85"/>
      <c r="M53" s="85"/>
      <c r="N53" s="85"/>
      <c r="O53" s="85"/>
      <c r="P53" s="85"/>
      <c r="Q53" s="84"/>
      <c r="R53" s="84"/>
      <c r="S53" s="84"/>
      <c r="T53" s="86"/>
      <c r="V53" s="235"/>
      <c r="W53" s="234"/>
      <c r="X53" s="234"/>
      <c r="Y53" s="234"/>
      <c r="Z53" s="232"/>
      <c r="AA53" s="233"/>
      <c r="AB53" s="233"/>
      <c r="AC53" s="233"/>
      <c r="AD53" s="7"/>
      <c r="AE53" s="7"/>
      <c r="AF53" s="7"/>
      <c r="AG53" s="7"/>
      <c r="AH53" s="7"/>
      <c r="AI53" s="7"/>
      <c r="AJ53" s="7"/>
      <c r="AK53" s="7"/>
      <c r="AL53" s="7"/>
      <c r="AM53" s="7"/>
      <c r="AN53" s="7"/>
      <c r="AO53" s="7"/>
    </row>
    <row r="54" spans="1:41" ht="4" customHeight="1">
      <c r="B54" s="78"/>
      <c r="C54" s="382"/>
      <c r="D54" s="383"/>
      <c r="E54" s="87"/>
      <c r="F54" s="88"/>
      <c r="G54" s="88"/>
      <c r="H54" s="88"/>
      <c r="I54" s="89"/>
      <c r="J54" s="89"/>
      <c r="K54" s="89"/>
      <c r="L54" s="89"/>
      <c r="M54" s="89"/>
      <c r="N54" s="89"/>
      <c r="O54" s="89"/>
      <c r="P54" s="89"/>
      <c r="Q54" s="88"/>
      <c r="R54" s="88"/>
      <c r="S54" s="88"/>
      <c r="T54" s="90"/>
      <c r="V54" s="235"/>
      <c r="W54" s="234"/>
      <c r="X54" s="234"/>
      <c r="Y54" s="234"/>
      <c r="Z54" s="232"/>
      <c r="AA54" s="233"/>
      <c r="AB54" s="233"/>
      <c r="AC54" s="233"/>
      <c r="AD54" s="7"/>
      <c r="AE54" s="7"/>
      <c r="AF54" s="7"/>
      <c r="AG54" s="7"/>
      <c r="AH54" s="7"/>
      <c r="AI54" s="7"/>
      <c r="AJ54" s="7"/>
      <c r="AK54" s="7"/>
      <c r="AL54" s="7"/>
      <c r="AM54" s="7"/>
      <c r="AN54" s="7"/>
      <c r="AO54" s="7"/>
    </row>
    <row r="55" spans="1:41" ht="5.5" customHeight="1">
      <c r="B55" s="384"/>
      <c r="C55" s="376">
        <v>1</v>
      </c>
      <c r="D55" s="361" t="str">
        <f>IF(別紙３_販売促進費!G11="","",別紙３_販売促進費!G11)</f>
        <v/>
      </c>
      <c r="E55" s="91"/>
      <c r="F55" s="91"/>
      <c r="G55" s="91"/>
      <c r="H55" s="91"/>
      <c r="I55" s="91"/>
      <c r="J55" s="66"/>
      <c r="K55" s="66"/>
      <c r="L55" s="66"/>
      <c r="M55" s="66"/>
      <c r="N55" s="66"/>
      <c r="O55" s="66"/>
      <c r="P55" s="66"/>
      <c r="Q55" s="66"/>
      <c r="R55" s="66"/>
      <c r="S55" s="66"/>
      <c r="T55" s="91"/>
      <c r="V55" s="233"/>
      <c r="W55" s="233"/>
      <c r="X55" s="233"/>
      <c r="Y55" s="233"/>
      <c r="Z55" s="232"/>
      <c r="AA55" s="233"/>
      <c r="AB55" s="233"/>
      <c r="AC55" s="233"/>
      <c r="AD55" s="7"/>
      <c r="AE55" s="7"/>
      <c r="AF55" s="7"/>
      <c r="AG55" s="7"/>
      <c r="AH55" s="7"/>
      <c r="AI55" s="7"/>
      <c r="AJ55" s="7"/>
      <c r="AK55" s="7"/>
      <c r="AL55" s="7"/>
      <c r="AM55" s="7"/>
      <c r="AN55" s="7"/>
      <c r="AO55" s="7"/>
    </row>
    <row r="56" spans="1:41" ht="5.5" customHeight="1">
      <c r="B56" s="384"/>
      <c r="C56" s="376"/>
      <c r="D56" s="361"/>
      <c r="E56" s="66"/>
      <c r="F56" s="68"/>
      <c r="G56" s="68"/>
      <c r="H56" s="68"/>
      <c r="I56" s="68"/>
      <c r="J56" s="68"/>
      <c r="K56" s="68"/>
      <c r="L56" s="68"/>
      <c r="M56" s="68"/>
      <c r="N56" s="68"/>
      <c r="O56" s="68"/>
      <c r="P56" s="68"/>
      <c r="Q56" s="68"/>
      <c r="R56" s="68"/>
      <c r="S56" s="68"/>
      <c r="T56" s="68"/>
      <c r="V56" s="233"/>
      <c r="W56" s="233"/>
      <c r="X56" s="233"/>
      <c r="Y56" s="233"/>
      <c r="Z56" s="232"/>
      <c r="AA56" s="233"/>
      <c r="AB56" s="233"/>
      <c r="AC56" s="233"/>
      <c r="AD56" s="7"/>
      <c r="AE56" s="7"/>
      <c r="AF56" s="7"/>
      <c r="AG56" s="7"/>
      <c r="AH56" s="7"/>
      <c r="AI56" s="7"/>
      <c r="AJ56" s="7"/>
      <c r="AK56" s="7"/>
      <c r="AL56" s="7"/>
      <c r="AM56" s="7"/>
      <c r="AN56" s="7"/>
      <c r="AO56" s="7"/>
    </row>
    <row r="57" spans="1:41" ht="5.5" customHeight="1">
      <c r="B57" s="384"/>
      <c r="C57" s="376"/>
      <c r="D57" s="361"/>
      <c r="E57" s="66"/>
      <c r="F57" s="66"/>
      <c r="G57" s="66"/>
      <c r="H57" s="66"/>
      <c r="I57" s="66"/>
      <c r="J57" s="66"/>
      <c r="K57" s="66"/>
      <c r="L57" s="66"/>
      <c r="M57" s="66"/>
      <c r="N57" s="66"/>
      <c r="O57" s="66"/>
      <c r="P57" s="66"/>
      <c r="Q57" s="66"/>
      <c r="R57" s="66"/>
      <c r="S57" s="66"/>
      <c r="T57" s="66"/>
      <c r="V57" s="233"/>
      <c r="W57" s="233"/>
      <c r="X57" s="233"/>
      <c r="Y57" s="233"/>
      <c r="Z57" s="232"/>
      <c r="AA57" s="233"/>
      <c r="AB57" s="233"/>
      <c r="AC57" s="233"/>
      <c r="AD57" s="7"/>
      <c r="AE57" s="7"/>
      <c r="AF57" s="7"/>
      <c r="AG57" s="7"/>
      <c r="AH57" s="7"/>
      <c r="AI57" s="7"/>
      <c r="AJ57" s="7"/>
      <c r="AK57" s="7"/>
      <c r="AL57" s="7"/>
      <c r="AM57" s="7"/>
      <c r="AN57" s="7"/>
      <c r="AO57" s="7"/>
    </row>
    <row r="58" spans="1:41" ht="5.5" customHeight="1">
      <c r="B58" s="384"/>
      <c r="C58" s="385">
        <v>2</v>
      </c>
      <c r="D58" s="361" t="str">
        <f>IF(別紙３_販売促進費!G13="","",別紙３_販売促進費!G13)</f>
        <v/>
      </c>
      <c r="E58" s="66"/>
      <c r="F58" s="66"/>
      <c r="G58" s="66"/>
      <c r="H58" s="66"/>
      <c r="I58" s="66"/>
      <c r="J58" s="66"/>
      <c r="K58" s="66"/>
      <c r="L58" s="66"/>
      <c r="M58" s="66"/>
      <c r="N58" s="66"/>
      <c r="O58" s="66"/>
      <c r="P58" s="66"/>
      <c r="Q58" s="66"/>
      <c r="R58" s="66"/>
      <c r="S58" s="66"/>
      <c r="T58" s="66"/>
      <c r="V58" s="233"/>
      <c r="W58" s="233"/>
      <c r="X58" s="233"/>
      <c r="Y58" s="233"/>
      <c r="Z58" s="232"/>
      <c r="AA58" s="233"/>
      <c r="AB58" s="233"/>
      <c r="AC58" s="233"/>
      <c r="AD58" s="7"/>
      <c r="AE58" s="7"/>
      <c r="AF58" s="7"/>
      <c r="AG58" s="7"/>
      <c r="AH58" s="7"/>
      <c r="AI58" s="7"/>
      <c r="AJ58" s="7"/>
      <c r="AK58" s="7"/>
      <c r="AL58" s="7"/>
      <c r="AM58" s="7"/>
      <c r="AN58" s="7"/>
      <c r="AO58" s="7"/>
    </row>
    <row r="59" spans="1:41" ht="5.5" customHeight="1">
      <c r="B59" s="384"/>
      <c r="C59" s="385"/>
      <c r="D59" s="361"/>
      <c r="E59" s="66"/>
      <c r="F59" s="68"/>
      <c r="G59" s="68"/>
      <c r="H59" s="68"/>
      <c r="I59" s="68"/>
      <c r="J59" s="68"/>
      <c r="K59" s="68"/>
      <c r="L59" s="68"/>
      <c r="M59" s="68"/>
      <c r="N59" s="68"/>
      <c r="O59" s="68"/>
      <c r="P59" s="68"/>
      <c r="Q59" s="68"/>
      <c r="R59" s="68"/>
      <c r="S59" s="68"/>
      <c r="T59" s="68"/>
      <c r="V59" s="233"/>
      <c r="W59" s="233"/>
      <c r="X59" s="233"/>
      <c r="Y59" s="233"/>
      <c r="Z59" s="232"/>
      <c r="AA59" s="233"/>
      <c r="AB59" s="233"/>
      <c r="AC59" s="233"/>
      <c r="AD59" s="7"/>
      <c r="AE59" s="7"/>
      <c r="AF59" s="7"/>
      <c r="AG59" s="7"/>
      <c r="AH59" s="7"/>
      <c r="AI59" s="7"/>
      <c r="AJ59" s="7"/>
      <c r="AK59" s="7"/>
      <c r="AL59" s="7"/>
      <c r="AM59" s="7"/>
      <c r="AN59" s="7"/>
      <c r="AO59" s="7"/>
    </row>
    <row r="60" spans="1:41" ht="5.5" customHeight="1">
      <c r="B60" s="384"/>
      <c r="C60" s="385"/>
      <c r="D60" s="361"/>
      <c r="E60" s="66"/>
      <c r="F60" s="66"/>
      <c r="G60" s="66"/>
      <c r="H60" s="66"/>
      <c r="I60" s="66"/>
      <c r="J60" s="66"/>
      <c r="K60" s="66"/>
      <c r="L60" s="66"/>
      <c r="M60" s="66"/>
      <c r="N60" s="66"/>
      <c r="O60" s="66"/>
      <c r="P60" s="66"/>
      <c r="Q60" s="66"/>
      <c r="R60" s="66"/>
      <c r="S60" s="66"/>
      <c r="T60" s="66"/>
      <c r="V60" s="233"/>
      <c r="W60" s="233"/>
      <c r="X60" s="233"/>
      <c r="Y60" s="233"/>
      <c r="Z60" s="232"/>
      <c r="AA60" s="233"/>
      <c r="AB60" s="233"/>
      <c r="AC60" s="233"/>
      <c r="AD60" s="7"/>
      <c r="AE60" s="7"/>
      <c r="AF60" s="7"/>
      <c r="AG60" s="7"/>
      <c r="AH60" s="7"/>
      <c r="AI60" s="7"/>
      <c r="AJ60" s="7"/>
      <c r="AK60" s="7"/>
      <c r="AL60" s="7"/>
      <c r="AM60" s="7"/>
      <c r="AN60" s="7"/>
      <c r="AO60" s="7"/>
    </row>
    <row r="61" spans="1:41" ht="5.5" customHeight="1">
      <c r="B61" s="384"/>
      <c r="C61" s="385">
        <v>3</v>
      </c>
      <c r="D61" s="361" t="str">
        <f>IF(別紙３_販売促進費!G15="","",別紙３_販売促進費!G15)</f>
        <v/>
      </c>
      <c r="E61" s="66"/>
      <c r="F61" s="66"/>
      <c r="G61" s="66"/>
      <c r="H61" s="66"/>
      <c r="I61" s="66"/>
      <c r="J61" s="66"/>
      <c r="K61" s="66"/>
      <c r="L61" s="66"/>
      <c r="M61" s="66"/>
      <c r="N61" s="66"/>
      <c r="O61" s="66"/>
      <c r="P61" s="66"/>
      <c r="Q61" s="66"/>
      <c r="R61" s="66"/>
      <c r="S61" s="66"/>
      <c r="T61" s="66"/>
      <c r="V61" s="233"/>
      <c r="W61" s="233"/>
      <c r="X61" s="233"/>
      <c r="Y61" s="233"/>
      <c r="Z61" s="232"/>
      <c r="AA61" s="233"/>
      <c r="AB61" s="233"/>
      <c r="AC61" s="233"/>
      <c r="AD61" s="7"/>
      <c r="AE61" s="7"/>
      <c r="AF61" s="7"/>
      <c r="AG61" s="7"/>
      <c r="AH61" s="7"/>
      <c r="AI61" s="7"/>
      <c r="AJ61" s="7"/>
      <c r="AK61" s="7"/>
      <c r="AL61" s="7"/>
      <c r="AM61" s="7"/>
      <c r="AN61" s="7"/>
      <c r="AO61" s="7"/>
    </row>
    <row r="62" spans="1:41" ht="5.5" customHeight="1">
      <c r="B62" s="384"/>
      <c r="C62" s="385"/>
      <c r="D62" s="361"/>
      <c r="E62" s="66"/>
      <c r="F62" s="68"/>
      <c r="G62" s="68"/>
      <c r="H62" s="68"/>
      <c r="I62" s="68"/>
      <c r="J62" s="68"/>
      <c r="K62" s="68"/>
      <c r="L62" s="68"/>
      <c r="M62" s="68"/>
      <c r="N62" s="68"/>
      <c r="O62" s="68"/>
      <c r="P62" s="68"/>
      <c r="Q62" s="68"/>
      <c r="R62" s="68"/>
      <c r="S62" s="68"/>
      <c r="T62" s="68"/>
      <c r="V62" s="233"/>
      <c r="W62" s="233"/>
      <c r="X62" s="233"/>
      <c r="Y62" s="233"/>
      <c r="Z62" s="232"/>
      <c r="AA62" s="233"/>
      <c r="AB62" s="233"/>
      <c r="AC62" s="233"/>
      <c r="AD62" s="7"/>
      <c r="AE62" s="7"/>
      <c r="AF62" s="7"/>
      <c r="AG62" s="7"/>
      <c r="AH62" s="7"/>
      <c r="AI62" s="7"/>
      <c r="AJ62" s="7"/>
      <c r="AK62" s="7"/>
      <c r="AL62" s="7"/>
      <c r="AM62" s="7"/>
      <c r="AN62" s="7"/>
      <c r="AO62" s="7"/>
    </row>
    <row r="63" spans="1:41" ht="5.5" customHeight="1">
      <c r="B63" s="384"/>
      <c r="C63" s="386"/>
      <c r="D63" s="362"/>
      <c r="E63" s="92"/>
      <c r="F63" s="92"/>
      <c r="G63" s="92"/>
      <c r="H63" s="92"/>
      <c r="I63" s="92"/>
      <c r="J63" s="92"/>
      <c r="K63" s="92"/>
      <c r="L63" s="92"/>
      <c r="M63" s="92"/>
      <c r="N63" s="92"/>
      <c r="O63" s="92"/>
      <c r="P63" s="92"/>
      <c r="Q63" s="92"/>
      <c r="R63" s="92"/>
      <c r="S63" s="92"/>
      <c r="T63" s="92"/>
      <c r="V63" s="233"/>
      <c r="W63" s="233"/>
      <c r="X63" s="233"/>
      <c r="Y63" s="233"/>
      <c r="Z63" s="232"/>
      <c r="AA63" s="233"/>
      <c r="AB63" s="233"/>
      <c r="AC63" s="233"/>
      <c r="AD63" s="7"/>
      <c r="AE63" s="7"/>
      <c r="AF63" s="7"/>
      <c r="AG63" s="7"/>
      <c r="AH63" s="7"/>
      <c r="AI63" s="7"/>
      <c r="AJ63" s="7"/>
      <c r="AK63" s="7"/>
      <c r="AL63" s="7"/>
      <c r="AM63" s="7"/>
      <c r="AN63" s="7"/>
      <c r="AO63" s="7"/>
    </row>
    <row r="64" spans="1:41" ht="4" customHeight="1">
      <c r="B64" s="78"/>
      <c r="C64" s="378" t="s">
        <v>61</v>
      </c>
      <c r="D64" s="379"/>
      <c r="E64" s="79"/>
      <c r="F64" s="80"/>
      <c r="G64" s="80"/>
      <c r="H64" s="80"/>
      <c r="I64" s="81"/>
      <c r="J64" s="81"/>
      <c r="K64" s="81"/>
      <c r="L64" s="81"/>
      <c r="M64" s="81"/>
      <c r="N64" s="81"/>
      <c r="O64" s="81"/>
      <c r="P64" s="81"/>
      <c r="Q64" s="80"/>
      <c r="R64" s="80"/>
      <c r="S64" s="80"/>
      <c r="T64" s="82"/>
      <c r="V64" s="235"/>
      <c r="W64" s="234"/>
      <c r="X64" s="234"/>
      <c r="Y64" s="234"/>
      <c r="Z64" s="232"/>
      <c r="AA64" s="233"/>
      <c r="AB64" s="233"/>
      <c r="AC64" s="233"/>
      <c r="AD64" s="7"/>
      <c r="AE64" s="7"/>
      <c r="AF64" s="7"/>
      <c r="AG64" s="7"/>
      <c r="AH64" s="7"/>
      <c r="AI64" s="7"/>
      <c r="AJ64" s="7"/>
      <c r="AK64" s="7"/>
      <c r="AL64" s="7"/>
      <c r="AM64" s="7"/>
      <c r="AN64" s="7"/>
      <c r="AO64" s="7"/>
    </row>
    <row r="65" spans="2:41" ht="4" customHeight="1">
      <c r="B65" s="78"/>
      <c r="C65" s="380"/>
      <c r="D65" s="381"/>
      <c r="E65" s="83"/>
      <c r="F65" s="84"/>
      <c r="G65" s="84"/>
      <c r="H65" s="84"/>
      <c r="I65" s="85"/>
      <c r="J65" s="85"/>
      <c r="K65" s="85"/>
      <c r="L65" s="85"/>
      <c r="M65" s="85"/>
      <c r="N65" s="85"/>
      <c r="O65" s="85"/>
      <c r="P65" s="85"/>
      <c r="Q65" s="84"/>
      <c r="R65" s="84"/>
      <c r="S65" s="84"/>
      <c r="T65" s="86"/>
      <c r="V65" s="235"/>
      <c r="W65" s="234"/>
      <c r="X65" s="234"/>
      <c r="Y65" s="234"/>
      <c r="Z65" s="232"/>
      <c r="AA65" s="233"/>
      <c r="AB65" s="233"/>
      <c r="AC65" s="233"/>
      <c r="AD65" s="7"/>
      <c r="AE65" s="7"/>
      <c r="AF65" s="7"/>
      <c r="AG65" s="7"/>
      <c r="AH65" s="7"/>
      <c r="AI65" s="7"/>
      <c r="AJ65" s="7"/>
      <c r="AK65" s="7"/>
      <c r="AL65" s="7"/>
      <c r="AM65" s="7"/>
      <c r="AN65" s="7"/>
      <c r="AO65" s="7"/>
    </row>
    <row r="66" spans="2:41" ht="4" customHeight="1">
      <c r="B66" s="78"/>
      <c r="C66" s="382"/>
      <c r="D66" s="383"/>
      <c r="E66" s="87"/>
      <c r="F66" s="88"/>
      <c r="G66" s="88"/>
      <c r="H66" s="88"/>
      <c r="I66" s="89"/>
      <c r="J66" s="89"/>
      <c r="K66" s="89"/>
      <c r="L66" s="89"/>
      <c r="M66" s="89"/>
      <c r="N66" s="89"/>
      <c r="O66" s="89"/>
      <c r="P66" s="89"/>
      <c r="Q66" s="88"/>
      <c r="R66" s="88"/>
      <c r="S66" s="88"/>
      <c r="T66" s="90"/>
      <c r="V66" s="235"/>
      <c r="W66" s="234"/>
      <c r="X66" s="234"/>
      <c r="Y66" s="234"/>
      <c r="Z66" s="232"/>
      <c r="AA66" s="233"/>
      <c r="AB66" s="233"/>
      <c r="AC66" s="233"/>
      <c r="AD66" s="7"/>
      <c r="AE66" s="7"/>
      <c r="AF66" s="7"/>
      <c r="AG66" s="7"/>
      <c r="AH66" s="7"/>
      <c r="AI66" s="7"/>
      <c r="AJ66" s="7"/>
      <c r="AK66" s="7"/>
      <c r="AL66" s="7"/>
      <c r="AM66" s="7"/>
      <c r="AN66" s="7"/>
      <c r="AO66" s="7"/>
    </row>
    <row r="67" spans="2:41" ht="5.5" customHeight="1">
      <c r="B67" s="388"/>
      <c r="C67" s="376">
        <v>1</v>
      </c>
      <c r="D67" s="361" t="str">
        <f>IF(別紙３_販売促進費!F20="","",別紙３_販売促進費!F20)</f>
        <v/>
      </c>
      <c r="E67" s="91"/>
      <c r="F67" s="91"/>
      <c r="G67" s="66"/>
      <c r="H67" s="66"/>
      <c r="I67" s="66"/>
      <c r="J67" s="91"/>
      <c r="K67" s="91"/>
      <c r="L67" s="91"/>
      <c r="M67" s="91"/>
      <c r="N67" s="91"/>
      <c r="O67" s="91"/>
      <c r="P67" s="91"/>
      <c r="Q67" s="91"/>
      <c r="R67" s="91"/>
      <c r="S67" s="91"/>
      <c r="T67" s="91"/>
      <c r="V67" s="233"/>
      <c r="W67" s="233"/>
      <c r="X67" s="233"/>
      <c r="Y67" s="233"/>
      <c r="Z67" s="232"/>
      <c r="AA67" s="233"/>
      <c r="AB67" s="233"/>
      <c r="AC67" s="233"/>
      <c r="AD67" s="7"/>
      <c r="AE67" s="7"/>
      <c r="AF67" s="7"/>
      <c r="AG67" s="7"/>
      <c r="AH67" s="7"/>
      <c r="AI67" s="7"/>
      <c r="AJ67" s="7"/>
      <c r="AK67" s="7"/>
      <c r="AL67" s="7"/>
      <c r="AM67" s="7"/>
      <c r="AN67" s="7"/>
      <c r="AO67" s="7"/>
    </row>
    <row r="68" spans="2:41" ht="5.5" customHeight="1">
      <c r="B68" s="388"/>
      <c r="C68" s="376"/>
      <c r="D68" s="361"/>
      <c r="E68" s="66"/>
      <c r="F68" s="68"/>
      <c r="G68" s="68"/>
      <c r="H68" s="68"/>
      <c r="I68" s="68"/>
      <c r="J68" s="68"/>
      <c r="K68" s="68"/>
      <c r="L68" s="68"/>
      <c r="M68" s="68"/>
      <c r="N68" s="68"/>
      <c r="O68" s="68"/>
      <c r="P68" s="68"/>
      <c r="Q68" s="68"/>
      <c r="R68" s="68"/>
      <c r="S68" s="68"/>
      <c r="T68" s="68"/>
      <c r="V68" s="233"/>
      <c r="W68" s="233"/>
      <c r="X68" s="233"/>
      <c r="Y68" s="233"/>
      <c r="Z68" s="232"/>
      <c r="AA68" s="233"/>
      <c r="AB68" s="233"/>
      <c r="AC68" s="233"/>
      <c r="AD68" s="7"/>
      <c r="AE68" s="7"/>
      <c r="AF68" s="7"/>
      <c r="AG68" s="7"/>
      <c r="AH68" s="7"/>
      <c r="AI68" s="7"/>
      <c r="AJ68" s="7"/>
      <c r="AK68" s="7"/>
      <c r="AL68" s="7"/>
      <c r="AM68" s="7"/>
      <c r="AN68" s="7"/>
      <c r="AO68" s="7"/>
    </row>
    <row r="69" spans="2:41" ht="5.5" customHeight="1">
      <c r="B69" s="388"/>
      <c r="C69" s="376"/>
      <c r="D69" s="361"/>
      <c r="E69" s="66"/>
      <c r="F69" s="66"/>
      <c r="G69" s="66"/>
      <c r="H69" s="66"/>
      <c r="I69" s="66"/>
      <c r="J69" s="66"/>
      <c r="K69" s="66"/>
      <c r="L69" s="66"/>
      <c r="M69" s="66"/>
      <c r="N69" s="66"/>
      <c r="O69" s="66"/>
      <c r="P69" s="66"/>
      <c r="Q69" s="66"/>
      <c r="R69" s="66"/>
      <c r="S69" s="66"/>
      <c r="T69" s="66"/>
      <c r="V69" s="233"/>
      <c r="W69" s="233"/>
      <c r="X69" s="233"/>
      <c r="Y69" s="233"/>
      <c r="Z69" s="232"/>
      <c r="AA69" s="233"/>
      <c r="AB69" s="233"/>
      <c r="AC69" s="233"/>
      <c r="AD69" s="7"/>
      <c r="AE69" s="7"/>
      <c r="AF69" s="7"/>
      <c r="AG69" s="7"/>
      <c r="AH69" s="7"/>
      <c r="AI69" s="7"/>
      <c r="AJ69" s="7"/>
      <c r="AK69" s="7"/>
      <c r="AL69" s="7"/>
      <c r="AM69" s="7"/>
      <c r="AN69" s="7"/>
      <c r="AO69" s="7"/>
    </row>
    <row r="70" spans="2:41" ht="5.5" customHeight="1">
      <c r="B70" s="388"/>
      <c r="C70" s="385">
        <v>2</v>
      </c>
      <c r="D70" s="361" t="str">
        <f>IF(別紙３_販売促進費!F22="","",別紙３_販売促進費!F22)</f>
        <v/>
      </c>
      <c r="E70" s="66"/>
      <c r="F70" s="66"/>
      <c r="G70" s="66"/>
      <c r="H70" s="66"/>
      <c r="I70" s="66"/>
      <c r="J70" s="66"/>
      <c r="K70" s="66"/>
      <c r="L70" s="66"/>
      <c r="M70" s="66"/>
      <c r="N70" s="66"/>
      <c r="O70" s="66"/>
      <c r="P70" s="66"/>
      <c r="Q70" s="66"/>
      <c r="R70" s="66"/>
      <c r="S70" s="66"/>
      <c r="T70" s="66"/>
      <c r="V70" s="233"/>
      <c r="W70" s="233"/>
      <c r="X70" s="233"/>
      <c r="Y70" s="233"/>
      <c r="Z70" s="232"/>
      <c r="AA70" s="233"/>
      <c r="AB70" s="233"/>
      <c r="AC70" s="233"/>
      <c r="AD70" s="7"/>
      <c r="AE70" s="7"/>
      <c r="AF70" s="7"/>
      <c r="AG70" s="7"/>
      <c r="AH70" s="7"/>
      <c r="AI70" s="7"/>
      <c r="AJ70" s="7"/>
      <c r="AK70" s="7"/>
      <c r="AL70" s="7"/>
      <c r="AM70" s="7"/>
      <c r="AN70" s="7"/>
      <c r="AO70" s="7"/>
    </row>
    <row r="71" spans="2:41" ht="5.15" customHeight="1">
      <c r="B71" s="388"/>
      <c r="C71" s="385"/>
      <c r="D71" s="361"/>
      <c r="E71" s="66"/>
      <c r="F71" s="68"/>
      <c r="G71" s="68"/>
      <c r="H71" s="68"/>
      <c r="I71" s="68"/>
      <c r="J71" s="68"/>
      <c r="K71" s="68"/>
      <c r="L71" s="68"/>
      <c r="M71" s="68"/>
      <c r="N71" s="68"/>
      <c r="O71" s="68"/>
      <c r="P71" s="68"/>
      <c r="Q71" s="68"/>
      <c r="R71" s="68"/>
      <c r="S71" s="68"/>
      <c r="T71" s="68"/>
      <c r="V71" s="233"/>
      <c r="W71" s="233"/>
      <c r="X71" s="233"/>
      <c r="Y71" s="233"/>
      <c r="Z71" s="232"/>
      <c r="AA71" s="233"/>
      <c r="AB71" s="233"/>
      <c r="AC71" s="233"/>
      <c r="AD71" s="7"/>
      <c r="AE71" s="7"/>
      <c r="AF71" s="7"/>
      <c r="AG71" s="7"/>
      <c r="AH71" s="7"/>
      <c r="AI71" s="7"/>
      <c r="AJ71" s="7"/>
      <c r="AK71" s="7"/>
      <c r="AL71" s="7"/>
      <c r="AM71" s="7"/>
      <c r="AN71" s="7"/>
      <c r="AO71" s="7"/>
    </row>
    <row r="72" spans="2:41" ht="5.5" customHeight="1">
      <c r="B72" s="388"/>
      <c r="C72" s="385"/>
      <c r="D72" s="361"/>
      <c r="E72" s="66"/>
      <c r="F72" s="66"/>
      <c r="G72" s="66"/>
      <c r="H72" s="66"/>
      <c r="I72" s="66"/>
      <c r="J72" s="66"/>
      <c r="K72" s="66"/>
      <c r="L72" s="66"/>
      <c r="M72" s="66"/>
      <c r="N72" s="66"/>
      <c r="O72" s="66"/>
      <c r="P72" s="66"/>
      <c r="Q72" s="66"/>
      <c r="R72" s="66"/>
      <c r="S72" s="66"/>
      <c r="T72" s="66"/>
      <c r="V72" s="233"/>
      <c r="W72" s="233"/>
      <c r="X72" s="233"/>
      <c r="Y72" s="233"/>
      <c r="Z72" s="232"/>
      <c r="AA72" s="233"/>
      <c r="AB72" s="233"/>
      <c r="AC72" s="233"/>
      <c r="AD72" s="7"/>
      <c r="AE72" s="7"/>
      <c r="AF72" s="7"/>
      <c r="AG72" s="7"/>
      <c r="AH72" s="7"/>
      <c r="AI72" s="7"/>
      <c r="AJ72" s="7"/>
      <c r="AK72" s="7"/>
      <c r="AL72" s="7"/>
      <c r="AM72" s="7"/>
      <c r="AN72" s="7"/>
      <c r="AO72" s="7"/>
    </row>
    <row r="73" spans="2:41" ht="5.5" customHeight="1">
      <c r="B73" s="388"/>
      <c r="C73" s="385">
        <v>3</v>
      </c>
      <c r="D73" s="361" t="str">
        <f>IF(別紙３_販売促進費!F24="","",別紙３_販売促進費!F24)</f>
        <v/>
      </c>
      <c r="E73" s="66"/>
      <c r="F73" s="66"/>
      <c r="G73" s="66"/>
      <c r="H73" s="66"/>
      <c r="I73" s="66"/>
      <c r="J73" s="66"/>
      <c r="K73" s="66"/>
      <c r="L73" s="66"/>
      <c r="M73" s="66"/>
      <c r="N73" s="66"/>
      <c r="O73" s="66"/>
      <c r="P73" s="66"/>
      <c r="Q73" s="66"/>
      <c r="R73" s="66"/>
      <c r="S73" s="66"/>
      <c r="T73" s="66"/>
      <c r="V73" s="233"/>
      <c r="W73" s="233"/>
      <c r="X73" s="233"/>
      <c r="Y73" s="233"/>
      <c r="Z73" s="232"/>
      <c r="AA73" s="233"/>
      <c r="AB73" s="233"/>
      <c r="AC73" s="233"/>
      <c r="AD73" s="7"/>
      <c r="AE73" s="7"/>
      <c r="AF73" s="7"/>
      <c r="AG73" s="7"/>
      <c r="AH73" s="7"/>
      <c r="AI73" s="7"/>
      <c r="AJ73" s="7"/>
      <c r="AK73" s="7"/>
      <c r="AL73" s="7"/>
      <c r="AM73" s="7"/>
      <c r="AN73" s="7"/>
      <c r="AO73" s="7"/>
    </row>
    <row r="74" spans="2:41" ht="5.5" customHeight="1">
      <c r="B74" s="388"/>
      <c r="C74" s="385"/>
      <c r="D74" s="361"/>
      <c r="E74" s="66"/>
      <c r="F74" s="68"/>
      <c r="G74" s="68"/>
      <c r="H74" s="68"/>
      <c r="I74" s="68"/>
      <c r="J74" s="68"/>
      <c r="K74" s="68"/>
      <c r="L74" s="68"/>
      <c r="M74" s="68"/>
      <c r="N74" s="68"/>
      <c r="O74" s="68"/>
      <c r="P74" s="68"/>
      <c r="Q74" s="68"/>
      <c r="R74" s="68"/>
      <c r="S74" s="68"/>
      <c r="T74" s="68"/>
      <c r="V74" s="233"/>
      <c r="W74" s="233"/>
      <c r="X74" s="233"/>
      <c r="Y74" s="233"/>
      <c r="Z74" s="232"/>
      <c r="AA74" s="233"/>
      <c r="AB74" s="233"/>
      <c r="AC74" s="233"/>
      <c r="AD74" s="7"/>
      <c r="AE74" s="7"/>
      <c r="AF74" s="7"/>
      <c r="AG74" s="7"/>
      <c r="AH74" s="7"/>
      <c r="AI74" s="7"/>
      <c r="AJ74" s="7"/>
      <c r="AK74" s="7"/>
      <c r="AL74" s="7"/>
      <c r="AM74" s="7"/>
      <c r="AN74" s="7"/>
      <c r="AO74" s="7"/>
    </row>
    <row r="75" spans="2:41" ht="5.5" customHeight="1">
      <c r="B75" s="388"/>
      <c r="C75" s="385"/>
      <c r="D75" s="361"/>
      <c r="E75" s="66"/>
      <c r="F75" s="66"/>
      <c r="G75" s="66"/>
      <c r="H75" s="66"/>
      <c r="I75" s="66"/>
      <c r="J75" s="66"/>
      <c r="K75" s="66"/>
      <c r="L75" s="66"/>
      <c r="M75" s="66"/>
      <c r="N75" s="66"/>
      <c r="O75" s="66"/>
      <c r="P75" s="66"/>
      <c r="Q75" s="66"/>
      <c r="R75" s="66"/>
      <c r="S75" s="66"/>
      <c r="T75" s="66"/>
      <c r="V75" s="233"/>
      <c r="W75" s="233"/>
      <c r="X75" s="233"/>
      <c r="Y75" s="233"/>
      <c r="Z75" s="232"/>
      <c r="AA75" s="233"/>
      <c r="AB75" s="233"/>
      <c r="AC75" s="233"/>
      <c r="AD75" s="7"/>
      <c r="AE75" s="7"/>
      <c r="AF75" s="7"/>
      <c r="AG75" s="7"/>
      <c r="AH75" s="7"/>
      <c r="AI75" s="7"/>
      <c r="AJ75" s="7"/>
      <c r="AK75" s="7"/>
      <c r="AL75" s="7"/>
      <c r="AM75" s="7"/>
      <c r="AN75" s="7"/>
      <c r="AO75" s="7"/>
    </row>
    <row r="76" spans="2:41" ht="5.5" customHeight="1">
      <c r="B76" s="388"/>
      <c r="C76" s="385">
        <v>4</v>
      </c>
      <c r="D76" s="361" t="str">
        <f>IF(別紙３_販売促進費!F26="","",別紙３_販売促進費!F26)</f>
        <v/>
      </c>
      <c r="E76" s="66"/>
      <c r="F76" s="66"/>
      <c r="G76" s="66"/>
      <c r="H76" s="66"/>
      <c r="I76" s="66"/>
      <c r="J76" s="66"/>
      <c r="K76" s="66"/>
      <c r="L76" s="66"/>
      <c r="M76" s="66"/>
      <c r="N76" s="66"/>
      <c r="O76" s="66"/>
      <c r="P76" s="66"/>
      <c r="Q76" s="66"/>
      <c r="R76" s="66"/>
      <c r="S76" s="66"/>
      <c r="T76" s="66"/>
      <c r="V76" s="233"/>
      <c r="W76" s="233"/>
      <c r="X76" s="233"/>
      <c r="Y76" s="233"/>
      <c r="Z76" s="232"/>
      <c r="AA76" s="233"/>
      <c r="AB76" s="233"/>
      <c r="AC76" s="233"/>
      <c r="AD76" s="7"/>
      <c r="AE76" s="7"/>
      <c r="AF76" s="7"/>
      <c r="AG76" s="7"/>
      <c r="AH76" s="7"/>
      <c r="AI76" s="7"/>
      <c r="AJ76" s="7"/>
      <c r="AK76" s="7"/>
      <c r="AL76" s="7"/>
      <c r="AM76" s="7"/>
      <c r="AN76" s="7"/>
      <c r="AO76" s="7"/>
    </row>
    <row r="77" spans="2:41" ht="5.5" customHeight="1">
      <c r="B77" s="388"/>
      <c r="C77" s="385"/>
      <c r="D77" s="361"/>
      <c r="E77" s="66"/>
      <c r="F77" s="68"/>
      <c r="G77" s="68"/>
      <c r="H77" s="68"/>
      <c r="I77" s="68"/>
      <c r="J77" s="68"/>
      <c r="K77" s="68"/>
      <c r="L77" s="68"/>
      <c r="M77" s="68"/>
      <c r="N77" s="68"/>
      <c r="O77" s="68"/>
      <c r="P77" s="68"/>
      <c r="Q77" s="68"/>
      <c r="R77" s="68"/>
      <c r="S77" s="68"/>
      <c r="T77" s="68"/>
      <c r="V77" s="233"/>
      <c r="W77" s="233"/>
      <c r="X77" s="233"/>
      <c r="Y77" s="233"/>
      <c r="Z77" s="232"/>
      <c r="AA77" s="233"/>
      <c r="AB77" s="233"/>
      <c r="AC77" s="233"/>
      <c r="AD77" s="7"/>
      <c r="AE77" s="7"/>
      <c r="AF77" s="7"/>
      <c r="AG77" s="7"/>
      <c r="AH77" s="7"/>
      <c r="AI77" s="7"/>
      <c r="AJ77" s="7"/>
      <c r="AK77" s="7"/>
      <c r="AL77" s="7"/>
      <c r="AM77" s="7"/>
      <c r="AN77" s="7"/>
      <c r="AO77" s="7"/>
    </row>
    <row r="78" spans="2:41" ht="5.5" customHeight="1">
      <c r="B78" s="388"/>
      <c r="C78" s="385"/>
      <c r="D78" s="361"/>
      <c r="E78" s="66"/>
      <c r="F78" s="66"/>
      <c r="G78" s="66"/>
      <c r="H78" s="66"/>
      <c r="I78" s="66"/>
      <c r="J78" s="66"/>
      <c r="K78" s="66"/>
      <c r="L78" s="66"/>
      <c r="M78" s="66"/>
      <c r="N78" s="66"/>
      <c r="O78" s="66"/>
      <c r="P78" s="66"/>
      <c r="Q78" s="66"/>
      <c r="R78" s="66"/>
      <c r="S78" s="66"/>
      <c r="T78" s="66"/>
      <c r="V78" s="233"/>
      <c r="W78" s="233"/>
      <c r="X78" s="233"/>
      <c r="Y78" s="233"/>
      <c r="Z78" s="232"/>
      <c r="AA78" s="233"/>
      <c r="AB78" s="233"/>
      <c r="AC78" s="233"/>
      <c r="AD78" s="7"/>
      <c r="AE78" s="7"/>
      <c r="AF78" s="7"/>
      <c r="AG78" s="7"/>
      <c r="AH78" s="7"/>
      <c r="AI78" s="7"/>
      <c r="AJ78" s="7"/>
      <c r="AK78" s="7"/>
      <c r="AL78" s="7"/>
      <c r="AM78" s="7"/>
      <c r="AN78" s="7"/>
      <c r="AO78" s="7"/>
    </row>
    <row r="79" spans="2:41" ht="5.5" customHeight="1">
      <c r="B79" s="388"/>
      <c r="C79" s="385">
        <v>5</v>
      </c>
      <c r="D79" s="361" t="str">
        <f>IF(別紙３_販売促進費!F28="","",別紙３_販売促進費!F28)</f>
        <v/>
      </c>
      <c r="E79" s="66"/>
      <c r="F79" s="66"/>
      <c r="G79" s="66"/>
      <c r="H79" s="66"/>
      <c r="I79" s="66"/>
      <c r="J79" s="66"/>
      <c r="K79" s="66"/>
      <c r="L79" s="66"/>
      <c r="M79" s="66"/>
      <c r="N79" s="66"/>
      <c r="O79" s="66"/>
      <c r="P79" s="66"/>
      <c r="Q79" s="66"/>
      <c r="R79" s="66"/>
      <c r="S79" s="66"/>
      <c r="T79" s="66"/>
      <c r="V79" s="233"/>
      <c r="W79" s="233"/>
      <c r="X79" s="233"/>
      <c r="Y79" s="233"/>
      <c r="Z79" s="232"/>
      <c r="AA79" s="233"/>
      <c r="AB79" s="233"/>
      <c r="AC79" s="233"/>
      <c r="AD79" s="7"/>
      <c r="AE79" s="7"/>
      <c r="AF79" s="7"/>
      <c r="AG79" s="7"/>
      <c r="AH79" s="7"/>
      <c r="AI79" s="7"/>
      <c r="AJ79" s="7"/>
      <c r="AK79" s="7"/>
      <c r="AL79" s="7"/>
      <c r="AM79" s="7"/>
      <c r="AN79" s="7"/>
      <c r="AO79" s="7"/>
    </row>
    <row r="80" spans="2:41" ht="5.5" customHeight="1">
      <c r="B80" s="388"/>
      <c r="C80" s="385"/>
      <c r="D80" s="361"/>
      <c r="E80" s="66"/>
      <c r="F80" s="68"/>
      <c r="G80" s="68"/>
      <c r="H80" s="68"/>
      <c r="I80" s="68"/>
      <c r="J80" s="68"/>
      <c r="K80" s="68"/>
      <c r="L80" s="68"/>
      <c r="M80" s="68"/>
      <c r="N80" s="68"/>
      <c r="O80" s="68"/>
      <c r="P80" s="68"/>
      <c r="Q80" s="68"/>
      <c r="R80" s="68"/>
      <c r="S80" s="68"/>
      <c r="T80" s="68"/>
      <c r="V80" s="233"/>
      <c r="W80" s="233"/>
      <c r="X80" s="233"/>
      <c r="Y80" s="233"/>
      <c r="Z80" s="232"/>
      <c r="AA80" s="233"/>
      <c r="AB80" s="233"/>
      <c r="AC80" s="233"/>
      <c r="AD80" s="7"/>
      <c r="AE80" s="7"/>
      <c r="AF80" s="7"/>
      <c r="AG80" s="7"/>
      <c r="AH80" s="7"/>
      <c r="AI80" s="7"/>
      <c r="AJ80" s="7"/>
      <c r="AK80" s="7"/>
      <c r="AL80" s="7"/>
      <c r="AM80" s="7"/>
      <c r="AN80" s="7"/>
      <c r="AO80" s="7"/>
    </row>
    <row r="81" spans="2:41" ht="5.5" customHeight="1">
      <c r="B81" s="388"/>
      <c r="C81" s="385"/>
      <c r="D81" s="361"/>
      <c r="E81" s="66"/>
      <c r="F81" s="66"/>
      <c r="G81" s="66"/>
      <c r="H81" s="66"/>
      <c r="I81" s="66"/>
      <c r="J81" s="66"/>
      <c r="K81" s="66"/>
      <c r="L81" s="66"/>
      <c r="M81" s="66"/>
      <c r="N81" s="66"/>
      <c r="O81" s="66"/>
      <c r="P81" s="66"/>
      <c r="Q81" s="66"/>
      <c r="R81" s="66"/>
      <c r="S81" s="66"/>
      <c r="T81" s="66"/>
      <c r="V81" s="233"/>
      <c r="W81" s="233"/>
      <c r="X81" s="233"/>
      <c r="Y81" s="233"/>
      <c r="Z81" s="232"/>
      <c r="AA81" s="233"/>
      <c r="AB81" s="233"/>
      <c r="AC81" s="233"/>
      <c r="AD81" s="7"/>
      <c r="AE81" s="7"/>
      <c r="AF81" s="7"/>
      <c r="AG81" s="7"/>
      <c r="AH81" s="7"/>
      <c r="AI81" s="7"/>
      <c r="AJ81" s="7"/>
      <c r="AK81" s="7"/>
      <c r="AL81" s="7"/>
      <c r="AM81" s="7"/>
      <c r="AN81" s="7"/>
      <c r="AO81" s="7"/>
    </row>
    <row r="82" spans="2:41" ht="4" customHeight="1">
      <c r="B82" s="78"/>
      <c r="C82" s="378" t="s">
        <v>74</v>
      </c>
      <c r="D82" s="379"/>
      <c r="E82" s="79"/>
      <c r="F82" s="80"/>
      <c r="G82" s="80"/>
      <c r="H82" s="80"/>
      <c r="I82" s="81"/>
      <c r="J82" s="81"/>
      <c r="K82" s="81"/>
      <c r="L82" s="81"/>
      <c r="M82" s="81"/>
      <c r="N82" s="81"/>
      <c r="O82" s="81"/>
      <c r="P82" s="81"/>
      <c r="Q82" s="80"/>
      <c r="R82" s="80"/>
      <c r="S82" s="80"/>
      <c r="T82" s="82"/>
      <c r="V82" s="235"/>
      <c r="W82" s="234"/>
      <c r="X82" s="234"/>
      <c r="Y82" s="234"/>
      <c r="Z82" s="232"/>
      <c r="AA82" s="233"/>
      <c r="AB82" s="233"/>
      <c r="AC82" s="233"/>
      <c r="AD82" s="7"/>
      <c r="AE82" s="7"/>
      <c r="AF82" s="7"/>
      <c r="AG82" s="7"/>
      <c r="AH82" s="7"/>
      <c r="AI82" s="7"/>
      <c r="AJ82" s="7"/>
      <c r="AK82" s="7"/>
      <c r="AL82" s="7"/>
      <c r="AM82" s="7"/>
      <c r="AN82" s="7"/>
      <c r="AO82" s="7"/>
    </row>
    <row r="83" spans="2:41" ht="4" customHeight="1">
      <c r="B83" s="78"/>
      <c r="C83" s="380"/>
      <c r="D83" s="381"/>
      <c r="E83" s="83"/>
      <c r="F83" s="84"/>
      <c r="G83" s="84"/>
      <c r="H83" s="84"/>
      <c r="I83" s="85"/>
      <c r="J83" s="85"/>
      <c r="K83" s="85"/>
      <c r="L83" s="85"/>
      <c r="M83" s="85"/>
      <c r="N83" s="85"/>
      <c r="O83" s="85"/>
      <c r="P83" s="85"/>
      <c r="Q83" s="84"/>
      <c r="R83" s="84"/>
      <c r="S83" s="84"/>
      <c r="T83" s="86"/>
      <c r="V83" s="235"/>
      <c r="W83" s="234"/>
      <c r="X83" s="234"/>
      <c r="Y83" s="234"/>
      <c r="Z83" s="232"/>
      <c r="AA83" s="233"/>
      <c r="AB83" s="233"/>
      <c r="AC83" s="233"/>
      <c r="AD83" s="7"/>
      <c r="AE83" s="7"/>
      <c r="AF83" s="7"/>
      <c r="AG83" s="7"/>
      <c r="AH83" s="7"/>
      <c r="AI83" s="7"/>
      <c r="AJ83" s="7"/>
      <c r="AK83" s="7"/>
      <c r="AL83" s="7"/>
      <c r="AM83" s="7"/>
      <c r="AN83" s="7"/>
      <c r="AO83" s="7"/>
    </row>
    <row r="84" spans="2:41" ht="4" customHeight="1">
      <c r="B84" s="78"/>
      <c r="C84" s="382"/>
      <c r="D84" s="383"/>
      <c r="E84" s="87"/>
      <c r="F84" s="88"/>
      <c r="G84" s="88"/>
      <c r="H84" s="88"/>
      <c r="I84" s="89"/>
      <c r="J84" s="89"/>
      <c r="K84" s="89"/>
      <c r="L84" s="89"/>
      <c r="M84" s="89"/>
      <c r="N84" s="89"/>
      <c r="O84" s="89"/>
      <c r="P84" s="89"/>
      <c r="Q84" s="88"/>
      <c r="R84" s="88"/>
      <c r="S84" s="88"/>
      <c r="T84" s="90"/>
      <c r="V84" s="235"/>
      <c r="W84" s="234"/>
      <c r="X84" s="234"/>
      <c r="Y84" s="234"/>
      <c r="Z84" s="232"/>
      <c r="AA84" s="233"/>
      <c r="AB84" s="233"/>
      <c r="AC84" s="233"/>
      <c r="AD84" s="7"/>
      <c r="AE84" s="7"/>
      <c r="AF84" s="7"/>
      <c r="AG84" s="7"/>
      <c r="AH84" s="7"/>
      <c r="AI84" s="7"/>
      <c r="AJ84" s="7"/>
      <c r="AK84" s="7"/>
      <c r="AL84" s="7"/>
      <c r="AM84" s="7"/>
      <c r="AN84" s="7"/>
      <c r="AO84" s="7"/>
    </row>
    <row r="85" spans="2:41" ht="5.5" customHeight="1">
      <c r="B85" s="387"/>
      <c r="C85" s="376">
        <v>1</v>
      </c>
      <c r="D85" s="361" t="str">
        <f>IF(別紙３_販売促進費!F33="","",別紙３_販売促進費!F33)</f>
        <v/>
      </c>
      <c r="E85" s="91"/>
      <c r="F85" s="91"/>
      <c r="G85" s="91"/>
      <c r="H85" s="91"/>
      <c r="I85" s="91"/>
      <c r="J85" s="91"/>
      <c r="K85" s="66"/>
      <c r="L85" s="66"/>
      <c r="M85" s="66"/>
      <c r="N85" s="91"/>
      <c r="O85" s="91"/>
      <c r="P85" s="91"/>
      <c r="Q85" s="91"/>
      <c r="R85" s="91"/>
      <c r="S85" s="91"/>
      <c r="T85" s="91"/>
      <c r="V85" s="233"/>
      <c r="W85" s="233"/>
      <c r="X85" s="233"/>
      <c r="Y85" s="233"/>
      <c r="Z85" s="232"/>
      <c r="AA85" s="233"/>
      <c r="AB85" s="233"/>
      <c r="AC85" s="233"/>
      <c r="AD85" s="7"/>
      <c r="AE85" s="7"/>
      <c r="AF85" s="7"/>
      <c r="AG85" s="7"/>
      <c r="AH85" s="7"/>
      <c r="AI85" s="7"/>
      <c r="AJ85" s="7"/>
      <c r="AK85" s="7"/>
      <c r="AL85" s="7"/>
      <c r="AM85" s="7"/>
      <c r="AN85" s="7"/>
      <c r="AO85" s="7"/>
    </row>
    <row r="86" spans="2:41" ht="5.5" customHeight="1">
      <c r="B86" s="387"/>
      <c r="C86" s="376"/>
      <c r="D86" s="361"/>
      <c r="E86" s="66"/>
      <c r="F86" s="68"/>
      <c r="G86" s="68"/>
      <c r="H86" s="68"/>
      <c r="I86" s="68"/>
      <c r="J86" s="68"/>
      <c r="K86" s="68"/>
      <c r="L86" s="68"/>
      <c r="M86" s="68"/>
      <c r="N86" s="68"/>
      <c r="O86" s="68"/>
      <c r="P86" s="68"/>
      <c r="Q86" s="68"/>
      <c r="R86" s="68"/>
      <c r="S86" s="68"/>
      <c r="T86" s="68"/>
      <c r="V86" s="233"/>
      <c r="W86" s="233"/>
      <c r="X86" s="233"/>
      <c r="Y86" s="233"/>
      <c r="Z86" s="232"/>
      <c r="AA86" s="233"/>
      <c r="AB86" s="233"/>
      <c r="AC86" s="233"/>
      <c r="AD86" s="7"/>
      <c r="AE86" s="7"/>
      <c r="AF86" s="7"/>
      <c r="AG86" s="7"/>
      <c r="AH86" s="7"/>
      <c r="AI86" s="7"/>
      <c r="AJ86" s="7"/>
      <c r="AK86" s="7"/>
      <c r="AL86" s="7"/>
      <c r="AM86" s="7"/>
      <c r="AN86" s="7"/>
      <c r="AO86" s="7"/>
    </row>
    <row r="87" spans="2:41" ht="5.5" customHeight="1">
      <c r="B87" s="387"/>
      <c r="C87" s="376"/>
      <c r="D87" s="361"/>
      <c r="E87" s="66"/>
      <c r="F87" s="66"/>
      <c r="G87" s="66"/>
      <c r="H87" s="66"/>
      <c r="I87" s="66"/>
      <c r="J87" s="66"/>
      <c r="K87" s="66"/>
      <c r="L87" s="66"/>
      <c r="M87" s="66"/>
      <c r="N87" s="66"/>
      <c r="O87" s="66"/>
      <c r="P87" s="66"/>
      <c r="Q87" s="66"/>
      <c r="R87" s="66"/>
      <c r="S87" s="66"/>
      <c r="T87" s="66"/>
      <c r="V87" s="233"/>
      <c r="W87" s="233"/>
      <c r="X87" s="233"/>
      <c r="Y87" s="233"/>
      <c r="Z87" s="232"/>
      <c r="AA87" s="233"/>
      <c r="AB87" s="233"/>
      <c r="AC87" s="233"/>
      <c r="AD87" s="7"/>
      <c r="AE87" s="7"/>
      <c r="AF87" s="7"/>
      <c r="AG87" s="7"/>
      <c r="AH87" s="7"/>
      <c r="AI87" s="7"/>
      <c r="AJ87" s="7"/>
      <c r="AK87" s="7"/>
      <c r="AL87" s="7"/>
      <c r="AM87" s="7"/>
      <c r="AN87" s="7"/>
      <c r="AO87" s="7"/>
    </row>
    <row r="88" spans="2:41" ht="5.5" customHeight="1">
      <c r="B88" s="387"/>
      <c r="C88" s="385">
        <v>2</v>
      </c>
      <c r="D88" s="361" t="str">
        <f>IF(別紙３_販売促進費!F35="","",別紙３_販売促進費!F35)</f>
        <v/>
      </c>
      <c r="E88" s="66"/>
      <c r="F88" s="66"/>
      <c r="G88" s="66"/>
      <c r="H88" s="66"/>
      <c r="I88" s="66"/>
      <c r="J88" s="66"/>
      <c r="K88" s="66"/>
      <c r="L88" s="66"/>
      <c r="M88" s="66"/>
      <c r="N88" s="66"/>
      <c r="O88" s="66"/>
      <c r="P88" s="66"/>
      <c r="Q88" s="66"/>
      <c r="R88" s="66"/>
      <c r="S88" s="66"/>
      <c r="T88" s="66"/>
      <c r="V88" s="233"/>
      <c r="W88" s="233"/>
      <c r="X88" s="233"/>
      <c r="Y88" s="233"/>
      <c r="Z88" s="232"/>
      <c r="AA88" s="233"/>
      <c r="AB88" s="233"/>
      <c r="AC88" s="233"/>
      <c r="AD88" s="7"/>
      <c r="AE88" s="7"/>
      <c r="AF88" s="7"/>
      <c r="AG88" s="7"/>
      <c r="AH88" s="7"/>
      <c r="AI88" s="7"/>
      <c r="AJ88" s="7"/>
      <c r="AK88" s="7"/>
      <c r="AL88" s="7"/>
      <c r="AM88" s="7"/>
      <c r="AN88" s="7"/>
      <c r="AO88" s="7"/>
    </row>
    <row r="89" spans="2:41" ht="5.5" customHeight="1">
      <c r="B89" s="387"/>
      <c r="C89" s="385"/>
      <c r="D89" s="361"/>
      <c r="E89" s="66"/>
      <c r="F89" s="68"/>
      <c r="G89" s="68"/>
      <c r="H89" s="68"/>
      <c r="I89" s="68"/>
      <c r="J89" s="68"/>
      <c r="K89" s="68"/>
      <c r="L89" s="68"/>
      <c r="M89" s="68"/>
      <c r="N89" s="68"/>
      <c r="O89" s="68"/>
      <c r="P89" s="68"/>
      <c r="Q89" s="68"/>
      <c r="R89" s="68"/>
      <c r="S89" s="68"/>
      <c r="T89" s="68"/>
      <c r="V89" s="233"/>
      <c r="W89" s="233"/>
      <c r="X89" s="233"/>
      <c r="Y89" s="233"/>
      <c r="Z89" s="232"/>
      <c r="AA89" s="233"/>
      <c r="AB89" s="233"/>
      <c r="AC89" s="233"/>
      <c r="AD89" s="7"/>
      <c r="AE89" s="7"/>
      <c r="AF89" s="7"/>
      <c r="AG89" s="7"/>
      <c r="AH89" s="7"/>
      <c r="AI89" s="7"/>
      <c r="AJ89" s="7"/>
      <c r="AK89" s="7"/>
      <c r="AL89" s="7"/>
      <c r="AM89" s="7"/>
      <c r="AN89" s="7"/>
      <c r="AO89" s="7"/>
    </row>
    <row r="90" spans="2:41" ht="5.5" customHeight="1">
      <c r="B90" s="387"/>
      <c r="C90" s="385"/>
      <c r="D90" s="361"/>
      <c r="E90" s="66"/>
      <c r="F90" s="66"/>
      <c r="G90" s="66"/>
      <c r="H90" s="66"/>
      <c r="I90" s="66"/>
      <c r="J90" s="66"/>
      <c r="K90" s="66"/>
      <c r="L90" s="66"/>
      <c r="M90" s="66"/>
      <c r="N90" s="66"/>
      <c r="O90" s="66"/>
      <c r="P90" s="66"/>
      <c r="Q90" s="66"/>
      <c r="R90" s="66"/>
      <c r="S90" s="66"/>
      <c r="T90" s="66"/>
      <c r="V90" s="233"/>
      <c r="W90" s="233"/>
      <c r="X90" s="233"/>
      <c r="Y90" s="233"/>
      <c r="Z90" s="232"/>
      <c r="AA90" s="233"/>
      <c r="AB90" s="233"/>
      <c r="AC90" s="233"/>
      <c r="AD90" s="7"/>
      <c r="AE90" s="7"/>
      <c r="AF90" s="7"/>
      <c r="AG90" s="7"/>
      <c r="AH90" s="7"/>
      <c r="AI90" s="7"/>
      <c r="AJ90" s="7"/>
      <c r="AK90" s="7"/>
      <c r="AL90" s="7"/>
      <c r="AM90" s="7"/>
      <c r="AN90" s="7"/>
      <c r="AO90" s="7"/>
    </row>
    <row r="91" spans="2:41" ht="5.5" customHeight="1">
      <c r="B91" s="387"/>
      <c r="C91" s="385">
        <v>3</v>
      </c>
      <c r="D91" s="361" t="str">
        <f>IF(別紙３_販売促進費!F37="","",別紙３_販売促進費!F37)</f>
        <v/>
      </c>
      <c r="E91" s="66"/>
      <c r="F91" s="66"/>
      <c r="G91" s="66"/>
      <c r="H91" s="66"/>
      <c r="I91" s="66"/>
      <c r="J91" s="66"/>
      <c r="K91" s="66"/>
      <c r="L91" s="66"/>
      <c r="M91" s="66"/>
      <c r="N91" s="66"/>
      <c r="O91" s="66"/>
      <c r="P91" s="66"/>
      <c r="Q91" s="66"/>
      <c r="R91" s="66"/>
      <c r="S91" s="66"/>
      <c r="T91" s="66"/>
      <c r="V91" s="233"/>
      <c r="W91" s="233"/>
      <c r="X91" s="233"/>
      <c r="Y91" s="233"/>
      <c r="Z91" s="232"/>
      <c r="AA91" s="233"/>
      <c r="AB91" s="233"/>
      <c r="AC91" s="233"/>
      <c r="AD91" s="7"/>
      <c r="AE91" s="7"/>
      <c r="AF91" s="7"/>
      <c r="AG91" s="7"/>
      <c r="AH91" s="7"/>
      <c r="AI91" s="7"/>
      <c r="AJ91" s="7"/>
      <c r="AK91" s="7"/>
      <c r="AL91" s="7"/>
      <c r="AM91" s="7"/>
      <c r="AN91" s="7"/>
      <c r="AO91" s="7"/>
    </row>
    <row r="92" spans="2:41" ht="5.5" customHeight="1">
      <c r="B92" s="387"/>
      <c r="C92" s="385"/>
      <c r="D92" s="361"/>
      <c r="E92" s="66"/>
      <c r="F92" s="68"/>
      <c r="G92" s="68"/>
      <c r="H92" s="68"/>
      <c r="I92" s="68"/>
      <c r="J92" s="68"/>
      <c r="K92" s="68"/>
      <c r="L92" s="68"/>
      <c r="M92" s="68"/>
      <c r="N92" s="68"/>
      <c r="O92" s="68"/>
      <c r="P92" s="68"/>
      <c r="Q92" s="68"/>
      <c r="R92" s="68"/>
      <c r="S92" s="68"/>
      <c r="T92" s="68"/>
      <c r="V92" s="233"/>
      <c r="W92" s="233"/>
      <c r="X92" s="233"/>
      <c r="Y92" s="233"/>
      <c r="Z92" s="232"/>
      <c r="AA92" s="233"/>
      <c r="AB92" s="233"/>
      <c r="AC92" s="233"/>
      <c r="AD92" s="7"/>
      <c r="AE92" s="7"/>
      <c r="AF92" s="7"/>
      <c r="AG92" s="7"/>
      <c r="AH92" s="7"/>
      <c r="AI92" s="7"/>
      <c r="AJ92" s="7"/>
      <c r="AK92" s="7"/>
      <c r="AL92" s="7"/>
      <c r="AM92" s="7"/>
      <c r="AN92" s="7"/>
      <c r="AO92" s="7"/>
    </row>
    <row r="93" spans="2:41" ht="5.5" customHeight="1">
      <c r="B93" s="387"/>
      <c r="C93" s="386"/>
      <c r="D93" s="362"/>
      <c r="E93" s="92"/>
      <c r="F93" s="92"/>
      <c r="G93" s="92"/>
      <c r="H93" s="92"/>
      <c r="I93" s="92"/>
      <c r="J93" s="92"/>
      <c r="K93" s="92"/>
      <c r="L93" s="92"/>
      <c r="M93" s="92"/>
      <c r="N93" s="92"/>
      <c r="O93" s="92"/>
      <c r="P93" s="92"/>
      <c r="Q93" s="92"/>
      <c r="R93" s="92"/>
      <c r="S93" s="92"/>
      <c r="T93" s="92"/>
      <c r="V93" s="233"/>
      <c r="W93" s="233"/>
      <c r="X93" s="233"/>
      <c r="Y93" s="233"/>
      <c r="Z93" s="232"/>
      <c r="AA93" s="233"/>
      <c r="AB93" s="233"/>
      <c r="AC93" s="233"/>
      <c r="AD93" s="7"/>
      <c r="AE93" s="7"/>
      <c r="AF93" s="7"/>
      <c r="AG93" s="7"/>
      <c r="AH93" s="7"/>
      <c r="AI93" s="7"/>
      <c r="AJ93" s="7"/>
      <c r="AK93" s="7"/>
      <c r="AL93" s="7"/>
      <c r="AM93" s="7"/>
      <c r="AN93" s="7"/>
      <c r="AO93" s="7"/>
    </row>
    <row r="94" spans="2:41" ht="4" customHeight="1">
      <c r="B94" s="78"/>
      <c r="C94" s="378" t="s">
        <v>105</v>
      </c>
      <c r="D94" s="379"/>
      <c r="E94" s="79"/>
      <c r="F94" s="80"/>
      <c r="G94" s="80"/>
      <c r="H94" s="80"/>
      <c r="I94" s="81"/>
      <c r="J94" s="81"/>
      <c r="K94" s="81"/>
      <c r="L94" s="81"/>
      <c r="M94" s="81"/>
      <c r="N94" s="81"/>
      <c r="O94" s="81"/>
      <c r="P94" s="81"/>
      <c r="Q94" s="80"/>
      <c r="R94" s="80"/>
      <c r="S94" s="80"/>
      <c r="T94" s="82"/>
      <c r="V94" s="235"/>
      <c r="W94" s="234"/>
      <c r="X94" s="234"/>
      <c r="Y94" s="234"/>
      <c r="Z94" s="232"/>
      <c r="AA94" s="233"/>
      <c r="AB94" s="233"/>
      <c r="AC94" s="233"/>
      <c r="AD94" s="7"/>
      <c r="AE94" s="7"/>
      <c r="AF94" s="7"/>
      <c r="AG94" s="7"/>
      <c r="AH94" s="7"/>
      <c r="AI94" s="7"/>
      <c r="AJ94" s="7"/>
      <c r="AK94" s="7"/>
      <c r="AL94" s="7"/>
      <c r="AM94" s="7"/>
      <c r="AN94" s="7"/>
      <c r="AO94" s="7"/>
    </row>
    <row r="95" spans="2:41" ht="4" customHeight="1">
      <c r="B95" s="78"/>
      <c r="C95" s="380"/>
      <c r="D95" s="381"/>
      <c r="E95" s="83"/>
      <c r="F95" s="84"/>
      <c r="G95" s="84"/>
      <c r="H95" s="84"/>
      <c r="I95" s="85"/>
      <c r="J95" s="85"/>
      <c r="K95" s="85"/>
      <c r="L95" s="85"/>
      <c r="M95" s="85"/>
      <c r="N95" s="85"/>
      <c r="O95" s="85"/>
      <c r="P95" s="85"/>
      <c r="Q95" s="84"/>
      <c r="R95" s="84"/>
      <c r="S95" s="84"/>
      <c r="T95" s="86"/>
      <c r="V95" s="235"/>
      <c r="W95" s="234"/>
      <c r="X95" s="234"/>
      <c r="Y95" s="234"/>
      <c r="Z95" s="232"/>
      <c r="AA95" s="233"/>
      <c r="AB95" s="233"/>
      <c r="AC95" s="233"/>
      <c r="AD95" s="7"/>
      <c r="AE95" s="7"/>
      <c r="AF95" s="7"/>
      <c r="AG95" s="7"/>
      <c r="AH95" s="7"/>
      <c r="AI95" s="7"/>
      <c r="AJ95" s="7"/>
      <c r="AK95" s="7"/>
      <c r="AL95" s="7"/>
      <c r="AM95" s="7"/>
      <c r="AN95" s="7"/>
      <c r="AO95" s="7"/>
    </row>
    <row r="96" spans="2:41" ht="4" customHeight="1">
      <c r="B96" s="78"/>
      <c r="C96" s="382"/>
      <c r="D96" s="383"/>
      <c r="E96" s="87"/>
      <c r="F96" s="88"/>
      <c r="G96" s="88"/>
      <c r="H96" s="88"/>
      <c r="I96" s="89"/>
      <c r="J96" s="89"/>
      <c r="K96" s="89"/>
      <c r="L96" s="89"/>
      <c r="M96" s="89"/>
      <c r="N96" s="89"/>
      <c r="O96" s="89"/>
      <c r="P96" s="89"/>
      <c r="Q96" s="88"/>
      <c r="R96" s="88"/>
      <c r="S96" s="88"/>
      <c r="T96" s="90"/>
      <c r="V96" s="235"/>
      <c r="W96" s="234"/>
      <c r="X96" s="234"/>
      <c r="Y96" s="234"/>
      <c r="Z96" s="232"/>
      <c r="AA96" s="233"/>
      <c r="AB96" s="233"/>
      <c r="AC96" s="233"/>
      <c r="AD96" s="7"/>
      <c r="AE96" s="7"/>
      <c r="AF96" s="7"/>
      <c r="AG96" s="7"/>
      <c r="AH96" s="7"/>
      <c r="AI96" s="7"/>
      <c r="AJ96" s="7"/>
      <c r="AK96" s="7"/>
      <c r="AL96" s="7"/>
      <c r="AM96" s="7"/>
      <c r="AN96" s="7"/>
      <c r="AO96" s="7"/>
    </row>
    <row r="97" spans="2:41" ht="5.5" customHeight="1">
      <c r="B97" s="388"/>
      <c r="C97" s="376">
        <v>1</v>
      </c>
      <c r="D97" s="361" t="str">
        <f>IF(別紙３_販売促進費!F42="","",別紙３_販売促進費!F42)</f>
        <v/>
      </c>
      <c r="E97" s="91"/>
      <c r="F97" s="91"/>
      <c r="G97" s="91"/>
      <c r="H97" s="91"/>
      <c r="I97" s="66"/>
      <c r="J97" s="66"/>
      <c r="K97" s="66"/>
      <c r="L97" s="91"/>
      <c r="M97" s="91"/>
      <c r="N97" s="91"/>
      <c r="O97" s="91"/>
      <c r="P97" s="91"/>
      <c r="Q97" s="91"/>
      <c r="R97" s="91"/>
      <c r="S97" s="91"/>
      <c r="T97" s="91"/>
      <c r="V97" s="233"/>
      <c r="W97" s="233"/>
      <c r="X97" s="233"/>
      <c r="Y97" s="233"/>
      <c r="Z97" s="232"/>
      <c r="AA97" s="233"/>
      <c r="AB97" s="233"/>
      <c r="AC97" s="233"/>
      <c r="AD97" s="7"/>
      <c r="AE97" s="7"/>
      <c r="AF97" s="7"/>
      <c r="AG97" s="7"/>
      <c r="AH97" s="7"/>
      <c r="AI97" s="7"/>
      <c r="AJ97" s="7"/>
      <c r="AK97" s="7"/>
      <c r="AL97" s="7"/>
      <c r="AM97" s="7"/>
      <c r="AN97" s="7"/>
      <c r="AO97" s="7"/>
    </row>
    <row r="98" spans="2:41" ht="5.5" customHeight="1">
      <c r="B98" s="388"/>
      <c r="C98" s="376"/>
      <c r="D98" s="361"/>
      <c r="E98" s="66"/>
      <c r="F98" s="68"/>
      <c r="G98" s="68"/>
      <c r="H98" s="68"/>
      <c r="I98" s="68"/>
      <c r="J98" s="68"/>
      <c r="K98" s="68"/>
      <c r="L98" s="68"/>
      <c r="M98" s="68"/>
      <c r="N98" s="68"/>
      <c r="O98" s="68"/>
      <c r="P98" s="68"/>
      <c r="Q98" s="68"/>
      <c r="R98" s="68"/>
      <c r="S98" s="68"/>
      <c r="T98" s="68"/>
      <c r="V98" s="233"/>
      <c r="W98" s="233"/>
      <c r="X98" s="233"/>
      <c r="Y98" s="233"/>
      <c r="Z98" s="232"/>
      <c r="AA98" s="233"/>
      <c r="AB98" s="233"/>
      <c r="AC98" s="233"/>
      <c r="AD98" s="7"/>
      <c r="AE98" s="7"/>
      <c r="AF98" s="7"/>
      <c r="AG98" s="7"/>
      <c r="AH98" s="7"/>
      <c r="AI98" s="7"/>
      <c r="AJ98" s="7"/>
      <c r="AK98" s="7"/>
      <c r="AL98" s="7"/>
      <c r="AM98" s="7"/>
      <c r="AN98" s="7"/>
      <c r="AO98" s="7"/>
    </row>
    <row r="99" spans="2:41" ht="5.5" customHeight="1">
      <c r="B99" s="388"/>
      <c r="C99" s="376"/>
      <c r="D99" s="361"/>
      <c r="E99" s="66"/>
      <c r="F99" s="66"/>
      <c r="G99" s="66"/>
      <c r="H99" s="66"/>
      <c r="I99" s="66"/>
      <c r="J99" s="66"/>
      <c r="K99" s="66"/>
      <c r="L99" s="66"/>
      <c r="M99" s="66"/>
      <c r="N99" s="66"/>
      <c r="O99" s="66"/>
      <c r="P99" s="66"/>
      <c r="Q99" s="66"/>
      <c r="R99" s="66"/>
      <c r="S99" s="66"/>
      <c r="T99" s="66"/>
      <c r="V99" s="233"/>
      <c r="W99" s="233"/>
      <c r="X99" s="233"/>
      <c r="Y99" s="233"/>
      <c r="Z99" s="232"/>
      <c r="AA99" s="233"/>
      <c r="AB99" s="233"/>
      <c r="AC99" s="233"/>
      <c r="AD99" s="7"/>
      <c r="AE99" s="7"/>
      <c r="AF99" s="7"/>
      <c r="AG99" s="7"/>
      <c r="AH99" s="7"/>
      <c r="AI99" s="7"/>
      <c r="AJ99" s="7"/>
      <c r="AK99" s="7"/>
      <c r="AL99" s="7"/>
      <c r="AM99" s="7"/>
      <c r="AN99" s="7"/>
      <c r="AO99" s="7"/>
    </row>
    <row r="100" spans="2:41" ht="5.5" customHeight="1">
      <c r="B100" s="388"/>
      <c r="C100" s="385">
        <v>2</v>
      </c>
      <c r="D100" s="361" t="str">
        <f>IF(別紙３_販売促進費!F44="","",別紙３_販売促進費!F44)</f>
        <v/>
      </c>
      <c r="E100" s="66"/>
      <c r="F100" s="66"/>
      <c r="G100" s="66"/>
      <c r="H100" s="66"/>
      <c r="I100" s="66"/>
      <c r="J100" s="66"/>
      <c r="K100" s="66"/>
      <c r="L100" s="66"/>
      <c r="M100" s="66"/>
      <c r="N100" s="66"/>
      <c r="O100" s="66"/>
      <c r="P100" s="66"/>
      <c r="Q100" s="66"/>
      <c r="R100" s="66"/>
      <c r="S100" s="66"/>
      <c r="T100" s="66"/>
      <c r="V100" s="233"/>
      <c r="W100" s="233"/>
      <c r="X100" s="233"/>
      <c r="Y100" s="233"/>
      <c r="Z100" s="232"/>
      <c r="AA100" s="233"/>
      <c r="AB100" s="233"/>
      <c r="AC100" s="233"/>
      <c r="AD100" s="7"/>
      <c r="AE100" s="7"/>
      <c r="AF100" s="7"/>
      <c r="AG100" s="7"/>
      <c r="AH100" s="7"/>
      <c r="AI100" s="7"/>
      <c r="AJ100" s="7"/>
      <c r="AK100" s="7"/>
      <c r="AL100" s="7"/>
      <c r="AM100" s="7"/>
      <c r="AN100" s="7"/>
      <c r="AO100" s="7"/>
    </row>
    <row r="101" spans="2:41" ht="5.5" customHeight="1">
      <c r="B101" s="388"/>
      <c r="C101" s="385"/>
      <c r="D101" s="361"/>
      <c r="E101" s="66"/>
      <c r="F101" s="68"/>
      <c r="G101" s="68"/>
      <c r="H101" s="68"/>
      <c r="I101" s="68"/>
      <c r="J101" s="68"/>
      <c r="K101" s="68"/>
      <c r="L101" s="68"/>
      <c r="M101" s="68"/>
      <c r="N101" s="68"/>
      <c r="O101" s="68"/>
      <c r="P101" s="68"/>
      <c r="Q101" s="68"/>
      <c r="R101" s="68"/>
      <c r="S101" s="68"/>
      <c r="T101" s="68"/>
      <c r="V101" s="233"/>
      <c r="W101" s="233"/>
      <c r="X101" s="233"/>
      <c r="Y101" s="233"/>
      <c r="Z101" s="232"/>
      <c r="AA101" s="233"/>
      <c r="AB101" s="233"/>
      <c r="AC101" s="233"/>
      <c r="AD101" s="7"/>
      <c r="AE101" s="7"/>
      <c r="AF101" s="7"/>
      <c r="AG101" s="7"/>
      <c r="AH101" s="7"/>
      <c r="AI101" s="7"/>
      <c r="AJ101" s="7"/>
      <c r="AK101" s="7"/>
      <c r="AL101" s="7"/>
      <c r="AM101" s="7"/>
      <c r="AN101" s="7"/>
      <c r="AO101" s="7"/>
    </row>
    <row r="102" spans="2:41" ht="5.5" customHeight="1">
      <c r="B102" s="388"/>
      <c r="C102" s="385"/>
      <c r="D102" s="361"/>
      <c r="E102" s="66"/>
      <c r="F102" s="66"/>
      <c r="G102" s="66"/>
      <c r="H102" s="66"/>
      <c r="I102" s="66"/>
      <c r="J102" s="66"/>
      <c r="K102" s="66"/>
      <c r="L102" s="66"/>
      <c r="M102" s="66"/>
      <c r="N102" s="66"/>
      <c r="O102" s="66"/>
      <c r="P102" s="66"/>
      <c r="Q102" s="66"/>
      <c r="R102" s="66"/>
      <c r="S102" s="66"/>
      <c r="T102" s="66"/>
      <c r="V102" s="233"/>
      <c r="W102" s="233"/>
      <c r="X102" s="233"/>
      <c r="Y102" s="233"/>
      <c r="Z102" s="232"/>
      <c r="AA102" s="233"/>
      <c r="AB102" s="233"/>
      <c r="AC102" s="233"/>
      <c r="AD102" s="7"/>
      <c r="AE102" s="7"/>
      <c r="AF102" s="7"/>
      <c r="AG102" s="7"/>
      <c r="AH102" s="7"/>
      <c r="AI102" s="7"/>
      <c r="AJ102" s="7"/>
      <c r="AK102" s="7"/>
      <c r="AL102" s="7"/>
      <c r="AM102" s="7"/>
      <c r="AN102" s="7"/>
      <c r="AO102" s="7"/>
    </row>
    <row r="103" spans="2:41" ht="5.5" customHeight="1">
      <c r="B103" s="388"/>
      <c r="C103" s="385">
        <v>3</v>
      </c>
      <c r="D103" s="361" t="str">
        <f>IF(別紙３_販売促進費!F46="","",別紙３_販売促進費!F46)</f>
        <v/>
      </c>
      <c r="E103" s="66"/>
      <c r="F103" s="66"/>
      <c r="G103" s="66"/>
      <c r="H103" s="66"/>
      <c r="I103" s="66"/>
      <c r="J103" s="66"/>
      <c r="K103" s="66"/>
      <c r="L103" s="66"/>
      <c r="M103" s="66"/>
      <c r="N103" s="66"/>
      <c r="O103" s="66"/>
      <c r="P103" s="66"/>
      <c r="Q103" s="66"/>
      <c r="R103" s="66"/>
      <c r="S103" s="66"/>
      <c r="T103" s="66"/>
      <c r="V103" s="233"/>
      <c r="W103" s="233"/>
      <c r="X103" s="233"/>
      <c r="Y103" s="233"/>
      <c r="Z103" s="232"/>
      <c r="AA103" s="233"/>
      <c r="AB103" s="233"/>
      <c r="AC103" s="233"/>
      <c r="AD103" s="7"/>
      <c r="AE103" s="7"/>
      <c r="AF103" s="7"/>
      <c r="AG103" s="7"/>
      <c r="AH103" s="7"/>
      <c r="AI103" s="7"/>
      <c r="AJ103" s="7"/>
      <c r="AK103" s="7"/>
      <c r="AL103" s="7"/>
      <c r="AM103" s="7"/>
      <c r="AN103" s="7"/>
      <c r="AO103" s="7"/>
    </row>
    <row r="104" spans="2:41" ht="5.5" customHeight="1">
      <c r="B104" s="388"/>
      <c r="C104" s="385"/>
      <c r="D104" s="361"/>
      <c r="E104" s="66"/>
      <c r="F104" s="68"/>
      <c r="G104" s="68"/>
      <c r="H104" s="68"/>
      <c r="I104" s="68"/>
      <c r="J104" s="68"/>
      <c r="K104" s="68"/>
      <c r="L104" s="68"/>
      <c r="M104" s="68"/>
      <c r="N104" s="68"/>
      <c r="O104" s="68"/>
      <c r="P104" s="68"/>
      <c r="Q104" s="68"/>
      <c r="R104" s="68"/>
      <c r="S104" s="68"/>
      <c r="T104" s="68"/>
      <c r="V104" s="233"/>
      <c r="W104" s="233"/>
      <c r="X104" s="233"/>
      <c r="Y104" s="233"/>
      <c r="Z104" s="232"/>
      <c r="AA104" s="233"/>
      <c r="AB104" s="233"/>
      <c r="AC104" s="233"/>
      <c r="AD104" s="7"/>
      <c r="AE104" s="7"/>
      <c r="AF104" s="7"/>
      <c r="AG104" s="7"/>
      <c r="AH104" s="7"/>
      <c r="AI104" s="7"/>
      <c r="AJ104" s="7"/>
      <c r="AK104" s="7"/>
      <c r="AL104" s="7"/>
      <c r="AM104" s="7"/>
      <c r="AN104" s="7"/>
      <c r="AO104" s="7"/>
    </row>
    <row r="105" spans="2:41" ht="5.5" customHeight="1">
      <c r="B105" s="388"/>
      <c r="C105" s="385"/>
      <c r="D105" s="361"/>
      <c r="E105" s="66"/>
      <c r="F105" s="66"/>
      <c r="G105" s="66"/>
      <c r="H105" s="66"/>
      <c r="I105" s="66"/>
      <c r="J105" s="66"/>
      <c r="K105" s="66"/>
      <c r="L105" s="66"/>
      <c r="M105" s="66"/>
      <c r="N105" s="66"/>
      <c r="O105" s="66"/>
      <c r="P105" s="66"/>
      <c r="Q105" s="66"/>
      <c r="R105" s="66"/>
      <c r="S105" s="66"/>
      <c r="T105" s="66"/>
      <c r="V105" s="233"/>
      <c r="W105" s="233"/>
      <c r="X105" s="233"/>
      <c r="Y105" s="233"/>
      <c r="Z105" s="232"/>
      <c r="AA105" s="233"/>
      <c r="AB105" s="233"/>
      <c r="AC105" s="233"/>
      <c r="AD105" s="7"/>
      <c r="AE105" s="7"/>
      <c r="AF105" s="7"/>
      <c r="AG105" s="7"/>
      <c r="AH105" s="7"/>
      <c r="AI105" s="7"/>
      <c r="AJ105" s="7"/>
      <c r="AK105" s="7"/>
      <c r="AL105" s="7"/>
      <c r="AM105" s="7"/>
      <c r="AN105" s="7"/>
      <c r="AO105" s="7"/>
    </row>
    <row r="106" spans="2:41" ht="5.5" customHeight="1">
      <c r="B106" s="388"/>
      <c r="C106" s="385">
        <v>4</v>
      </c>
      <c r="D106" s="361" t="str">
        <f>IF(別紙３_販売促進費!F48="","",別紙３_販売促進費!F48)</f>
        <v/>
      </c>
      <c r="E106" s="66"/>
      <c r="F106" s="66"/>
      <c r="G106" s="66"/>
      <c r="H106" s="66"/>
      <c r="I106" s="66"/>
      <c r="J106" s="66"/>
      <c r="K106" s="66"/>
      <c r="L106" s="66"/>
      <c r="M106" s="66"/>
      <c r="N106" s="66"/>
      <c r="O106" s="66"/>
      <c r="P106" s="66"/>
      <c r="Q106" s="66"/>
      <c r="R106" s="66"/>
      <c r="S106" s="66"/>
      <c r="T106" s="66"/>
      <c r="V106" s="233"/>
      <c r="W106" s="233"/>
      <c r="X106" s="233"/>
      <c r="Y106" s="233"/>
      <c r="Z106" s="232"/>
      <c r="AA106" s="233"/>
      <c r="AB106" s="233"/>
      <c r="AC106" s="233"/>
      <c r="AD106" s="7"/>
      <c r="AE106" s="7"/>
      <c r="AF106" s="7"/>
      <c r="AG106" s="7"/>
      <c r="AH106" s="7"/>
      <c r="AI106" s="7"/>
      <c r="AJ106" s="7"/>
      <c r="AK106" s="7"/>
      <c r="AL106" s="7"/>
      <c r="AM106" s="7"/>
      <c r="AN106" s="7"/>
      <c r="AO106" s="7"/>
    </row>
    <row r="107" spans="2:41" ht="5.5" customHeight="1">
      <c r="B107" s="388"/>
      <c r="C107" s="385"/>
      <c r="D107" s="361"/>
      <c r="E107" s="66"/>
      <c r="F107" s="68"/>
      <c r="G107" s="68"/>
      <c r="H107" s="68"/>
      <c r="I107" s="68"/>
      <c r="J107" s="68"/>
      <c r="K107" s="68"/>
      <c r="L107" s="68"/>
      <c r="M107" s="68"/>
      <c r="N107" s="68"/>
      <c r="O107" s="68"/>
      <c r="P107" s="68"/>
      <c r="Q107" s="68"/>
      <c r="R107" s="68"/>
      <c r="S107" s="68"/>
      <c r="T107" s="68"/>
      <c r="V107" s="233"/>
      <c r="W107" s="233"/>
      <c r="X107" s="233"/>
      <c r="Y107" s="233"/>
      <c r="Z107" s="232"/>
      <c r="AA107" s="233"/>
      <c r="AB107" s="233"/>
      <c r="AC107" s="233"/>
      <c r="AD107" s="7"/>
      <c r="AE107" s="7"/>
      <c r="AF107" s="7"/>
      <c r="AG107" s="7"/>
      <c r="AH107" s="7"/>
      <c r="AI107" s="7"/>
      <c r="AJ107" s="7"/>
      <c r="AK107" s="7"/>
      <c r="AL107" s="7"/>
      <c r="AM107" s="7"/>
      <c r="AN107" s="7"/>
      <c r="AO107" s="7"/>
    </row>
    <row r="108" spans="2:41" ht="5.5" customHeight="1">
      <c r="B108" s="388"/>
      <c r="C108" s="385"/>
      <c r="D108" s="361"/>
      <c r="E108" s="66"/>
      <c r="F108" s="66"/>
      <c r="G108" s="66"/>
      <c r="H108" s="66"/>
      <c r="I108" s="66"/>
      <c r="J108" s="66"/>
      <c r="K108" s="66"/>
      <c r="L108" s="66"/>
      <c r="M108" s="66"/>
      <c r="N108" s="66"/>
      <c r="O108" s="66"/>
      <c r="P108" s="66"/>
      <c r="Q108" s="66"/>
      <c r="R108" s="66"/>
      <c r="S108" s="66"/>
      <c r="T108" s="66"/>
      <c r="V108" s="233"/>
      <c r="W108" s="233"/>
      <c r="X108" s="233"/>
      <c r="Y108" s="233"/>
      <c r="Z108" s="232"/>
      <c r="AA108" s="233"/>
      <c r="AB108" s="233"/>
      <c r="AC108" s="233"/>
      <c r="AD108" s="7"/>
      <c r="AE108" s="7"/>
      <c r="AF108" s="7"/>
      <c r="AG108" s="7"/>
      <c r="AH108" s="7"/>
      <c r="AI108" s="7"/>
      <c r="AJ108" s="7"/>
      <c r="AK108" s="7"/>
      <c r="AL108" s="7"/>
      <c r="AM108" s="7"/>
      <c r="AN108" s="7"/>
      <c r="AO108" s="7"/>
    </row>
    <row r="109" spans="2:41" ht="5.5" customHeight="1">
      <c r="B109" s="388"/>
      <c r="C109" s="385">
        <v>5</v>
      </c>
      <c r="D109" s="361" t="str">
        <f>IF(別紙３_販売促進費!F50="","",別紙３_販売促進費!F50)</f>
        <v/>
      </c>
      <c r="E109" s="66"/>
      <c r="F109" s="66"/>
      <c r="G109" s="66"/>
      <c r="H109" s="66"/>
      <c r="I109" s="66"/>
      <c r="J109" s="66"/>
      <c r="K109" s="66"/>
      <c r="L109" s="66"/>
      <c r="M109" s="66"/>
      <c r="N109" s="66"/>
      <c r="O109" s="66"/>
      <c r="P109" s="66"/>
      <c r="Q109" s="66"/>
      <c r="R109" s="66"/>
      <c r="S109" s="66"/>
      <c r="T109" s="66"/>
      <c r="V109" s="233"/>
      <c r="W109" s="233"/>
      <c r="X109" s="233"/>
      <c r="Y109" s="233"/>
      <c r="Z109" s="232"/>
      <c r="AA109" s="233"/>
      <c r="AB109" s="233"/>
      <c r="AC109" s="233"/>
      <c r="AD109" s="7"/>
      <c r="AE109" s="7"/>
      <c r="AF109" s="7"/>
      <c r="AG109" s="7"/>
      <c r="AH109" s="7"/>
      <c r="AI109" s="7"/>
      <c r="AJ109" s="7"/>
      <c r="AK109" s="7"/>
      <c r="AL109" s="7"/>
      <c r="AM109" s="7"/>
      <c r="AN109" s="7"/>
      <c r="AO109" s="7"/>
    </row>
    <row r="110" spans="2:41" ht="5.5" customHeight="1">
      <c r="B110" s="388"/>
      <c r="C110" s="385"/>
      <c r="D110" s="361"/>
      <c r="E110" s="66"/>
      <c r="F110" s="68"/>
      <c r="G110" s="68"/>
      <c r="H110" s="68"/>
      <c r="I110" s="68"/>
      <c r="J110" s="68"/>
      <c r="K110" s="68"/>
      <c r="L110" s="68"/>
      <c r="M110" s="68"/>
      <c r="N110" s="68"/>
      <c r="O110" s="68"/>
      <c r="P110" s="68"/>
      <c r="Q110" s="68"/>
      <c r="R110" s="68"/>
      <c r="S110" s="68"/>
      <c r="T110" s="68"/>
      <c r="V110" s="233"/>
      <c r="W110" s="233"/>
      <c r="X110" s="233"/>
      <c r="Y110" s="233"/>
      <c r="Z110" s="232"/>
      <c r="AA110" s="233"/>
      <c r="AB110" s="233"/>
      <c r="AC110" s="233"/>
      <c r="AD110" s="7"/>
      <c r="AE110" s="7"/>
      <c r="AF110" s="7"/>
      <c r="AG110" s="7"/>
      <c r="AH110" s="7"/>
      <c r="AI110" s="7"/>
      <c r="AJ110" s="7"/>
      <c r="AK110" s="7"/>
      <c r="AL110" s="7"/>
      <c r="AM110" s="7"/>
      <c r="AN110" s="7"/>
      <c r="AO110" s="7"/>
    </row>
    <row r="111" spans="2:41" ht="5.5" customHeight="1">
      <c r="B111" s="389"/>
      <c r="C111" s="385"/>
      <c r="D111" s="361"/>
      <c r="E111" s="92"/>
      <c r="F111" s="92"/>
      <c r="G111" s="92"/>
      <c r="H111" s="92"/>
      <c r="I111" s="92"/>
      <c r="J111" s="92"/>
      <c r="K111" s="92"/>
      <c r="L111" s="92"/>
      <c r="M111" s="92"/>
      <c r="N111" s="92"/>
      <c r="O111" s="92"/>
      <c r="P111" s="92"/>
      <c r="Q111" s="92"/>
      <c r="R111" s="92"/>
      <c r="S111" s="92"/>
      <c r="T111" s="92"/>
      <c r="V111" s="233"/>
      <c r="W111" s="233"/>
      <c r="X111" s="233"/>
      <c r="Y111" s="233"/>
      <c r="Z111" s="232"/>
      <c r="AA111" s="233"/>
      <c r="AB111" s="233"/>
      <c r="AC111" s="233"/>
      <c r="AD111" s="7"/>
      <c r="AE111" s="7"/>
      <c r="AF111" s="7"/>
      <c r="AG111" s="7"/>
      <c r="AH111" s="7"/>
      <c r="AI111" s="7"/>
      <c r="AJ111" s="7"/>
      <c r="AK111" s="7"/>
      <c r="AL111" s="7"/>
      <c r="AM111" s="7"/>
      <c r="AN111" s="7"/>
      <c r="AO111" s="7"/>
    </row>
    <row r="112" spans="2:41" ht="1" customHeight="1">
      <c r="V112" s="7"/>
      <c r="W112" s="7"/>
      <c r="X112" s="7"/>
      <c r="Y112" s="7"/>
      <c r="Z112" s="93"/>
      <c r="AA112" s="7"/>
      <c r="AB112" s="7"/>
      <c r="AC112" s="7"/>
      <c r="AD112" s="7"/>
      <c r="AE112" s="7"/>
      <c r="AF112" s="7"/>
      <c r="AG112" s="7"/>
      <c r="AH112" s="7"/>
      <c r="AI112" s="7"/>
      <c r="AJ112" s="7"/>
      <c r="AK112" s="7"/>
      <c r="AL112" s="7"/>
      <c r="AM112" s="7"/>
      <c r="AN112" s="7"/>
      <c r="AO112" s="7"/>
    </row>
    <row r="113" spans="29:41">
      <c r="AC113" s="7"/>
      <c r="AD113" s="7"/>
      <c r="AE113" s="7"/>
      <c r="AF113" s="7"/>
      <c r="AG113" s="7"/>
      <c r="AH113" s="7"/>
      <c r="AI113" s="7"/>
      <c r="AJ113" s="7"/>
      <c r="AK113" s="7"/>
      <c r="AL113" s="7"/>
      <c r="AM113" s="7"/>
      <c r="AN113" s="7"/>
      <c r="AO113" s="7"/>
    </row>
    <row r="114" spans="29:41">
      <c r="AC114" s="7"/>
      <c r="AD114" s="7"/>
      <c r="AE114" s="7"/>
      <c r="AF114" s="7"/>
      <c r="AG114" s="7"/>
      <c r="AH114" s="7"/>
      <c r="AI114" s="7"/>
      <c r="AJ114" s="7"/>
      <c r="AK114" s="7"/>
      <c r="AL114" s="7"/>
      <c r="AM114" s="7"/>
      <c r="AN114" s="7"/>
      <c r="AO114" s="7"/>
    </row>
    <row r="115" spans="29:41">
      <c r="AC115" s="7"/>
      <c r="AD115" s="7"/>
      <c r="AE115" s="7"/>
      <c r="AF115" s="7"/>
      <c r="AG115" s="7"/>
      <c r="AH115" s="7"/>
      <c r="AI115" s="7"/>
      <c r="AJ115" s="7"/>
      <c r="AK115" s="7"/>
      <c r="AL115" s="7"/>
      <c r="AM115" s="7"/>
      <c r="AN115" s="7"/>
      <c r="AO115" s="7"/>
    </row>
    <row r="116" spans="29:41">
      <c r="AC116" s="7"/>
      <c r="AD116" s="7"/>
      <c r="AE116" s="7"/>
      <c r="AF116" s="7"/>
      <c r="AG116" s="7"/>
      <c r="AH116" s="7"/>
      <c r="AI116" s="7"/>
      <c r="AJ116" s="7"/>
      <c r="AK116" s="7"/>
      <c r="AL116" s="7"/>
      <c r="AM116" s="7"/>
      <c r="AN116" s="7"/>
      <c r="AO116" s="7"/>
    </row>
    <row r="117" spans="29:41">
      <c r="AC117" s="7"/>
      <c r="AD117" s="7"/>
      <c r="AE117" s="7"/>
      <c r="AF117" s="7"/>
      <c r="AG117" s="7"/>
      <c r="AH117" s="7"/>
      <c r="AI117" s="7"/>
      <c r="AJ117" s="7"/>
      <c r="AK117" s="7"/>
      <c r="AL117" s="7"/>
      <c r="AM117" s="7"/>
      <c r="AN117" s="7"/>
      <c r="AO117" s="7"/>
    </row>
    <row r="118" spans="29:41">
      <c r="AC118" s="7"/>
      <c r="AD118" s="7"/>
      <c r="AE118" s="7"/>
      <c r="AF118" s="7"/>
      <c r="AG118" s="7"/>
      <c r="AH118" s="7"/>
      <c r="AI118" s="7"/>
      <c r="AJ118" s="7"/>
      <c r="AK118" s="7"/>
      <c r="AL118" s="7"/>
      <c r="AM118" s="7"/>
      <c r="AN118" s="7"/>
      <c r="AO118" s="7"/>
    </row>
    <row r="119" spans="29:41">
      <c r="AC119" s="7"/>
      <c r="AD119" s="7"/>
      <c r="AE119" s="7"/>
      <c r="AF119" s="7"/>
      <c r="AG119" s="7"/>
      <c r="AH119" s="7"/>
      <c r="AI119" s="7"/>
      <c r="AJ119" s="7"/>
      <c r="AK119" s="7"/>
      <c r="AL119" s="7"/>
      <c r="AM119" s="7"/>
      <c r="AN119" s="7"/>
      <c r="AO119" s="7"/>
    </row>
    <row r="120" spans="29:41">
      <c r="AC120" s="7"/>
      <c r="AD120" s="7"/>
      <c r="AE120" s="7"/>
      <c r="AF120" s="7"/>
      <c r="AG120" s="7"/>
      <c r="AH120" s="7"/>
      <c r="AI120" s="7"/>
      <c r="AJ120" s="7"/>
      <c r="AK120" s="7"/>
      <c r="AL120" s="7"/>
      <c r="AM120" s="7"/>
      <c r="AN120" s="7"/>
      <c r="AO120" s="7"/>
    </row>
    <row r="121" spans="29:41">
      <c r="AC121" s="7"/>
      <c r="AD121" s="7"/>
      <c r="AE121" s="7"/>
      <c r="AF121" s="7"/>
      <c r="AG121" s="7"/>
      <c r="AH121" s="7"/>
      <c r="AI121" s="7"/>
      <c r="AJ121" s="7"/>
      <c r="AK121" s="7"/>
      <c r="AL121" s="7"/>
      <c r="AM121" s="7"/>
      <c r="AN121" s="7"/>
      <c r="AO121" s="7"/>
    </row>
    <row r="122" spans="29:41">
      <c r="AC122" s="7"/>
      <c r="AD122" s="7"/>
      <c r="AE122" s="7"/>
      <c r="AF122" s="7"/>
      <c r="AG122" s="7"/>
      <c r="AH122" s="7"/>
      <c r="AI122" s="7"/>
      <c r="AJ122" s="7"/>
      <c r="AK122" s="7"/>
      <c r="AL122" s="7"/>
      <c r="AM122" s="7"/>
      <c r="AN122" s="7"/>
      <c r="AO122" s="7"/>
    </row>
    <row r="123" spans="29:41">
      <c r="AC123" s="7"/>
      <c r="AD123" s="7"/>
      <c r="AE123" s="7"/>
      <c r="AF123" s="7"/>
      <c r="AG123" s="7"/>
      <c r="AH123" s="7"/>
      <c r="AI123" s="7"/>
      <c r="AJ123" s="7"/>
      <c r="AK123" s="7"/>
      <c r="AL123" s="7"/>
      <c r="AM123" s="7"/>
      <c r="AN123" s="7"/>
      <c r="AO123" s="7"/>
    </row>
    <row r="124" spans="29:41">
      <c r="AC124" s="7"/>
      <c r="AD124" s="7"/>
      <c r="AE124" s="7"/>
      <c r="AF124" s="7"/>
      <c r="AG124" s="7"/>
      <c r="AH124" s="7"/>
      <c r="AI124" s="7"/>
      <c r="AJ124" s="7"/>
      <c r="AK124" s="7"/>
      <c r="AL124" s="7"/>
      <c r="AM124" s="7"/>
      <c r="AN124" s="7"/>
      <c r="AO124" s="7"/>
    </row>
    <row r="125" spans="29:41">
      <c r="AC125" s="7"/>
      <c r="AD125" s="7"/>
      <c r="AE125" s="7"/>
      <c r="AF125" s="7"/>
      <c r="AG125" s="7"/>
      <c r="AH125" s="7"/>
      <c r="AI125" s="7"/>
      <c r="AJ125" s="7"/>
      <c r="AK125" s="7"/>
      <c r="AL125" s="7"/>
      <c r="AM125" s="7"/>
      <c r="AN125" s="7"/>
      <c r="AO125" s="7"/>
    </row>
    <row r="126" spans="29:41">
      <c r="AC126" s="7"/>
      <c r="AD126" s="7"/>
      <c r="AE126" s="7"/>
      <c r="AF126" s="7"/>
      <c r="AG126" s="7"/>
      <c r="AH126" s="7"/>
      <c r="AI126" s="7"/>
      <c r="AJ126" s="7"/>
      <c r="AK126" s="7"/>
      <c r="AL126" s="7"/>
      <c r="AM126" s="7"/>
      <c r="AN126" s="7"/>
      <c r="AO126" s="7"/>
    </row>
    <row r="127" spans="29:41">
      <c r="AC127" s="7"/>
      <c r="AD127" s="7"/>
      <c r="AE127" s="7"/>
      <c r="AF127" s="7"/>
      <c r="AG127" s="7"/>
      <c r="AH127" s="7"/>
      <c r="AI127" s="7"/>
      <c r="AJ127" s="7"/>
      <c r="AK127" s="7"/>
      <c r="AL127" s="7"/>
      <c r="AM127" s="7"/>
      <c r="AN127" s="7"/>
      <c r="AO127" s="7"/>
    </row>
    <row r="128" spans="29:41">
      <c r="AC128" s="7"/>
      <c r="AD128" s="7"/>
      <c r="AE128" s="7"/>
      <c r="AF128" s="7"/>
      <c r="AG128" s="7"/>
      <c r="AH128" s="7"/>
      <c r="AI128" s="7"/>
      <c r="AJ128" s="7"/>
      <c r="AK128" s="7"/>
      <c r="AL128" s="7"/>
      <c r="AM128" s="7"/>
      <c r="AN128" s="7"/>
      <c r="AO128" s="7"/>
    </row>
    <row r="129" spans="29:41">
      <c r="AC129" s="7"/>
      <c r="AD129" s="7"/>
      <c r="AE129" s="7"/>
      <c r="AF129" s="7"/>
      <c r="AG129" s="7"/>
      <c r="AH129" s="7"/>
      <c r="AI129" s="7"/>
      <c r="AJ129" s="7"/>
      <c r="AK129" s="7"/>
      <c r="AL129" s="7"/>
      <c r="AM129" s="7"/>
      <c r="AN129" s="7"/>
      <c r="AO129" s="7"/>
    </row>
    <row r="130" spans="29:41">
      <c r="AC130" s="7"/>
      <c r="AD130" s="7"/>
      <c r="AE130" s="7"/>
      <c r="AF130" s="7"/>
      <c r="AG130" s="7"/>
      <c r="AH130" s="7"/>
      <c r="AI130" s="7"/>
      <c r="AJ130" s="7"/>
      <c r="AK130" s="7"/>
      <c r="AL130" s="7"/>
      <c r="AM130" s="7"/>
      <c r="AN130" s="7"/>
      <c r="AO130" s="7"/>
    </row>
    <row r="131" spans="29:41">
      <c r="AC131" s="7"/>
      <c r="AD131" s="7"/>
      <c r="AE131" s="7"/>
      <c r="AF131" s="7"/>
      <c r="AG131" s="7"/>
      <c r="AH131" s="7"/>
      <c r="AI131" s="7"/>
      <c r="AJ131" s="7"/>
      <c r="AK131" s="7"/>
      <c r="AL131" s="7"/>
      <c r="AM131" s="7"/>
      <c r="AN131" s="7"/>
      <c r="AO131" s="7"/>
    </row>
    <row r="132" spans="29:41">
      <c r="AC132" s="7"/>
      <c r="AD132" s="7"/>
      <c r="AE132" s="7"/>
      <c r="AF132" s="7"/>
      <c r="AG132" s="7"/>
      <c r="AH132" s="7"/>
      <c r="AI132" s="7"/>
      <c r="AJ132" s="7"/>
      <c r="AK132" s="7"/>
      <c r="AL132" s="7"/>
      <c r="AM132" s="7"/>
      <c r="AN132" s="7"/>
      <c r="AO132" s="7"/>
    </row>
    <row r="133" spans="29:41">
      <c r="AC133" s="7"/>
      <c r="AD133" s="7"/>
      <c r="AE133" s="7"/>
      <c r="AF133" s="7"/>
      <c r="AG133" s="7"/>
      <c r="AH133" s="7"/>
      <c r="AI133" s="7"/>
      <c r="AJ133" s="7"/>
      <c r="AK133" s="7"/>
      <c r="AL133" s="7"/>
      <c r="AM133" s="7"/>
      <c r="AN133" s="7"/>
      <c r="AO133" s="7"/>
    </row>
    <row r="134" spans="29:41">
      <c r="AC134" s="7"/>
      <c r="AD134" s="7"/>
      <c r="AE134" s="7"/>
      <c r="AF134" s="7"/>
      <c r="AG134" s="7"/>
      <c r="AH134" s="7"/>
      <c r="AI134" s="7"/>
      <c r="AJ134" s="7"/>
      <c r="AK134" s="7"/>
      <c r="AL134" s="7"/>
      <c r="AM134" s="7"/>
      <c r="AN134" s="7"/>
      <c r="AO134" s="7"/>
    </row>
    <row r="135" spans="29:41">
      <c r="AC135" s="7"/>
      <c r="AD135" s="7"/>
      <c r="AE135" s="7"/>
      <c r="AF135" s="7"/>
      <c r="AG135" s="7"/>
      <c r="AH135" s="7"/>
      <c r="AI135" s="7"/>
      <c r="AJ135" s="7"/>
      <c r="AK135" s="7"/>
      <c r="AL135" s="7"/>
      <c r="AM135" s="7"/>
      <c r="AN135" s="7"/>
      <c r="AO135" s="7"/>
    </row>
  </sheetData>
  <sheetProtection sheet="1" objects="1" scenarios="1"/>
  <mergeCells count="88">
    <mergeCell ref="L8:T8"/>
    <mergeCell ref="R9:S9"/>
    <mergeCell ref="C82:D84"/>
    <mergeCell ref="C67:C69"/>
    <mergeCell ref="D67:D69"/>
    <mergeCell ref="C70:C72"/>
    <mergeCell ref="D70:D72"/>
    <mergeCell ref="C73:C75"/>
    <mergeCell ref="D73:D75"/>
    <mergeCell ref="C76:C78"/>
    <mergeCell ref="D76:D78"/>
    <mergeCell ref="C79:C81"/>
    <mergeCell ref="D79:D81"/>
    <mergeCell ref="D5:D9"/>
    <mergeCell ref="B3:C9"/>
    <mergeCell ref="B10:D12"/>
    <mergeCell ref="B43:D45"/>
    <mergeCell ref="C46:D48"/>
    <mergeCell ref="C52:D54"/>
    <mergeCell ref="B67:B81"/>
    <mergeCell ref="B49:B51"/>
    <mergeCell ref="C49:C51"/>
    <mergeCell ref="D49:D51"/>
    <mergeCell ref="B97:B111"/>
    <mergeCell ref="C97:C99"/>
    <mergeCell ref="D97:D99"/>
    <mergeCell ref="C100:C102"/>
    <mergeCell ref="D100:D102"/>
    <mergeCell ref="C103:C105"/>
    <mergeCell ref="D103:D105"/>
    <mergeCell ref="C106:C108"/>
    <mergeCell ref="D106:D108"/>
    <mergeCell ref="C109:C111"/>
    <mergeCell ref="D109:D111"/>
    <mergeCell ref="C94:D96"/>
    <mergeCell ref="B55:B63"/>
    <mergeCell ref="C55:C57"/>
    <mergeCell ref="D55:D57"/>
    <mergeCell ref="C58:C60"/>
    <mergeCell ref="D58:D60"/>
    <mergeCell ref="C61:C63"/>
    <mergeCell ref="D61:D63"/>
    <mergeCell ref="C64:D66"/>
    <mergeCell ref="B85:B93"/>
    <mergeCell ref="C85:C87"/>
    <mergeCell ref="D85:D87"/>
    <mergeCell ref="C88:C90"/>
    <mergeCell ref="D88:D90"/>
    <mergeCell ref="C91:C93"/>
    <mergeCell ref="D91:D93"/>
    <mergeCell ref="A40:A42"/>
    <mergeCell ref="A13:A15"/>
    <mergeCell ref="A16:A18"/>
    <mergeCell ref="A19:A21"/>
    <mergeCell ref="A22:A24"/>
    <mergeCell ref="A25:A27"/>
    <mergeCell ref="M9:Q9"/>
    <mergeCell ref="A28:A30"/>
    <mergeCell ref="A31:A33"/>
    <mergeCell ref="A34:A36"/>
    <mergeCell ref="A37:A39"/>
    <mergeCell ref="B13:B42"/>
    <mergeCell ref="C13:C15"/>
    <mergeCell ref="C16:C18"/>
    <mergeCell ref="C19:C21"/>
    <mergeCell ref="C22:C24"/>
    <mergeCell ref="C25:C27"/>
    <mergeCell ref="C28:C30"/>
    <mergeCell ref="C31:C33"/>
    <mergeCell ref="C34:C36"/>
    <mergeCell ref="C37:C39"/>
    <mergeCell ref="C40:C42"/>
    <mergeCell ref="E3:I3"/>
    <mergeCell ref="J3:T3"/>
    <mergeCell ref="V49:V51"/>
    <mergeCell ref="D34:D36"/>
    <mergeCell ref="D37:D39"/>
    <mergeCell ref="D40:D42"/>
    <mergeCell ref="D19:D21"/>
    <mergeCell ref="D22:D24"/>
    <mergeCell ref="D25:D27"/>
    <mergeCell ref="D28:D30"/>
    <mergeCell ref="D31:D33"/>
    <mergeCell ref="D3:D4"/>
    <mergeCell ref="D13:D15"/>
    <mergeCell ref="D16:D18"/>
    <mergeCell ref="F9:J9"/>
    <mergeCell ref="K9:L9"/>
  </mergeCells>
  <phoneticPr fontId="2"/>
  <conditionalFormatting sqref="E14">
    <cfRule type="expression" dxfId="308" priority="865">
      <formula>AND(#REF!&lt;&gt;"",#REF!&lt;=$V$10)</formula>
    </cfRule>
  </conditionalFormatting>
  <conditionalFormatting sqref="E17">
    <cfRule type="expression" dxfId="307" priority="1309">
      <formula>AND(#REF!&lt;&gt;"",#REF!&lt;=$V$10)</formula>
    </cfRule>
  </conditionalFormatting>
  <conditionalFormatting sqref="E20">
    <cfRule type="expression" dxfId="306" priority="753">
      <formula>AND(#REF!&lt;&gt;"",#REF!&lt;=$V$10)</formula>
    </cfRule>
  </conditionalFormatting>
  <conditionalFormatting sqref="E23">
    <cfRule type="expression" dxfId="305" priority="737">
      <formula>AND(#REF!&lt;&gt;"",#REF!&lt;=$V$10)</formula>
    </cfRule>
  </conditionalFormatting>
  <conditionalFormatting sqref="E26">
    <cfRule type="expression" dxfId="304" priority="721">
      <formula>AND(#REF!&lt;&gt;"",#REF!&lt;=$V$10)</formula>
    </cfRule>
  </conditionalFormatting>
  <conditionalFormatting sqref="E29">
    <cfRule type="expression" dxfId="303" priority="449">
      <formula>AND(#REF!&lt;&gt;"",#REF!&lt;=$V$10)</formula>
    </cfRule>
  </conditionalFormatting>
  <conditionalFormatting sqref="E32">
    <cfRule type="expression" dxfId="302" priority="433">
      <formula>AND(#REF!&lt;&gt;"",#REF!&lt;=$V$10)</formula>
    </cfRule>
  </conditionalFormatting>
  <conditionalFormatting sqref="E35">
    <cfRule type="expression" dxfId="301" priority="417">
      <formula>AND(#REF!&lt;&gt;"",#REF!&lt;=$V$10)</formula>
    </cfRule>
  </conditionalFormatting>
  <conditionalFormatting sqref="E38">
    <cfRule type="expression" dxfId="300" priority="401">
      <formula>AND(#REF!&lt;&gt;"",#REF!&lt;=$V$10)</formula>
    </cfRule>
  </conditionalFormatting>
  <conditionalFormatting sqref="E41">
    <cfRule type="expression" dxfId="299" priority="385">
      <formula>AND(#REF!&lt;&gt;"",#REF!&lt;=$V$10)</formula>
    </cfRule>
  </conditionalFormatting>
  <conditionalFormatting sqref="F6">
    <cfRule type="expression" dxfId="281" priority="1325">
      <formula>$V$11&lt;=$M$9</formula>
    </cfRule>
  </conditionalFormatting>
  <conditionalFormatting sqref="F14:T14">
    <cfRule type="expression" dxfId="263" priority="866">
      <formula>AND(#REF!&lt;=$V$12,#REF!&gt;=$V$11)</formula>
    </cfRule>
  </conditionalFormatting>
  <conditionalFormatting sqref="F17:T17">
    <cfRule type="expression" dxfId="262" priority="9">
      <formula>AND(#REF!&lt;=$V$12,#REF!&gt;=$V$11)</formula>
    </cfRule>
  </conditionalFormatting>
  <conditionalFormatting sqref="F20:T20">
    <cfRule type="expression" dxfId="261" priority="8">
      <formula>AND(#REF!&lt;=$V$12,#REF!&gt;=$V$11)</formula>
    </cfRule>
  </conditionalFormatting>
  <conditionalFormatting sqref="F23:T23">
    <cfRule type="expression" dxfId="260" priority="7">
      <formula>AND(#REF!&lt;=$V$12,#REF!&gt;=$V$11)</formula>
    </cfRule>
  </conditionalFormatting>
  <conditionalFormatting sqref="F26:T26">
    <cfRule type="expression" dxfId="259" priority="6">
      <formula>AND(#REF!&lt;=$V$12,#REF!&gt;=$V$11)</formula>
    </cfRule>
  </conditionalFormatting>
  <conditionalFormatting sqref="F29:T29">
    <cfRule type="expression" dxfId="258" priority="5">
      <formula>AND(#REF!&lt;=$V$12,#REF!&gt;=$V$11)</formula>
    </cfRule>
  </conditionalFormatting>
  <conditionalFormatting sqref="F32:T32">
    <cfRule type="expression" dxfId="257" priority="4">
      <formula>AND(#REF!&lt;=$V$12,#REF!&gt;=$V$11)</formula>
    </cfRule>
  </conditionalFormatting>
  <conditionalFormatting sqref="F35:T35">
    <cfRule type="expression" dxfId="256" priority="3">
      <formula>AND(#REF!&lt;=$V$12,#REF!&gt;=$V$11)</formula>
    </cfRule>
  </conditionalFormatting>
  <conditionalFormatting sqref="F38:T38">
    <cfRule type="expression" dxfId="255" priority="2">
      <formula>AND(#REF!&lt;=$V$12,#REF!&gt;=$V$11)</formula>
    </cfRule>
  </conditionalFormatting>
  <conditionalFormatting sqref="F41:T41">
    <cfRule type="expression" dxfId="254" priority="1">
      <formula>AND(#REF!&lt;=$V$12,#REF!&gt;=$V$11)</formula>
    </cfRule>
  </conditionalFormatting>
  <conditionalFormatting sqref="G6">
    <cfRule type="expression" dxfId="253" priority="1311">
      <formula>$V$13&lt;=$M$9</formula>
    </cfRule>
  </conditionalFormatting>
  <conditionalFormatting sqref="H6">
    <cfRule type="expression" dxfId="235" priority="1312">
      <formula>$V$15&lt;=$M$9</formula>
    </cfRule>
  </conditionalFormatting>
  <conditionalFormatting sqref="I6">
    <cfRule type="expression" dxfId="217" priority="1313">
      <formula>$V$17&lt;=$M$9</formula>
    </cfRule>
  </conditionalFormatting>
  <conditionalFormatting sqref="J6">
    <cfRule type="expression" dxfId="199" priority="1314">
      <formula>$V$19&lt;=$M$9</formula>
    </cfRule>
  </conditionalFormatting>
  <conditionalFormatting sqref="K6">
    <cfRule type="expression" dxfId="181" priority="1315">
      <formula>$V$21&lt;=$M$9</formula>
    </cfRule>
  </conditionalFormatting>
  <conditionalFormatting sqref="L6">
    <cfRule type="expression" dxfId="163" priority="1316">
      <formula>$V$23&lt;=$M$9</formula>
    </cfRule>
  </conditionalFormatting>
  <conditionalFormatting sqref="M6">
    <cfRule type="expression" dxfId="145" priority="1317">
      <formula>$V$25&lt;=$M$9</formula>
    </cfRule>
  </conditionalFormatting>
  <conditionalFormatting sqref="N6">
    <cfRule type="expression" dxfId="127" priority="1318">
      <formula>$V$27&lt;=$M$9</formula>
    </cfRule>
  </conditionalFormatting>
  <conditionalFormatting sqref="O6">
    <cfRule type="expression" dxfId="109" priority="1319">
      <formula>$V$29&lt;=$M$9</formula>
    </cfRule>
  </conditionalFormatting>
  <conditionalFormatting sqref="P6">
    <cfRule type="expression" dxfId="91" priority="1320">
      <formula>$V$31&lt;=$M$9</formula>
    </cfRule>
  </conditionalFormatting>
  <conditionalFormatting sqref="Q6">
    <cfRule type="expression" dxfId="73" priority="1321">
      <formula>$V$33&lt;=$M$9</formula>
    </cfRule>
  </conditionalFormatting>
  <conditionalFormatting sqref="R6">
    <cfRule type="expression" dxfId="55" priority="1322">
      <formula>$V$35&lt;=$M$9</formula>
    </cfRule>
  </conditionalFormatting>
  <conditionalFormatting sqref="S6">
    <cfRule type="expression" dxfId="37" priority="289">
      <formula>$V$37&lt;=$M$9</formula>
    </cfRule>
  </conditionalFormatting>
  <conditionalFormatting sqref="T6">
    <cfRule type="expression" dxfId="19" priority="290">
      <formula>$M$9&gt;=$V$39</formula>
    </cfRule>
  </conditionalFormatting>
  <dataValidations count="1">
    <dataValidation allowBlank="1" showInputMessage="1" showErrorMessage="1" prompt="入力不要（自動転記されます）" sqref="D97:D111 D13:D42 D49:D51 D55:D63 D67:D81 D85:D93" xr:uid="{00000000-0002-0000-0400-000000000000}"/>
  </dataValidations>
  <printOptions horizontalCentered="1"/>
  <pageMargins left="0.78740157480314965" right="0.59055118110236227" top="0.59055118110236227" bottom="0.59055118110236227" header="0.31496062992125984" footer="0.31496062992125984"/>
  <pageSetup paperSize="9" firstPageNumber="54" orientation="portrait" r:id="rId1"/>
  <extLst>
    <ext xmlns:x14="http://schemas.microsoft.com/office/spreadsheetml/2009/9/main" uri="{78C0D931-6437-407d-A8EE-F0AAD7539E65}">
      <x14:conditionalFormattings>
        <x14:conditionalFormatting xmlns:xm="http://schemas.microsoft.com/office/excel/2006/main">
          <x14:cfRule type="expression" priority="849" id="{C9BB1AD9-C0C5-4D7B-98FF-109D76E1E323}">
            <xm:f>AND(別紙３_販売促進費!$I$8&lt;&gt;"",別紙３_販売促進費!$I$7&lt;=$V$10)</xm:f>
            <x14:dxf>
              <fill>
                <patternFill>
                  <bgColor theme="9"/>
                </patternFill>
              </fill>
            </x14:dxf>
          </x14:cfRule>
          <xm:sqref>E50</xm:sqref>
        </x14:conditionalFormatting>
        <x14:conditionalFormatting xmlns:xm="http://schemas.microsoft.com/office/excel/2006/main">
          <x14:cfRule type="expression" priority="705" id="{209B46BB-7616-422A-BF27-1C50EFFD7770}">
            <xm:f>AND(別紙３_販売促進費!$I$12&lt;&gt;"",別紙３_販売促進費!$I$11&lt;=$V$10)</xm:f>
            <x14:dxf>
              <fill>
                <patternFill>
                  <bgColor theme="9"/>
                </patternFill>
              </fill>
            </x14:dxf>
          </x14:cfRule>
          <xm:sqref>E56</xm:sqref>
        </x14:conditionalFormatting>
        <x14:conditionalFormatting xmlns:xm="http://schemas.microsoft.com/office/excel/2006/main">
          <x14:cfRule type="expression" priority="254" id="{C6DED55B-BD1E-45AF-BCF7-4438D3AB6558}">
            <xm:f>AND(別紙３_販売促進費!$I$14&lt;&gt;"",別紙３_販売促進費!$I$13&lt;=$V$10)</xm:f>
            <x14:dxf>
              <fill>
                <patternFill>
                  <bgColor theme="9"/>
                </patternFill>
              </fill>
            </x14:dxf>
          </x14:cfRule>
          <xm:sqref>E59</xm:sqref>
        </x14:conditionalFormatting>
        <x14:conditionalFormatting xmlns:xm="http://schemas.microsoft.com/office/excel/2006/main">
          <x14:cfRule type="expression" priority="673" id="{407C1718-0AFA-4D1F-8519-E976AD085277}">
            <xm:f>AND(別紙３_販売促進費!$I$16&lt;&gt;"",別紙３_販売促進費!$I$15&lt;=$V$10)</xm:f>
            <x14:dxf>
              <fill>
                <patternFill>
                  <bgColor theme="9"/>
                </patternFill>
              </fill>
            </x14:dxf>
          </x14:cfRule>
          <xm:sqref>E62</xm:sqref>
        </x14:conditionalFormatting>
        <x14:conditionalFormatting xmlns:xm="http://schemas.microsoft.com/office/excel/2006/main">
          <x14:cfRule type="expression" priority="657" id="{44CA0DCC-BD85-40C7-ACC3-032D91DBC1B6}">
            <xm:f>AND(別紙３_販売促進費!$I$21&lt;&gt;"",別紙３_販売促進費!$I$20&lt;=$V$10)</xm:f>
            <x14:dxf>
              <fill>
                <patternFill>
                  <bgColor theme="9"/>
                </patternFill>
              </fill>
            </x14:dxf>
          </x14:cfRule>
          <xm:sqref>E68</xm:sqref>
        </x14:conditionalFormatting>
        <x14:conditionalFormatting xmlns:xm="http://schemas.microsoft.com/office/excel/2006/main">
          <x14:cfRule type="expression" priority="641" id="{AF942299-4558-4D5C-8093-90E619758BF8}">
            <xm:f>AND(別紙３_販売促進費!$I$23&lt;&gt;"",別紙３_販売促進費!$I$22&lt;=$V$10)</xm:f>
            <x14:dxf>
              <fill>
                <patternFill>
                  <bgColor theme="9"/>
                </patternFill>
              </fill>
            </x14:dxf>
          </x14:cfRule>
          <xm:sqref>E71</xm:sqref>
        </x14:conditionalFormatting>
        <x14:conditionalFormatting xmlns:xm="http://schemas.microsoft.com/office/excel/2006/main">
          <x14:cfRule type="expression" priority="625" id="{B5FDBE65-273A-48AD-B6D5-4EE00E4FB876}">
            <xm:f>AND(別紙３_販売促進費!$I$25&lt;&gt;"",別紙３_販売促進費!$I$24&lt;=$V$10)</xm:f>
            <x14:dxf>
              <fill>
                <patternFill>
                  <bgColor theme="9"/>
                </patternFill>
              </fill>
            </x14:dxf>
          </x14:cfRule>
          <xm:sqref>E74</xm:sqref>
        </x14:conditionalFormatting>
        <x14:conditionalFormatting xmlns:xm="http://schemas.microsoft.com/office/excel/2006/main">
          <x14:cfRule type="expression" priority="609" id="{06854FFE-5C1C-46F7-BA3D-534052ABBDF8}">
            <xm:f>AND(別紙３_販売促進費!$I$27&lt;&gt;"",別紙３_販売促進費!$I$26&lt;=$V$10)</xm:f>
            <x14:dxf>
              <fill>
                <patternFill>
                  <bgColor theme="9"/>
                </patternFill>
              </fill>
            </x14:dxf>
          </x14:cfRule>
          <xm:sqref>E77</xm:sqref>
        </x14:conditionalFormatting>
        <x14:conditionalFormatting xmlns:xm="http://schemas.microsoft.com/office/excel/2006/main">
          <x14:cfRule type="expression" priority="593" id="{3E5BC9D7-111A-4A74-BB29-C43E79E4E80D}">
            <xm:f>AND(別紙３_販売促進費!$I$29&lt;&gt;"",別紙３_販売促進費!$I$28&lt;=$V$10)</xm:f>
            <x14:dxf>
              <fill>
                <patternFill>
                  <bgColor theme="9"/>
                </patternFill>
              </fill>
            </x14:dxf>
          </x14:cfRule>
          <xm:sqref>E80</xm:sqref>
        </x14:conditionalFormatting>
        <x14:conditionalFormatting xmlns:xm="http://schemas.microsoft.com/office/excel/2006/main">
          <x14:cfRule type="expression" priority="529" id="{14144330-4465-4CF3-AA19-27B1FFD2433C}">
            <xm:f>AND(別紙３_販売促進費!$I$34&lt;&gt;"",別紙３_販売促進費!$I$33&lt;=$V$10)</xm:f>
            <x14:dxf>
              <fill>
                <patternFill>
                  <bgColor theme="9"/>
                </patternFill>
              </fill>
            </x14:dxf>
          </x14:cfRule>
          <xm:sqref>E86</xm:sqref>
        </x14:conditionalFormatting>
        <x14:conditionalFormatting xmlns:xm="http://schemas.microsoft.com/office/excel/2006/main">
          <x14:cfRule type="expression" priority="513" id="{797AABC3-F234-4512-BAE7-D66519A75507}">
            <xm:f>AND(別紙３_販売促進費!$I$36&lt;&gt;"",別紙３_販売促進費!$I$35&lt;=$V$10)</xm:f>
            <x14:dxf>
              <fill>
                <patternFill>
                  <bgColor theme="9"/>
                </patternFill>
              </fill>
            </x14:dxf>
          </x14:cfRule>
          <xm:sqref>E89</xm:sqref>
        </x14:conditionalFormatting>
        <x14:conditionalFormatting xmlns:xm="http://schemas.microsoft.com/office/excel/2006/main">
          <x14:cfRule type="expression" priority="497" id="{FE2D048C-79EA-416A-BBBC-DD5657A0068D}">
            <xm:f>AND(別紙３_販売促進費!$I$38&lt;&gt;"",別紙３_販売促進費!$I$37&lt;=$V$10)</xm:f>
            <x14:dxf>
              <fill>
                <patternFill>
                  <bgColor theme="9"/>
                </patternFill>
              </fill>
            </x14:dxf>
          </x14:cfRule>
          <xm:sqref>E92</xm:sqref>
        </x14:conditionalFormatting>
        <x14:conditionalFormatting xmlns:xm="http://schemas.microsoft.com/office/excel/2006/main">
          <x14:cfRule type="expression" priority="369" id="{91452B57-12E0-454F-8D50-A9487238E5D2}">
            <xm:f>AND(別紙３_販売促進費!$I$43&lt;&gt;"",別紙３_販売促進費!$I$42&lt;=$V$10)</xm:f>
            <x14:dxf>
              <fill>
                <patternFill>
                  <bgColor theme="9"/>
                </patternFill>
              </fill>
            </x14:dxf>
          </x14:cfRule>
          <xm:sqref>E98</xm:sqref>
        </x14:conditionalFormatting>
        <x14:conditionalFormatting xmlns:xm="http://schemas.microsoft.com/office/excel/2006/main">
          <x14:cfRule type="expression" priority="73" id="{CA7D9F68-ACE1-479C-A6A7-3295A3A7B73F}">
            <xm:f>AND(別紙３_販売促進費!$I$45&lt;&gt;"",別紙３_販売促進費!$I$44&lt;=$V$10)</xm:f>
            <x14:dxf>
              <fill>
                <patternFill>
                  <bgColor theme="9"/>
                </patternFill>
              </fill>
            </x14:dxf>
          </x14:cfRule>
          <xm:sqref>E101</xm:sqref>
        </x14:conditionalFormatting>
        <x14:conditionalFormatting xmlns:xm="http://schemas.microsoft.com/office/excel/2006/main">
          <x14:cfRule type="expression" priority="57" id="{46CA6C9E-BBBD-40FB-8E77-343641119238}">
            <xm:f>AND(別紙３_販売促進費!$I$47&lt;&gt;"",別紙３_販売促進費!$I$46&lt;=$V$10)</xm:f>
            <x14:dxf>
              <fill>
                <patternFill>
                  <bgColor theme="9"/>
                </patternFill>
              </fill>
            </x14:dxf>
          </x14:cfRule>
          <xm:sqref>E104</xm:sqref>
        </x14:conditionalFormatting>
        <x14:conditionalFormatting xmlns:xm="http://schemas.microsoft.com/office/excel/2006/main">
          <x14:cfRule type="expression" priority="41" id="{A6E9342C-600F-4144-9521-C6CBB02E3A20}">
            <xm:f>AND(別紙３_販売促進費!$I$49&lt;&gt;"",別紙３_販売促進費!$I$48&lt;=$V$10)</xm:f>
            <x14:dxf>
              <fill>
                <patternFill>
                  <bgColor theme="9"/>
                </patternFill>
              </fill>
            </x14:dxf>
          </x14:cfRule>
          <xm:sqref>E107</xm:sqref>
        </x14:conditionalFormatting>
        <x14:conditionalFormatting xmlns:xm="http://schemas.microsoft.com/office/excel/2006/main">
          <x14:cfRule type="expression" priority="25" id="{C31423B5-13FB-4BB1-925B-3331837DCF3B}">
            <xm:f>AND(別紙３_販売促進費!$I$51&lt;&gt;"",別紙３_販売促進費!$I$50&lt;=$V$10)</xm:f>
            <x14:dxf>
              <fill>
                <patternFill>
                  <bgColor theme="9"/>
                </patternFill>
              </fill>
            </x14:dxf>
          </x14:cfRule>
          <xm:sqref>E110</xm:sqref>
        </x14:conditionalFormatting>
        <x14:conditionalFormatting xmlns:xm="http://schemas.microsoft.com/office/excel/2006/main">
          <x14:cfRule type="expression" priority="288" id="{6984680E-A90F-4E09-8EBE-F8E8C4B3BDD5}">
            <xm:f>AND(別紙３_販売促進費!$I$7&lt;=$V$12,別紙３_販売促進費!$I$8&gt;=$V$11)</xm:f>
            <x14:dxf>
              <fill>
                <patternFill>
                  <bgColor rgb="FF00B050"/>
                </patternFill>
              </fill>
            </x14:dxf>
          </x14:cfRule>
          <xm:sqref>F50</xm:sqref>
        </x14:conditionalFormatting>
        <x14:conditionalFormatting xmlns:xm="http://schemas.microsoft.com/office/excel/2006/main">
          <x14:cfRule type="expression" priority="706" id="{32CED8C1-C136-4600-B87D-19AB4F09D3D3}">
            <xm:f>AND(別紙３_販売促進費!$I$11&lt;=$V$12,別紙３_販売促進費!$I$12&gt;=$V$11)</xm:f>
            <x14:dxf>
              <fill>
                <patternFill>
                  <bgColor theme="9"/>
                </patternFill>
              </fill>
            </x14:dxf>
          </x14:cfRule>
          <xm:sqref>F56</xm:sqref>
        </x14:conditionalFormatting>
        <x14:conditionalFormatting xmlns:xm="http://schemas.microsoft.com/office/excel/2006/main">
          <x14:cfRule type="expression" priority="255" id="{5098F52A-5469-42BB-B16D-FDFF880F04ED}">
            <xm:f>AND(別紙３_販売促進費!$I$13&lt;=$V$12,別紙３_販売促進費!$I$14&gt;=$V$11)</xm:f>
            <x14:dxf>
              <fill>
                <patternFill>
                  <bgColor theme="9"/>
                </patternFill>
              </fill>
            </x14:dxf>
          </x14:cfRule>
          <xm:sqref>F59</xm:sqref>
        </x14:conditionalFormatting>
        <x14:conditionalFormatting xmlns:xm="http://schemas.microsoft.com/office/excel/2006/main">
          <x14:cfRule type="expression" priority="239" id="{939A2AEE-4704-4832-8E04-FFEEE232BC3F}">
            <xm:f>AND(別紙３_販売促進費!$I$15&lt;=$V$12,別紙３_販売促進費!$I$16&gt;=$V$11)</xm:f>
            <x14:dxf>
              <fill>
                <patternFill>
                  <bgColor theme="9"/>
                </patternFill>
              </fill>
            </x14:dxf>
          </x14:cfRule>
          <xm:sqref>F62</xm:sqref>
        </x14:conditionalFormatting>
        <x14:conditionalFormatting xmlns:xm="http://schemas.microsoft.com/office/excel/2006/main">
          <x14:cfRule type="expression" priority="223" id="{1A88B028-C062-4A0D-8494-0AE082CF8CBA}">
            <xm:f>AND(別紙３_販売促進費!$I$20&lt;=$V$12,別紙３_販売促進費!$I$21&gt;=$V$11)</xm:f>
            <x14:dxf>
              <fill>
                <patternFill>
                  <bgColor theme="9"/>
                </patternFill>
              </fill>
            </x14:dxf>
          </x14:cfRule>
          <xm:sqref>F68</xm:sqref>
        </x14:conditionalFormatting>
        <x14:conditionalFormatting xmlns:xm="http://schemas.microsoft.com/office/excel/2006/main">
          <x14:cfRule type="expression" priority="208" id="{72FF2B67-82CF-402D-888D-B281D5F635EA}">
            <xm:f>AND(別紙３_販売促進費!$I$22&lt;=$V$12,別紙３_販売促進費!$I$23&gt;=$V$11)</xm:f>
            <x14:dxf>
              <fill>
                <patternFill>
                  <bgColor theme="9"/>
                </patternFill>
              </fill>
            </x14:dxf>
          </x14:cfRule>
          <xm:sqref>F71</xm:sqref>
        </x14:conditionalFormatting>
        <x14:conditionalFormatting xmlns:xm="http://schemas.microsoft.com/office/excel/2006/main">
          <x14:cfRule type="expression" priority="193" id="{061CB6EA-68D2-4BF9-95EC-AB7141DBC412}">
            <xm:f>AND(別紙３_販売促進費!$I$24&lt;=$V$12,別紙３_販売促進費!$I$25&gt;=$V$11)</xm:f>
            <x14:dxf>
              <fill>
                <patternFill>
                  <bgColor theme="9"/>
                </patternFill>
              </fill>
            </x14:dxf>
          </x14:cfRule>
          <xm:sqref>F74</xm:sqref>
        </x14:conditionalFormatting>
        <x14:conditionalFormatting xmlns:xm="http://schemas.microsoft.com/office/excel/2006/main">
          <x14:cfRule type="expression" priority="178" id="{7DC01E2E-2D69-474B-8FF4-11246D22F9D8}">
            <xm:f>AND(別紙３_販売促進費!$I$26&lt;=$V$12,別紙３_販売促進費!$I$27&gt;=$V$11)</xm:f>
            <x14:dxf>
              <fill>
                <patternFill>
                  <bgColor theme="9"/>
                </patternFill>
              </fill>
            </x14:dxf>
          </x14:cfRule>
          <xm:sqref>F77</xm:sqref>
        </x14:conditionalFormatting>
        <x14:conditionalFormatting xmlns:xm="http://schemas.microsoft.com/office/excel/2006/main">
          <x14:cfRule type="expression" priority="163" id="{360679D0-C4B4-4AD3-9AF4-3213BCB007E0}">
            <xm:f>AND(別紙３_販売促進費!$I$28&lt;=$V$12,別紙３_販売促進費!$I$29&gt;=$V$11)</xm:f>
            <x14:dxf>
              <fill>
                <patternFill>
                  <bgColor theme="9"/>
                </patternFill>
              </fill>
            </x14:dxf>
          </x14:cfRule>
          <xm:sqref>F80</xm:sqref>
        </x14:conditionalFormatting>
        <x14:conditionalFormatting xmlns:xm="http://schemas.microsoft.com/office/excel/2006/main">
          <x14:cfRule type="expression" priority="148" id="{44AA3EC0-6C61-405B-9181-6979580E6736}">
            <xm:f>AND(別紙３_販売促進費!$I$33&lt;=$V$12,別紙３_販売促進費!$I$34&gt;=$V$11)</xm:f>
            <x14:dxf>
              <fill>
                <patternFill>
                  <bgColor theme="9"/>
                </patternFill>
              </fill>
            </x14:dxf>
          </x14:cfRule>
          <xm:sqref>F86</xm:sqref>
        </x14:conditionalFormatting>
        <x14:conditionalFormatting xmlns:xm="http://schemas.microsoft.com/office/excel/2006/main">
          <x14:cfRule type="expression" priority="133" id="{CE40E045-3229-4370-B1E4-ACC2EA01FCA9}">
            <xm:f>AND(別紙３_販売促進費!$I$35&lt;=$V$12,別紙３_販売促進費!$I$36&gt;=$V$11)</xm:f>
            <x14:dxf>
              <fill>
                <patternFill>
                  <bgColor theme="9"/>
                </patternFill>
              </fill>
            </x14:dxf>
          </x14:cfRule>
          <xm:sqref>F89</xm:sqref>
        </x14:conditionalFormatting>
        <x14:conditionalFormatting xmlns:xm="http://schemas.microsoft.com/office/excel/2006/main">
          <x14:cfRule type="expression" priority="118" id="{08309125-C757-4B4A-AEC9-B8C8893B5876}">
            <xm:f>AND(別紙３_販売促進費!$I$37&lt;=$V$12,別紙３_販売促進費!$I$38&gt;=$V$11)</xm:f>
            <x14:dxf>
              <fill>
                <patternFill>
                  <bgColor theme="9"/>
                </patternFill>
              </fill>
            </x14:dxf>
          </x14:cfRule>
          <xm:sqref>F92</xm:sqref>
        </x14:conditionalFormatting>
        <x14:conditionalFormatting xmlns:xm="http://schemas.microsoft.com/office/excel/2006/main">
          <x14:cfRule type="expression" priority="103" id="{AE285001-7E12-446B-A17C-435F86EFFEC4}">
            <xm:f>AND(別紙３_販売促進費!$I$42&lt;=$V$12,別紙３_販売促進費!$I$43&gt;=$V$11)</xm:f>
            <x14:dxf>
              <fill>
                <patternFill>
                  <bgColor theme="9"/>
                </patternFill>
              </fill>
            </x14:dxf>
          </x14:cfRule>
          <xm:sqref>F98</xm:sqref>
        </x14:conditionalFormatting>
        <x14:conditionalFormatting xmlns:xm="http://schemas.microsoft.com/office/excel/2006/main">
          <x14:cfRule type="expression" priority="72" id="{4492D622-660A-468C-A617-95029F89760A}">
            <xm:f>AND(別紙３_販売促進費!$I$44&lt;=$V$12,別紙３_販売促進費!$I$45&gt;=$V$11)</xm:f>
            <x14:dxf>
              <fill>
                <patternFill>
                  <bgColor theme="9"/>
                </patternFill>
              </fill>
            </x14:dxf>
          </x14:cfRule>
          <xm:sqref>F101</xm:sqref>
        </x14:conditionalFormatting>
        <x14:conditionalFormatting xmlns:xm="http://schemas.microsoft.com/office/excel/2006/main">
          <x14:cfRule type="expression" priority="56" id="{72C35FD6-4172-42B2-9332-E0857E48E4DC}">
            <xm:f>AND(別紙３_販売促進費!$I$46&lt;=$V$12,別紙３_販売促進費!$I$47&gt;=$V$11)</xm:f>
            <x14:dxf>
              <fill>
                <patternFill>
                  <bgColor theme="9"/>
                </patternFill>
              </fill>
            </x14:dxf>
          </x14:cfRule>
          <xm:sqref>F104</xm:sqref>
        </x14:conditionalFormatting>
        <x14:conditionalFormatting xmlns:xm="http://schemas.microsoft.com/office/excel/2006/main">
          <x14:cfRule type="expression" priority="40" id="{594F563F-95A0-4A24-8A85-CFD527D746FF}">
            <xm:f>AND(別紙３_販売促進費!$I$48&lt;=$V$12,別紙３_販売促進費!$I$49&gt;=$V$11)</xm:f>
            <x14:dxf>
              <fill>
                <patternFill>
                  <bgColor theme="9"/>
                </patternFill>
              </fill>
            </x14:dxf>
          </x14:cfRule>
          <xm:sqref>F107</xm:sqref>
        </x14:conditionalFormatting>
        <x14:conditionalFormatting xmlns:xm="http://schemas.microsoft.com/office/excel/2006/main">
          <x14:cfRule type="expression" priority="24" id="{EBC54DC0-4106-4B0B-A597-319F5BBBE7CE}">
            <xm:f>AND(別紙３_販売促進費!$I$50&lt;=$V$12,別紙３_販売促進費!$I$51&gt;=$V$11)</xm:f>
            <x14:dxf>
              <fill>
                <patternFill>
                  <bgColor theme="9"/>
                </patternFill>
              </fill>
            </x14:dxf>
          </x14:cfRule>
          <xm:sqref>F110</xm:sqref>
        </x14:conditionalFormatting>
        <x14:conditionalFormatting xmlns:xm="http://schemas.microsoft.com/office/excel/2006/main">
          <x14:cfRule type="expression" priority="287" id="{1C1037AB-BF16-4016-92A3-DE1AC6231FCD}">
            <xm:f>AND(別紙３_販売促進費!$I$7&lt;=$V$14,別紙３_販売促進費!$I$8&gt;=$V$13)</xm:f>
            <x14:dxf>
              <fill>
                <patternFill>
                  <bgColor rgb="FF00B050"/>
                </patternFill>
              </fill>
            </x14:dxf>
          </x14:cfRule>
          <xm:sqref>G50</xm:sqref>
        </x14:conditionalFormatting>
        <x14:conditionalFormatting xmlns:xm="http://schemas.microsoft.com/office/excel/2006/main">
          <x14:cfRule type="expression" priority="270" id="{CAD48008-E399-400F-9C39-2AD1B2269552}">
            <xm:f>AND(別紙３_販売促進費!$I$11&lt;=$V$14,別紙３_販売促進費!$I$12&gt;=$V$13)</xm:f>
            <x14:dxf>
              <fill>
                <patternFill>
                  <bgColor theme="9"/>
                </patternFill>
              </fill>
            </x14:dxf>
          </x14:cfRule>
          <xm:sqref>G56</xm:sqref>
        </x14:conditionalFormatting>
        <x14:conditionalFormatting xmlns:xm="http://schemas.microsoft.com/office/excel/2006/main">
          <x14:cfRule type="expression" priority="253" id="{0BF53A6A-F800-4C4E-9D32-D5151ED5C6F6}">
            <xm:f>AND(別紙３_販売促進費!$I$13&lt;=$V$14,別紙３_販売促進費!$I$14&gt;=$V$13)</xm:f>
            <x14:dxf>
              <fill>
                <patternFill>
                  <bgColor theme="9"/>
                </patternFill>
              </fill>
            </x14:dxf>
          </x14:cfRule>
          <xm:sqref>G59</xm:sqref>
        </x14:conditionalFormatting>
        <x14:conditionalFormatting xmlns:xm="http://schemas.microsoft.com/office/excel/2006/main">
          <x14:cfRule type="expression" priority="238" id="{590977AE-08A7-448D-9B5A-1372332D9824}">
            <xm:f>AND(別紙３_販売促進費!$I$15&lt;=$V$14,別紙３_販売促進費!$I$16&gt;=$V$13)</xm:f>
            <x14:dxf>
              <fill>
                <patternFill>
                  <bgColor theme="9"/>
                </patternFill>
              </fill>
            </x14:dxf>
          </x14:cfRule>
          <xm:sqref>G62</xm:sqref>
        </x14:conditionalFormatting>
        <x14:conditionalFormatting xmlns:xm="http://schemas.microsoft.com/office/excel/2006/main">
          <x14:cfRule type="expression" priority="222" id="{AD79F7E4-636E-41DE-8FCF-A206F3AF2C10}">
            <xm:f>AND(別紙３_販売促進費!$I$20&lt;=$V$14,別紙３_販売促進費!$I$21&gt;=$V$13)</xm:f>
            <x14:dxf>
              <fill>
                <patternFill>
                  <bgColor theme="9"/>
                </patternFill>
              </fill>
            </x14:dxf>
          </x14:cfRule>
          <xm:sqref>G68</xm:sqref>
        </x14:conditionalFormatting>
        <x14:conditionalFormatting xmlns:xm="http://schemas.microsoft.com/office/excel/2006/main">
          <x14:cfRule type="expression" priority="207" id="{A0F8B5DA-43A7-48EF-8186-6F623F7B5802}">
            <xm:f>AND(別紙３_販売促進費!$I$22&lt;=$V$14,別紙３_販売促進費!$I$23&gt;=$V$13)</xm:f>
            <x14:dxf>
              <fill>
                <patternFill>
                  <bgColor theme="9"/>
                </patternFill>
              </fill>
            </x14:dxf>
          </x14:cfRule>
          <xm:sqref>G71</xm:sqref>
        </x14:conditionalFormatting>
        <x14:conditionalFormatting xmlns:xm="http://schemas.microsoft.com/office/excel/2006/main">
          <x14:cfRule type="expression" priority="192" id="{EA10CCD1-60A2-4BEF-8F49-AF1B80C1E7FB}">
            <xm:f>AND(別紙３_販売促進費!$I$24&lt;=$V$14,別紙３_販売促進費!$I$25&gt;=$V$13)</xm:f>
            <x14:dxf>
              <fill>
                <patternFill>
                  <bgColor theme="9"/>
                </patternFill>
              </fill>
            </x14:dxf>
          </x14:cfRule>
          <xm:sqref>G74</xm:sqref>
        </x14:conditionalFormatting>
        <x14:conditionalFormatting xmlns:xm="http://schemas.microsoft.com/office/excel/2006/main">
          <x14:cfRule type="expression" priority="177" id="{468DBC24-9C43-4619-92FC-23C65FCFA0A9}">
            <xm:f>AND(別紙３_販売促進費!$I$26&lt;=$V$14,別紙３_販売促進費!$I$27&gt;=$V$13)</xm:f>
            <x14:dxf>
              <fill>
                <patternFill>
                  <bgColor theme="9"/>
                </patternFill>
              </fill>
            </x14:dxf>
          </x14:cfRule>
          <xm:sqref>G77</xm:sqref>
        </x14:conditionalFormatting>
        <x14:conditionalFormatting xmlns:xm="http://schemas.microsoft.com/office/excel/2006/main">
          <x14:cfRule type="expression" priority="162" id="{B5D1D1F8-C680-47B0-88DA-F7CB5ADB0BB2}">
            <xm:f>AND(別紙３_販売促進費!$I$28&lt;=$V$14,別紙３_販売促進費!$I$29&gt;=$V$13)</xm:f>
            <x14:dxf>
              <fill>
                <patternFill>
                  <bgColor theme="9"/>
                </patternFill>
              </fill>
            </x14:dxf>
          </x14:cfRule>
          <xm:sqref>G80</xm:sqref>
        </x14:conditionalFormatting>
        <x14:conditionalFormatting xmlns:xm="http://schemas.microsoft.com/office/excel/2006/main">
          <x14:cfRule type="expression" priority="147" id="{CA7167FA-FCE3-4FF8-AEB2-B0ED007993C4}">
            <xm:f>AND(別紙３_販売促進費!$I$33&lt;=$V$14,別紙３_販売促進費!$I$34&gt;=$V$13)</xm:f>
            <x14:dxf>
              <fill>
                <patternFill>
                  <bgColor theme="9"/>
                </patternFill>
              </fill>
            </x14:dxf>
          </x14:cfRule>
          <xm:sqref>G86</xm:sqref>
        </x14:conditionalFormatting>
        <x14:conditionalFormatting xmlns:xm="http://schemas.microsoft.com/office/excel/2006/main">
          <x14:cfRule type="expression" priority="132" id="{168B8EA9-A6ED-4C6D-BD22-FCEAE4D1A5D2}">
            <xm:f>AND(別紙３_販売促進費!$I$35&lt;=$V$14,別紙３_販売促進費!$I$36&gt;=$V$13)</xm:f>
            <x14:dxf>
              <fill>
                <patternFill>
                  <bgColor theme="9"/>
                </patternFill>
              </fill>
            </x14:dxf>
          </x14:cfRule>
          <xm:sqref>G89</xm:sqref>
        </x14:conditionalFormatting>
        <x14:conditionalFormatting xmlns:xm="http://schemas.microsoft.com/office/excel/2006/main">
          <x14:cfRule type="expression" priority="117" id="{2FD63BD5-3250-4948-AAE1-F3553E92D170}">
            <xm:f>AND(別紙３_販売促進費!$I$37&lt;=$V$14,別紙３_販売促進費!$I$38&gt;=$V$13)</xm:f>
            <x14:dxf>
              <fill>
                <patternFill>
                  <bgColor theme="9"/>
                </patternFill>
              </fill>
            </x14:dxf>
          </x14:cfRule>
          <xm:sqref>G92</xm:sqref>
        </x14:conditionalFormatting>
        <x14:conditionalFormatting xmlns:xm="http://schemas.microsoft.com/office/excel/2006/main">
          <x14:cfRule type="expression" priority="102" id="{20B3DE6F-A8D2-4C4C-9DA3-DA9693603D8C}">
            <xm:f>AND(別紙３_販売促進費!$I$42&lt;=$V$14,別紙３_販売促進費!$I$43&gt;=$V$13)</xm:f>
            <x14:dxf>
              <fill>
                <patternFill>
                  <bgColor theme="9"/>
                </patternFill>
              </fill>
            </x14:dxf>
          </x14:cfRule>
          <xm:sqref>G98</xm:sqref>
        </x14:conditionalFormatting>
        <x14:conditionalFormatting xmlns:xm="http://schemas.microsoft.com/office/excel/2006/main">
          <x14:cfRule type="expression" priority="71" id="{F05B8D2F-EC69-4178-8F1E-E3289B0480D9}">
            <xm:f>AND(別紙３_販売促進費!$I$44&lt;=$V$14,別紙３_販売促進費!$I$45&gt;=$V$13)</xm:f>
            <x14:dxf>
              <fill>
                <patternFill>
                  <bgColor theme="9"/>
                </patternFill>
              </fill>
            </x14:dxf>
          </x14:cfRule>
          <xm:sqref>G101</xm:sqref>
        </x14:conditionalFormatting>
        <x14:conditionalFormatting xmlns:xm="http://schemas.microsoft.com/office/excel/2006/main">
          <x14:cfRule type="expression" priority="55" id="{613427F4-8CCF-4DCC-A556-0D95E2E9EF38}">
            <xm:f>AND(別紙３_販売促進費!$I$46&lt;=$V$14,別紙３_販売促進費!$I$47&gt;=$V$13)</xm:f>
            <x14:dxf>
              <fill>
                <patternFill>
                  <bgColor theme="9"/>
                </patternFill>
              </fill>
            </x14:dxf>
          </x14:cfRule>
          <xm:sqref>G104</xm:sqref>
        </x14:conditionalFormatting>
        <x14:conditionalFormatting xmlns:xm="http://schemas.microsoft.com/office/excel/2006/main">
          <x14:cfRule type="expression" priority="39" id="{17C24CC0-1731-4C89-93FB-0E3ACD20B3B8}">
            <xm:f>AND(別紙３_販売促進費!$I$48&lt;=$V$14,別紙３_販売促進費!$I$49&gt;=$V$13)</xm:f>
            <x14:dxf>
              <fill>
                <patternFill>
                  <bgColor theme="9"/>
                </patternFill>
              </fill>
            </x14:dxf>
          </x14:cfRule>
          <xm:sqref>G107</xm:sqref>
        </x14:conditionalFormatting>
        <x14:conditionalFormatting xmlns:xm="http://schemas.microsoft.com/office/excel/2006/main">
          <x14:cfRule type="expression" priority="23" id="{130E13F3-75E3-4F25-8653-90608ADF433F}">
            <xm:f>AND(別紙３_販売促進費!$I$50&lt;=$V$14,別紙３_販売促進費!$I$51&gt;=$V$13)</xm:f>
            <x14:dxf>
              <fill>
                <patternFill>
                  <bgColor theme="9"/>
                </patternFill>
              </fill>
            </x14:dxf>
          </x14:cfRule>
          <xm:sqref>G110</xm:sqref>
        </x14:conditionalFormatting>
        <x14:conditionalFormatting xmlns:xm="http://schemas.microsoft.com/office/excel/2006/main">
          <x14:cfRule type="expression" priority="286" id="{899F8E85-7954-4412-AA64-F910624EA3D6}">
            <xm:f>AND(別紙３_販売促進費!$I$7&lt;=$V$16,別紙３_販売促進費!$I$8&gt;=$V$15)</xm:f>
            <x14:dxf>
              <fill>
                <patternFill>
                  <bgColor rgb="FF00B050"/>
                </patternFill>
              </fill>
            </x14:dxf>
          </x14:cfRule>
          <xm:sqref>H50</xm:sqref>
        </x14:conditionalFormatting>
        <x14:conditionalFormatting xmlns:xm="http://schemas.microsoft.com/office/excel/2006/main">
          <x14:cfRule type="expression" priority="269" id="{8DB0137A-4188-46EE-979C-0C6DCB7FD283}">
            <xm:f>AND(別紙３_販売促進費!$I$11&lt;=$V$16,別紙３_販売促進費!$I$12&gt;=$V$15)</xm:f>
            <x14:dxf>
              <fill>
                <patternFill>
                  <bgColor theme="9"/>
                </patternFill>
              </fill>
            </x14:dxf>
          </x14:cfRule>
          <xm:sqref>H56</xm:sqref>
        </x14:conditionalFormatting>
        <x14:conditionalFormatting xmlns:xm="http://schemas.microsoft.com/office/excel/2006/main">
          <x14:cfRule type="expression" priority="252" id="{49523F84-5A34-4FC0-A65C-4ADF18EA4285}">
            <xm:f>AND(別紙３_販売促進費!$I$13&lt;=$V$16,別紙３_販売促進費!$I$14&gt;=$V$15)</xm:f>
            <x14:dxf>
              <fill>
                <patternFill>
                  <bgColor theme="9"/>
                </patternFill>
              </fill>
            </x14:dxf>
          </x14:cfRule>
          <xm:sqref>H59</xm:sqref>
        </x14:conditionalFormatting>
        <x14:conditionalFormatting xmlns:xm="http://schemas.microsoft.com/office/excel/2006/main">
          <x14:cfRule type="expression" priority="237" id="{D2493351-F628-4AE5-9720-4B38CC1F1761}">
            <xm:f>AND(別紙３_販売促進費!$I$15&lt;=$V$16,別紙３_販売促進費!$I$16&gt;=$V$15)</xm:f>
            <x14:dxf>
              <fill>
                <patternFill>
                  <bgColor theme="9"/>
                </patternFill>
              </fill>
            </x14:dxf>
          </x14:cfRule>
          <xm:sqref>H62</xm:sqref>
        </x14:conditionalFormatting>
        <x14:conditionalFormatting xmlns:xm="http://schemas.microsoft.com/office/excel/2006/main">
          <x14:cfRule type="expression" priority="221" id="{9ED549D1-8C42-4904-8825-5C1517E0A269}">
            <xm:f>AND(別紙３_販売促進費!$I$20&lt;=$V$16,別紙３_販売促進費!$I$21&gt;=$V$15)</xm:f>
            <x14:dxf>
              <fill>
                <patternFill>
                  <bgColor theme="9"/>
                </patternFill>
              </fill>
            </x14:dxf>
          </x14:cfRule>
          <xm:sqref>H68</xm:sqref>
        </x14:conditionalFormatting>
        <x14:conditionalFormatting xmlns:xm="http://schemas.microsoft.com/office/excel/2006/main">
          <x14:cfRule type="expression" priority="206" id="{A625C025-D873-4641-814E-C03A106F95AE}">
            <xm:f>AND(別紙３_販売促進費!$I$22&lt;=$V$16,別紙３_販売促進費!$I$23&gt;=$V$15)</xm:f>
            <x14:dxf>
              <fill>
                <patternFill>
                  <bgColor theme="9"/>
                </patternFill>
              </fill>
            </x14:dxf>
          </x14:cfRule>
          <xm:sqref>H71</xm:sqref>
        </x14:conditionalFormatting>
        <x14:conditionalFormatting xmlns:xm="http://schemas.microsoft.com/office/excel/2006/main">
          <x14:cfRule type="expression" priority="191" id="{2179B1A5-6C3C-4D4D-94DA-638F68B437B9}">
            <xm:f>AND(別紙３_販売促進費!$I$24&lt;=$V$16,別紙３_販売促進費!$I$25&gt;=$V$15)</xm:f>
            <x14:dxf>
              <fill>
                <patternFill>
                  <bgColor theme="9"/>
                </patternFill>
              </fill>
            </x14:dxf>
          </x14:cfRule>
          <xm:sqref>H74</xm:sqref>
        </x14:conditionalFormatting>
        <x14:conditionalFormatting xmlns:xm="http://schemas.microsoft.com/office/excel/2006/main">
          <x14:cfRule type="expression" priority="176" id="{CAD9C172-2A7F-4B8A-8C39-1894B476219C}">
            <xm:f>AND(別紙３_販売促進費!$I$26&lt;=$V$16,別紙３_販売促進費!$I$27&gt;=$V$15)</xm:f>
            <x14:dxf>
              <fill>
                <patternFill>
                  <bgColor theme="9"/>
                </patternFill>
              </fill>
            </x14:dxf>
          </x14:cfRule>
          <xm:sqref>H77</xm:sqref>
        </x14:conditionalFormatting>
        <x14:conditionalFormatting xmlns:xm="http://schemas.microsoft.com/office/excel/2006/main">
          <x14:cfRule type="expression" priority="161" id="{F7F4C7EC-76CB-427C-826D-F29444209169}">
            <xm:f>AND(別紙３_販売促進費!$I$28&lt;=$V$16,別紙３_販売促進費!$I$29&gt;=$V$15)</xm:f>
            <x14:dxf>
              <fill>
                <patternFill>
                  <bgColor theme="9"/>
                </patternFill>
              </fill>
            </x14:dxf>
          </x14:cfRule>
          <xm:sqref>H80</xm:sqref>
        </x14:conditionalFormatting>
        <x14:conditionalFormatting xmlns:xm="http://schemas.microsoft.com/office/excel/2006/main">
          <x14:cfRule type="expression" priority="146" id="{5ED21B4D-B4A6-4B7C-BA24-0A12E0E66201}">
            <xm:f>AND(別紙３_販売促進費!$I$33&lt;=$V$16,別紙３_販売促進費!$I$34&gt;=$V$15)</xm:f>
            <x14:dxf>
              <fill>
                <patternFill>
                  <bgColor theme="9"/>
                </patternFill>
              </fill>
            </x14:dxf>
          </x14:cfRule>
          <xm:sqref>H86</xm:sqref>
        </x14:conditionalFormatting>
        <x14:conditionalFormatting xmlns:xm="http://schemas.microsoft.com/office/excel/2006/main">
          <x14:cfRule type="expression" priority="131" id="{4371E232-F738-418B-BCB3-141D508D3490}">
            <xm:f>AND(別紙３_販売促進費!$I$35&lt;=$V$16,別紙３_販売促進費!$I$36&gt;=$V$15)</xm:f>
            <x14:dxf>
              <fill>
                <patternFill>
                  <bgColor theme="9"/>
                </patternFill>
              </fill>
            </x14:dxf>
          </x14:cfRule>
          <xm:sqref>H89</xm:sqref>
        </x14:conditionalFormatting>
        <x14:conditionalFormatting xmlns:xm="http://schemas.microsoft.com/office/excel/2006/main">
          <x14:cfRule type="expression" priority="116" id="{F8B760B2-3421-4A9D-8A13-9DE842BBFD34}">
            <xm:f>AND(別紙３_販売促進費!$I$37&lt;=$V$16,別紙３_販売促進費!$I$38&gt;=$V$15)</xm:f>
            <x14:dxf>
              <fill>
                <patternFill>
                  <bgColor theme="9"/>
                </patternFill>
              </fill>
            </x14:dxf>
          </x14:cfRule>
          <xm:sqref>H92</xm:sqref>
        </x14:conditionalFormatting>
        <x14:conditionalFormatting xmlns:xm="http://schemas.microsoft.com/office/excel/2006/main">
          <x14:cfRule type="expression" priority="101" id="{A8210A6B-3D06-4C00-BC4D-CA6688DBA763}">
            <xm:f>AND(別紙３_販売促進費!$I$42&lt;=$V$16,別紙３_販売促進費!$I$43&gt;=$V$15)</xm:f>
            <x14:dxf>
              <fill>
                <patternFill>
                  <bgColor theme="9"/>
                </patternFill>
              </fill>
            </x14:dxf>
          </x14:cfRule>
          <xm:sqref>H98</xm:sqref>
        </x14:conditionalFormatting>
        <x14:conditionalFormatting xmlns:xm="http://schemas.microsoft.com/office/excel/2006/main">
          <x14:cfRule type="expression" priority="70" id="{9304B0D0-3121-48CE-8441-3D8A2F99B6DC}">
            <xm:f>AND(別紙３_販売促進費!$I$44&lt;=$V$16,別紙３_販売促進費!$I$45&gt;=$V$15)</xm:f>
            <x14:dxf>
              <fill>
                <patternFill>
                  <bgColor theme="9"/>
                </patternFill>
              </fill>
            </x14:dxf>
          </x14:cfRule>
          <xm:sqref>H101</xm:sqref>
        </x14:conditionalFormatting>
        <x14:conditionalFormatting xmlns:xm="http://schemas.microsoft.com/office/excel/2006/main">
          <x14:cfRule type="expression" priority="54" id="{56AC2498-9BD2-4D54-8F87-CEA37C00CDFA}">
            <xm:f>AND(別紙３_販売促進費!$I$46&lt;=$V$16,別紙３_販売促進費!$I$47&gt;=$V$15)</xm:f>
            <x14:dxf>
              <fill>
                <patternFill>
                  <bgColor theme="9"/>
                </patternFill>
              </fill>
            </x14:dxf>
          </x14:cfRule>
          <xm:sqref>H104</xm:sqref>
        </x14:conditionalFormatting>
        <x14:conditionalFormatting xmlns:xm="http://schemas.microsoft.com/office/excel/2006/main">
          <x14:cfRule type="expression" priority="38" id="{947EB93C-AA1D-4C51-8A6A-7B7FB30988A2}">
            <xm:f>AND(別紙３_販売促進費!$I$48&lt;=$V$16,別紙３_販売促進費!$I$49&gt;=$V$15)</xm:f>
            <x14:dxf>
              <fill>
                <patternFill>
                  <bgColor theme="9"/>
                </patternFill>
              </fill>
            </x14:dxf>
          </x14:cfRule>
          <xm:sqref>H107</xm:sqref>
        </x14:conditionalFormatting>
        <x14:conditionalFormatting xmlns:xm="http://schemas.microsoft.com/office/excel/2006/main">
          <x14:cfRule type="expression" priority="22" id="{73DC64C8-8680-4739-94C1-351C5E8CD701}">
            <xm:f>AND(別紙３_販売促進費!$I$50&lt;=$V$16,別紙３_販売促進費!$I$51&gt;=$V$15)</xm:f>
            <x14:dxf>
              <fill>
                <patternFill>
                  <bgColor theme="9"/>
                </patternFill>
              </fill>
            </x14:dxf>
          </x14:cfRule>
          <xm:sqref>H110</xm:sqref>
        </x14:conditionalFormatting>
        <x14:conditionalFormatting xmlns:xm="http://schemas.microsoft.com/office/excel/2006/main">
          <x14:cfRule type="expression" priority="285" id="{78332659-7EBF-47A3-A5D9-2C7EBC5F763F}">
            <xm:f>AND(別紙３_販売促進費!$I$7&lt;=$V$18,別紙３_販売促進費!$I$8&gt;=$V$17)</xm:f>
            <x14:dxf>
              <fill>
                <patternFill>
                  <bgColor rgb="FF00B050"/>
                </patternFill>
              </fill>
            </x14:dxf>
          </x14:cfRule>
          <xm:sqref>I50</xm:sqref>
        </x14:conditionalFormatting>
        <x14:conditionalFormatting xmlns:xm="http://schemas.microsoft.com/office/excel/2006/main">
          <x14:cfRule type="expression" priority="268" id="{330851C6-A6F5-4DFB-8543-EA9F5FBF9152}">
            <xm:f>AND(別紙３_販売促進費!$I$11&lt;=$V$18,別紙３_販売促進費!$I$12&gt;=$V$17)</xm:f>
            <x14:dxf>
              <fill>
                <patternFill>
                  <bgColor theme="9"/>
                </patternFill>
              </fill>
            </x14:dxf>
          </x14:cfRule>
          <xm:sqref>I56</xm:sqref>
        </x14:conditionalFormatting>
        <x14:conditionalFormatting xmlns:xm="http://schemas.microsoft.com/office/excel/2006/main">
          <x14:cfRule type="expression" priority="251" id="{1E27A938-9037-4E51-840B-39D38030F6C2}">
            <xm:f>AND(別紙３_販売促進費!$I$13&lt;=$V$18,別紙３_販売促進費!$I$14&gt;=$V$17)</xm:f>
            <x14:dxf>
              <fill>
                <patternFill>
                  <bgColor theme="9"/>
                </patternFill>
              </fill>
            </x14:dxf>
          </x14:cfRule>
          <xm:sqref>I59</xm:sqref>
        </x14:conditionalFormatting>
        <x14:conditionalFormatting xmlns:xm="http://schemas.microsoft.com/office/excel/2006/main">
          <x14:cfRule type="expression" priority="236" id="{6194E20A-69B0-450C-98A7-5EDA76F18C4A}">
            <xm:f>AND(別紙３_販売促進費!$I$15&lt;=$V$18,別紙３_販売促進費!$I$16&gt;=$V$17)</xm:f>
            <x14:dxf>
              <fill>
                <patternFill>
                  <bgColor theme="9"/>
                </patternFill>
              </fill>
            </x14:dxf>
          </x14:cfRule>
          <xm:sqref>I62</xm:sqref>
        </x14:conditionalFormatting>
        <x14:conditionalFormatting xmlns:xm="http://schemas.microsoft.com/office/excel/2006/main">
          <x14:cfRule type="expression" priority="220" id="{E5D1D75C-B6D6-4F57-88A7-80E5688FF5D3}">
            <xm:f>AND(別紙３_販売促進費!$I$20&lt;=$V$18,別紙３_販売促進費!$I$21&gt;=$V$17)</xm:f>
            <x14:dxf>
              <fill>
                <patternFill>
                  <bgColor theme="9"/>
                </patternFill>
              </fill>
            </x14:dxf>
          </x14:cfRule>
          <xm:sqref>I68</xm:sqref>
        </x14:conditionalFormatting>
        <x14:conditionalFormatting xmlns:xm="http://schemas.microsoft.com/office/excel/2006/main">
          <x14:cfRule type="expression" priority="205" id="{598544B7-17BC-475D-BA23-5E5537CE47A5}">
            <xm:f>AND(別紙３_販売促進費!$I$22&lt;=$V$18,別紙３_販売促進費!$I$23&gt;=$V$17)</xm:f>
            <x14:dxf>
              <fill>
                <patternFill>
                  <bgColor theme="9"/>
                </patternFill>
              </fill>
            </x14:dxf>
          </x14:cfRule>
          <xm:sqref>I71</xm:sqref>
        </x14:conditionalFormatting>
        <x14:conditionalFormatting xmlns:xm="http://schemas.microsoft.com/office/excel/2006/main">
          <x14:cfRule type="expression" priority="190" id="{A0BE746D-06A5-41D4-A5C6-61382B698C29}">
            <xm:f>AND(別紙３_販売促進費!$I$24&lt;=$V$18,別紙３_販売促進費!$I$25&gt;=$V$17)</xm:f>
            <x14:dxf>
              <fill>
                <patternFill>
                  <bgColor theme="9"/>
                </patternFill>
              </fill>
            </x14:dxf>
          </x14:cfRule>
          <xm:sqref>I74</xm:sqref>
        </x14:conditionalFormatting>
        <x14:conditionalFormatting xmlns:xm="http://schemas.microsoft.com/office/excel/2006/main">
          <x14:cfRule type="expression" priority="175" id="{BA3814B2-FF01-4BC3-AF17-960C40BB8966}">
            <xm:f>AND(別紙３_販売促進費!$I$26&lt;=$V$18,別紙３_販売促進費!$I$27&gt;=$V$17)</xm:f>
            <x14:dxf>
              <fill>
                <patternFill>
                  <bgColor theme="9"/>
                </patternFill>
              </fill>
            </x14:dxf>
          </x14:cfRule>
          <xm:sqref>I77</xm:sqref>
        </x14:conditionalFormatting>
        <x14:conditionalFormatting xmlns:xm="http://schemas.microsoft.com/office/excel/2006/main">
          <x14:cfRule type="expression" priority="160" id="{2FDE0430-2EF9-482F-AA9B-14E19F80CA27}">
            <xm:f>AND(別紙３_販売促進費!$I$28&lt;=$V$18,別紙３_販売促進費!$I$29&gt;=$V$17)</xm:f>
            <x14:dxf>
              <fill>
                <patternFill>
                  <bgColor theme="9"/>
                </patternFill>
              </fill>
            </x14:dxf>
          </x14:cfRule>
          <xm:sqref>I80</xm:sqref>
        </x14:conditionalFormatting>
        <x14:conditionalFormatting xmlns:xm="http://schemas.microsoft.com/office/excel/2006/main">
          <x14:cfRule type="expression" priority="145" id="{88D5252D-F3E0-47E1-B50E-AD70C5050EBB}">
            <xm:f>AND(別紙３_販売促進費!$I$33&lt;=$V$18,別紙３_販売促進費!$I$34&gt;=$V$17)</xm:f>
            <x14:dxf>
              <fill>
                <patternFill>
                  <bgColor theme="9"/>
                </patternFill>
              </fill>
            </x14:dxf>
          </x14:cfRule>
          <xm:sqref>I86</xm:sqref>
        </x14:conditionalFormatting>
        <x14:conditionalFormatting xmlns:xm="http://schemas.microsoft.com/office/excel/2006/main">
          <x14:cfRule type="expression" priority="130" id="{597C30C8-E693-4079-A7C1-645F5BFAB402}">
            <xm:f>AND(別紙３_販売促進費!$I$35&lt;=$V$18,別紙３_販売促進費!$I$36&gt;=$V$17)</xm:f>
            <x14:dxf>
              <fill>
                <patternFill>
                  <bgColor theme="9"/>
                </patternFill>
              </fill>
            </x14:dxf>
          </x14:cfRule>
          <xm:sqref>I89</xm:sqref>
        </x14:conditionalFormatting>
        <x14:conditionalFormatting xmlns:xm="http://schemas.microsoft.com/office/excel/2006/main">
          <x14:cfRule type="expression" priority="115" id="{2B7A98FA-7A46-416C-B2CC-B0B7B85C1B77}">
            <xm:f>AND(別紙３_販売促進費!$I$37&lt;=$V$18,別紙３_販売促進費!$I$38&gt;=$V$17)</xm:f>
            <x14:dxf>
              <fill>
                <patternFill>
                  <bgColor theme="9"/>
                </patternFill>
              </fill>
            </x14:dxf>
          </x14:cfRule>
          <xm:sqref>I92</xm:sqref>
        </x14:conditionalFormatting>
        <x14:conditionalFormatting xmlns:xm="http://schemas.microsoft.com/office/excel/2006/main">
          <x14:cfRule type="expression" priority="100" id="{B89D93D7-BC8D-4B94-8760-60282A7644E2}">
            <xm:f>AND(別紙３_販売促進費!$I$42&lt;=$V$18,別紙３_販売促進費!$I$43&gt;=$V$17)</xm:f>
            <x14:dxf>
              <fill>
                <patternFill>
                  <bgColor theme="9"/>
                </patternFill>
              </fill>
            </x14:dxf>
          </x14:cfRule>
          <xm:sqref>I98</xm:sqref>
        </x14:conditionalFormatting>
        <x14:conditionalFormatting xmlns:xm="http://schemas.microsoft.com/office/excel/2006/main">
          <x14:cfRule type="expression" priority="69" id="{7B57FF59-321C-4D69-9742-A959D7C7F78D}">
            <xm:f>AND(別紙３_販売促進費!$I$44&lt;=$V$18,別紙３_販売促進費!$I$45&gt;=$V$17)</xm:f>
            <x14:dxf>
              <fill>
                <patternFill>
                  <bgColor theme="9"/>
                </patternFill>
              </fill>
            </x14:dxf>
          </x14:cfRule>
          <xm:sqref>I101</xm:sqref>
        </x14:conditionalFormatting>
        <x14:conditionalFormatting xmlns:xm="http://schemas.microsoft.com/office/excel/2006/main">
          <x14:cfRule type="expression" priority="53" id="{6BDE405D-B6B9-4F1D-AD64-0AF43BD8A8C7}">
            <xm:f>AND(別紙３_販売促進費!$I$46&lt;=$V$18,別紙３_販売促進費!$I$47&gt;=$V$17)</xm:f>
            <x14:dxf>
              <fill>
                <patternFill>
                  <bgColor theme="9"/>
                </patternFill>
              </fill>
            </x14:dxf>
          </x14:cfRule>
          <xm:sqref>I104</xm:sqref>
        </x14:conditionalFormatting>
        <x14:conditionalFormatting xmlns:xm="http://schemas.microsoft.com/office/excel/2006/main">
          <x14:cfRule type="expression" priority="37" id="{BD1023D6-FCAE-4896-9564-379CBAB712C5}">
            <xm:f>AND(別紙３_販売促進費!$I$48&lt;=$V$18,別紙３_販売促進費!$I$49&gt;=$V$17)</xm:f>
            <x14:dxf>
              <fill>
                <patternFill>
                  <bgColor theme="9"/>
                </patternFill>
              </fill>
            </x14:dxf>
          </x14:cfRule>
          <xm:sqref>I107</xm:sqref>
        </x14:conditionalFormatting>
        <x14:conditionalFormatting xmlns:xm="http://schemas.microsoft.com/office/excel/2006/main">
          <x14:cfRule type="expression" priority="21" id="{B8FACD57-F6E4-4AB3-B261-AD541F785EC2}">
            <xm:f>AND(別紙３_販売促進費!$I$50&lt;=$V$18,別紙３_販売促進費!$I$51&gt;=$V$17)</xm:f>
            <x14:dxf>
              <fill>
                <patternFill>
                  <bgColor theme="9"/>
                </patternFill>
              </fill>
            </x14:dxf>
          </x14:cfRule>
          <xm:sqref>I110</xm:sqref>
        </x14:conditionalFormatting>
        <x14:conditionalFormatting xmlns:xm="http://schemas.microsoft.com/office/excel/2006/main">
          <x14:cfRule type="expression" priority="284" id="{A4D3CE92-49FA-47AC-BB8B-BA843FEF70DA}">
            <xm:f>AND(別紙３_販売促進費!$I$7&lt;=$V$20,別紙３_販売促進費!$I$8&gt;=$V$19)</xm:f>
            <x14:dxf>
              <fill>
                <patternFill>
                  <bgColor rgb="FF00B050"/>
                </patternFill>
              </fill>
            </x14:dxf>
          </x14:cfRule>
          <xm:sqref>J50</xm:sqref>
        </x14:conditionalFormatting>
        <x14:conditionalFormatting xmlns:xm="http://schemas.microsoft.com/office/excel/2006/main">
          <x14:cfRule type="expression" priority="267" id="{4A246B97-F58A-49E4-A8AD-FE547CBAC576}">
            <xm:f>AND(別紙３_販売促進費!$I$11&lt;=$V$20,別紙３_販売促進費!$I$12&gt;=$V$19)</xm:f>
            <x14:dxf>
              <fill>
                <patternFill>
                  <bgColor theme="9"/>
                </patternFill>
              </fill>
            </x14:dxf>
          </x14:cfRule>
          <xm:sqref>J56</xm:sqref>
        </x14:conditionalFormatting>
        <x14:conditionalFormatting xmlns:xm="http://schemas.microsoft.com/office/excel/2006/main">
          <x14:cfRule type="expression" priority="250" id="{C9F1E1DA-A2CA-4E17-9D04-D7EFE0F0147B}">
            <xm:f>AND(別紙３_販売促進費!$I$13&lt;=$V$20,別紙３_販売促進費!$I$14&gt;=$V$19)</xm:f>
            <x14:dxf>
              <fill>
                <patternFill>
                  <bgColor theme="9"/>
                </patternFill>
              </fill>
            </x14:dxf>
          </x14:cfRule>
          <xm:sqref>J59</xm:sqref>
        </x14:conditionalFormatting>
        <x14:conditionalFormatting xmlns:xm="http://schemas.microsoft.com/office/excel/2006/main">
          <x14:cfRule type="expression" priority="235" id="{7C4285D7-60A3-45EF-B308-9C1120B38F78}">
            <xm:f>AND(別紙３_販売促進費!$I$15&lt;=$V$20,別紙３_販売促進費!$I$16&gt;=$V$19)</xm:f>
            <x14:dxf>
              <fill>
                <patternFill>
                  <bgColor theme="9"/>
                </patternFill>
              </fill>
            </x14:dxf>
          </x14:cfRule>
          <xm:sqref>J62</xm:sqref>
        </x14:conditionalFormatting>
        <x14:conditionalFormatting xmlns:xm="http://schemas.microsoft.com/office/excel/2006/main">
          <x14:cfRule type="expression" priority="219" id="{87905144-BEED-4980-AE6E-CCC4FC4112E6}">
            <xm:f>AND(別紙３_販売促進費!$I$20&lt;=$V$20,別紙３_販売促進費!$I$21&gt;=$V$19)</xm:f>
            <x14:dxf>
              <fill>
                <patternFill>
                  <bgColor theme="9"/>
                </patternFill>
              </fill>
            </x14:dxf>
          </x14:cfRule>
          <xm:sqref>J68</xm:sqref>
        </x14:conditionalFormatting>
        <x14:conditionalFormatting xmlns:xm="http://schemas.microsoft.com/office/excel/2006/main">
          <x14:cfRule type="expression" priority="204" id="{7853059C-44CF-4688-992C-1FD4220FD905}">
            <xm:f>AND(別紙３_販売促進費!$I$22&lt;=$V$20,別紙３_販売促進費!$I$23&gt;=$V$19)</xm:f>
            <x14:dxf>
              <fill>
                <patternFill>
                  <bgColor theme="9"/>
                </patternFill>
              </fill>
            </x14:dxf>
          </x14:cfRule>
          <xm:sqref>J71</xm:sqref>
        </x14:conditionalFormatting>
        <x14:conditionalFormatting xmlns:xm="http://schemas.microsoft.com/office/excel/2006/main">
          <x14:cfRule type="expression" priority="189" id="{F265280C-D862-4082-9A76-8BA5E6911528}">
            <xm:f>AND(別紙３_販売促進費!$I$24&lt;=$V$20,別紙３_販売促進費!$I$25&gt;=$V$19)</xm:f>
            <x14:dxf>
              <fill>
                <patternFill>
                  <bgColor theme="9"/>
                </patternFill>
              </fill>
            </x14:dxf>
          </x14:cfRule>
          <xm:sqref>J74</xm:sqref>
        </x14:conditionalFormatting>
        <x14:conditionalFormatting xmlns:xm="http://schemas.microsoft.com/office/excel/2006/main">
          <x14:cfRule type="expression" priority="174" id="{69A39C36-1CBA-4F25-864D-F7A6B0B25877}">
            <xm:f>AND(別紙３_販売促進費!$I$26&lt;=$V$20,別紙３_販売促進費!$I$27&gt;=$V$19)</xm:f>
            <x14:dxf>
              <fill>
                <patternFill>
                  <bgColor theme="9"/>
                </patternFill>
              </fill>
            </x14:dxf>
          </x14:cfRule>
          <xm:sqref>J77</xm:sqref>
        </x14:conditionalFormatting>
        <x14:conditionalFormatting xmlns:xm="http://schemas.microsoft.com/office/excel/2006/main">
          <x14:cfRule type="expression" priority="159" id="{41764DE7-E8BF-44DE-9350-45CD49827B13}">
            <xm:f>AND(別紙３_販売促進費!$I$28&lt;=$V$20,別紙３_販売促進費!$I$29&gt;=$V$19)</xm:f>
            <x14:dxf>
              <fill>
                <patternFill>
                  <bgColor theme="9"/>
                </patternFill>
              </fill>
            </x14:dxf>
          </x14:cfRule>
          <xm:sqref>J80</xm:sqref>
        </x14:conditionalFormatting>
        <x14:conditionalFormatting xmlns:xm="http://schemas.microsoft.com/office/excel/2006/main">
          <x14:cfRule type="expression" priority="144" id="{3A01B526-3080-4CC9-91C7-1517FAA2BDC7}">
            <xm:f>AND(別紙３_販売促進費!$I$33&lt;=$V$20,別紙３_販売促進費!$I$34&gt;=$V$19)</xm:f>
            <x14:dxf>
              <fill>
                <patternFill>
                  <bgColor theme="9"/>
                </patternFill>
              </fill>
            </x14:dxf>
          </x14:cfRule>
          <xm:sqref>J86</xm:sqref>
        </x14:conditionalFormatting>
        <x14:conditionalFormatting xmlns:xm="http://schemas.microsoft.com/office/excel/2006/main">
          <x14:cfRule type="expression" priority="129" id="{314BD128-FFCF-4C7B-A8B2-1616FE13FC52}">
            <xm:f>AND(別紙３_販売促進費!$I$35&lt;=$V$20,別紙３_販売促進費!$I$36&gt;=$V$19)</xm:f>
            <x14:dxf>
              <fill>
                <patternFill>
                  <bgColor theme="9"/>
                </patternFill>
              </fill>
            </x14:dxf>
          </x14:cfRule>
          <xm:sqref>J89</xm:sqref>
        </x14:conditionalFormatting>
        <x14:conditionalFormatting xmlns:xm="http://schemas.microsoft.com/office/excel/2006/main">
          <x14:cfRule type="expression" priority="114" id="{8AF5EAA9-DFFF-4F5F-8500-C876CBC07804}">
            <xm:f>AND(別紙３_販売促進費!$I$37&lt;=$V$20,別紙３_販売促進費!$I$38&gt;=$V$19)</xm:f>
            <x14:dxf>
              <fill>
                <patternFill>
                  <bgColor theme="9"/>
                </patternFill>
              </fill>
            </x14:dxf>
          </x14:cfRule>
          <xm:sqref>J92</xm:sqref>
        </x14:conditionalFormatting>
        <x14:conditionalFormatting xmlns:xm="http://schemas.microsoft.com/office/excel/2006/main">
          <x14:cfRule type="expression" priority="99" id="{7094A3A6-A499-4B0F-96C6-480C1413FC6F}">
            <xm:f>AND(別紙３_販売促進費!$I$42&lt;=$V$20,別紙３_販売促進費!$I$43&gt;=$V$19)</xm:f>
            <x14:dxf>
              <fill>
                <patternFill>
                  <bgColor theme="9"/>
                </patternFill>
              </fill>
            </x14:dxf>
          </x14:cfRule>
          <xm:sqref>J98</xm:sqref>
        </x14:conditionalFormatting>
        <x14:conditionalFormatting xmlns:xm="http://schemas.microsoft.com/office/excel/2006/main">
          <x14:cfRule type="expression" priority="68" id="{F90070BE-C9E5-4A78-8B8C-C2786B123488}">
            <xm:f>AND(別紙３_販売促進費!$I$44&lt;=$V$20,別紙３_販売促進費!$I$45&gt;=$V$19)</xm:f>
            <x14:dxf>
              <fill>
                <patternFill>
                  <bgColor theme="9"/>
                </patternFill>
              </fill>
            </x14:dxf>
          </x14:cfRule>
          <xm:sqref>J101</xm:sqref>
        </x14:conditionalFormatting>
        <x14:conditionalFormatting xmlns:xm="http://schemas.microsoft.com/office/excel/2006/main">
          <x14:cfRule type="expression" priority="52" id="{CE8933A3-F43C-4AEF-9448-AC523F7B5A80}">
            <xm:f>AND(別紙３_販売促進費!$I$46&lt;=$V$20,別紙３_販売促進費!$I$47&gt;=$V$19)</xm:f>
            <x14:dxf>
              <fill>
                <patternFill>
                  <bgColor theme="9"/>
                </patternFill>
              </fill>
            </x14:dxf>
          </x14:cfRule>
          <xm:sqref>J104</xm:sqref>
        </x14:conditionalFormatting>
        <x14:conditionalFormatting xmlns:xm="http://schemas.microsoft.com/office/excel/2006/main">
          <x14:cfRule type="expression" priority="36" id="{6FE164BF-77F8-47BA-8E1D-C1C13658C90A}">
            <xm:f>AND(別紙３_販売促進費!$I$48&lt;=$V$20,別紙３_販売促進費!$I$49&gt;=$V$19)</xm:f>
            <x14:dxf>
              <fill>
                <patternFill>
                  <bgColor theme="9"/>
                </patternFill>
              </fill>
            </x14:dxf>
          </x14:cfRule>
          <xm:sqref>J107</xm:sqref>
        </x14:conditionalFormatting>
        <x14:conditionalFormatting xmlns:xm="http://schemas.microsoft.com/office/excel/2006/main">
          <x14:cfRule type="expression" priority="20" id="{050EF2F1-E565-4651-BBED-02F0DA161578}">
            <xm:f>AND(別紙３_販売促進費!$I$50&lt;=$V$20,別紙３_販売促進費!$I$51&gt;=$V$19)</xm:f>
            <x14:dxf>
              <fill>
                <patternFill>
                  <bgColor theme="9"/>
                </patternFill>
              </fill>
            </x14:dxf>
          </x14:cfRule>
          <xm:sqref>J110</xm:sqref>
        </x14:conditionalFormatting>
        <x14:conditionalFormatting xmlns:xm="http://schemas.microsoft.com/office/excel/2006/main">
          <x14:cfRule type="expression" priority="279" id="{2311A119-345C-49E3-AB41-0B2FDAAB3536}">
            <xm:f>AND(別紙３_販売促進費!$I$7&lt;=$V$22,別紙３_販売促進費!$I$8&gt;=$V$21)</xm:f>
            <x14:dxf>
              <fill>
                <patternFill>
                  <bgColor rgb="FF00B050"/>
                </patternFill>
              </fill>
            </x14:dxf>
          </x14:cfRule>
          <xm:sqref>K50</xm:sqref>
        </x14:conditionalFormatting>
        <x14:conditionalFormatting xmlns:xm="http://schemas.microsoft.com/office/excel/2006/main">
          <x14:cfRule type="expression" priority="266" id="{42E08DB2-A61D-402F-91A2-039E2840918D}">
            <xm:f>AND(別紙３_販売促進費!$I$11&lt;=$V$22,別紙３_販売促進費!$I$12&gt;=$V$21)</xm:f>
            <x14:dxf>
              <fill>
                <patternFill>
                  <bgColor theme="9"/>
                </patternFill>
              </fill>
            </x14:dxf>
          </x14:cfRule>
          <xm:sqref>K56</xm:sqref>
        </x14:conditionalFormatting>
        <x14:conditionalFormatting xmlns:xm="http://schemas.microsoft.com/office/excel/2006/main">
          <x14:cfRule type="expression" priority="249" id="{DB4A2466-D3BF-4A19-8DB0-DD681B7F73D5}">
            <xm:f>AND(別紙３_販売促進費!$I$13&lt;=$V$22,別紙３_販売促進費!$I$14&gt;=$V$21)</xm:f>
            <x14:dxf>
              <fill>
                <patternFill>
                  <bgColor theme="9"/>
                </patternFill>
              </fill>
            </x14:dxf>
          </x14:cfRule>
          <xm:sqref>K59</xm:sqref>
        </x14:conditionalFormatting>
        <x14:conditionalFormatting xmlns:xm="http://schemas.microsoft.com/office/excel/2006/main">
          <x14:cfRule type="expression" priority="224" id="{FEBE20A8-20A8-4EBA-86F8-47E5B0FC4427}">
            <xm:f>AND(別紙３_販売促進費!$I$15&lt;=$V$22,別紙３_販売促進費!$I$16&gt;=$V$21)</xm:f>
            <x14:dxf>
              <fill>
                <patternFill>
                  <bgColor theme="9"/>
                </patternFill>
              </fill>
            </x14:dxf>
          </x14:cfRule>
          <xm:sqref>K62</xm:sqref>
        </x14:conditionalFormatting>
        <x14:conditionalFormatting xmlns:xm="http://schemas.microsoft.com/office/excel/2006/main">
          <x14:cfRule type="expression" priority="209" id="{C98726E2-643C-4A78-BA08-FC08A0007F09}">
            <xm:f>AND(別紙３_販売促進費!$I$20&lt;=$V$22,別紙３_販売促進費!$I$21&gt;=$V$21)</xm:f>
            <x14:dxf>
              <fill>
                <patternFill>
                  <bgColor theme="9"/>
                </patternFill>
              </fill>
            </x14:dxf>
          </x14:cfRule>
          <xm:sqref>K68</xm:sqref>
        </x14:conditionalFormatting>
        <x14:conditionalFormatting xmlns:xm="http://schemas.microsoft.com/office/excel/2006/main">
          <x14:cfRule type="expression" priority="194" id="{3757B07A-5BF6-44F2-BB7A-37611E2E3F58}">
            <xm:f>AND(別紙３_販売促進費!$I$22&lt;=$V$22,別紙３_販売促進費!$I$23&gt;=$V$21)</xm:f>
            <x14:dxf>
              <fill>
                <patternFill>
                  <bgColor theme="9"/>
                </patternFill>
              </fill>
            </x14:dxf>
          </x14:cfRule>
          <xm:sqref>K71</xm:sqref>
        </x14:conditionalFormatting>
        <x14:conditionalFormatting xmlns:xm="http://schemas.microsoft.com/office/excel/2006/main">
          <x14:cfRule type="expression" priority="179" id="{F4733E0C-8BE3-4D11-A8E4-02D76A9C0F71}">
            <xm:f>AND(別紙３_販売促進費!$I$24&lt;=$V$22,別紙３_販売促進費!$I$25&gt;=$V$21)</xm:f>
            <x14:dxf>
              <fill>
                <patternFill>
                  <bgColor theme="9"/>
                </patternFill>
              </fill>
            </x14:dxf>
          </x14:cfRule>
          <xm:sqref>K74</xm:sqref>
        </x14:conditionalFormatting>
        <x14:conditionalFormatting xmlns:xm="http://schemas.microsoft.com/office/excel/2006/main">
          <x14:cfRule type="expression" priority="164" id="{8B82198C-5174-4144-8D4D-29E237817677}">
            <xm:f>AND(別紙３_販売促進費!$I$26&lt;=$V$22,別紙３_販売促進費!$I$27&gt;=$V$21)</xm:f>
            <x14:dxf>
              <fill>
                <patternFill>
                  <bgColor theme="9"/>
                </patternFill>
              </fill>
            </x14:dxf>
          </x14:cfRule>
          <xm:sqref>K77</xm:sqref>
        </x14:conditionalFormatting>
        <x14:conditionalFormatting xmlns:xm="http://schemas.microsoft.com/office/excel/2006/main">
          <x14:cfRule type="expression" priority="149" id="{041C33F2-9B1B-4D37-B56D-83EAA84F8BFA}">
            <xm:f>AND(別紙３_販売促進費!$I$28&lt;=$V$22,別紙３_販売促進費!$I$29&gt;=$V$21)</xm:f>
            <x14:dxf>
              <fill>
                <patternFill>
                  <bgColor theme="9"/>
                </patternFill>
              </fill>
            </x14:dxf>
          </x14:cfRule>
          <xm:sqref>K80</xm:sqref>
        </x14:conditionalFormatting>
        <x14:conditionalFormatting xmlns:xm="http://schemas.microsoft.com/office/excel/2006/main">
          <x14:cfRule type="expression" priority="134" id="{B55F4C3D-08E4-4F4F-8D1E-4D40AA244B3F}">
            <xm:f>AND(別紙３_販売促進費!$I$33&lt;=$V$22,別紙３_販売促進費!$I$34&gt;=$V$21)</xm:f>
            <x14:dxf>
              <fill>
                <patternFill>
                  <bgColor theme="9"/>
                </patternFill>
              </fill>
            </x14:dxf>
          </x14:cfRule>
          <xm:sqref>K86</xm:sqref>
        </x14:conditionalFormatting>
        <x14:conditionalFormatting xmlns:xm="http://schemas.microsoft.com/office/excel/2006/main">
          <x14:cfRule type="expression" priority="119" id="{D6B48B2E-448A-4FD4-BF27-0066D1D29839}">
            <xm:f>AND(別紙３_販売促進費!$I$35&lt;=$V$22,別紙３_販売促進費!$I$36&gt;=$V$21)</xm:f>
            <x14:dxf>
              <fill>
                <patternFill>
                  <bgColor theme="9"/>
                </patternFill>
              </fill>
            </x14:dxf>
          </x14:cfRule>
          <xm:sqref>K89</xm:sqref>
        </x14:conditionalFormatting>
        <x14:conditionalFormatting xmlns:xm="http://schemas.microsoft.com/office/excel/2006/main">
          <x14:cfRule type="expression" priority="104" id="{252686D1-7892-43F3-AE8D-6E60DB6A47B7}">
            <xm:f>AND(別紙３_販売促進費!$I$37&lt;=$V$22,別紙３_販売促進費!$I$38&gt;=$V$21)</xm:f>
            <x14:dxf>
              <fill>
                <patternFill>
                  <bgColor theme="9"/>
                </patternFill>
              </fill>
            </x14:dxf>
          </x14:cfRule>
          <xm:sqref>K92</xm:sqref>
        </x14:conditionalFormatting>
        <x14:conditionalFormatting xmlns:xm="http://schemas.microsoft.com/office/excel/2006/main">
          <x14:cfRule type="expression" priority="89" id="{DC828223-7C2D-47F8-822E-77F93294B08E}">
            <xm:f>AND(別紙３_販売促進費!$I$42&lt;=$V$22,別紙３_販売促進費!$I$43&gt;=$V$21)</xm:f>
            <x14:dxf>
              <fill>
                <patternFill>
                  <bgColor theme="9"/>
                </patternFill>
              </fill>
            </x14:dxf>
          </x14:cfRule>
          <xm:sqref>K98</xm:sqref>
        </x14:conditionalFormatting>
        <x14:conditionalFormatting xmlns:xm="http://schemas.microsoft.com/office/excel/2006/main">
          <x14:cfRule type="expression" priority="58" id="{13DA907C-3BBC-43DA-9859-5EC0ACB927BF}">
            <xm:f>AND(別紙３_販売促進費!$I$44&lt;=$V$22,別紙３_販売促進費!$I$45&gt;=$V$21)</xm:f>
            <x14:dxf>
              <fill>
                <patternFill>
                  <bgColor theme="9"/>
                </patternFill>
              </fill>
            </x14:dxf>
          </x14:cfRule>
          <xm:sqref>K101</xm:sqref>
        </x14:conditionalFormatting>
        <x14:conditionalFormatting xmlns:xm="http://schemas.microsoft.com/office/excel/2006/main">
          <x14:cfRule type="expression" priority="42" id="{5F7D1C5A-CFF8-4756-875C-6CEABCA8C279}">
            <xm:f>AND(別紙３_販売促進費!$I$46&lt;=$V$22,別紙３_販売促進費!$I$47&gt;=$V$21)</xm:f>
            <x14:dxf>
              <fill>
                <patternFill>
                  <bgColor theme="9"/>
                </patternFill>
              </fill>
            </x14:dxf>
          </x14:cfRule>
          <xm:sqref>K104</xm:sqref>
        </x14:conditionalFormatting>
        <x14:conditionalFormatting xmlns:xm="http://schemas.microsoft.com/office/excel/2006/main">
          <x14:cfRule type="expression" priority="26" id="{76A6098A-16AA-49E6-99AD-5062EB8819E4}">
            <xm:f>AND(別紙３_販売促進費!$I$48&lt;=$V$22,別紙３_販売促進費!$I$49&gt;=$V$21)</xm:f>
            <x14:dxf>
              <fill>
                <patternFill>
                  <bgColor theme="9"/>
                </patternFill>
              </fill>
            </x14:dxf>
          </x14:cfRule>
          <xm:sqref>K107</xm:sqref>
        </x14:conditionalFormatting>
        <x14:conditionalFormatting xmlns:xm="http://schemas.microsoft.com/office/excel/2006/main">
          <x14:cfRule type="expression" priority="10" id="{505C9186-1BA1-4454-98BB-138201AE46D2}">
            <xm:f>AND(別紙３_販売促進費!$I$50&lt;=$V$22,別紙３_販売促進費!$I$51&gt;=$V$21)</xm:f>
            <x14:dxf>
              <fill>
                <patternFill>
                  <bgColor theme="9"/>
                </patternFill>
              </fill>
            </x14:dxf>
          </x14:cfRule>
          <xm:sqref>K110</xm:sqref>
        </x14:conditionalFormatting>
        <x14:conditionalFormatting xmlns:xm="http://schemas.microsoft.com/office/excel/2006/main">
          <x14:cfRule type="expression" priority="278" id="{365C1095-C9F2-4843-B89C-F31A61C9E569}">
            <xm:f>AND(別紙３_販売促進費!$I$7&lt;=$V$24,別紙３_販売促進費!$I$8&gt;=$V$23)</xm:f>
            <x14:dxf>
              <fill>
                <patternFill>
                  <bgColor rgb="FF00B050"/>
                </patternFill>
              </fill>
            </x14:dxf>
          </x14:cfRule>
          <xm:sqref>L50</xm:sqref>
        </x14:conditionalFormatting>
        <x14:conditionalFormatting xmlns:xm="http://schemas.microsoft.com/office/excel/2006/main">
          <x14:cfRule type="expression" priority="265" id="{D4AD230C-2F80-48F0-B4FD-0C13886BC5DA}">
            <xm:f>AND(別紙３_販売促進費!$I$11&lt;=$V$24,別紙３_販売促進費!$I$12&gt;=$V$23)</xm:f>
            <x14:dxf>
              <fill>
                <patternFill>
                  <bgColor theme="9"/>
                </patternFill>
              </fill>
            </x14:dxf>
          </x14:cfRule>
          <xm:sqref>L56</xm:sqref>
        </x14:conditionalFormatting>
        <x14:conditionalFormatting xmlns:xm="http://schemas.microsoft.com/office/excel/2006/main">
          <x14:cfRule type="expression" priority="248" id="{23B31C37-4B1A-4D95-978F-462FE4E9A6A9}">
            <xm:f>AND(別紙３_販売促進費!$I$13&lt;=$V$24,別紙３_販売促進費!$I$14&gt;=$V$23)</xm:f>
            <x14:dxf>
              <fill>
                <patternFill>
                  <bgColor theme="9"/>
                </patternFill>
              </fill>
            </x14:dxf>
          </x14:cfRule>
          <xm:sqref>L59</xm:sqref>
        </x14:conditionalFormatting>
        <x14:conditionalFormatting xmlns:xm="http://schemas.microsoft.com/office/excel/2006/main">
          <x14:cfRule type="expression" priority="233" id="{039381D4-5783-49F9-ACCE-82D3887C189F}">
            <xm:f>AND(別紙３_販売促進費!$I$15&lt;=$V$24,別紙３_販売促進費!$I$16&gt;=$V$23)</xm:f>
            <x14:dxf>
              <fill>
                <patternFill>
                  <bgColor theme="9"/>
                </patternFill>
              </fill>
            </x14:dxf>
          </x14:cfRule>
          <xm:sqref>L62</xm:sqref>
        </x14:conditionalFormatting>
        <x14:conditionalFormatting xmlns:xm="http://schemas.microsoft.com/office/excel/2006/main">
          <x14:cfRule type="expression" priority="218" id="{039A0362-5116-43FC-8750-9953A8A6217E}">
            <xm:f>AND(別紙３_販売促進費!$I$20&lt;=$V$24,別紙３_販売促進費!$I$21&gt;=$V$23)</xm:f>
            <x14:dxf>
              <fill>
                <patternFill>
                  <bgColor theme="9"/>
                </patternFill>
              </fill>
            </x14:dxf>
          </x14:cfRule>
          <xm:sqref>L68</xm:sqref>
        </x14:conditionalFormatting>
        <x14:conditionalFormatting xmlns:xm="http://schemas.microsoft.com/office/excel/2006/main">
          <x14:cfRule type="expression" priority="203" id="{A0F19AB1-6AF2-4EE6-A24E-DB554884C47F}">
            <xm:f>AND(別紙３_販売促進費!$I$22&lt;=$V$24,別紙３_販売促進費!$I$23&gt;=$V$23)</xm:f>
            <x14:dxf>
              <fill>
                <patternFill>
                  <bgColor theme="9"/>
                </patternFill>
              </fill>
            </x14:dxf>
          </x14:cfRule>
          <xm:sqref>L71</xm:sqref>
        </x14:conditionalFormatting>
        <x14:conditionalFormatting xmlns:xm="http://schemas.microsoft.com/office/excel/2006/main">
          <x14:cfRule type="expression" priority="188" id="{0B014E21-C338-48DA-A572-6C69E403CF60}">
            <xm:f>AND(別紙３_販売促進費!$I$24&lt;=$V$24,別紙３_販売促進費!$I$25&gt;=$V$23)</xm:f>
            <x14:dxf>
              <fill>
                <patternFill>
                  <bgColor theme="9"/>
                </patternFill>
              </fill>
            </x14:dxf>
          </x14:cfRule>
          <xm:sqref>L74</xm:sqref>
        </x14:conditionalFormatting>
        <x14:conditionalFormatting xmlns:xm="http://schemas.microsoft.com/office/excel/2006/main">
          <x14:cfRule type="expression" priority="173" id="{E086D5AD-A7E4-4CBB-B59E-4D774CD67674}">
            <xm:f>AND(別紙３_販売促進費!$I$26&lt;=$V$24,別紙３_販売促進費!$I$27&gt;=$V$23)</xm:f>
            <x14:dxf>
              <fill>
                <patternFill>
                  <bgColor theme="9"/>
                </patternFill>
              </fill>
            </x14:dxf>
          </x14:cfRule>
          <xm:sqref>L77</xm:sqref>
        </x14:conditionalFormatting>
        <x14:conditionalFormatting xmlns:xm="http://schemas.microsoft.com/office/excel/2006/main">
          <x14:cfRule type="expression" priority="158" id="{055CBA38-F698-4C40-B34C-9ED15B6B9890}">
            <xm:f>AND(別紙３_販売促進費!$I$28&lt;=$V$24,別紙３_販売促進費!$I$29&gt;=$V$23)</xm:f>
            <x14:dxf>
              <fill>
                <patternFill>
                  <bgColor theme="9"/>
                </patternFill>
              </fill>
            </x14:dxf>
          </x14:cfRule>
          <xm:sqref>L80</xm:sqref>
        </x14:conditionalFormatting>
        <x14:conditionalFormatting xmlns:xm="http://schemas.microsoft.com/office/excel/2006/main">
          <x14:cfRule type="expression" priority="143" id="{2C7E30C0-570C-435E-8F56-3AA80F32C8C1}">
            <xm:f>AND(別紙３_販売促進費!$I$33&lt;=$V$24,別紙３_販売促進費!$I$34&gt;=$V$23)</xm:f>
            <x14:dxf>
              <fill>
                <patternFill>
                  <bgColor theme="9"/>
                </patternFill>
              </fill>
            </x14:dxf>
          </x14:cfRule>
          <xm:sqref>L86</xm:sqref>
        </x14:conditionalFormatting>
        <x14:conditionalFormatting xmlns:xm="http://schemas.microsoft.com/office/excel/2006/main">
          <x14:cfRule type="expression" priority="128" id="{E879EEC0-7D07-4EA0-98C3-70970E2FD1BD}">
            <xm:f>AND(別紙３_販売促進費!$I$35&lt;=$V$24,別紙３_販売促進費!$I$36&gt;=$V$23)</xm:f>
            <x14:dxf>
              <fill>
                <patternFill>
                  <bgColor theme="9"/>
                </patternFill>
              </fill>
            </x14:dxf>
          </x14:cfRule>
          <xm:sqref>L89</xm:sqref>
        </x14:conditionalFormatting>
        <x14:conditionalFormatting xmlns:xm="http://schemas.microsoft.com/office/excel/2006/main">
          <x14:cfRule type="expression" priority="113" id="{17C08D8E-DAC6-4585-9825-347A28CE9EF3}">
            <xm:f>AND(別紙３_販売促進費!$I$37&lt;=$V$24,別紙３_販売促進費!$I$38&gt;=$V$23)</xm:f>
            <x14:dxf>
              <fill>
                <patternFill>
                  <bgColor theme="9"/>
                </patternFill>
              </fill>
            </x14:dxf>
          </x14:cfRule>
          <xm:sqref>L92</xm:sqref>
        </x14:conditionalFormatting>
        <x14:conditionalFormatting xmlns:xm="http://schemas.microsoft.com/office/excel/2006/main">
          <x14:cfRule type="expression" priority="98" id="{200AE12D-4288-4515-A903-C64BF34BC22E}">
            <xm:f>AND(別紙３_販売促進費!$I$42&lt;=$V$24,別紙３_販売促進費!$I$43&gt;=$V$23)</xm:f>
            <x14:dxf>
              <fill>
                <patternFill>
                  <bgColor theme="9"/>
                </patternFill>
              </fill>
            </x14:dxf>
          </x14:cfRule>
          <xm:sqref>L98</xm:sqref>
        </x14:conditionalFormatting>
        <x14:conditionalFormatting xmlns:xm="http://schemas.microsoft.com/office/excel/2006/main">
          <x14:cfRule type="expression" priority="67" id="{EBA664B2-42FA-4E46-8FDE-ADEAA3D64152}">
            <xm:f>AND(別紙３_販売促進費!$I$44&lt;=$V$24,別紙３_販売促進費!$I$45&gt;=$V$23)</xm:f>
            <x14:dxf>
              <fill>
                <patternFill>
                  <bgColor theme="9"/>
                </patternFill>
              </fill>
            </x14:dxf>
          </x14:cfRule>
          <xm:sqref>L101</xm:sqref>
        </x14:conditionalFormatting>
        <x14:conditionalFormatting xmlns:xm="http://schemas.microsoft.com/office/excel/2006/main">
          <x14:cfRule type="expression" priority="51" id="{E09F25D6-D141-4D25-AB25-67F246D8922A}">
            <xm:f>AND(別紙３_販売促進費!$I$46&lt;=$V$24,別紙３_販売促進費!$I$47&gt;=$V$23)</xm:f>
            <x14:dxf>
              <fill>
                <patternFill>
                  <bgColor theme="9"/>
                </patternFill>
              </fill>
            </x14:dxf>
          </x14:cfRule>
          <xm:sqref>L104</xm:sqref>
        </x14:conditionalFormatting>
        <x14:conditionalFormatting xmlns:xm="http://schemas.microsoft.com/office/excel/2006/main">
          <x14:cfRule type="expression" priority="35" id="{CE97117B-49F5-4B27-9DF9-8D4392DD8C81}">
            <xm:f>AND(別紙３_販売促進費!$I$48&lt;=$V$24,別紙３_販売促進費!$I$49&gt;=$V$23)</xm:f>
            <x14:dxf>
              <fill>
                <patternFill>
                  <bgColor theme="9"/>
                </patternFill>
              </fill>
            </x14:dxf>
          </x14:cfRule>
          <xm:sqref>L107</xm:sqref>
        </x14:conditionalFormatting>
        <x14:conditionalFormatting xmlns:xm="http://schemas.microsoft.com/office/excel/2006/main">
          <x14:cfRule type="expression" priority="19" id="{B87F03D9-B1BD-46FA-9814-6213CBC0ED82}">
            <xm:f>AND(別紙３_販売促進費!$I$50&lt;=$V$24,別紙３_販売促進費!$I$51&gt;=$V$23)</xm:f>
            <x14:dxf>
              <fill>
                <patternFill>
                  <bgColor theme="9"/>
                </patternFill>
              </fill>
            </x14:dxf>
          </x14:cfRule>
          <xm:sqref>L110</xm:sqref>
        </x14:conditionalFormatting>
        <x14:conditionalFormatting xmlns:xm="http://schemas.microsoft.com/office/excel/2006/main">
          <x14:cfRule type="expression" priority="277" id="{720A7DF5-DA0E-44E7-91CA-C6D2D5417335}">
            <xm:f>AND(別紙３_販売促進費!$I$7&lt;=$V$26,別紙３_販売促進費!$I$8&gt;=$V$25)</xm:f>
            <x14:dxf>
              <fill>
                <patternFill>
                  <bgColor rgb="FF00B050"/>
                </patternFill>
              </fill>
            </x14:dxf>
          </x14:cfRule>
          <xm:sqref>M50</xm:sqref>
        </x14:conditionalFormatting>
        <x14:conditionalFormatting xmlns:xm="http://schemas.microsoft.com/office/excel/2006/main">
          <x14:cfRule type="expression" priority="263" id="{4F58B81A-A85B-4038-A81E-D8A22CFAE96C}">
            <xm:f>AND(別紙３_販売促進費!$I$11&lt;=$V$26,別紙３_販売促進費!$I$12&gt;=$V$25)</xm:f>
            <x14:dxf>
              <fill>
                <patternFill>
                  <bgColor theme="9"/>
                </patternFill>
              </fill>
            </x14:dxf>
          </x14:cfRule>
          <xm:sqref>M56</xm:sqref>
        </x14:conditionalFormatting>
        <x14:conditionalFormatting xmlns:xm="http://schemas.microsoft.com/office/excel/2006/main">
          <x14:cfRule type="expression" priority="247" id="{B52D1E33-055C-4E69-95EB-07A45E251DB4}">
            <xm:f>AND(別紙３_販売促進費!$I$13&lt;=$V$26,別紙３_販売促進費!$I$14&gt;=$V$25)</xm:f>
            <x14:dxf>
              <fill>
                <patternFill>
                  <bgColor theme="9"/>
                </patternFill>
              </fill>
            </x14:dxf>
          </x14:cfRule>
          <xm:sqref>M59</xm:sqref>
        </x14:conditionalFormatting>
        <x14:conditionalFormatting xmlns:xm="http://schemas.microsoft.com/office/excel/2006/main">
          <x14:cfRule type="expression" priority="232" id="{5CC95E53-285B-4772-BDD7-F74A953F11D4}">
            <xm:f>AND(別紙３_販売促進費!$I$15&lt;=$V$26,別紙３_販売促進費!$I$16&gt;=$V$25)</xm:f>
            <x14:dxf>
              <fill>
                <patternFill>
                  <bgColor theme="9"/>
                </patternFill>
              </fill>
            </x14:dxf>
          </x14:cfRule>
          <xm:sqref>M62</xm:sqref>
        </x14:conditionalFormatting>
        <x14:conditionalFormatting xmlns:xm="http://schemas.microsoft.com/office/excel/2006/main">
          <x14:cfRule type="expression" priority="217" id="{BBD3FC1F-CD4E-4FFB-8C6C-5375970A5966}">
            <xm:f>AND(別紙３_販売促進費!$I$20&lt;=$V$26,別紙３_販売促進費!$I$21&gt;=$V$25)</xm:f>
            <x14:dxf>
              <fill>
                <patternFill>
                  <bgColor theme="9"/>
                </patternFill>
              </fill>
            </x14:dxf>
          </x14:cfRule>
          <xm:sqref>M68</xm:sqref>
        </x14:conditionalFormatting>
        <x14:conditionalFormatting xmlns:xm="http://schemas.microsoft.com/office/excel/2006/main">
          <x14:cfRule type="expression" priority="202" id="{561E305A-C7F5-4F04-9020-E7D88ED21621}">
            <xm:f>AND(別紙３_販売促進費!$I$22&lt;=$V$26,別紙３_販売促進費!$I$23&gt;=$V$25)</xm:f>
            <x14:dxf>
              <fill>
                <patternFill>
                  <bgColor theme="9"/>
                </patternFill>
              </fill>
            </x14:dxf>
          </x14:cfRule>
          <xm:sqref>M71</xm:sqref>
        </x14:conditionalFormatting>
        <x14:conditionalFormatting xmlns:xm="http://schemas.microsoft.com/office/excel/2006/main">
          <x14:cfRule type="expression" priority="187" id="{EE52450D-CD86-48CE-A72A-E2D2F7232512}">
            <xm:f>AND(別紙３_販売促進費!$I$24&lt;=$V$26,別紙３_販売促進費!$I$25&gt;=$V$25)</xm:f>
            <x14:dxf>
              <fill>
                <patternFill>
                  <bgColor theme="9"/>
                </patternFill>
              </fill>
            </x14:dxf>
          </x14:cfRule>
          <xm:sqref>M74</xm:sqref>
        </x14:conditionalFormatting>
        <x14:conditionalFormatting xmlns:xm="http://schemas.microsoft.com/office/excel/2006/main">
          <x14:cfRule type="expression" priority="172" id="{A92693EA-8A10-4681-B6E5-61B79CDF90FB}">
            <xm:f>AND(別紙３_販売促進費!$I$26&lt;=$V$26,別紙３_販売促進費!$I$27&gt;=$V$25)</xm:f>
            <x14:dxf>
              <fill>
                <patternFill>
                  <bgColor theme="9"/>
                </patternFill>
              </fill>
            </x14:dxf>
          </x14:cfRule>
          <xm:sqref>M77</xm:sqref>
        </x14:conditionalFormatting>
        <x14:conditionalFormatting xmlns:xm="http://schemas.microsoft.com/office/excel/2006/main">
          <x14:cfRule type="expression" priority="157" id="{D9832A99-F018-4A44-B369-9D8931C1C742}">
            <xm:f>AND(別紙３_販売促進費!$I$28&lt;=$V$26,別紙３_販売促進費!$I$29&gt;=$V$25)</xm:f>
            <x14:dxf>
              <fill>
                <patternFill>
                  <bgColor theme="9"/>
                </patternFill>
              </fill>
            </x14:dxf>
          </x14:cfRule>
          <xm:sqref>M80</xm:sqref>
        </x14:conditionalFormatting>
        <x14:conditionalFormatting xmlns:xm="http://schemas.microsoft.com/office/excel/2006/main">
          <x14:cfRule type="expression" priority="142" id="{D7C8DAB3-2DA3-4645-84B9-A7CDD320E09D}">
            <xm:f>AND(別紙３_販売促進費!$I$33&lt;=$V$26,別紙３_販売促進費!$I$34&gt;=$V$25)</xm:f>
            <x14:dxf>
              <fill>
                <patternFill>
                  <bgColor theme="9"/>
                </patternFill>
              </fill>
            </x14:dxf>
          </x14:cfRule>
          <xm:sqref>M86</xm:sqref>
        </x14:conditionalFormatting>
        <x14:conditionalFormatting xmlns:xm="http://schemas.microsoft.com/office/excel/2006/main">
          <x14:cfRule type="expression" priority="127" id="{EA556664-F778-4FDC-97EF-F6D30666FCCC}">
            <xm:f>AND(別紙３_販売促進費!$I$35&lt;=$V$26,別紙３_販売促進費!$I$36&gt;=$V$25)</xm:f>
            <x14:dxf>
              <fill>
                <patternFill>
                  <bgColor theme="9"/>
                </patternFill>
              </fill>
            </x14:dxf>
          </x14:cfRule>
          <xm:sqref>M89</xm:sqref>
        </x14:conditionalFormatting>
        <x14:conditionalFormatting xmlns:xm="http://schemas.microsoft.com/office/excel/2006/main">
          <x14:cfRule type="expression" priority="112" id="{6F0C4801-47CA-4DFF-915A-D08628E9E015}">
            <xm:f>AND(別紙３_販売促進費!$I$37&lt;=$V$26,別紙３_販売促進費!$I$38&gt;=$V$25)</xm:f>
            <x14:dxf>
              <fill>
                <patternFill>
                  <bgColor theme="9"/>
                </patternFill>
              </fill>
            </x14:dxf>
          </x14:cfRule>
          <xm:sqref>M92</xm:sqref>
        </x14:conditionalFormatting>
        <x14:conditionalFormatting xmlns:xm="http://schemas.microsoft.com/office/excel/2006/main">
          <x14:cfRule type="expression" priority="97" id="{C72A0011-B37A-45EA-86B8-DC00D688F427}">
            <xm:f>AND(別紙３_販売促進費!$I$42&lt;=$V$26,別紙３_販売促進費!$I$43&gt;=$V$25)</xm:f>
            <x14:dxf>
              <fill>
                <patternFill>
                  <bgColor theme="9"/>
                </patternFill>
              </fill>
            </x14:dxf>
          </x14:cfRule>
          <xm:sqref>M98</xm:sqref>
        </x14:conditionalFormatting>
        <x14:conditionalFormatting xmlns:xm="http://schemas.microsoft.com/office/excel/2006/main">
          <x14:cfRule type="expression" priority="66" id="{1AEBEF7F-58F1-4ACC-A946-7A1071BFDCF9}">
            <xm:f>AND(別紙３_販売促進費!$I$44&lt;=$V$26,別紙３_販売促進費!$I$45&gt;=$V$25)</xm:f>
            <x14:dxf>
              <fill>
                <patternFill>
                  <bgColor theme="9"/>
                </patternFill>
              </fill>
            </x14:dxf>
          </x14:cfRule>
          <xm:sqref>M101</xm:sqref>
        </x14:conditionalFormatting>
        <x14:conditionalFormatting xmlns:xm="http://schemas.microsoft.com/office/excel/2006/main">
          <x14:cfRule type="expression" priority="50" id="{656799CD-85CB-4A59-BFCA-32BF96F12EE0}">
            <xm:f>AND(別紙３_販売促進費!$I$46&lt;=$V$26,別紙３_販売促進費!$I$47&gt;=$V$25)</xm:f>
            <x14:dxf>
              <fill>
                <patternFill>
                  <bgColor theme="9"/>
                </patternFill>
              </fill>
            </x14:dxf>
          </x14:cfRule>
          <xm:sqref>M104</xm:sqref>
        </x14:conditionalFormatting>
        <x14:conditionalFormatting xmlns:xm="http://schemas.microsoft.com/office/excel/2006/main">
          <x14:cfRule type="expression" priority="34" id="{2836AC8C-6E86-42AC-9E98-EB7942549B3A}">
            <xm:f>AND(別紙３_販売促進費!$I$48&lt;=$V$26,別紙３_販売促進費!$I$49&gt;=$V$25)</xm:f>
            <x14:dxf>
              <fill>
                <patternFill>
                  <bgColor theme="9"/>
                </patternFill>
              </fill>
            </x14:dxf>
          </x14:cfRule>
          <xm:sqref>M107</xm:sqref>
        </x14:conditionalFormatting>
        <x14:conditionalFormatting xmlns:xm="http://schemas.microsoft.com/office/excel/2006/main">
          <x14:cfRule type="expression" priority="18" id="{CABBCCBF-FAB4-4CDE-866C-CA19DCCC35E6}">
            <xm:f>AND(別紙３_販売促進費!$I$50&lt;=$V$26,別紙３_販売促進費!$I$51&gt;=$V$25)</xm:f>
            <x14:dxf>
              <fill>
                <patternFill>
                  <bgColor theme="9"/>
                </patternFill>
              </fill>
            </x14:dxf>
          </x14:cfRule>
          <xm:sqref>M110</xm:sqref>
        </x14:conditionalFormatting>
        <x14:conditionalFormatting xmlns:xm="http://schemas.microsoft.com/office/excel/2006/main">
          <x14:cfRule type="expression" priority="276" id="{7C258A33-B455-430F-916C-2EFA9A3704F3}">
            <xm:f>AND(別紙３_販売促進費!$I$7&lt;=$V$28,別紙３_販売促進費!$I$8&gt;=$V$27)</xm:f>
            <x14:dxf>
              <fill>
                <patternFill>
                  <bgColor rgb="FF00B050"/>
                </patternFill>
              </fill>
            </x14:dxf>
          </x14:cfRule>
          <xm:sqref>N50</xm:sqref>
        </x14:conditionalFormatting>
        <x14:conditionalFormatting xmlns:xm="http://schemas.microsoft.com/office/excel/2006/main">
          <x14:cfRule type="expression" priority="262" id="{F3CFC61D-74A3-492F-9827-3642D85EA200}">
            <xm:f>AND(別紙３_販売促進費!$I$11&lt;=$V$28,別紙３_販売促進費!$I$12&gt;=$V$27)</xm:f>
            <x14:dxf>
              <fill>
                <patternFill>
                  <bgColor theme="9"/>
                </patternFill>
              </fill>
            </x14:dxf>
          </x14:cfRule>
          <xm:sqref>N56</xm:sqref>
        </x14:conditionalFormatting>
        <x14:conditionalFormatting xmlns:xm="http://schemas.microsoft.com/office/excel/2006/main">
          <x14:cfRule type="expression" priority="246" id="{BE6B8864-85D9-4F53-952D-D7BE1E54D59B}">
            <xm:f>AND(別紙３_販売促進費!$I$13&lt;=$V$28,別紙３_販売促進費!$I$14&gt;=$V$27)</xm:f>
            <x14:dxf>
              <fill>
                <patternFill>
                  <bgColor theme="9"/>
                </patternFill>
              </fill>
            </x14:dxf>
          </x14:cfRule>
          <xm:sqref>N59</xm:sqref>
        </x14:conditionalFormatting>
        <x14:conditionalFormatting xmlns:xm="http://schemas.microsoft.com/office/excel/2006/main">
          <x14:cfRule type="expression" priority="231" id="{0BA0CFC7-2A55-46BC-83F1-775B6F2BDEC7}">
            <xm:f>AND(別紙３_販売促進費!$I$15&lt;=$V$28,別紙３_販売促進費!$I$16&gt;=$V$27)</xm:f>
            <x14:dxf>
              <fill>
                <patternFill>
                  <bgColor theme="9"/>
                </patternFill>
              </fill>
            </x14:dxf>
          </x14:cfRule>
          <xm:sqref>N62</xm:sqref>
        </x14:conditionalFormatting>
        <x14:conditionalFormatting xmlns:xm="http://schemas.microsoft.com/office/excel/2006/main">
          <x14:cfRule type="expression" priority="216" id="{C46CCA12-CFCB-4201-9346-331051F38F7B}">
            <xm:f>AND(別紙３_販売促進費!$I$20&lt;=$V$28,別紙３_販売促進費!$I$21&gt;=$V$27)</xm:f>
            <x14:dxf>
              <fill>
                <patternFill>
                  <bgColor theme="9"/>
                </patternFill>
              </fill>
            </x14:dxf>
          </x14:cfRule>
          <xm:sqref>N68</xm:sqref>
        </x14:conditionalFormatting>
        <x14:conditionalFormatting xmlns:xm="http://schemas.microsoft.com/office/excel/2006/main">
          <x14:cfRule type="expression" priority="201" id="{56FA909B-3418-4EC5-AA0D-1BAEE09F5502}">
            <xm:f>AND(別紙３_販売促進費!$I$22&lt;=$V$28,別紙３_販売促進費!$I$23&gt;=$V$27)</xm:f>
            <x14:dxf>
              <fill>
                <patternFill>
                  <bgColor theme="9"/>
                </patternFill>
              </fill>
            </x14:dxf>
          </x14:cfRule>
          <xm:sqref>N71</xm:sqref>
        </x14:conditionalFormatting>
        <x14:conditionalFormatting xmlns:xm="http://schemas.microsoft.com/office/excel/2006/main">
          <x14:cfRule type="expression" priority="186" id="{E5C70241-A581-415B-8C22-0E05A02CA843}">
            <xm:f>AND(別紙３_販売促進費!$I$24&lt;=$V$28,別紙３_販売促進費!$I$25&gt;=$V$27)</xm:f>
            <x14:dxf>
              <fill>
                <patternFill>
                  <bgColor theme="9"/>
                </patternFill>
              </fill>
            </x14:dxf>
          </x14:cfRule>
          <xm:sqref>N74</xm:sqref>
        </x14:conditionalFormatting>
        <x14:conditionalFormatting xmlns:xm="http://schemas.microsoft.com/office/excel/2006/main">
          <x14:cfRule type="expression" priority="171" id="{32A9A3B5-E5F8-451F-BA97-CB4176473C93}">
            <xm:f>AND(別紙３_販売促進費!$I$26&lt;=$V$28,別紙３_販売促進費!$I$27&gt;=$V$27)</xm:f>
            <x14:dxf>
              <fill>
                <patternFill>
                  <bgColor theme="9"/>
                </patternFill>
              </fill>
            </x14:dxf>
          </x14:cfRule>
          <xm:sqref>N77</xm:sqref>
        </x14:conditionalFormatting>
        <x14:conditionalFormatting xmlns:xm="http://schemas.microsoft.com/office/excel/2006/main">
          <x14:cfRule type="expression" priority="156" id="{33761725-EAB5-4958-97E8-820C2C38F2D0}">
            <xm:f>AND(別紙３_販売促進費!$I$28&lt;=$V$28,別紙３_販売促進費!$I$29&gt;=$V$27)</xm:f>
            <x14:dxf>
              <fill>
                <patternFill>
                  <bgColor theme="9"/>
                </patternFill>
              </fill>
            </x14:dxf>
          </x14:cfRule>
          <xm:sqref>N80</xm:sqref>
        </x14:conditionalFormatting>
        <x14:conditionalFormatting xmlns:xm="http://schemas.microsoft.com/office/excel/2006/main">
          <x14:cfRule type="expression" priority="141" id="{062792D6-2452-4745-918C-CC60BDA80E97}">
            <xm:f>AND(別紙３_販売促進費!$I$33&lt;=$V$28,別紙３_販売促進費!$I$34&gt;=$V$27)</xm:f>
            <x14:dxf>
              <fill>
                <patternFill>
                  <bgColor theme="9"/>
                </patternFill>
              </fill>
            </x14:dxf>
          </x14:cfRule>
          <xm:sqref>N86</xm:sqref>
        </x14:conditionalFormatting>
        <x14:conditionalFormatting xmlns:xm="http://schemas.microsoft.com/office/excel/2006/main">
          <x14:cfRule type="expression" priority="126" id="{9B060A25-038F-4916-AB5F-0823DA043AB1}">
            <xm:f>AND(別紙３_販売促進費!$I$35&lt;=$V$28,別紙３_販売促進費!$I$36&gt;=$V$27)</xm:f>
            <x14:dxf>
              <fill>
                <patternFill>
                  <bgColor theme="9"/>
                </patternFill>
              </fill>
            </x14:dxf>
          </x14:cfRule>
          <xm:sqref>N89</xm:sqref>
        </x14:conditionalFormatting>
        <x14:conditionalFormatting xmlns:xm="http://schemas.microsoft.com/office/excel/2006/main">
          <x14:cfRule type="expression" priority="111" id="{F591D6BB-F6A6-4482-874E-DC0C139622F1}">
            <xm:f>AND(別紙３_販売促進費!$I$37&lt;=$V$28,別紙３_販売促進費!$I$38&gt;=$V$27)</xm:f>
            <x14:dxf>
              <fill>
                <patternFill>
                  <bgColor theme="9"/>
                </patternFill>
              </fill>
            </x14:dxf>
          </x14:cfRule>
          <xm:sqref>N92</xm:sqref>
        </x14:conditionalFormatting>
        <x14:conditionalFormatting xmlns:xm="http://schemas.microsoft.com/office/excel/2006/main">
          <x14:cfRule type="expression" priority="96" id="{C9FE642D-3374-4B71-9906-C60F74B0B2A6}">
            <xm:f>AND(別紙３_販売促進費!$I$42&lt;=$V$28,別紙３_販売促進費!$I$43&gt;=$V$27)</xm:f>
            <x14:dxf>
              <fill>
                <patternFill>
                  <bgColor theme="9"/>
                </patternFill>
              </fill>
            </x14:dxf>
          </x14:cfRule>
          <xm:sqref>N98</xm:sqref>
        </x14:conditionalFormatting>
        <x14:conditionalFormatting xmlns:xm="http://schemas.microsoft.com/office/excel/2006/main">
          <x14:cfRule type="expression" priority="65" id="{C17B089A-0FAD-42E2-973A-68A482103002}">
            <xm:f>AND(別紙３_販売促進費!$I$44&lt;=$V$28,別紙３_販売促進費!$I$45&gt;=$V$27)</xm:f>
            <x14:dxf>
              <fill>
                <patternFill>
                  <bgColor theme="9"/>
                </patternFill>
              </fill>
            </x14:dxf>
          </x14:cfRule>
          <xm:sqref>N101</xm:sqref>
        </x14:conditionalFormatting>
        <x14:conditionalFormatting xmlns:xm="http://schemas.microsoft.com/office/excel/2006/main">
          <x14:cfRule type="expression" priority="49" id="{A0401042-7700-460E-9F7F-6D4B9AD598CA}">
            <xm:f>AND(別紙３_販売促進費!$I$46&lt;=$V$28,別紙３_販売促進費!$I$47&gt;=$V$27)</xm:f>
            <x14:dxf>
              <fill>
                <patternFill>
                  <bgColor theme="9"/>
                </patternFill>
              </fill>
            </x14:dxf>
          </x14:cfRule>
          <xm:sqref>N104</xm:sqref>
        </x14:conditionalFormatting>
        <x14:conditionalFormatting xmlns:xm="http://schemas.microsoft.com/office/excel/2006/main">
          <x14:cfRule type="expression" priority="33" id="{1B88B856-86C8-48F0-90E2-79A62D9F8897}">
            <xm:f>AND(別紙３_販売促進費!$I$48&lt;=$V$28,別紙３_販売促進費!$I$49&gt;=$V$27)</xm:f>
            <x14:dxf>
              <fill>
                <patternFill>
                  <bgColor theme="9"/>
                </patternFill>
              </fill>
            </x14:dxf>
          </x14:cfRule>
          <xm:sqref>N107</xm:sqref>
        </x14:conditionalFormatting>
        <x14:conditionalFormatting xmlns:xm="http://schemas.microsoft.com/office/excel/2006/main">
          <x14:cfRule type="expression" priority="17" id="{19A952D2-CCDF-4349-A41E-42016EE489BF}">
            <xm:f>AND(別紙３_販売促進費!$I$50&lt;=$V$28,別紙３_販売促進費!$I$51&gt;=$V$27)</xm:f>
            <x14:dxf>
              <fill>
                <patternFill>
                  <bgColor theme="9"/>
                </patternFill>
              </fill>
            </x14:dxf>
          </x14:cfRule>
          <xm:sqref>N110</xm:sqref>
        </x14:conditionalFormatting>
        <x14:conditionalFormatting xmlns:xm="http://schemas.microsoft.com/office/excel/2006/main">
          <x14:cfRule type="expression" priority="275" id="{6608D7E7-DC41-4624-BBCB-6276C7D7902C}">
            <xm:f>AND(別紙３_販売促進費!$I$7&lt;=$V$30,別紙３_販売促進費!$I$8&gt;=$V$29)</xm:f>
            <x14:dxf>
              <fill>
                <patternFill>
                  <bgColor rgb="FF00B050"/>
                </patternFill>
              </fill>
            </x14:dxf>
          </x14:cfRule>
          <xm:sqref>O50</xm:sqref>
        </x14:conditionalFormatting>
        <x14:conditionalFormatting xmlns:xm="http://schemas.microsoft.com/office/excel/2006/main">
          <x14:cfRule type="expression" priority="261" id="{C3B15023-457A-4251-AE95-4B98B917F382}">
            <xm:f>AND(別紙３_販売促進費!$I$11&lt;=$V$30,別紙３_販売促進費!$I$12&gt;=$V$29)</xm:f>
            <x14:dxf>
              <fill>
                <patternFill>
                  <bgColor theme="9"/>
                </patternFill>
              </fill>
            </x14:dxf>
          </x14:cfRule>
          <xm:sqref>O56</xm:sqref>
        </x14:conditionalFormatting>
        <x14:conditionalFormatting xmlns:xm="http://schemas.microsoft.com/office/excel/2006/main">
          <x14:cfRule type="expression" priority="245" id="{E2F1B40D-8777-4027-95BD-58584C60C564}">
            <xm:f>AND(別紙３_販売促進費!$I$13&lt;=$V$30,別紙３_販売促進費!$I$14&gt;=$V$29)</xm:f>
            <x14:dxf>
              <fill>
                <patternFill>
                  <bgColor theme="9"/>
                </patternFill>
              </fill>
            </x14:dxf>
          </x14:cfRule>
          <xm:sqref>O59</xm:sqref>
        </x14:conditionalFormatting>
        <x14:conditionalFormatting xmlns:xm="http://schemas.microsoft.com/office/excel/2006/main">
          <x14:cfRule type="expression" priority="230" id="{C4BF9CFA-D51F-4ECB-BEBA-33F908097BC2}">
            <xm:f>AND(別紙３_販売促進費!$I$15&lt;=$V$30,別紙３_販売促進費!$I$16&gt;=$V$29)</xm:f>
            <x14:dxf>
              <fill>
                <patternFill>
                  <bgColor theme="9"/>
                </patternFill>
              </fill>
            </x14:dxf>
          </x14:cfRule>
          <xm:sqref>O62</xm:sqref>
        </x14:conditionalFormatting>
        <x14:conditionalFormatting xmlns:xm="http://schemas.microsoft.com/office/excel/2006/main">
          <x14:cfRule type="expression" priority="215" id="{6760D5A7-B234-4789-B941-9E9260707C96}">
            <xm:f>AND(別紙３_販売促進費!$I$20&lt;=$V$30,別紙３_販売促進費!$I$21&gt;=$V$29)</xm:f>
            <x14:dxf>
              <fill>
                <patternFill>
                  <bgColor theme="9"/>
                </patternFill>
              </fill>
            </x14:dxf>
          </x14:cfRule>
          <xm:sqref>O68</xm:sqref>
        </x14:conditionalFormatting>
        <x14:conditionalFormatting xmlns:xm="http://schemas.microsoft.com/office/excel/2006/main">
          <x14:cfRule type="expression" priority="200" id="{71CFA583-F7A5-4081-A46D-A6AA5D30ACEC}">
            <xm:f>AND(別紙３_販売促進費!$I$22&lt;=$V$30,別紙３_販売促進費!$I$23&gt;=$V$29)</xm:f>
            <x14:dxf>
              <fill>
                <patternFill>
                  <bgColor theme="9"/>
                </patternFill>
              </fill>
            </x14:dxf>
          </x14:cfRule>
          <xm:sqref>O71</xm:sqref>
        </x14:conditionalFormatting>
        <x14:conditionalFormatting xmlns:xm="http://schemas.microsoft.com/office/excel/2006/main">
          <x14:cfRule type="expression" priority="185" id="{F2E4C01B-9490-4069-89EC-6BE650C892AA}">
            <xm:f>AND(別紙３_販売促進費!$I$24&lt;=$V$30,別紙３_販売促進費!$I$25&gt;=$V$29)</xm:f>
            <x14:dxf>
              <fill>
                <patternFill>
                  <bgColor theme="9"/>
                </patternFill>
              </fill>
            </x14:dxf>
          </x14:cfRule>
          <xm:sqref>O74</xm:sqref>
        </x14:conditionalFormatting>
        <x14:conditionalFormatting xmlns:xm="http://schemas.microsoft.com/office/excel/2006/main">
          <x14:cfRule type="expression" priority="170" id="{74D752A8-BAC0-4E63-9687-698C4EFEE4BF}">
            <xm:f>AND(別紙３_販売促進費!$I$26&lt;=$V$30,別紙３_販売促進費!$I$27&gt;=$V$29)</xm:f>
            <x14:dxf>
              <fill>
                <patternFill>
                  <bgColor theme="9"/>
                </patternFill>
              </fill>
            </x14:dxf>
          </x14:cfRule>
          <xm:sqref>O77</xm:sqref>
        </x14:conditionalFormatting>
        <x14:conditionalFormatting xmlns:xm="http://schemas.microsoft.com/office/excel/2006/main">
          <x14:cfRule type="expression" priority="155" id="{CF1A9382-558C-407B-AA20-D74193998FBB}">
            <xm:f>AND(別紙３_販売促進費!$I$28&lt;=$V$30,別紙３_販売促進費!$I$29&gt;=$V$29)</xm:f>
            <x14:dxf>
              <fill>
                <patternFill>
                  <bgColor theme="9"/>
                </patternFill>
              </fill>
            </x14:dxf>
          </x14:cfRule>
          <xm:sqref>O80</xm:sqref>
        </x14:conditionalFormatting>
        <x14:conditionalFormatting xmlns:xm="http://schemas.microsoft.com/office/excel/2006/main">
          <x14:cfRule type="expression" priority="140" id="{AAC9A958-8C83-4623-8808-728B63F87684}">
            <xm:f>AND(別紙３_販売促進費!$I$33&lt;=$V$30,別紙３_販売促進費!$I$34&gt;=$V$29)</xm:f>
            <x14:dxf>
              <fill>
                <patternFill>
                  <bgColor theme="9"/>
                </patternFill>
              </fill>
            </x14:dxf>
          </x14:cfRule>
          <xm:sqref>O86</xm:sqref>
        </x14:conditionalFormatting>
        <x14:conditionalFormatting xmlns:xm="http://schemas.microsoft.com/office/excel/2006/main">
          <x14:cfRule type="expression" priority="125" id="{692D99B6-73FA-4C57-B944-EFD0E6FA4503}">
            <xm:f>AND(別紙３_販売促進費!$I$35&lt;=$V$30,別紙３_販売促進費!$I$36&gt;=$V$29)</xm:f>
            <x14:dxf>
              <fill>
                <patternFill>
                  <bgColor theme="9"/>
                </patternFill>
              </fill>
            </x14:dxf>
          </x14:cfRule>
          <xm:sqref>O89</xm:sqref>
        </x14:conditionalFormatting>
        <x14:conditionalFormatting xmlns:xm="http://schemas.microsoft.com/office/excel/2006/main">
          <x14:cfRule type="expression" priority="110" id="{2977853B-965C-4564-B6F4-6241FEE6C6B4}">
            <xm:f>AND(別紙３_販売促進費!$I$37&lt;=$V$30,別紙３_販売促進費!$I$38&gt;=$V$29)</xm:f>
            <x14:dxf>
              <fill>
                <patternFill>
                  <bgColor theme="9"/>
                </patternFill>
              </fill>
            </x14:dxf>
          </x14:cfRule>
          <xm:sqref>O92</xm:sqref>
        </x14:conditionalFormatting>
        <x14:conditionalFormatting xmlns:xm="http://schemas.microsoft.com/office/excel/2006/main">
          <x14:cfRule type="expression" priority="95" id="{5AD80DFE-F63D-4956-8590-F10842467C71}">
            <xm:f>AND(別紙３_販売促進費!$I$42&lt;=$V$30,別紙３_販売促進費!$I$43&gt;=$V$29)</xm:f>
            <x14:dxf>
              <fill>
                <patternFill>
                  <bgColor theme="9"/>
                </patternFill>
              </fill>
            </x14:dxf>
          </x14:cfRule>
          <xm:sqref>O98</xm:sqref>
        </x14:conditionalFormatting>
        <x14:conditionalFormatting xmlns:xm="http://schemas.microsoft.com/office/excel/2006/main">
          <x14:cfRule type="expression" priority="64" id="{15828205-DFF5-4307-9BCF-BD51B86C2897}">
            <xm:f>AND(別紙３_販売促進費!$I$44&lt;=$V$30,別紙３_販売促進費!$I$45&gt;=$V$29)</xm:f>
            <x14:dxf>
              <fill>
                <patternFill>
                  <bgColor theme="9"/>
                </patternFill>
              </fill>
            </x14:dxf>
          </x14:cfRule>
          <xm:sqref>O101</xm:sqref>
        </x14:conditionalFormatting>
        <x14:conditionalFormatting xmlns:xm="http://schemas.microsoft.com/office/excel/2006/main">
          <x14:cfRule type="expression" priority="48" id="{383CA51A-A36B-4DE0-87D5-E6C8C2E7DA76}">
            <xm:f>AND(別紙３_販売促進費!$I$46&lt;=$V$30,別紙３_販売促進費!$I$47&gt;=$V$29)</xm:f>
            <x14:dxf>
              <fill>
                <patternFill>
                  <bgColor theme="9"/>
                </patternFill>
              </fill>
            </x14:dxf>
          </x14:cfRule>
          <xm:sqref>O104</xm:sqref>
        </x14:conditionalFormatting>
        <x14:conditionalFormatting xmlns:xm="http://schemas.microsoft.com/office/excel/2006/main">
          <x14:cfRule type="expression" priority="32" id="{778D8C81-A832-4DC3-B646-841036131CDE}">
            <xm:f>AND(別紙３_販売促進費!$I$48&lt;=$V$30,別紙３_販売促進費!$I$49&gt;=$V$29)</xm:f>
            <x14:dxf>
              <fill>
                <patternFill>
                  <bgColor theme="9"/>
                </patternFill>
              </fill>
            </x14:dxf>
          </x14:cfRule>
          <xm:sqref>O107</xm:sqref>
        </x14:conditionalFormatting>
        <x14:conditionalFormatting xmlns:xm="http://schemas.microsoft.com/office/excel/2006/main">
          <x14:cfRule type="expression" priority="16" id="{9B8F47AC-9864-4BA1-915E-8B39C0E1FA79}">
            <xm:f>AND(別紙３_販売促進費!$I$50&lt;=$V$30,別紙３_販売促進費!$I$51&gt;=$V$29)</xm:f>
            <x14:dxf>
              <fill>
                <patternFill>
                  <bgColor theme="9"/>
                </patternFill>
              </fill>
            </x14:dxf>
          </x14:cfRule>
          <xm:sqref>O110</xm:sqref>
        </x14:conditionalFormatting>
        <x14:conditionalFormatting xmlns:xm="http://schemas.microsoft.com/office/excel/2006/main">
          <x14:cfRule type="expression" priority="274" id="{9DC20D49-4245-46E9-B103-E161D67E5B60}">
            <xm:f>AND(別紙３_販売促進費!$I$7&lt;=$V$32,別紙３_販売促進費!$I$8&gt;=$V$31)</xm:f>
            <x14:dxf>
              <fill>
                <patternFill>
                  <bgColor rgb="FF00B050"/>
                </patternFill>
              </fill>
            </x14:dxf>
          </x14:cfRule>
          <xm:sqref>P50</xm:sqref>
        </x14:conditionalFormatting>
        <x14:conditionalFormatting xmlns:xm="http://schemas.microsoft.com/office/excel/2006/main">
          <x14:cfRule type="expression" priority="260" id="{2F8E135A-3CF7-4EFB-9517-8B2092BC7C0C}">
            <xm:f>AND(別紙３_販売促進費!$I$11&lt;=$V$32,別紙３_販売促進費!$I$12&gt;=$V$31)</xm:f>
            <x14:dxf>
              <fill>
                <patternFill>
                  <bgColor theme="9"/>
                </patternFill>
              </fill>
            </x14:dxf>
          </x14:cfRule>
          <xm:sqref>P56</xm:sqref>
        </x14:conditionalFormatting>
        <x14:conditionalFormatting xmlns:xm="http://schemas.microsoft.com/office/excel/2006/main">
          <x14:cfRule type="expression" priority="244" id="{821BDACE-3C0C-4240-951B-C4B00B96219F}">
            <xm:f>AND(別紙３_販売促進費!$I$13&lt;=$V$32,別紙３_販売促進費!$I$14&gt;=$V$31)</xm:f>
            <x14:dxf>
              <fill>
                <patternFill>
                  <bgColor theme="9"/>
                </patternFill>
              </fill>
            </x14:dxf>
          </x14:cfRule>
          <xm:sqref>P59</xm:sqref>
        </x14:conditionalFormatting>
        <x14:conditionalFormatting xmlns:xm="http://schemas.microsoft.com/office/excel/2006/main">
          <x14:cfRule type="expression" priority="229" id="{DA9C0B28-B1D7-4C81-BE22-FBDBFAA9D93E}">
            <xm:f>AND(別紙３_販売促進費!$I$15&lt;=$V$32,別紙３_販売促進費!$I$16&gt;=$V$31)</xm:f>
            <x14:dxf>
              <fill>
                <patternFill>
                  <bgColor theme="9"/>
                </patternFill>
              </fill>
            </x14:dxf>
          </x14:cfRule>
          <xm:sqref>P62</xm:sqref>
        </x14:conditionalFormatting>
        <x14:conditionalFormatting xmlns:xm="http://schemas.microsoft.com/office/excel/2006/main">
          <x14:cfRule type="expression" priority="214" id="{A5CEE076-2860-424A-A396-4EDA00C49ACA}">
            <xm:f>AND(別紙３_販売促進費!$I$20&lt;=$V$32,別紙３_販売促進費!$I$21&gt;=$V$31)</xm:f>
            <x14:dxf>
              <fill>
                <patternFill>
                  <bgColor theme="9"/>
                </patternFill>
              </fill>
            </x14:dxf>
          </x14:cfRule>
          <xm:sqref>P68</xm:sqref>
        </x14:conditionalFormatting>
        <x14:conditionalFormatting xmlns:xm="http://schemas.microsoft.com/office/excel/2006/main">
          <x14:cfRule type="expression" priority="199" id="{8CDF7CF6-D495-40DE-B2A2-25D008E2D8BC}">
            <xm:f>AND(別紙３_販売促進費!$I$22&lt;=$V$32,別紙３_販売促進費!$I$23&gt;=$V$31)</xm:f>
            <x14:dxf>
              <fill>
                <patternFill>
                  <bgColor theme="9"/>
                </patternFill>
              </fill>
            </x14:dxf>
          </x14:cfRule>
          <xm:sqref>P71</xm:sqref>
        </x14:conditionalFormatting>
        <x14:conditionalFormatting xmlns:xm="http://schemas.microsoft.com/office/excel/2006/main">
          <x14:cfRule type="expression" priority="184" id="{F89C56DA-43DF-40AD-8D3E-8340569DA26B}">
            <xm:f>AND(別紙３_販売促進費!$I$24&lt;=$V$32,別紙３_販売促進費!$I$25&gt;=$V$31)</xm:f>
            <x14:dxf>
              <fill>
                <patternFill>
                  <bgColor theme="9"/>
                </patternFill>
              </fill>
            </x14:dxf>
          </x14:cfRule>
          <xm:sqref>P74</xm:sqref>
        </x14:conditionalFormatting>
        <x14:conditionalFormatting xmlns:xm="http://schemas.microsoft.com/office/excel/2006/main">
          <x14:cfRule type="expression" priority="169" id="{08E4D620-4879-433C-A994-E121912FD279}">
            <xm:f>AND(別紙３_販売促進費!$I$26&lt;=$V$32,別紙３_販売促進費!$I$27&gt;=$V$31)</xm:f>
            <x14:dxf>
              <fill>
                <patternFill>
                  <bgColor theme="9"/>
                </patternFill>
              </fill>
            </x14:dxf>
          </x14:cfRule>
          <xm:sqref>P77</xm:sqref>
        </x14:conditionalFormatting>
        <x14:conditionalFormatting xmlns:xm="http://schemas.microsoft.com/office/excel/2006/main">
          <x14:cfRule type="expression" priority="154" id="{88C10494-FF9A-464D-ABA8-1E9ECF6F00D5}">
            <xm:f>AND(別紙３_販売促進費!$I$28&lt;=$V$32,別紙３_販売促進費!$I$29&gt;=$V$31)</xm:f>
            <x14:dxf>
              <fill>
                <patternFill>
                  <bgColor theme="9"/>
                </patternFill>
              </fill>
            </x14:dxf>
          </x14:cfRule>
          <xm:sqref>P80</xm:sqref>
        </x14:conditionalFormatting>
        <x14:conditionalFormatting xmlns:xm="http://schemas.microsoft.com/office/excel/2006/main">
          <x14:cfRule type="expression" priority="139" id="{9B6D4BB3-A20D-4672-AAD0-E5B43354E4B8}">
            <xm:f>AND(別紙３_販売促進費!$I$33&lt;=$V$32,別紙３_販売促進費!$I$34&gt;=$V$31)</xm:f>
            <x14:dxf>
              <fill>
                <patternFill>
                  <bgColor theme="9"/>
                </patternFill>
              </fill>
            </x14:dxf>
          </x14:cfRule>
          <xm:sqref>P86</xm:sqref>
        </x14:conditionalFormatting>
        <x14:conditionalFormatting xmlns:xm="http://schemas.microsoft.com/office/excel/2006/main">
          <x14:cfRule type="expression" priority="124" id="{DC978E1A-A897-42E9-8009-6672F1D6F59C}">
            <xm:f>AND(別紙３_販売促進費!$I$35&lt;=$V$32,別紙３_販売促進費!$I$36&gt;=$V$31)</xm:f>
            <x14:dxf>
              <fill>
                <patternFill>
                  <bgColor theme="9"/>
                </patternFill>
              </fill>
            </x14:dxf>
          </x14:cfRule>
          <xm:sqref>P89</xm:sqref>
        </x14:conditionalFormatting>
        <x14:conditionalFormatting xmlns:xm="http://schemas.microsoft.com/office/excel/2006/main">
          <x14:cfRule type="expression" priority="109" id="{617978B5-FF18-44AD-862B-57E00D041D5D}">
            <xm:f>AND(別紙３_販売促進費!$I$37&lt;=$V$32,別紙３_販売促進費!$I$38&gt;=$V$31)</xm:f>
            <x14:dxf>
              <fill>
                <patternFill>
                  <bgColor theme="9"/>
                </patternFill>
              </fill>
            </x14:dxf>
          </x14:cfRule>
          <xm:sqref>P92</xm:sqref>
        </x14:conditionalFormatting>
        <x14:conditionalFormatting xmlns:xm="http://schemas.microsoft.com/office/excel/2006/main">
          <x14:cfRule type="expression" priority="94" id="{7753B05A-7517-425B-A53A-C8C7F0A153C9}">
            <xm:f>AND(別紙３_販売促進費!$I$42&lt;=$V$32,別紙３_販売促進費!$I$43&gt;=$V$31)</xm:f>
            <x14:dxf>
              <fill>
                <patternFill>
                  <bgColor theme="9"/>
                </patternFill>
              </fill>
            </x14:dxf>
          </x14:cfRule>
          <xm:sqref>P98</xm:sqref>
        </x14:conditionalFormatting>
        <x14:conditionalFormatting xmlns:xm="http://schemas.microsoft.com/office/excel/2006/main">
          <x14:cfRule type="expression" priority="63" id="{08AE511B-6EE1-4946-A802-4C47B8EF5887}">
            <xm:f>AND(別紙３_販売促進費!$I$44&lt;=$V$32,別紙３_販売促進費!$I$45&gt;=$V$31)</xm:f>
            <x14:dxf>
              <fill>
                <patternFill>
                  <bgColor theme="9"/>
                </patternFill>
              </fill>
            </x14:dxf>
          </x14:cfRule>
          <xm:sqref>P101</xm:sqref>
        </x14:conditionalFormatting>
        <x14:conditionalFormatting xmlns:xm="http://schemas.microsoft.com/office/excel/2006/main">
          <x14:cfRule type="expression" priority="47" id="{5ED7B4C3-0FF0-4A92-921A-B74DBB63CE72}">
            <xm:f>AND(別紙３_販売促進費!$I$46&lt;=$V$32,別紙３_販売促進費!$I$47&gt;=$V$31)</xm:f>
            <x14:dxf>
              <fill>
                <patternFill>
                  <bgColor theme="9"/>
                </patternFill>
              </fill>
            </x14:dxf>
          </x14:cfRule>
          <xm:sqref>P104</xm:sqref>
        </x14:conditionalFormatting>
        <x14:conditionalFormatting xmlns:xm="http://schemas.microsoft.com/office/excel/2006/main">
          <x14:cfRule type="expression" priority="31" id="{52F59FD2-4989-4544-9306-4567163C53C8}">
            <xm:f>AND(別紙３_販売促進費!$I$48&lt;=$V$32,別紙３_販売促進費!$I$49&gt;=$V$31)</xm:f>
            <x14:dxf>
              <fill>
                <patternFill>
                  <bgColor theme="9"/>
                </patternFill>
              </fill>
            </x14:dxf>
          </x14:cfRule>
          <xm:sqref>P107</xm:sqref>
        </x14:conditionalFormatting>
        <x14:conditionalFormatting xmlns:xm="http://schemas.microsoft.com/office/excel/2006/main">
          <x14:cfRule type="expression" priority="15" id="{CE31D28D-C962-4032-8E68-C7693ACE7BEE}">
            <xm:f>AND(別紙３_販売促進費!$I$50&lt;=$V$32,別紙３_販売促進費!$I$51&gt;=$V$31)</xm:f>
            <x14:dxf>
              <fill>
                <patternFill>
                  <bgColor theme="9"/>
                </patternFill>
              </fill>
            </x14:dxf>
          </x14:cfRule>
          <xm:sqref>P110</xm:sqref>
        </x14:conditionalFormatting>
        <x14:conditionalFormatting xmlns:xm="http://schemas.microsoft.com/office/excel/2006/main">
          <x14:cfRule type="expression" priority="273" id="{9B33F47D-94DF-4ED3-B652-2D2FEE458B3D}">
            <xm:f>AND(別紙３_販売促進費!$I$7&lt;=$V$34,別紙３_販売促進費!$I$8&gt;=$V$33)</xm:f>
            <x14:dxf>
              <fill>
                <patternFill>
                  <bgColor rgb="FF00B050"/>
                </patternFill>
              </fill>
            </x14:dxf>
          </x14:cfRule>
          <xm:sqref>Q50</xm:sqref>
        </x14:conditionalFormatting>
        <x14:conditionalFormatting xmlns:xm="http://schemas.microsoft.com/office/excel/2006/main">
          <x14:cfRule type="expression" priority="259" id="{5D4A64C2-6B53-463F-904B-B28B15E11978}">
            <xm:f>AND(別紙３_販売促進費!$I$11&lt;=$V$34,別紙３_販売促進費!$I$12&gt;=$V$33)</xm:f>
            <x14:dxf>
              <fill>
                <patternFill>
                  <bgColor theme="9"/>
                </patternFill>
              </fill>
            </x14:dxf>
          </x14:cfRule>
          <xm:sqref>Q56</xm:sqref>
        </x14:conditionalFormatting>
        <x14:conditionalFormatting xmlns:xm="http://schemas.microsoft.com/office/excel/2006/main">
          <x14:cfRule type="expression" priority="243" id="{2C1D6011-7A6B-43CC-8B15-A21E45E863CB}">
            <xm:f>AND(別紙３_販売促進費!$I$13&lt;=$V$34,別紙３_販売促進費!$I$14&gt;=$V$33)</xm:f>
            <x14:dxf>
              <fill>
                <patternFill>
                  <bgColor theme="9"/>
                </patternFill>
              </fill>
            </x14:dxf>
          </x14:cfRule>
          <xm:sqref>Q59</xm:sqref>
        </x14:conditionalFormatting>
        <x14:conditionalFormatting xmlns:xm="http://schemas.microsoft.com/office/excel/2006/main">
          <x14:cfRule type="expression" priority="228" id="{D15A03F6-32F2-4028-BA3A-043493E40F04}">
            <xm:f>AND(別紙３_販売促進費!$I$15&lt;=$V$34,別紙３_販売促進費!$I$16&gt;=$V$33)</xm:f>
            <x14:dxf>
              <fill>
                <patternFill>
                  <bgColor theme="9"/>
                </patternFill>
              </fill>
            </x14:dxf>
          </x14:cfRule>
          <xm:sqref>Q62</xm:sqref>
        </x14:conditionalFormatting>
        <x14:conditionalFormatting xmlns:xm="http://schemas.microsoft.com/office/excel/2006/main">
          <x14:cfRule type="expression" priority="213" id="{3904B014-6274-4E99-8D0C-6A299B2291D9}">
            <xm:f>AND(別紙３_販売促進費!$I$20&lt;=$V$34,別紙３_販売促進費!$I$21&gt;=$V$33)</xm:f>
            <x14:dxf>
              <fill>
                <patternFill>
                  <bgColor theme="9"/>
                </patternFill>
              </fill>
            </x14:dxf>
          </x14:cfRule>
          <xm:sqref>Q68</xm:sqref>
        </x14:conditionalFormatting>
        <x14:conditionalFormatting xmlns:xm="http://schemas.microsoft.com/office/excel/2006/main">
          <x14:cfRule type="expression" priority="198" id="{F45C5554-B977-4B6E-B4A6-912687D55C06}">
            <xm:f>AND(別紙３_販売促進費!$I$22&lt;=$V$34,別紙３_販売促進費!$I$23&gt;=$V$33)</xm:f>
            <x14:dxf>
              <fill>
                <patternFill>
                  <bgColor theme="9"/>
                </patternFill>
              </fill>
            </x14:dxf>
          </x14:cfRule>
          <xm:sqref>Q71</xm:sqref>
        </x14:conditionalFormatting>
        <x14:conditionalFormatting xmlns:xm="http://schemas.microsoft.com/office/excel/2006/main">
          <x14:cfRule type="expression" priority="183" id="{984D778D-E43D-4D0F-AC3E-BEB8D79A091C}">
            <xm:f>AND(別紙３_販売促進費!$I$24&lt;=$V$34,別紙３_販売促進費!$I$25&gt;=$V$33)</xm:f>
            <x14:dxf>
              <fill>
                <patternFill>
                  <bgColor theme="9"/>
                </patternFill>
              </fill>
            </x14:dxf>
          </x14:cfRule>
          <xm:sqref>Q74</xm:sqref>
        </x14:conditionalFormatting>
        <x14:conditionalFormatting xmlns:xm="http://schemas.microsoft.com/office/excel/2006/main">
          <x14:cfRule type="expression" priority="168" id="{89EF66E5-D118-41A9-BCA7-5CCC68DC7693}">
            <xm:f>AND(別紙３_販売促進費!$I$26&lt;=$V$34,別紙３_販売促進費!$I$27&gt;=$V$33)</xm:f>
            <x14:dxf>
              <fill>
                <patternFill>
                  <bgColor theme="9"/>
                </patternFill>
              </fill>
            </x14:dxf>
          </x14:cfRule>
          <xm:sqref>Q77</xm:sqref>
        </x14:conditionalFormatting>
        <x14:conditionalFormatting xmlns:xm="http://schemas.microsoft.com/office/excel/2006/main">
          <x14:cfRule type="expression" priority="153" id="{A6AD6370-1414-44E3-A94B-2AF0BBACD09B}">
            <xm:f>AND(別紙３_販売促進費!$I$28&lt;=$V$34,別紙３_販売促進費!$I$29&gt;=$V$33)</xm:f>
            <x14:dxf>
              <fill>
                <patternFill>
                  <bgColor theme="9"/>
                </patternFill>
              </fill>
            </x14:dxf>
          </x14:cfRule>
          <xm:sqref>Q80</xm:sqref>
        </x14:conditionalFormatting>
        <x14:conditionalFormatting xmlns:xm="http://schemas.microsoft.com/office/excel/2006/main">
          <x14:cfRule type="expression" priority="138" id="{49CF0540-F248-4387-80C8-D14A4324DDA1}">
            <xm:f>AND(別紙３_販売促進費!$I$33&lt;=$V$34,別紙３_販売促進費!$I$34&gt;=$V$33)</xm:f>
            <x14:dxf>
              <fill>
                <patternFill>
                  <bgColor theme="9"/>
                </patternFill>
              </fill>
            </x14:dxf>
          </x14:cfRule>
          <xm:sqref>Q86</xm:sqref>
        </x14:conditionalFormatting>
        <x14:conditionalFormatting xmlns:xm="http://schemas.microsoft.com/office/excel/2006/main">
          <x14:cfRule type="expression" priority="123" id="{CE8D23C5-4B23-431A-909A-8553C88FC79F}">
            <xm:f>AND(別紙３_販売促進費!$I$35&lt;=$V$34,別紙３_販売促進費!$I$36&gt;=$V$33)</xm:f>
            <x14:dxf>
              <fill>
                <patternFill>
                  <bgColor theme="9"/>
                </patternFill>
              </fill>
            </x14:dxf>
          </x14:cfRule>
          <xm:sqref>Q89</xm:sqref>
        </x14:conditionalFormatting>
        <x14:conditionalFormatting xmlns:xm="http://schemas.microsoft.com/office/excel/2006/main">
          <x14:cfRule type="expression" priority="108" id="{C511D1DF-1BD8-4745-A680-F1C60AC790F2}">
            <xm:f>AND(別紙３_販売促進費!$I$37&lt;=$V$34,別紙３_販売促進費!$I$38&gt;=$V$33)</xm:f>
            <x14:dxf>
              <fill>
                <patternFill>
                  <bgColor theme="9"/>
                </patternFill>
              </fill>
            </x14:dxf>
          </x14:cfRule>
          <xm:sqref>Q92</xm:sqref>
        </x14:conditionalFormatting>
        <x14:conditionalFormatting xmlns:xm="http://schemas.microsoft.com/office/excel/2006/main">
          <x14:cfRule type="expression" priority="93" id="{69D01DA8-332D-42A8-9FF4-10F187ADAA40}">
            <xm:f>AND(別紙３_販売促進費!$I$42&lt;=$V$34,別紙３_販売促進費!$I$43&gt;=$V$33)</xm:f>
            <x14:dxf>
              <fill>
                <patternFill>
                  <bgColor theme="9"/>
                </patternFill>
              </fill>
            </x14:dxf>
          </x14:cfRule>
          <xm:sqref>Q98</xm:sqref>
        </x14:conditionalFormatting>
        <x14:conditionalFormatting xmlns:xm="http://schemas.microsoft.com/office/excel/2006/main">
          <x14:cfRule type="expression" priority="62" id="{2195C683-5E26-4B8D-BAE6-443149E821DA}">
            <xm:f>AND(別紙３_販売促進費!$I$44&lt;=$V$34,別紙３_販売促進費!$I$45&gt;=$V$33)</xm:f>
            <x14:dxf>
              <fill>
                <patternFill>
                  <bgColor theme="9"/>
                </patternFill>
              </fill>
            </x14:dxf>
          </x14:cfRule>
          <xm:sqref>Q101</xm:sqref>
        </x14:conditionalFormatting>
        <x14:conditionalFormatting xmlns:xm="http://schemas.microsoft.com/office/excel/2006/main">
          <x14:cfRule type="expression" priority="46" id="{5F0ABAB4-287E-473C-B012-C275BF9D4D89}">
            <xm:f>AND(別紙３_販売促進費!$I$46&lt;=$V$34,別紙３_販売促進費!$I$47&gt;=$V$33)</xm:f>
            <x14:dxf>
              <fill>
                <patternFill>
                  <bgColor theme="9"/>
                </patternFill>
              </fill>
            </x14:dxf>
          </x14:cfRule>
          <xm:sqref>Q104</xm:sqref>
        </x14:conditionalFormatting>
        <x14:conditionalFormatting xmlns:xm="http://schemas.microsoft.com/office/excel/2006/main">
          <x14:cfRule type="expression" priority="30" id="{2638ED3E-A3B5-45D4-B63B-07357745090E}">
            <xm:f>AND(別紙３_販売促進費!$I$48&lt;=$V$34,別紙３_販売促進費!$I$49&gt;=$V$33)</xm:f>
            <x14:dxf>
              <fill>
                <patternFill>
                  <bgColor theme="9"/>
                </patternFill>
              </fill>
            </x14:dxf>
          </x14:cfRule>
          <xm:sqref>Q107</xm:sqref>
        </x14:conditionalFormatting>
        <x14:conditionalFormatting xmlns:xm="http://schemas.microsoft.com/office/excel/2006/main">
          <x14:cfRule type="expression" priority="14" id="{E962DA98-6FDF-4E6F-86DE-5DE920A03FE3}">
            <xm:f>AND(別紙３_販売促進費!$I$50&lt;=$V$34,別紙３_販売促進費!$I$51&gt;=$V$33)</xm:f>
            <x14:dxf>
              <fill>
                <patternFill>
                  <bgColor theme="9"/>
                </patternFill>
              </fill>
            </x14:dxf>
          </x14:cfRule>
          <xm:sqref>Q110</xm:sqref>
        </x14:conditionalFormatting>
        <x14:conditionalFormatting xmlns:xm="http://schemas.microsoft.com/office/excel/2006/main">
          <x14:cfRule type="expression" priority="272" id="{26419AD4-3EBB-43E0-B764-01C98EC3183D}">
            <xm:f>AND(別紙３_販売促進費!$I$7&lt;=$V$36,別紙３_販売促進費!$I$8&gt;=$V$35)</xm:f>
            <x14:dxf>
              <fill>
                <patternFill>
                  <bgColor rgb="FF00B050"/>
                </patternFill>
              </fill>
            </x14:dxf>
          </x14:cfRule>
          <xm:sqref>R50</xm:sqref>
        </x14:conditionalFormatting>
        <x14:conditionalFormatting xmlns:xm="http://schemas.microsoft.com/office/excel/2006/main">
          <x14:cfRule type="expression" priority="258" id="{98B9A790-9339-45FF-BD37-9BFCE271F122}">
            <xm:f>AND(別紙３_販売促進費!$I$11&lt;=$V$36,別紙３_販売促進費!$I$12&gt;=$V$35)</xm:f>
            <x14:dxf>
              <fill>
                <patternFill>
                  <bgColor theme="9"/>
                </patternFill>
              </fill>
            </x14:dxf>
          </x14:cfRule>
          <xm:sqref>R56</xm:sqref>
        </x14:conditionalFormatting>
        <x14:conditionalFormatting xmlns:xm="http://schemas.microsoft.com/office/excel/2006/main">
          <x14:cfRule type="expression" priority="242" id="{2B2B6EF3-F8C2-4FC1-B773-1F171C25B4DA}">
            <xm:f>AND(別紙３_販売促進費!$I$13&lt;=$V$36,別紙３_販売促進費!$I$14&gt;=$V$35)</xm:f>
            <x14:dxf>
              <fill>
                <patternFill>
                  <bgColor theme="9"/>
                </patternFill>
              </fill>
            </x14:dxf>
          </x14:cfRule>
          <xm:sqref>R59</xm:sqref>
        </x14:conditionalFormatting>
        <x14:conditionalFormatting xmlns:xm="http://schemas.microsoft.com/office/excel/2006/main">
          <x14:cfRule type="expression" priority="227" id="{17DDA5C7-56C2-4003-BD9B-AF1D5428CF28}">
            <xm:f>AND(別紙３_販売促進費!$I$15&lt;=$V$36,別紙３_販売促進費!$I$16&gt;=$V$35)</xm:f>
            <x14:dxf>
              <fill>
                <patternFill>
                  <bgColor theme="9"/>
                </patternFill>
              </fill>
            </x14:dxf>
          </x14:cfRule>
          <xm:sqref>R62</xm:sqref>
        </x14:conditionalFormatting>
        <x14:conditionalFormatting xmlns:xm="http://schemas.microsoft.com/office/excel/2006/main">
          <x14:cfRule type="expression" priority="212" id="{3701108B-042D-4DFD-B46C-86962EA99185}">
            <xm:f>AND(別紙３_販売促進費!$I$20&lt;=$V$36,別紙３_販売促進費!$I$21&gt;=$V$35)</xm:f>
            <x14:dxf>
              <fill>
                <patternFill>
                  <bgColor theme="9"/>
                </patternFill>
              </fill>
            </x14:dxf>
          </x14:cfRule>
          <xm:sqref>R68</xm:sqref>
        </x14:conditionalFormatting>
        <x14:conditionalFormatting xmlns:xm="http://schemas.microsoft.com/office/excel/2006/main">
          <x14:cfRule type="expression" priority="197" id="{705C81E2-6F55-45B1-90B0-2FBC36D2449C}">
            <xm:f>AND(別紙３_販売促進費!$I$22&lt;=$V$36,別紙３_販売促進費!$I$23&gt;=$V$35)</xm:f>
            <x14:dxf>
              <fill>
                <patternFill>
                  <bgColor theme="9"/>
                </patternFill>
              </fill>
            </x14:dxf>
          </x14:cfRule>
          <xm:sqref>R71</xm:sqref>
        </x14:conditionalFormatting>
        <x14:conditionalFormatting xmlns:xm="http://schemas.microsoft.com/office/excel/2006/main">
          <x14:cfRule type="expression" priority="182" id="{6B339498-B632-47B1-A43E-B64244A82AC4}">
            <xm:f>AND(別紙３_販売促進費!$I$24&lt;=$V$36,別紙３_販売促進費!$I$25&gt;=$V$35)</xm:f>
            <x14:dxf>
              <fill>
                <patternFill>
                  <bgColor theme="9"/>
                </patternFill>
              </fill>
            </x14:dxf>
          </x14:cfRule>
          <xm:sqref>R74</xm:sqref>
        </x14:conditionalFormatting>
        <x14:conditionalFormatting xmlns:xm="http://schemas.microsoft.com/office/excel/2006/main">
          <x14:cfRule type="expression" priority="167" id="{CC415F2F-CEAB-4688-A791-9F54876D39A3}">
            <xm:f>AND(別紙３_販売促進費!$I$26&lt;=$V$36,別紙３_販売促進費!$I$27&gt;=$V$35)</xm:f>
            <x14:dxf>
              <fill>
                <patternFill>
                  <bgColor theme="9"/>
                </patternFill>
              </fill>
            </x14:dxf>
          </x14:cfRule>
          <xm:sqref>R77</xm:sqref>
        </x14:conditionalFormatting>
        <x14:conditionalFormatting xmlns:xm="http://schemas.microsoft.com/office/excel/2006/main">
          <x14:cfRule type="expression" priority="152" id="{9ADE7868-B297-4248-84F4-FDE0AEA181AC}">
            <xm:f>AND(別紙３_販売促進費!$I$28&lt;=$V$36,別紙３_販売促進費!$I$29&gt;=$V$35)</xm:f>
            <x14:dxf>
              <fill>
                <patternFill>
                  <bgColor theme="9"/>
                </patternFill>
              </fill>
            </x14:dxf>
          </x14:cfRule>
          <xm:sqref>R80</xm:sqref>
        </x14:conditionalFormatting>
        <x14:conditionalFormatting xmlns:xm="http://schemas.microsoft.com/office/excel/2006/main">
          <x14:cfRule type="expression" priority="137" id="{B1642E52-913C-4EDB-B0A7-E27ACBD72CEC}">
            <xm:f>AND(別紙３_販売促進費!$I$33&lt;=$V$36,別紙３_販売促進費!$I$34&gt;=$V$35)</xm:f>
            <x14:dxf>
              <fill>
                <patternFill>
                  <bgColor theme="9"/>
                </patternFill>
              </fill>
            </x14:dxf>
          </x14:cfRule>
          <xm:sqref>R86</xm:sqref>
        </x14:conditionalFormatting>
        <x14:conditionalFormatting xmlns:xm="http://schemas.microsoft.com/office/excel/2006/main">
          <x14:cfRule type="expression" priority="122" id="{0C859048-E31D-4176-AFCA-84E5C2FDB0BE}">
            <xm:f>AND(別紙３_販売促進費!$I$35&lt;=$V$36,別紙３_販売促進費!$I$36&gt;=$V$35)</xm:f>
            <x14:dxf>
              <fill>
                <patternFill>
                  <bgColor theme="9"/>
                </patternFill>
              </fill>
            </x14:dxf>
          </x14:cfRule>
          <xm:sqref>R89</xm:sqref>
        </x14:conditionalFormatting>
        <x14:conditionalFormatting xmlns:xm="http://schemas.microsoft.com/office/excel/2006/main">
          <x14:cfRule type="expression" priority="107" id="{DC18F0FE-4F4D-4447-9C41-66E2A624EDE3}">
            <xm:f>AND(別紙３_販売促進費!$I$37&lt;=$V$36,別紙３_販売促進費!$I$38&gt;=$V$35)</xm:f>
            <x14:dxf>
              <fill>
                <patternFill>
                  <bgColor theme="9"/>
                </patternFill>
              </fill>
            </x14:dxf>
          </x14:cfRule>
          <xm:sqref>R92</xm:sqref>
        </x14:conditionalFormatting>
        <x14:conditionalFormatting xmlns:xm="http://schemas.microsoft.com/office/excel/2006/main">
          <x14:cfRule type="expression" priority="92" id="{B44899A5-2BB1-4915-A730-D49EC8DB483B}">
            <xm:f>AND(別紙３_販売促進費!$I$42&lt;=$V$36,別紙３_販売促進費!$I$43&gt;=$V$35)</xm:f>
            <x14:dxf>
              <fill>
                <patternFill>
                  <bgColor theme="9"/>
                </patternFill>
              </fill>
            </x14:dxf>
          </x14:cfRule>
          <xm:sqref>R98</xm:sqref>
        </x14:conditionalFormatting>
        <x14:conditionalFormatting xmlns:xm="http://schemas.microsoft.com/office/excel/2006/main">
          <x14:cfRule type="expression" priority="61" id="{F388A293-F5BF-4216-B9B0-7A9EBD6E4734}">
            <xm:f>AND(別紙３_販売促進費!$I$44&lt;=$V$36,別紙３_販売促進費!$I$45&gt;=$V$35)</xm:f>
            <x14:dxf>
              <fill>
                <patternFill>
                  <bgColor theme="9"/>
                </patternFill>
              </fill>
            </x14:dxf>
          </x14:cfRule>
          <xm:sqref>R101</xm:sqref>
        </x14:conditionalFormatting>
        <x14:conditionalFormatting xmlns:xm="http://schemas.microsoft.com/office/excel/2006/main">
          <x14:cfRule type="expression" priority="45" id="{BC813197-49E7-44DC-8E03-E06DD3ECFC7E}">
            <xm:f>AND(別紙３_販売促進費!$I$46&lt;=$V$36,別紙３_販売促進費!$I$47&gt;=$V$35)</xm:f>
            <x14:dxf>
              <fill>
                <patternFill>
                  <bgColor theme="9"/>
                </patternFill>
              </fill>
            </x14:dxf>
          </x14:cfRule>
          <xm:sqref>R104</xm:sqref>
        </x14:conditionalFormatting>
        <x14:conditionalFormatting xmlns:xm="http://schemas.microsoft.com/office/excel/2006/main">
          <x14:cfRule type="expression" priority="29" id="{A051B346-2CBB-4553-872B-DF82DCA1748B}">
            <xm:f>AND(別紙３_販売促進費!$I$48&lt;=$V$36,別紙３_販売促進費!$I$49&gt;=$V$35)</xm:f>
            <x14:dxf>
              <fill>
                <patternFill>
                  <bgColor theme="9"/>
                </patternFill>
              </fill>
            </x14:dxf>
          </x14:cfRule>
          <xm:sqref>R107</xm:sqref>
        </x14:conditionalFormatting>
        <x14:conditionalFormatting xmlns:xm="http://schemas.microsoft.com/office/excel/2006/main">
          <x14:cfRule type="expression" priority="13" id="{8B15C486-6633-4B50-B4FF-0F7295DA1C33}">
            <xm:f>AND(別紙３_販売促進費!$I$50&lt;=$V$36,別紙３_販売促進費!$I$51&gt;=$V$35)</xm:f>
            <x14:dxf>
              <fill>
                <patternFill>
                  <bgColor theme="9"/>
                </patternFill>
              </fill>
            </x14:dxf>
          </x14:cfRule>
          <xm:sqref>R110</xm:sqref>
        </x14:conditionalFormatting>
        <x14:conditionalFormatting xmlns:xm="http://schemas.microsoft.com/office/excel/2006/main">
          <x14:cfRule type="expression" priority="271" id="{31FB61FB-ADD4-4B0D-9CBA-A0F47B734A51}">
            <xm:f>AND(別紙３_販売促進費!$I$7&lt;=$V$38,別紙３_販売促進費!$I$8&gt;=$V$37)</xm:f>
            <x14:dxf>
              <fill>
                <patternFill>
                  <bgColor rgb="FF00B050"/>
                </patternFill>
              </fill>
            </x14:dxf>
          </x14:cfRule>
          <xm:sqref>S50</xm:sqref>
        </x14:conditionalFormatting>
        <x14:conditionalFormatting xmlns:xm="http://schemas.microsoft.com/office/excel/2006/main">
          <x14:cfRule type="expression" priority="257" id="{7E5C0BC3-4028-4FE8-828C-6826BB3D9204}">
            <xm:f>AND(別紙３_販売促進費!$I$11&lt;=$V$38,別紙３_販売促進費!$I$12&gt;=$V$37)</xm:f>
            <x14:dxf>
              <fill>
                <patternFill>
                  <bgColor theme="9"/>
                </patternFill>
              </fill>
            </x14:dxf>
          </x14:cfRule>
          <xm:sqref>S56</xm:sqref>
        </x14:conditionalFormatting>
        <x14:conditionalFormatting xmlns:xm="http://schemas.microsoft.com/office/excel/2006/main">
          <x14:cfRule type="expression" priority="241" id="{D0D164D4-FD4D-4B62-B89F-2586FEE261E2}">
            <xm:f>AND(別紙３_販売促進費!$I$13&lt;=$V$38,別紙３_販売促進費!$I$14&gt;=$V$37)</xm:f>
            <x14:dxf>
              <fill>
                <patternFill>
                  <bgColor theme="9"/>
                </patternFill>
              </fill>
            </x14:dxf>
          </x14:cfRule>
          <xm:sqref>S59</xm:sqref>
        </x14:conditionalFormatting>
        <x14:conditionalFormatting xmlns:xm="http://schemas.microsoft.com/office/excel/2006/main">
          <x14:cfRule type="expression" priority="226" id="{F185B13C-8778-4F3A-8DFC-5DC917467C48}">
            <xm:f>AND(別紙３_販売促進費!$I$15&lt;=$V$38,別紙３_販売促進費!$I$16&gt;=$V$37)</xm:f>
            <x14:dxf>
              <fill>
                <patternFill>
                  <bgColor theme="9"/>
                </patternFill>
              </fill>
            </x14:dxf>
          </x14:cfRule>
          <xm:sqref>S62</xm:sqref>
        </x14:conditionalFormatting>
        <x14:conditionalFormatting xmlns:xm="http://schemas.microsoft.com/office/excel/2006/main">
          <x14:cfRule type="expression" priority="211" id="{2D0B4749-84F4-4125-B36B-D49CCD2950BD}">
            <xm:f>AND(別紙３_販売促進費!$I$20&lt;=$V$38,別紙３_販売促進費!$I$21&gt;=$V$37)</xm:f>
            <x14:dxf>
              <fill>
                <patternFill>
                  <bgColor theme="9"/>
                </patternFill>
              </fill>
            </x14:dxf>
          </x14:cfRule>
          <xm:sqref>S68</xm:sqref>
        </x14:conditionalFormatting>
        <x14:conditionalFormatting xmlns:xm="http://schemas.microsoft.com/office/excel/2006/main">
          <x14:cfRule type="expression" priority="196" id="{51DEB57E-ACC3-4030-80E4-6058BA4D1C6B}">
            <xm:f>AND(別紙３_販売促進費!$I$22&lt;=$V$38,別紙３_販売促進費!$I$23&gt;=$V$37)</xm:f>
            <x14:dxf>
              <fill>
                <patternFill>
                  <bgColor theme="9"/>
                </patternFill>
              </fill>
            </x14:dxf>
          </x14:cfRule>
          <xm:sqref>S71</xm:sqref>
        </x14:conditionalFormatting>
        <x14:conditionalFormatting xmlns:xm="http://schemas.microsoft.com/office/excel/2006/main">
          <x14:cfRule type="expression" priority="181" id="{4ED3CC0D-2969-4D12-AEC1-B57B79D34007}">
            <xm:f>AND(別紙３_販売促進費!$I$24&lt;=$V$38,別紙３_販売促進費!$I$25&gt;=$V$37)</xm:f>
            <x14:dxf>
              <fill>
                <patternFill>
                  <bgColor theme="9"/>
                </patternFill>
              </fill>
            </x14:dxf>
          </x14:cfRule>
          <xm:sqref>S74</xm:sqref>
        </x14:conditionalFormatting>
        <x14:conditionalFormatting xmlns:xm="http://schemas.microsoft.com/office/excel/2006/main">
          <x14:cfRule type="expression" priority="166" id="{96607EBE-6A38-4D43-92BA-28AC25F30282}">
            <xm:f>AND(別紙３_販売促進費!$I$26&lt;=$V$38,別紙３_販売促進費!$I$27&gt;=$V$37)</xm:f>
            <x14:dxf>
              <fill>
                <patternFill>
                  <bgColor theme="9"/>
                </patternFill>
              </fill>
            </x14:dxf>
          </x14:cfRule>
          <xm:sqref>S77</xm:sqref>
        </x14:conditionalFormatting>
        <x14:conditionalFormatting xmlns:xm="http://schemas.microsoft.com/office/excel/2006/main">
          <x14:cfRule type="expression" priority="151" id="{1DBAAEE8-4A64-48CF-BBB4-03ABD8BD0EC1}">
            <xm:f>AND(別紙３_販売促進費!$I$28&lt;=$V$38,別紙３_販売促進費!$I$29&gt;=$V$37)</xm:f>
            <x14:dxf>
              <fill>
                <patternFill>
                  <bgColor theme="9"/>
                </patternFill>
              </fill>
            </x14:dxf>
          </x14:cfRule>
          <xm:sqref>S80</xm:sqref>
        </x14:conditionalFormatting>
        <x14:conditionalFormatting xmlns:xm="http://schemas.microsoft.com/office/excel/2006/main">
          <x14:cfRule type="expression" priority="136" id="{8754D47D-00A7-43D2-B3AE-5E8EAC604C83}">
            <xm:f>AND(別紙３_販売促進費!$I$33&lt;=$V$38,別紙３_販売促進費!$I$34&gt;=$V$37)</xm:f>
            <x14:dxf>
              <fill>
                <patternFill>
                  <bgColor theme="9"/>
                </patternFill>
              </fill>
            </x14:dxf>
          </x14:cfRule>
          <xm:sqref>S86</xm:sqref>
        </x14:conditionalFormatting>
        <x14:conditionalFormatting xmlns:xm="http://schemas.microsoft.com/office/excel/2006/main">
          <x14:cfRule type="expression" priority="121" id="{C60B7C3D-8ADB-4461-9562-8715946FF509}">
            <xm:f>AND(別紙３_販売促進費!$I$35&lt;=$V$38,別紙３_販売促進費!$I$36&gt;=$V$37)</xm:f>
            <x14:dxf>
              <fill>
                <patternFill>
                  <bgColor theme="9"/>
                </patternFill>
              </fill>
            </x14:dxf>
          </x14:cfRule>
          <xm:sqref>S89</xm:sqref>
        </x14:conditionalFormatting>
        <x14:conditionalFormatting xmlns:xm="http://schemas.microsoft.com/office/excel/2006/main">
          <x14:cfRule type="expression" priority="106" id="{9AC0DC00-E4DA-4261-A23D-D567140BEEDC}">
            <xm:f>AND(別紙３_販売促進費!$I$37&lt;=$V$38,別紙３_販売促進費!$I$38&gt;=$V$37)</xm:f>
            <x14:dxf>
              <fill>
                <patternFill>
                  <bgColor theme="9"/>
                </patternFill>
              </fill>
            </x14:dxf>
          </x14:cfRule>
          <xm:sqref>S92</xm:sqref>
        </x14:conditionalFormatting>
        <x14:conditionalFormatting xmlns:xm="http://schemas.microsoft.com/office/excel/2006/main">
          <x14:cfRule type="expression" priority="91" id="{5D40E1B0-9CEB-4B77-AC4F-C5BD9C8283BA}">
            <xm:f>AND(別紙３_販売促進費!$I$42&lt;=$V$38,別紙３_販売促進費!$I$43&gt;=$V$37)</xm:f>
            <x14:dxf>
              <fill>
                <patternFill>
                  <bgColor theme="9"/>
                </patternFill>
              </fill>
            </x14:dxf>
          </x14:cfRule>
          <xm:sqref>S98</xm:sqref>
        </x14:conditionalFormatting>
        <x14:conditionalFormatting xmlns:xm="http://schemas.microsoft.com/office/excel/2006/main">
          <x14:cfRule type="expression" priority="60" id="{AC12F585-1CA2-4533-B6ED-817F50BDFEE5}">
            <xm:f>AND(別紙３_販売促進費!$I$44&lt;=$V$38,別紙３_販売促進費!$I$45&gt;=$V$37)</xm:f>
            <x14:dxf>
              <fill>
                <patternFill>
                  <bgColor theme="9"/>
                </patternFill>
              </fill>
            </x14:dxf>
          </x14:cfRule>
          <xm:sqref>S101</xm:sqref>
        </x14:conditionalFormatting>
        <x14:conditionalFormatting xmlns:xm="http://schemas.microsoft.com/office/excel/2006/main">
          <x14:cfRule type="expression" priority="44" id="{74146163-BD57-408C-B2FC-7BC0AB426A57}">
            <xm:f>AND(別紙３_販売促進費!$I$46&lt;=$V$38,別紙３_販売促進費!$I$47&gt;=$V$37)</xm:f>
            <x14:dxf>
              <fill>
                <patternFill>
                  <bgColor theme="9"/>
                </patternFill>
              </fill>
            </x14:dxf>
          </x14:cfRule>
          <xm:sqref>S104</xm:sqref>
        </x14:conditionalFormatting>
        <x14:conditionalFormatting xmlns:xm="http://schemas.microsoft.com/office/excel/2006/main">
          <x14:cfRule type="expression" priority="28" id="{338C89C3-6F3B-4A25-B7C2-048F89258B84}">
            <xm:f>AND(別紙３_販売促進費!$I$48&lt;=$V$38,別紙３_販売促進費!$I$49&gt;=$V$37)</xm:f>
            <x14:dxf>
              <fill>
                <patternFill>
                  <bgColor theme="9"/>
                </patternFill>
              </fill>
            </x14:dxf>
          </x14:cfRule>
          <xm:sqref>S107</xm:sqref>
        </x14:conditionalFormatting>
        <x14:conditionalFormatting xmlns:xm="http://schemas.microsoft.com/office/excel/2006/main">
          <x14:cfRule type="expression" priority="12" id="{4911E850-1BEA-438D-A64A-F5BE50E77EC2}">
            <xm:f>AND(別紙３_販売促進費!$I$50&lt;=$V$38,別紙３_販売促進費!$I$51&gt;=$V$37)</xm:f>
            <x14:dxf>
              <fill>
                <patternFill>
                  <bgColor theme="9"/>
                </patternFill>
              </fill>
            </x14:dxf>
          </x14:cfRule>
          <xm:sqref>S110</xm:sqref>
        </x14:conditionalFormatting>
        <x14:conditionalFormatting xmlns:xm="http://schemas.microsoft.com/office/excel/2006/main">
          <x14:cfRule type="expression" priority="283" id="{A3F89450-F0AC-491C-B94A-C5D4351027FC}">
            <xm:f>AND(別紙３_販売促進費!$I$7&lt;=$V$40,別紙３_販売促進費!$I$8&gt;=$V$39)</xm:f>
            <x14:dxf>
              <fill>
                <patternFill>
                  <bgColor rgb="FF00B050"/>
                </patternFill>
              </fill>
            </x14:dxf>
          </x14:cfRule>
          <xm:sqref>T50</xm:sqref>
        </x14:conditionalFormatting>
        <x14:conditionalFormatting xmlns:xm="http://schemas.microsoft.com/office/excel/2006/main">
          <x14:cfRule type="expression" priority="256" id="{07CF0762-0439-4037-A846-713831ADDADD}">
            <xm:f>AND(別紙３_販売促進費!$I$11&lt;=$V$40,別紙３_販売促進費!$I$12&gt;=$V$39)</xm:f>
            <x14:dxf>
              <fill>
                <patternFill>
                  <bgColor theme="9"/>
                </patternFill>
              </fill>
            </x14:dxf>
          </x14:cfRule>
          <xm:sqref>T56</xm:sqref>
        </x14:conditionalFormatting>
        <x14:conditionalFormatting xmlns:xm="http://schemas.microsoft.com/office/excel/2006/main">
          <x14:cfRule type="expression" priority="240" id="{5BF0DB03-38EF-461A-97F8-D0BB1040052C}">
            <xm:f>AND(別紙３_販売促進費!$I$13&lt;=$V$40,別紙３_販売促進費!$I$14&gt;=$V$39)</xm:f>
            <x14:dxf>
              <fill>
                <patternFill>
                  <bgColor theme="9"/>
                </patternFill>
              </fill>
            </x14:dxf>
          </x14:cfRule>
          <xm:sqref>T59</xm:sqref>
        </x14:conditionalFormatting>
        <x14:conditionalFormatting xmlns:xm="http://schemas.microsoft.com/office/excel/2006/main">
          <x14:cfRule type="expression" priority="225" id="{B00CBE20-66ED-4801-99F7-7E8C80991807}">
            <xm:f>AND(別紙３_販売促進費!$I$15&lt;=$V$40,別紙３_販売促進費!$I$16&gt;=$V$39)</xm:f>
            <x14:dxf>
              <fill>
                <patternFill>
                  <bgColor theme="9"/>
                </patternFill>
              </fill>
            </x14:dxf>
          </x14:cfRule>
          <xm:sqref>T62</xm:sqref>
        </x14:conditionalFormatting>
        <x14:conditionalFormatting xmlns:xm="http://schemas.microsoft.com/office/excel/2006/main">
          <x14:cfRule type="expression" priority="210" id="{F25ADC5A-EE1B-4D3C-BA12-91AA9BE5DC24}">
            <xm:f>AND(別紙３_販売促進費!$I$20&lt;=$V$40,別紙３_販売促進費!$I$21&gt;=$V$39)</xm:f>
            <x14:dxf>
              <fill>
                <patternFill>
                  <bgColor theme="9"/>
                </patternFill>
              </fill>
            </x14:dxf>
          </x14:cfRule>
          <xm:sqref>T68</xm:sqref>
        </x14:conditionalFormatting>
        <x14:conditionalFormatting xmlns:xm="http://schemas.microsoft.com/office/excel/2006/main">
          <x14:cfRule type="expression" priority="195" id="{ADB22E65-FE90-4AE8-83CC-E05F0158ACB4}">
            <xm:f>AND(別紙３_販売促進費!$I$22&lt;=$V$40,別紙３_販売促進費!$I$23&gt;=$V$39)</xm:f>
            <x14:dxf>
              <fill>
                <patternFill>
                  <bgColor theme="9"/>
                </patternFill>
              </fill>
            </x14:dxf>
          </x14:cfRule>
          <xm:sqref>T71</xm:sqref>
        </x14:conditionalFormatting>
        <x14:conditionalFormatting xmlns:xm="http://schemas.microsoft.com/office/excel/2006/main">
          <x14:cfRule type="expression" priority="180" id="{7C0A3D3C-5326-4AC8-9F67-0F7051149EFF}">
            <xm:f>AND(別紙３_販売促進費!$I$24&lt;=$V$40,別紙３_販売促進費!$I$25&gt;=$V$39)</xm:f>
            <x14:dxf>
              <fill>
                <patternFill>
                  <bgColor theme="9"/>
                </patternFill>
              </fill>
            </x14:dxf>
          </x14:cfRule>
          <xm:sqref>T74</xm:sqref>
        </x14:conditionalFormatting>
        <x14:conditionalFormatting xmlns:xm="http://schemas.microsoft.com/office/excel/2006/main">
          <x14:cfRule type="expression" priority="165" id="{B7D6F467-B962-4D2D-9BF3-6D085F879856}">
            <xm:f>AND(別紙３_販売促進費!$I$26&lt;=$V$40,別紙３_販売促進費!$I$27&gt;=$V$39)</xm:f>
            <x14:dxf>
              <fill>
                <patternFill>
                  <bgColor theme="9"/>
                </patternFill>
              </fill>
            </x14:dxf>
          </x14:cfRule>
          <xm:sqref>T77</xm:sqref>
        </x14:conditionalFormatting>
        <x14:conditionalFormatting xmlns:xm="http://schemas.microsoft.com/office/excel/2006/main">
          <x14:cfRule type="expression" priority="150" id="{8B99C1AB-AF0A-49C7-BBC8-91B5C72C36D0}">
            <xm:f>AND(別紙３_販売促進費!$I$28&lt;=$V$40,別紙３_販売促進費!$I$29&gt;=$V$39)</xm:f>
            <x14:dxf>
              <fill>
                <patternFill>
                  <bgColor theme="9"/>
                </patternFill>
              </fill>
            </x14:dxf>
          </x14:cfRule>
          <xm:sqref>T80</xm:sqref>
        </x14:conditionalFormatting>
        <x14:conditionalFormatting xmlns:xm="http://schemas.microsoft.com/office/excel/2006/main">
          <x14:cfRule type="expression" priority="135" id="{ADFFA50A-12CE-4405-8AD7-20C75C48F2C2}">
            <xm:f>AND(別紙３_販売促進費!$I$33&lt;=$V$40,別紙３_販売促進費!$I$34&gt;=$V$39)</xm:f>
            <x14:dxf>
              <fill>
                <patternFill>
                  <bgColor theme="9"/>
                </patternFill>
              </fill>
            </x14:dxf>
          </x14:cfRule>
          <xm:sqref>T86</xm:sqref>
        </x14:conditionalFormatting>
        <x14:conditionalFormatting xmlns:xm="http://schemas.microsoft.com/office/excel/2006/main">
          <x14:cfRule type="expression" priority="120" id="{587392AB-5752-4DBE-BCC0-291FFE93AAFE}">
            <xm:f>AND(別紙３_販売促進費!$I$35&lt;=$V$40,別紙３_販売促進費!$I$36&gt;=$V$39)</xm:f>
            <x14:dxf>
              <fill>
                <patternFill>
                  <bgColor theme="9"/>
                </patternFill>
              </fill>
            </x14:dxf>
          </x14:cfRule>
          <xm:sqref>T89</xm:sqref>
        </x14:conditionalFormatting>
        <x14:conditionalFormatting xmlns:xm="http://schemas.microsoft.com/office/excel/2006/main">
          <x14:cfRule type="expression" priority="105" id="{533A9350-13ED-41E2-98BB-855CD4D93598}">
            <xm:f>AND(別紙３_販売促進費!$I$37&lt;=$V$40,別紙３_販売促進費!$I$38&gt;=$V$39)</xm:f>
            <x14:dxf>
              <fill>
                <patternFill>
                  <bgColor theme="9"/>
                </patternFill>
              </fill>
            </x14:dxf>
          </x14:cfRule>
          <xm:sqref>T92</xm:sqref>
        </x14:conditionalFormatting>
        <x14:conditionalFormatting xmlns:xm="http://schemas.microsoft.com/office/excel/2006/main">
          <x14:cfRule type="expression" priority="90" id="{81830728-868C-4ECA-BB01-32B4C1CECD12}">
            <xm:f>AND(別紙３_販売促進費!$I$42&lt;=$V$40,別紙３_販売促進費!$I$43&gt;=$V$39)</xm:f>
            <x14:dxf>
              <fill>
                <patternFill>
                  <bgColor theme="9"/>
                </patternFill>
              </fill>
            </x14:dxf>
          </x14:cfRule>
          <xm:sqref>T98</xm:sqref>
        </x14:conditionalFormatting>
        <x14:conditionalFormatting xmlns:xm="http://schemas.microsoft.com/office/excel/2006/main">
          <x14:cfRule type="expression" priority="59" id="{AE0B4DCE-1ABD-40EA-B55E-71D5A511519F}">
            <xm:f>AND(別紙３_販売促進費!$I$44&lt;=$V$40,別紙３_販売促進費!$I$45&gt;=$V$39)</xm:f>
            <x14:dxf>
              <fill>
                <patternFill>
                  <bgColor theme="9"/>
                </patternFill>
              </fill>
            </x14:dxf>
          </x14:cfRule>
          <xm:sqref>T101</xm:sqref>
        </x14:conditionalFormatting>
        <x14:conditionalFormatting xmlns:xm="http://schemas.microsoft.com/office/excel/2006/main">
          <x14:cfRule type="expression" priority="43" id="{504C36CC-8016-4227-A610-8E4BE87533F4}">
            <xm:f>AND(別紙３_販売促進費!$I$46&lt;=$V$40,別紙３_販売促進費!$I$47&gt;=$V$39)</xm:f>
            <x14:dxf>
              <fill>
                <patternFill>
                  <bgColor theme="9"/>
                </patternFill>
              </fill>
            </x14:dxf>
          </x14:cfRule>
          <xm:sqref>T104</xm:sqref>
        </x14:conditionalFormatting>
        <x14:conditionalFormatting xmlns:xm="http://schemas.microsoft.com/office/excel/2006/main">
          <x14:cfRule type="expression" priority="27" id="{60BB7D08-C0C4-4C89-A286-67032EE9340A}">
            <xm:f>AND(別紙３_販売促進費!$I$48&lt;=$V$40,別紙３_販売促進費!$I$49&gt;=$V$39)</xm:f>
            <x14:dxf>
              <fill>
                <patternFill>
                  <bgColor theme="9"/>
                </patternFill>
              </fill>
            </x14:dxf>
          </x14:cfRule>
          <xm:sqref>T107</xm:sqref>
        </x14:conditionalFormatting>
        <x14:conditionalFormatting xmlns:xm="http://schemas.microsoft.com/office/excel/2006/main">
          <x14:cfRule type="expression" priority="11" id="{12D1AA0B-0D6B-4F52-A03D-46CAA2FF829D}">
            <xm:f>AND(別紙３_販売促進費!$I$50&lt;=$V$40,別紙３_販売促進費!$I$51&gt;=$V$39)</xm:f>
            <x14:dxf>
              <fill>
                <patternFill>
                  <bgColor theme="9"/>
                </patternFill>
              </fill>
            </x14:dxf>
          </x14:cfRule>
          <xm:sqref>T110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8" tint="0.79998168889431442"/>
    <pageSetUpPr fitToPage="1"/>
  </sheetPr>
  <dimension ref="A1:P40"/>
  <sheetViews>
    <sheetView showGridLines="0" showZeros="0" view="pageBreakPreview" zoomScale="110" zoomScaleNormal="70" zoomScaleSheetLayoutView="110" workbookViewId="0">
      <selection activeCell="P14" sqref="P14"/>
    </sheetView>
  </sheetViews>
  <sheetFormatPr defaultColWidth="9" defaultRowHeight="13"/>
  <cols>
    <col min="1" max="1" width="0.83203125" style="7" customWidth="1"/>
    <col min="2" max="2" width="1.08203125" style="7" customWidth="1"/>
    <col min="3" max="3" width="5.08203125" style="7" customWidth="1"/>
    <col min="4" max="4" width="6.58203125" style="7" customWidth="1"/>
    <col min="5" max="6" width="7.58203125" style="7" customWidth="1"/>
    <col min="7" max="7" width="7.08203125" style="7" customWidth="1"/>
    <col min="8" max="11" width="6.83203125" style="7" customWidth="1"/>
    <col min="12" max="12" width="3.33203125" style="7" customWidth="1"/>
    <col min="13" max="14" width="7.08203125" style="7" customWidth="1"/>
    <col min="15" max="15" width="3" style="7" customWidth="1"/>
    <col min="16" max="16" width="5.58203125" style="7" customWidth="1"/>
    <col min="17" max="16384" width="9" style="7"/>
  </cols>
  <sheetData>
    <row r="1" spans="1:16" ht="20.5" customHeight="1">
      <c r="A1" s="155" t="s">
        <v>135</v>
      </c>
      <c r="B1" s="3"/>
      <c r="F1" s="95"/>
      <c r="G1" s="95"/>
      <c r="H1" s="95"/>
      <c r="I1" s="95"/>
      <c r="J1" s="95"/>
      <c r="K1" s="95"/>
      <c r="L1" s="19"/>
    </row>
    <row r="2" spans="1:16" ht="20.25" customHeight="1">
      <c r="A2" s="96" t="s">
        <v>226</v>
      </c>
      <c r="B2" s="96"/>
      <c r="C2" s="97"/>
      <c r="D2" s="98"/>
      <c r="E2" s="98"/>
      <c r="F2" s="99"/>
      <c r="G2" s="98"/>
      <c r="H2" s="98"/>
      <c r="I2" s="98"/>
      <c r="M2" s="100"/>
    </row>
    <row r="3" spans="1:16" ht="23.15" customHeight="1">
      <c r="B3" s="6" t="s">
        <v>41</v>
      </c>
      <c r="C3" s="101"/>
      <c r="D3" s="101"/>
      <c r="E3" s="101"/>
      <c r="F3" s="101"/>
      <c r="G3" s="101"/>
      <c r="H3" s="102"/>
      <c r="J3" s="103"/>
      <c r="M3" s="104"/>
      <c r="N3" s="102" t="s">
        <v>17</v>
      </c>
      <c r="P3" s="20"/>
    </row>
    <row r="4" spans="1:16" ht="23.15" customHeight="1">
      <c r="C4" s="477" t="s">
        <v>56</v>
      </c>
      <c r="D4" s="478"/>
      <c r="E4" s="479"/>
      <c r="F4" s="445" t="s">
        <v>58</v>
      </c>
      <c r="G4" s="456"/>
      <c r="H4" s="445" t="s">
        <v>47</v>
      </c>
      <c r="I4" s="456"/>
      <c r="J4" s="480" t="s">
        <v>147</v>
      </c>
      <c r="K4" s="481"/>
      <c r="L4" s="445" t="s">
        <v>146</v>
      </c>
      <c r="M4" s="446"/>
      <c r="N4" s="447"/>
    </row>
    <row r="5" spans="1:16" ht="23.15" customHeight="1">
      <c r="C5" s="105"/>
      <c r="D5" s="485" t="s">
        <v>4</v>
      </c>
      <c r="E5" s="485"/>
      <c r="F5" s="457"/>
      <c r="G5" s="458"/>
      <c r="H5" s="457"/>
      <c r="I5" s="458"/>
      <c r="J5" s="482"/>
      <c r="K5" s="483"/>
      <c r="L5" s="448"/>
      <c r="M5" s="449"/>
      <c r="N5" s="450"/>
    </row>
    <row r="6" spans="1:16" ht="23.15" customHeight="1">
      <c r="C6" s="486" t="s">
        <v>42</v>
      </c>
      <c r="D6" s="489" t="s">
        <v>16</v>
      </c>
      <c r="E6" s="489"/>
      <c r="F6" s="459">
        <f>別紙２_展示会等!K55+'別紙２_展示会等 (2)'!K55</f>
        <v>0</v>
      </c>
      <c r="G6" s="419"/>
      <c r="H6" s="459">
        <f>別紙２_展示会等!L55+'別紙２_展示会等 (2)'!L55</f>
        <v>0</v>
      </c>
      <c r="I6" s="419"/>
      <c r="J6" s="419">
        <f>ROUNDDOWN(H6/2,-3)</f>
        <v>0</v>
      </c>
      <c r="K6" s="419"/>
      <c r="L6" s="462" t="str">
        <f>IF(J10="","",IF(AND(3000000&gt;$M$17,J10&gt;M10),"増やせます☟",""))</f>
        <v/>
      </c>
      <c r="M6" s="463"/>
      <c r="N6" s="464"/>
    </row>
    <row r="7" spans="1:16" ht="23.15" customHeight="1">
      <c r="C7" s="487"/>
      <c r="D7" s="489" t="s">
        <v>40</v>
      </c>
      <c r="E7" s="489"/>
      <c r="F7" s="459">
        <f>別紙２_展示会等!K56+'別紙２_展示会等 (2)'!K56</f>
        <v>0</v>
      </c>
      <c r="G7" s="419"/>
      <c r="H7" s="459">
        <f>別紙２_展示会等!L56+'別紙２_展示会等 (2)'!L56</f>
        <v>0</v>
      </c>
      <c r="I7" s="419"/>
      <c r="J7" s="419">
        <f t="shared" ref="J7:J8" si="0">ROUNDDOWN(H7/2,-3)</f>
        <v>0</v>
      </c>
      <c r="K7" s="419"/>
      <c r="L7" s="465"/>
      <c r="M7" s="466"/>
      <c r="N7" s="467"/>
    </row>
    <row r="8" spans="1:16" ht="23.15" customHeight="1">
      <c r="C8" s="487"/>
      <c r="D8" s="489" t="s">
        <v>39</v>
      </c>
      <c r="E8" s="489"/>
      <c r="F8" s="459">
        <f>別紙２_展示会等!K57+'別紙２_展示会等 (2)'!K57</f>
        <v>0</v>
      </c>
      <c r="G8" s="419"/>
      <c r="H8" s="459">
        <f>別紙２_展示会等!L57+'別紙２_展示会等 (2)'!L57</f>
        <v>0</v>
      </c>
      <c r="I8" s="419"/>
      <c r="J8" s="419">
        <f t="shared" si="0"/>
        <v>0</v>
      </c>
      <c r="K8" s="419"/>
      <c r="L8" s="465"/>
      <c r="M8" s="466"/>
      <c r="N8" s="467"/>
    </row>
    <row r="9" spans="1:16" ht="23.15" customHeight="1">
      <c r="C9" s="488"/>
      <c r="D9" s="489" t="s">
        <v>38</v>
      </c>
      <c r="E9" s="489"/>
      <c r="F9" s="459">
        <f>別紙２_展示会等!K58+'別紙２_展示会等 (2)'!K58</f>
        <v>0</v>
      </c>
      <c r="G9" s="419"/>
      <c r="H9" s="459">
        <f>別紙２_展示会等!L58+'別紙２_展示会等 (2)'!L58</f>
        <v>0</v>
      </c>
      <c r="I9" s="419"/>
      <c r="J9" s="419">
        <f t="shared" ref="J9" si="1">ROUNDDOWN(H9/2,-3)</f>
        <v>0</v>
      </c>
      <c r="K9" s="419"/>
      <c r="L9" s="465"/>
      <c r="M9" s="466"/>
      <c r="N9" s="467"/>
    </row>
    <row r="10" spans="1:16" ht="23.15" customHeight="1">
      <c r="C10" s="484" t="s">
        <v>57</v>
      </c>
      <c r="D10" s="484"/>
      <c r="E10" s="484"/>
      <c r="F10" s="419">
        <f>SUM(F6:G9)</f>
        <v>0</v>
      </c>
      <c r="G10" s="419"/>
      <c r="H10" s="419">
        <f>SUM(H6:I9)</f>
        <v>0</v>
      </c>
      <c r="I10" s="419"/>
      <c r="J10" s="419">
        <f>SUM(J6:K9)</f>
        <v>0</v>
      </c>
      <c r="K10" s="419"/>
      <c r="L10" s="106" t="s">
        <v>2</v>
      </c>
      <c r="M10" s="451"/>
      <c r="N10" s="452"/>
      <c r="O10" s="21"/>
    </row>
    <row r="11" spans="1:16" ht="23.15" customHeight="1">
      <c r="C11" s="494" t="s">
        <v>3</v>
      </c>
      <c r="D11" s="495" t="s">
        <v>89</v>
      </c>
      <c r="E11" s="495"/>
      <c r="F11" s="419">
        <f>別紙３_販売促進費!J7</f>
        <v>0</v>
      </c>
      <c r="G11" s="419"/>
      <c r="H11" s="419">
        <f>別紙３_販売促進費!K7</f>
        <v>0</v>
      </c>
      <c r="I11" s="419"/>
      <c r="J11" s="419">
        <f>IF(H11="","",IF(ROUNDDOWN(H11/2,-3)&lt;=200000,ROUNDDOWN(H11/2,-3),200000))</f>
        <v>0</v>
      </c>
      <c r="K11" s="419"/>
      <c r="L11" s="453" t="str">
        <f>IF(J16="","",IF(AND(3000000&gt;$M$17,J16&gt;M16),"増やせます☟",""))</f>
        <v/>
      </c>
      <c r="M11" s="454"/>
      <c r="N11" s="455"/>
    </row>
    <row r="12" spans="1:16" ht="23.15" customHeight="1">
      <c r="C12" s="494"/>
      <c r="D12" s="490" t="s">
        <v>106</v>
      </c>
      <c r="E12" s="490"/>
      <c r="F12" s="419">
        <f>別紙３_販売促進費!J17</f>
        <v>0</v>
      </c>
      <c r="G12" s="419"/>
      <c r="H12" s="419">
        <f>別紙３_販売促進費!K17</f>
        <v>0</v>
      </c>
      <c r="I12" s="419"/>
      <c r="J12" s="419">
        <f>IF(H12="","",IF(ROUNDDOWN(H12/2,-3)&lt;=200000,ROUNDDOWN(H12/2,-3),200000))</f>
        <v>0</v>
      </c>
      <c r="K12" s="419"/>
      <c r="L12" s="453"/>
      <c r="M12" s="454"/>
      <c r="N12" s="455"/>
    </row>
    <row r="13" spans="1:16" ht="23.15" customHeight="1">
      <c r="C13" s="494"/>
      <c r="D13" s="490" t="s">
        <v>60</v>
      </c>
      <c r="E13" s="490"/>
      <c r="F13" s="419">
        <f>別紙３_販売促進費!J30</f>
        <v>0</v>
      </c>
      <c r="G13" s="419"/>
      <c r="H13" s="419">
        <f>別紙３_販売促進費!K30</f>
        <v>0</v>
      </c>
      <c r="I13" s="419"/>
      <c r="J13" s="475">
        <f>IF(H13="","",IF(ROUNDDOWN(H13/2,-3)&lt;=500000,ROUNDDOWN(H13/2,-3),500000))</f>
        <v>0</v>
      </c>
      <c r="K13" s="476"/>
      <c r="L13" s="453"/>
      <c r="M13" s="454"/>
      <c r="N13" s="455"/>
    </row>
    <row r="14" spans="1:16" ht="23.15" customHeight="1">
      <c r="C14" s="494"/>
      <c r="D14" s="490" t="s">
        <v>72</v>
      </c>
      <c r="E14" s="490"/>
      <c r="F14" s="419">
        <f>別紙３_販売促進費!J39</f>
        <v>0</v>
      </c>
      <c r="G14" s="419"/>
      <c r="H14" s="419">
        <f>別紙３_販売促進費!K39</f>
        <v>0</v>
      </c>
      <c r="I14" s="419"/>
      <c r="J14" s="475">
        <f>IF(H14="","",IF(ROUNDDOWN(H14/2,-3)&lt;=300000,ROUNDDOWN(H14/2,-3),300000))</f>
        <v>0</v>
      </c>
      <c r="K14" s="476"/>
      <c r="L14" s="453"/>
      <c r="M14" s="454"/>
      <c r="N14" s="455"/>
    </row>
    <row r="15" spans="1:16" ht="23.15" customHeight="1">
      <c r="C15" s="494"/>
      <c r="D15" s="490" t="s">
        <v>107</v>
      </c>
      <c r="E15" s="490"/>
      <c r="F15" s="419">
        <f>別紙３_販売促進費!J52</f>
        <v>0</v>
      </c>
      <c r="G15" s="419"/>
      <c r="H15" s="419">
        <f>別紙３_販売促進費!K52</f>
        <v>0</v>
      </c>
      <c r="I15" s="419"/>
      <c r="J15" s="475">
        <f>IF(H15="","",IF(ROUNDDOWN(H15/2,-3)&lt;=450000,ROUNDDOWN(H15/2,-3),450000))</f>
        <v>0</v>
      </c>
      <c r="K15" s="476"/>
      <c r="L15" s="453"/>
      <c r="M15" s="454"/>
      <c r="N15" s="455"/>
    </row>
    <row r="16" spans="1:16" ht="23.15" customHeight="1" thickBot="1">
      <c r="C16" s="493" t="s">
        <v>45</v>
      </c>
      <c r="D16" s="493"/>
      <c r="E16" s="493"/>
      <c r="F16" s="418">
        <f>SUM(F11:G15)</f>
        <v>0</v>
      </c>
      <c r="G16" s="418"/>
      <c r="H16" s="418">
        <f>SUM(H11:I15)</f>
        <v>0</v>
      </c>
      <c r="I16" s="418"/>
      <c r="J16" s="419">
        <f>SUM(J11:K15)</f>
        <v>0</v>
      </c>
      <c r="K16" s="419"/>
      <c r="L16" s="106" t="s">
        <v>2</v>
      </c>
      <c r="M16" s="414"/>
      <c r="N16" s="415"/>
    </row>
    <row r="17" spans="2:15" ht="23.15" customHeight="1" thickBot="1">
      <c r="C17" s="491" t="s">
        <v>44</v>
      </c>
      <c r="D17" s="491"/>
      <c r="E17" s="492"/>
      <c r="F17" s="421">
        <f>F10+F16</f>
        <v>0</v>
      </c>
      <c r="G17" s="422"/>
      <c r="H17" s="421">
        <f>H10+H16</f>
        <v>0</v>
      </c>
      <c r="I17" s="422"/>
      <c r="J17" s="476">
        <f>J10+J16</f>
        <v>0</v>
      </c>
      <c r="K17" s="419"/>
      <c r="L17" s="107"/>
      <c r="M17" s="468">
        <f>M10+M16</f>
        <v>0</v>
      </c>
      <c r="N17" s="469"/>
    </row>
    <row r="18" spans="2:15" ht="23.15" customHeight="1">
      <c r="C18" s="427" t="str">
        <f>IF(M17&gt;3000000,"！助成限度額300万円を超えています！","")</f>
        <v/>
      </c>
      <c r="D18" s="427"/>
      <c r="E18" s="427"/>
      <c r="F18" s="427"/>
      <c r="G18" s="427"/>
      <c r="H18" s="427"/>
      <c r="I18" s="427"/>
      <c r="J18" s="427"/>
      <c r="K18" s="427"/>
      <c r="L18" s="427"/>
      <c r="M18" s="427"/>
      <c r="N18" s="427"/>
    </row>
    <row r="19" spans="2:15" ht="23.15" customHeight="1">
      <c r="C19" s="428" t="str">
        <f>IF(M17&gt;3000000,"300万円以下になるように各経費区分の申請額(クリーム色のセル)を入力し直してください。",IF(OR(M10="",M16=""),"",""))</f>
        <v/>
      </c>
      <c r="D19" s="428"/>
      <c r="E19" s="428"/>
      <c r="F19" s="428"/>
      <c r="G19" s="428"/>
      <c r="H19" s="428"/>
      <c r="I19" s="428"/>
      <c r="J19" s="428"/>
      <c r="K19" s="428"/>
      <c r="L19" s="428"/>
      <c r="M19" s="428"/>
      <c r="N19" s="428"/>
    </row>
    <row r="20" spans="2:15" ht="23.15" customHeight="1"/>
    <row r="21" spans="2:15" ht="23.15" customHeight="1">
      <c r="B21" s="6" t="s">
        <v>31</v>
      </c>
      <c r="F21" s="473">
        <f>F17</f>
        <v>0</v>
      </c>
      <c r="G21" s="474"/>
      <c r="H21" s="21" t="s">
        <v>95</v>
      </c>
      <c r="N21" s="108"/>
    </row>
    <row r="22" spans="2:15" ht="23.15" customHeight="1">
      <c r="C22" s="109" t="s">
        <v>64</v>
      </c>
      <c r="N22" s="108"/>
    </row>
    <row r="23" spans="2:15" ht="23.15" customHeight="1">
      <c r="C23" s="420" t="s">
        <v>30</v>
      </c>
      <c r="D23" s="420"/>
      <c r="E23" s="420"/>
      <c r="F23" s="423" t="s">
        <v>43</v>
      </c>
      <c r="G23" s="424"/>
      <c r="H23" s="423" t="s">
        <v>46</v>
      </c>
      <c r="I23" s="429"/>
      <c r="J23" s="424"/>
      <c r="K23" s="460" t="s">
        <v>24</v>
      </c>
      <c r="L23" s="461"/>
      <c r="M23" s="461"/>
      <c r="N23" s="251"/>
    </row>
    <row r="24" spans="2:15" ht="23.15" customHeight="1">
      <c r="C24" s="432" t="s">
        <v>25</v>
      </c>
      <c r="D24" s="432"/>
      <c r="E24" s="432"/>
      <c r="F24" s="425"/>
      <c r="G24" s="426"/>
      <c r="H24" s="435"/>
      <c r="I24" s="436"/>
      <c r="J24" s="437"/>
      <c r="K24" s="470"/>
      <c r="L24" s="471"/>
      <c r="M24" s="471"/>
      <c r="N24" s="472"/>
    </row>
    <row r="25" spans="2:15" ht="23.15" customHeight="1">
      <c r="C25" s="432" t="s">
        <v>26</v>
      </c>
      <c r="D25" s="432"/>
      <c r="E25" s="432"/>
      <c r="F25" s="425"/>
      <c r="G25" s="426"/>
      <c r="H25" s="243"/>
      <c r="I25" s="438"/>
      <c r="J25" s="244"/>
      <c r="K25" s="411"/>
      <c r="L25" s="412"/>
      <c r="M25" s="412"/>
      <c r="N25" s="413"/>
    </row>
    <row r="26" spans="2:15" ht="23.15" customHeight="1">
      <c r="C26" s="432" t="s">
        <v>27</v>
      </c>
      <c r="D26" s="432"/>
      <c r="E26" s="432"/>
      <c r="F26" s="425"/>
      <c r="G26" s="426"/>
      <c r="H26" s="243"/>
      <c r="I26" s="438"/>
      <c r="J26" s="244"/>
      <c r="K26" s="411"/>
      <c r="L26" s="412"/>
      <c r="M26" s="412"/>
      <c r="N26" s="413"/>
    </row>
    <row r="27" spans="2:15" ht="23.15" customHeight="1">
      <c r="C27" s="439" t="s">
        <v>28</v>
      </c>
      <c r="D27" s="440"/>
      <c r="E27" s="441"/>
      <c r="F27" s="425"/>
      <c r="G27" s="426"/>
      <c r="H27" s="243"/>
      <c r="I27" s="438"/>
      <c r="J27" s="244"/>
      <c r="K27" s="411"/>
      <c r="L27" s="412"/>
      <c r="M27" s="412"/>
      <c r="N27" s="413"/>
      <c r="O27" s="22"/>
    </row>
    <row r="28" spans="2:15" ht="23.15" customHeight="1">
      <c r="C28" s="442"/>
      <c r="D28" s="443"/>
      <c r="E28" s="444"/>
      <c r="F28" s="433"/>
      <c r="G28" s="434"/>
      <c r="H28" s="243"/>
      <c r="I28" s="438"/>
      <c r="J28" s="244"/>
      <c r="K28" s="411"/>
      <c r="L28" s="412"/>
      <c r="M28" s="412"/>
      <c r="N28" s="413"/>
      <c r="O28" s="22"/>
    </row>
    <row r="29" spans="2:15" ht="23.15" customHeight="1">
      <c r="C29" s="416" t="s">
        <v>29</v>
      </c>
      <c r="D29" s="417"/>
      <c r="E29" s="417"/>
      <c r="F29" s="430">
        <f>SUM(F24:G28)</f>
        <v>0</v>
      </c>
      <c r="G29" s="431"/>
      <c r="H29" s="409"/>
      <c r="I29" s="409"/>
      <c r="J29" s="410"/>
      <c r="K29" s="408"/>
      <c r="L29" s="409"/>
      <c r="M29" s="409"/>
      <c r="N29" s="410"/>
    </row>
    <row r="30" spans="2:15" ht="23.15" customHeight="1">
      <c r="C30" s="427" t="str">
        <f>IF(F17=F29,"","「助成事業に要する経費」の合計と「資金調達金額」の合計とが一致していません")</f>
        <v/>
      </c>
      <c r="D30" s="427"/>
      <c r="E30" s="427"/>
      <c r="F30" s="427"/>
      <c r="G30" s="427"/>
      <c r="H30" s="427"/>
      <c r="I30" s="427"/>
      <c r="J30" s="427"/>
      <c r="K30" s="427"/>
      <c r="L30" s="427"/>
      <c r="M30" s="427"/>
      <c r="N30" s="427"/>
    </row>
    <row r="31" spans="2:15" ht="23.15" customHeight="1"/>
    <row r="32" spans="2:15" ht="15" customHeight="1"/>
    <row r="33" ht="15" customHeight="1"/>
    <row r="34" ht="15" customHeight="1"/>
    <row r="35" ht="15" customHeight="1"/>
    <row r="36" ht="15" customHeight="1"/>
    <row r="37" ht="15" customHeight="1"/>
    <row r="38" ht="15" customHeight="1"/>
    <row r="39" ht="15" customHeight="1"/>
    <row r="40" ht="15" customHeight="1"/>
  </sheetData>
  <sheetProtection sheet="1" formatCells="0" formatColumns="0" formatRows="0"/>
  <mergeCells count="92">
    <mergeCell ref="C17:E17"/>
    <mergeCell ref="H13:I13"/>
    <mergeCell ref="J13:K13"/>
    <mergeCell ref="D14:E14"/>
    <mergeCell ref="C16:E16"/>
    <mergeCell ref="C11:C15"/>
    <mergeCell ref="D15:E15"/>
    <mergeCell ref="D11:E11"/>
    <mergeCell ref="H14:I14"/>
    <mergeCell ref="J14:K14"/>
    <mergeCell ref="H15:I15"/>
    <mergeCell ref="D9:E9"/>
    <mergeCell ref="D6:E6"/>
    <mergeCell ref="D7:E7"/>
    <mergeCell ref="D13:E13"/>
    <mergeCell ref="D12:E12"/>
    <mergeCell ref="C4:E4"/>
    <mergeCell ref="H4:I5"/>
    <mergeCell ref="J4:K5"/>
    <mergeCell ref="C10:E10"/>
    <mergeCell ref="J9:K9"/>
    <mergeCell ref="D5:E5"/>
    <mergeCell ref="J6:K6"/>
    <mergeCell ref="H8:I8"/>
    <mergeCell ref="J8:K8"/>
    <mergeCell ref="H7:I7"/>
    <mergeCell ref="J7:K7"/>
    <mergeCell ref="H6:I6"/>
    <mergeCell ref="F9:G9"/>
    <mergeCell ref="C6:C9"/>
    <mergeCell ref="H9:I9"/>
    <mergeCell ref="D8:E8"/>
    <mergeCell ref="K23:N23"/>
    <mergeCell ref="K25:N25"/>
    <mergeCell ref="F14:G14"/>
    <mergeCell ref="L6:N9"/>
    <mergeCell ref="M17:N17"/>
    <mergeCell ref="K24:N24"/>
    <mergeCell ref="J10:K10"/>
    <mergeCell ref="H11:I11"/>
    <mergeCell ref="F21:G21"/>
    <mergeCell ref="J11:K11"/>
    <mergeCell ref="J15:K15"/>
    <mergeCell ref="H12:I12"/>
    <mergeCell ref="J12:K12"/>
    <mergeCell ref="H17:I17"/>
    <mergeCell ref="J17:K17"/>
    <mergeCell ref="L4:N5"/>
    <mergeCell ref="M10:N10"/>
    <mergeCell ref="L11:N15"/>
    <mergeCell ref="F4:G5"/>
    <mergeCell ref="F10:G10"/>
    <mergeCell ref="F11:G11"/>
    <mergeCell ref="F12:G12"/>
    <mergeCell ref="F13:G13"/>
    <mergeCell ref="F8:G8"/>
    <mergeCell ref="F15:G15"/>
    <mergeCell ref="F6:G6"/>
    <mergeCell ref="F7:G7"/>
    <mergeCell ref="H10:I10"/>
    <mergeCell ref="C30:N30"/>
    <mergeCell ref="F29:G29"/>
    <mergeCell ref="C24:E24"/>
    <mergeCell ref="C25:E25"/>
    <mergeCell ref="C26:E26"/>
    <mergeCell ref="F28:G28"/>
    <mergeCell ref="H24:J24"/>
    <mergeCell ref="H25:J25"/>
    <mergeCell ref="H26:J26"/>
    <mergeCell ref="H27:J27"/>
    <mergeCell ref="H28:J28"/>
    <mergeCell ref="K28:N28"/>
    <mergeCell ref="H29:J29"/>
    <mergeCell ref="C27:E28"/>
    <mergeCell ref="F24:G24"/>
    <mergeCell ref="F25:G25"/>
    <mergeCell ref="K29:N29"/>
    <mergeCell ref="K27:N27"/>
    <mergeCell ref="K26:N26"/>
    <mergeCell ref="M16:N16"/>
    <mergeCell ref="C29:E29"/>
    <mergeCell ref="H16:I16"/>
    <mergeCell ref="J16:K16"/>
    <mergeCell ref="C23:E23"/>
    <mergeCell ref="F16:G16"/>
    <mergeCell ref="F17:G17"/>
    <mergeCell ref="F23:G23"/>
    <mergeCell ref="F26:G26"/>
    <mergeCell ref="F27:G27"/>
    <mergeCell ref="C18:N18"/>
    <mergeCell ref="C19:N19"/>
    <mergeCell ref="H23:J23"/>
  </mergeCells>
  <phoneticPr fontId="1"/>
  <conditionalFormatting sqref="L6">
    <cfRule type="containsText" dxfId="1" priority="65" operator="containsText" text="☟増やせます☟">
      <formula>NOT(ISERROR(SEARCH("☟増やせます☟",L6)))</formula>
    </cfRule>
  </conditionalFormatting>
  <conditionalFormatting sqref="M17">
    <cfRule type="cellIs" dxfId="0" priority="67" operator="greaterThan">
      <formula>3000000</formula>
    </cfRule>
  </conditionalFormatting>
  <dataValidations xWindow="415" yWindow="547" count="11">
    <dataValidation allowBlank="1" showInputMessage="1" showErrorMessage="1" prompt="入力不要_x000a_(自動計算されます)_x000a_" sqref="J17:K17" xr:uid="{00000000-0002-0000-0500-000000000000}"/>
    <dataValidation allowBlank="1" showInputMessage="1" showErrorMessage="1" prompt="入力不要_x000a_(自動計算されます)" sqref="J13:K16 L10 K10:K12 J6:J12" xr:uid="{00000000-0002-0000-0500-000001000000}"/>
    <dataValidation type="custom" imeMode="halfAlpha" operator="lessThanOrEqual" showInputMessage="1" showError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をご入力ください。左記セルの金額を参考にしてください。" sqref="M16:N16" xr:uid="{00000000-0002-0000-0500-000002000000}">
      <formula1>AND(M10&lt;&gt;"",J16&gt;=M16,MOD(M16,1000)=0)</formula1>
    </dataValidation>
    <dataValidation type="list" allowBlank="1" showInputMessage="1" showErrorMessage="1" sqref="K25:K28" xr:uid="{00000000-0002-0000-0500-000003000000}">
      <formula1>"選択してください,該当なし,調達済み,内諾済み,折衝中,折衝予定,未定"</formula1>
    </dataValidation>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M10:N10" xr:uid="{00000000-0002-0000-0500-000004000000}">
      <formula1>AND(J10&gt;=M10,MOD(M10,1000)=0)</formula1>
    </dataValidation>
    <dataValidation type="custom" imeMode="halfAlpha" allowBlank="1" showInputMessage="1" showErrorMessage="1" errorTitle="数値を入力ください" error="このセルには数値以外は入力できません" sqref="F24:G28" xr:uid="{00000000-0002-0000-0500-000005000000}">
      <formula1>ISNUMBER(F24)</formula1>
    </dataValidation>
    <dataValidation allowBlank="1" showInputMessage="1" showErrorMessage="1" prompt="入力不要(自動計算されます)_x000a_同一の金額を、jグランツ「補助金交付申請額(合計)」欄に入力してください。" sqref="M17:N17" xr:uid="{00000000-0002-0000-0500-000006000000}"/>
    <dataValidation allowBlank="1" showInputMessage="1" showErrorMessage="1" prompt="入力不要(自動計算されます)_x000a_同一の金額を、jグランツ「補助対象経費(合計)」欄に入力してください。" sqref="H17:I17" xr:uid="{00000000-0002-0000-0500-000007000000}"/>
    <dataValidation allowBlank="1" showInputMessage="1" showErrorMessage="1" prompt="入力不要(自動計算されます)_x000a_同一の金額を、jグランツ「補助事業に要する経費(合計)」欄に入力してください。" sqref="F17:G17" xr:uid="{00000000-0002-0000-0500-000008000000}"/>
    <dataValidation allowBlank="1" showInputMessage="1" showErrorMessage="1" prompt="入力不要(自動計算されます)_x000a_上表「助成事業に要する経費(税込)」合計と同一の金額となります。" sqref="F29:G29" xr:uid="{00000000-0002-0000-0500-000009000000}"/>
    <dataValidation allowBlank="1" showInputMessage="1" showErrorMessage="1" prompt="入力不要（自動計算されます）" sqref="F6:I16" xr:uid="{00000000-0002-0000-0500-00000A000000}"/>
  </dataValidations>
  <printOptions horizontalCentered="1"/>
  <pageMargins left="0.78740157480314965" right="0.59055118110236227" top="0.59055118110236227"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6"/>
  <sheetViews>
    <sheetView showGridLines="0" view="pageBreakPreview" zoomScaleNormal="100" zoomScaleSheetLayoutView="100" workbookViewId="0">
      <selection activeCell="Y15" sqref="Y15"/>
    </sheetView>
  </sheetViews>
  <sheetFormatPr defaultColWidth="9" defaultRowHeight="17.5"/>
  <cols>
    <col min="1" max="1" width="1.83203125" style="208" customWidth="1"/>
    <col min="2" max="2" width="3.08203125" style="208" customWidth="1"/>
    <col min="3" max="3" width="6.08203125" style="208" customWidth="1"/>
    <col min="4" max="4" width="5.08203125" style="208" customWidth="1"/>
    <col min="5" max="5" width="3.08203125" style="208" customWidth="1"/>
    <col min="6" max="8" width="3.33203125" style="208" customWidth="1"/>
    <col min="9" max="9" width="7.5" style="208" customWidth="1"/>
    <col min="10" max="10" width="1.75" style="208" customWidth="1"/>
    <col min="11" max="11" width="0.83203125" style="208" customWidth="1"/>
    <col min="12" max="12" width="6.08203125" style="208" customWidth="1"/>
    <col min="13" max="13" width="2.83203125" style="208" customWidth="1"/>
    <col min="14" max="14" width="5.83203125" style="208" customWidth="1"/>
    <col min="15" max="15" width="6" style="208" customWidth="1"/>
    <col min="16" max="16" width="9.08203125" style="208" customWidth="1"/>
    <col min="17" max="17" width="6.5" style="208" customWidth="1"/>
    <col min="18" max="18" width="4.83203125" style="208" customWidth="1"/>
    <col min="19" max="19" width="3.08203125" style="208" customWidth="1"/>
    <col min="20" max="16384" width="9" style="208"/>
  </cols>
  <sheetData>
    <row r="1" spans="1:22" ht="10" customHeight="1">
      <c r="A1" s="501"/>
      <c r="B1" s="501"/>
      <c r="C1" s="501"/>
      <c r="D1" s="501"/>
      <c r="E1" s="501"/>
      <c r="F1" s="501"/>
      <c r="G1" s="501"/>
      <c r="H1" s="501"/>
      <c r="I1" s="501"/>
      <c r="J1" s="501"/>
      <c r="K1" s="501"/>
      <c r="L1" s="501"/>
      <c r="M1" s="501"/>
      <c r="N1" s="501"/>
      <c r="O1" s="501"/>
      <c r="P1" s="501"/>
      <c r="Q1" s="501"/>
      <c r="R1" s="501"/>
      <c r="U1" s="209"/>
      <c r="V1" s="210"/>
    </row>
    <row r="2" spans="1:22" ht="19.5" customHeight="1">
      <c r="A2" s="211"/>
      <c r="B2" s="502" t="s">
        <v>219</v>
      </c>
      <c r="C2" s="502"/>
      <c r="D2" s="502"/>
      <c r="E2" s="502"/>
      <c r="F2" s="502"/>
      <c r="G2" s="502"/>
      <c r="H2" s="502"/>
      <c r="I2" s="502"/>
      <c r="J2" s="502"/>
      <c r="K2" s="502"/>
      <c r="L2" s="502"/>
      <c r="M2" s="502"/>
      <c r="N2" s="502"/>
      <c r="O2" s="502"/>
      <c r="P2" s="502"/>
      <c r="Q2" s="502"/>
      <c r="R2" s="502"/>
    </row>
    <row r="3" spans="1:22" ht="19.5" customHeight="1">
      <c r="B3" s="212"/>
      <c r="C3" s="212"/>
      <c r="D3" s="212"/>
      <c r="E3" s="212"/>
      <c r="F3" s="212"/>
      <c r="G3" s="212"/>
      <c r="H3" s="212"/>
      <c r="I3" s="212"/>
      <c r="J3" s="212"/>
      <c r="K3" s="212"/>
      <c r="L3" s="212"/>
      <c r="M3" s="212"/>
      <c r="N3" s="212"/>
      <c r="O3" s="212"/>
      <c r="P3" s="212"/>
      <c r="Q3" s="212"/>
      <c r="R3" s="212"/>
    </row>
    <row r="4" spans="1:22" ht="19.5" customHeight="1">
      <c r="A4" s="213" t="s">
        <v>150</v>
      </c>
      <c r="B4" s="213"/>
      <c r="C4" s="213"/>
      <c r="D4" s="213"/>
      <c r="E4" s="213"/>
      <c r="F4" s="213"/>
      <c r="G4" s="213"/>
      <c r="H4" s="213"/>
      <c r="I4" s="213"/>
      <c r="J4" s="213"/>
      <c r="K4" s="213"/>
      <c r="L4" s="213"/>
      <c r="M4" s="213"/>
      <c r="N4" s="213"/>
      <c r="O4" s="213"/>
      <c r="P4" s="213"/>
      <c r="Q4" s="213"/>
      <c r="R4" s="213"/>
    </row>
    <row r="5" spans="1:22" ht="10.5" customHeight="1">
      <c r="A5" s="498"/>
      <c r="B5" s="498"/>
      <c r="C5" s="498"/>
      <c r="D5" s="498"/>
      <c r="E5" s="498"/>
      <c r="F5" s="498"/>
      <c r="G5" s="498"/>
      <c r="H5" s="498"/>
      <c r="I5" s="498"/>
      <c r="J5" s="498"/>
      <c r="K5" s="498"/>
      <c r="L5" s="498"/>
      <c r="M5" s="498"/>
      <c r="N5" s="498"/>
      <c r="O5" s="498"/>
      <c r="P5" s="498"/>
      <c r="Q5" s="498"/>
      <c r="R5" s="498"/>
    </row>
    <row r="6" spans="1:22" ht="20.149999999999999" customHeight="1">
      <c r="B6" s="503" t="s">
        <v>151</v>
      </c>
      <c r="C6" s="503"/>
      <c r="D6" s="503"/>
      <c r="E6" s="503"/>
      <c r="F6" s="503"/>
      <c r="G6" s="503"/>
      <c r="H6" s="503"/>
      <c r="I6" s="503"/>
      <c r="J6" s="503"/>
      <c r="K6" s="503"/>
      <c r="L6" s="503"/>
      <c r="M6" s="503"/>
      <c r="N6" s="503"/>
      <c r="O6" s="503"/>
      <c r="P6" s="503"/>
      <c r="Q6" s="503"/>
    </row>
    <row r="7" spans="1:22" ht="20.149999999999999" customHeight="1">
      <c r="B7" s="214"/>
      <c r="C7" s="215" t="s">
        <v>152</v>
      </c>
      <c r="D7" s="214"/>
      <c r="E7" s="214"/>
      <c r="F7" s="214"/>
      <c r="G7" s="214"/>
      <c r="H7" s="214"/>
      <c r="I7" s="214"/>
      <c r="J7" s="214"/>
      <c r="K7" s="214"/>
      <c r="L7" s="214"/>
      <c r="M7" s="214"/>
      <c r="N7" s="214"/>
      <c r="O7" s="214"/>
      <c r="P7" s="214"/>
      <c r="Q7" s="214"/>
    </row>
    <row r="8" spans="1:22" ht="18" customHeight="1">
      <c r="B8" s="216"/>
      <c r="C8" s="217"/>
      <c r="D8" s="504" t="s">
        <v>227</v>
      </c>
      <c r="E8" s="504"/>
      <c r="F8" s="504"/>
      <c r="G8" s="504"/>
      <c r="H8" s="504"/>
      <c r="I8" s="504"/>
      <c r="J8" s="504"/>
      <c r="K8" s="504"/>
      <c r="L8" s="504"/>
      <c r="M8" s="504"/>
      <c r="N8" s="504"/>
      <c r="O8" s="504"/>
      <c r="P8" s="504"/>
      <c r="Q8" s="218"/>
      <c r="R8" s="219"/>
      <c r="S8" s="230"/>
    </row>
    <row r="9" spans="1:22" ht="10" customHeight="1">
      <c r="B9" s="220"/>
      <c r="C9" s="220"/>
      <c r="D9" s="220"/>
      <c r="E9" s="220"/>
      <c r="F9" s="220"/>
      <c r="G9" s="220"/>
      <c r="H9" s="220"/>
      <c r="I9" s="220"/>
      <c r="J9" s="220"/>
      <c r="K9" s="220"/>
      <c r="L9" s="220"/>
      <c r="M9" s="220"/>
      <c r="N9" s="220"/>
      <c r="O9" s="220"/>
      <c r="P9" s="220"/>
      <c r="Q9" s="220"/>
    </row>
    <row r="10" spans="1:22" ht="20.149999999999999" customHeight="1">
      <c r="B10" s="220"/>
      <c r="C10" s="215" t="s">
        <v>153</v>
      </c>
      <c r="D10" s="220"/>
      <c r="E10" s="220"/>
      <c r="F10" s="220"/>
      <c r="G10" s="220"/>
      <c r="H10" s="220"/>
      <c r="I10" s="220"/>
      <c r="J10" s="220"/>
      <c r="K10" s="220"/>
      <c r="L10" s="220"/>
      <c r="M10" s="220"/>
      <c r="N10" s="220"/>
      <c r="O10" s="220"/>
      <c r="P10" s="220"/>
      <c r="Q10" s="220"/>
    </row>
    <row r="11" spans="1:22" ht="16.5" customHeight="1">
      <c r="B11" s="220"/>
      <c r="C11" s="220"/>
      <c r="D11" s="505" t="s">
        <v>154</v>
      </c>
      <c r="E11" s="505"/>
      <c r="F11" s="505"/>
      <c r="G11" s="505"/>
      <c r="H11" s="506"/>
      <c r="I11" s="506"/>
      <c r="J11" s="507"/>
      <c r="K11" s="507"/>
      <c r="L11" s="507"/>
      <c r="M11" s="507"/>
      <c r="N11" s="507"/>
      <c r="O11" s="209"/>
      <c r="P11" s="209"/>
      <c r="Q11" s="221"/>
    </row>
    <row r="12" spans="1:22" ht="13" customHeight="1">
      <c r="C12" s="499"/>
      <c r="D12" s="499"/>
      <c r="E12" s="499"/>
      <c r="F12" s="499"/>
      <c r="G12" s="499"/>
      <c r="H12" s="222"/>
      <c r="I12" s="500"/>
      <c r="J12" s="500"/>
      <c r="K12" s="500"/>
      <c r="L12" s="500"/>
      <c r="M12" s="500"/>
      <c r="N12" s="500"/>
      <c r="O12" s="500"/>
      <c r="P12" s="500"/>
      <c r="Q12" s="500"/>
      <c r="R12" s="500"/>
    </row>
    <row r="13" spans="1:22" ht="20.149999999999999" customHeight="1">
      <c r="B13" s="220"/>
      <c r="C13" s="215" t="s">
        <v>155</v>
      </c>
      <c r="D13" s="220"/>
      <c r="E13" s="220"/>
      <c r="F13" s="220"/>
      <c r="G13" s="220"/>
      <c r="H13" s="220"/>
      <c r="I13" s="220"/>
      <c r="J13" s="215" t="s">
        <v>156</v>
      </c>
      <c r="K13" s="220"/>
      <c r="L13" s="220"/>
      <c r="M13" s="220"/>
      <c r="N13" s="220"/>
      <c r="O13" s="220"/>
      <c r="P13" s="220"/>
      <c r="Q13" s="220"/>
    </row>
    <row r="14" spans="1:22" ht="16.5" customHeight="1">
      <c r="B14" s="220"/>
      <c r="C14" s="220"/>
      <c r="D14" s="505">
        <v>46266</v>
      </c>
      <c r="E14" s="505"/>
      <c r="F14" s="505"/>
      <c r="G14" s="505"/>
      <c r="H14" s="506" t="s">
        <v>66</v>
      </c>
      <c r="I14" s="506"/>
      <c r="J14" s="505">
        <v>46721</v>
      </c>
      <c r="K14" s="505"/>
      <c r="L14" s="505"/>
      <c r="M14" s="505"/>
      <c r="N14" s="505"/>
      <c r="O14" s="209" t="s">
        <v>67</v>
      </c>
      <c r="P14" s="209"/>
      <c r="Q14" s="221"/>
    </row>
    <row r="15" spans="1:22" ht="13" customHeight="1">
      <c r="C15" s="499"/>
      <c r="D15" s="499"/>
      <c r="E15" s="499"/>
      <c r="F15" s="499"/>
      <c r="G15" s="499"/>
      <c r="H15" s="222"/>
      <c r="I15" s="500"/>
      <c r="J15" s="500"/>
      <c r="K15" s="500"/>
      <c r="L15" s="500"/>
      <c r="M15" s="500"/>
      <c r="N15" s="500"/>
      <c r="O15" s="500"/>
      <c r="P15" s="500"/>
      <c r="Q15" s="500"/>
      <c r="R15" s="500"/>
    </row>
    <row r="16" spans="1:22" ht="20.149999999999999" customHeight="1">
      <c r="B16" s="220"/>
      <c r="C16" s="215" t="s">
        <v>157</v>
      </c>
      <c r="D16" s="220"/>
      <c r="E16" s="220"/>
      <c r="F16" s="220"/>
      <c r="G16" s="220"/>
      <c r="H16" s="220"/>
      <c r="I16" s="220"/>
      <c r="J16" s="220"/>
      <c r="K16" s="220"/>
      <c r="L16" s="220"/>
      <c r="M16" s="220"/>
      <c r="N16" s="220"/>
      <c r="O16" s="220"/>
      <c r="P16" s="220"/>
      <c r="Q16" s="220"/>
    </row>
    <row r="17" spans="1:19" ht="20.149999999999999" customHeight="1">
      <c r="B17" s="220"/>
      <c r="C17" s="220"/>
      <c r="D17" s="223" t="s">
        <v>158</v>
      </c>
      <c r="E17" s="223"/>
      <c r="F17" s="223"/>
      <c r="G17" s="223"/>
      <c r="H17" s="223"/>
      <c r="I17" s="224"/>
      <c r="J17" s="224"/>
      <c r="K17" s="224"/>
      <c r="L17" s="496">
        <f>別紙５_資金計画!F17</f>
        <v>0</v>
      </c>
      <c r="M17" s="496"/>
      <c r="N17" s="496"/>
      <c r="O17" s="209" t="s">
        <v>7</v>
      </c>
      <c r="P17" s="209"/>
      <c r="Q17" s="220"/>
    </row>
    <row r="18" spans="1:19" ht="20.149999999999999" customHeight="1">
      <c r="B18" s="220"/>
      <c r="C18" s="220"/>
      <c r="D18" s="223" t="s">
        <v>159</v>
      </c>
      <c r="E18" s="223"/>
      <c r="F18" s="223"/>
      <c r="G18" s="223"/>
      <c r="H18" s="223"/>
      <c r="I18" s="224"/>
      <c r="J18" s="224"/>
      <c r="K18" s="224"/>
      <c r="L18" s="496">
        <f>別紙５_資金計画!H17</f>
        <v>0</v>
      </c>
      <c r="M18" s="496"/>
      <c r="N18" s="496"/>
      <c r="O18" s="209" t="s">
        <v>7</v>
      </c>
      <c r="P18" s="209"/>
      <c r="Q18" s="220"/>
    </row>
    <row r="19" spans="1:19" ht="20.149999999999999" customHeight="1">
      <c r="B19" s="220"/>
      <c r="C19" s="220"/>
      <c r="D19" s="223" t="s">
        <v>160</v>
      </c>
      <c r="E19" s="223"/>
      <c r="F19" s="223"/>
      <c r="G19" s="223"/>
      <c r="H19" s="223"/>
      <c r="I19" s="224"/>
      <c r="J19" s="224"/>
      <c r="K19" s="224"/>
      <c r="L19" s="496">
        <f>別紙５_資金計画!M17</f>
        <v>0</v>
      </c>
      <c r="M19" s="496"/>
      <c r="N19" s="496"/>
      <c r="O19" s="209" t="s">
        <v>7</v>
      </c>
      <c r="P19" s="209"/>
      <c r="Q19" s="220"/>
    </row>
    <row r="20" spans="1:19" ht="6.65" customHeight="1">
      <c r="A20" s="497" t="str">
        <f>IF(1500000&gt;=C15,"","助成金交付申請限度額を超えています。資金計画を見直してください。")</f>
        <v/>
      </c>
      <c r="B20" s="497"/>
      <c r="C20" s="497"/>
      <c r="D20" s="497"/>
      <c r="E20" s="497"/>
      <c r="F20" s="497"/>
      <c r="G20" s="497"/>
      <c r="H20" s="497"/>
      <c r="I20" s="497"/>
      <c r="J20" s="497"/>
      <c r="K20" s="497"/>
      <c r="L20" s="497"/>
      <c r="M20" s="497"/>
      <c r="N20" s="497"/>
      <c r="O20" s="497"/>
      <c r="P20" s="497"/>
      <c r="Q20" s="497"/>
      <c r="R20" s="497"/>
    </row>
    <row r="21" spans="1:19" ht="12.65" customHeight="1">
      <c r="A21" s="498"/>
      <c r="B21" s="498"/>
      <c r="C21" s="498"/>
      <c r="D21" s="498"/>
      <c r="E21" s="498"/>
      <c r="F21" s="498"/>
      <c r="G21" s="498"/>
      <c r="H21" s="498"/>
      <c r="I21" s="498"/>
      <c r="J21" s="498"/>
      <c r="K21" s="498"/>
      <c r="L21" s="498"/>
      <c r="M21" s="498"/>
      <c r="N21" s="498"/>
      <c r="O21" s="498"/>
      <c r="P21" s="498"/>
      <c r="Q21" s="498"/>
      <c r="R21" s="498"/>
      <c r="S21" s="225"/>
    </row>
    <row r="23" spans="1:19">
      <c r="B23" s="226"/>
      <c r="C23" s="226" t="s">
        <v>161</v>
      </c>
      <c r="D23" s="226"/>
      <c r="E23" s="226"/>
      <c r="F23" s="226"/>
      <c r="G23" s="226"/>
      <c r="H23" s="226"/>
      <c r="I23" s="226"/>
      <c r="J23" s="226"/>
      <c r="K23" s="226"/>
      <c r="L23" s="226"/>
      <c r="M23" s="226"/>
      <c r="N23" s="226"/>
      <c r="O23" s="226"/>
    </row>
    <row r="24" spans="1:19">
      <c r="B24" s="226"/>
      <c r="C24" s="226" t="s">
        <v>162</v>
      </c>
      <c r="D24" s="226"/>
      <c r="E24" s="226"/>
      <c r="F24" s="226"/>
      <c r="G24" s="226"/>
      <c r="H24" s="226"/>
      <c r="I24" s="226"/>
      <c r="J24" s="226"/>
      <c r="K24" s="226"/>
      <c r="L24" s="226"/>
      <c r="M24" s="226"/>
      <c r="N24" s="226"/>
      <c r="O24" s="226"/>
    </row>
    <row r="25" spans="1:19">
      <c r="B25" s="226"/>
      <c r="C25" s="226" t="s">
        <v>163</v>
      </c>
      <c r="D25" s="226"/>
      <c r="E25" s="226"/>
      <c r="F25" s="226"/>
      <c r="G25" s="226"/>
      <c r="H25" s="226"/>
      <c r="I25" s="226"/>
      <c r="J25" s="226"/>
      <c r="K25" s="226"/>
      <c r="L25" s="226"/>
      <c r="M25" s="226"/>
      <c r="N25" s="226"/>
      <c r="O25" s="226"/>
    </row>
    <row r="26" spans="1:19">
      <c r="B26" s="226"/>
      <c r="C26" s="226" t="s">
        <v>164</v>
      </c>
      <c r="D26" s="226"/>
      <c r="E26" s="226"/>
      <c r="F26" s="226"/>
      <c r="G26" s="226"/>
      <c r="H26" s="226"/>
      <c r="I26" s="226"/>
      <c r="J26" s="226"/>
      <c r="K26" s="226"/>
      <c r="L26" s="226"/>
      <c r="M26" s="226"/>
      <c r="N26" s="226"/>
      <c r="O26" s="226"/>
    </row>
    <row r="27" spans="1:19">
      <c r="B27" s="226"/>
      <c r="C27" s="226"/>
      <c r="D27" s="226"/>
      <c r="E27" s="226"/>
      <c r="F27" s="226"/>
      <c r="G27" s="226"/>
      <c r="H27" s="226"/>
      <c r="I27" s="226"/>
      <c r="J27" s="226"/>
      <c r="K27" s="226"/>
      <c r="L27" s="226"/>
      <c r="M27" s="226"/>
      <c r="N27" s="226"/>
      <c r="O27" s="226"/>
    </row>
    <row r="28" spans="1:19">
      <c r="B28" s="226"/>
      <c r="C28" s="226" t="s">
        <v>161</v>
      </c>
      <c r="D28" s="226"/>
      <c r="E28" s="226"/>
      <c r="F28" s="226"/>
      <c r="G28" s="226"/>
      <c r="H28" s="226"/>
      <c r="I28" s="226"/>
      <c r="J28" s="226"/>
      <c r="K28" s="226"/>
      <c r="L28" s="226"/>
      <c r="M28" s="226"/>
      <c r="N28" s="226"/>
      <c r="O28" s="226"/>
    </row>
    <row r="29" spans="1:19">
      <c r="B29" s="226">
        <v>1</v>
      </c>
      <c r="C29" s="226" t="s">
        <v>165</v>
      </c>
      <c r="D29" s="226"/>
      <c r="E29" s="226"/>
      <c r="F29" s="226"/>
      <c r="G29" s="226"/>
      <c r="H29" s="226"/>
      <c r="I29" s="226"/>
      <c r="J29" s="226"/>
      <c r="K29" s="226"/>
      <c r="L29" s="226"/>
      <c r="M29" s="226"/>
      <c r="N29" s="226"/>
      <c r="O29" s="226"/>
    </row>
    <row r="30" spans="1:19">
      <c r="B30" s="226">
        <v>2</v>
      </c>
      <c r="C30" s="226" t="s">
        <v>166</v>
      </c>
      <c r="D30" s="226"/>
      <c r="E30" s="226"/>
      <c r="F30" s="226"/>
      <c r="G30" s="226"/>
      <c r="H30" s="226"/>
      <c r="I30" s="226"/>
      <c r="J30" s="226"/>
      <c r="K30" s="226"/>
      <c r="L30" s="226"/>
      <c r="M30" s="226"/>
      <c r="N30" s="226"/>
      <c r="O30" s="226"/>
    </row>
    <row r="31" spans="1:19">
      <c r="B31" s="226">
        <v>3</v>
      </c>
      <c r="C31" s="226" t="s">
        <v>167</v>
      </c>
      <c r="D31" s="226"/>
      <c r="E31" s="226"/>
      <c r="F31" s="226"/>
      <c r="G31" s="226"/>
      <c r="H31" s="226"/>
      <c r="I31" s="226"/>
      <c r="J31" s="226"/>
      <c r="K31" s="226"/>
      <c r="L31" s="226"/>
      <c r="M31" s="226"/>
      <c r="N31" s="226"/>
      <c r="O31" s="226"/>
    </row>
    <row r="32" spans="1:19">
      <c r="B32" s="226">
        <v>4</v>
      </c>
      <c r="C32" s="226" t="s">
        <v>168</v>
      </c>
      <c r="D32" s="226"/>
      <c r="E32" s="226"/>
      <c r="F32" s="226"/>
      <c r="G32" s="226"/>
      <c r="H32" s="226"/>
      <c r="I32" s="226"/>
      <c r="J32" s="226"/>
      <c r="K32" s="226"/>
      <c r="L32" s="226"/>
      <c r="M32" s="226"/>
      <c r="N32" s="226"/>
      <c r="O32" s="226"/>
    </row>
    <row r="33" spans="2:15">
      <c r="B33" s="226">
        <v>5</v>
      </c>
      <c r="C33" s="226" t="s">
        <v>169</v>
      </c>
      <c r="D33" s="226"/>
      <c r="E33" s="226"/>
      <c r="F33" s="226"/>
      <c r="G33" s="226"/>
      <c r="H33" s="226"/>
      <c r="I33" s="226"/>
      <c r="J33" s="226"/>
      <c r="K33" s="226"/>
      <c r="L33" s="226"/>
      <c r="M33" s="226"/>
      <c r="N33" s="226"/>
      <c r="O33" s="226"/>
    </row>
    <row r="34" spans="2:15">
      <c r="B34" s="226">
        <v>6</v>
      </c>
      <c r="C34" s="226" t="s">
        <v>170</v>
      </c>
      <c r="D34" s="226"/>
      <c r="E34" s="226"/>
      <c r="F34" s="226"/>
      <c r="G34" s="226"/>
      <c r="H34" s="226"/>
      <c r="I34" s="226"/>
      <c r="J34" s="226"/>
      <c r="K34" s="226"/>
      <c r="L34" s="226"/>
      <c r="M34" s="226"/>
      <c r="N34" s="226"/>
      <c r="O34" s="226"/>
    </row>
    <row r="35" spans="2:15">
      <c r="B35" s="226">
        <v>7</v>
      </c>
      <c r="C35" s="226" t="s">
        <v>171</v>
      </c>
      <c r="D35" s="226"/>
      <c r="E35" s="226"/>
      <c r="F35" s="226"/>
      <c r="G35" s="226"/>
      <c r="H35" s="226"/>
      <c r="I35" s="226"/>
      <c r="J35" s="226"/>
      <c r="K35" s="226"/>
      <c r="L35" s="226"/>
      <c r="M35" s="226"/>
      <c r="N35" s="226"/>
      <c r="O35" s="226"/>
    </row>
    <row r="36" spans="2:15">
      <c r="B36" s="226">
        <v>8</v>
      </c>
      <c r="C36" s="226" t="s">
        <v>172</v>
      </c>
      <c r="D36" s="226"/>
      <c r="E36" s="226"/>
      <c r="F36" s="226"/>
      <c r="G36" s="226"/>
      <c r="H36" s="226"/>
      <c r="I36" s="226"/>
      <c r="J36" s="226"/>
      <c r="K36" s="226"/>
      <c r="L36" s="226"/>
      <c r="M36" s="226"/>
      <c r="N36" s="226"/>
      <c r="O36" s="226"/>
    </row>
    <row r="37" spans="2:15">
      <c r="B37" s="226">
        <v>9</v>
      </c>
      <c r="C37" s="226" t="s">
        <v>173</v>
      </c>
      <c r="D37" s="226"/>
      <c r="E37" s="226"/>
      <c r="F37" s="226"/>
      <c r="G37" s="226"/>
      <c r="H37" s="226"/>
      <c r="I37" s="226"/>
      <c r="J37" s="226"/>
      <c r="K37" s="226"/>
      <c r="L37" s="226"/>
      <c r="M37" s="226"/>
      <c r="N37" s="226"/>
      <c r="O37" s="226"/>
    </row>
    <row r="38" spans="2:15">
      <c r="B38" s="226">
        <v>10</v>
      </c>
      <c r="C38" s="226" t="s">
        <v>174</v>
      </c>
      <c r="D38" s="226"/>
      <c r="E38" s="226"/>
      <c r="F38" s="226"/>
      <c r="G38" s="226"/>
      <c r="H38" s="226"/>
      <c r="I38" s="226"/>
      <c r="J38" s="226"/>
      <c r="K38" s="226"/>
      <c r="L38" s="226"/>
      <c r="M38" s="226"/>
      <c r="N38" s="226"/>
      <c r="O38" s="226"/>
    </row>
    <row r="39" spans="2:15">
      <c r="B39" s="226">
        <v>11</v>
      </c>
      <c r="C39" s="226" t="s">
        <v>175</v>
      </c>
      <c r="D39" s="226"/>
      <c r="E39" s="226"/>
      <c r="F39" s="226"/>
      <c r="G39" s="226"/>
      <c r="H39" s="226"/>
      <c r="I39" s="226"/>
      <c r="J39" s="226"/>
      <c r="K39" s="226"/>
      <c r="L39" s="226"/>
      <c r="M39" s="226"/>
      <c r="N39" s="226"/>
      <c r="O39" s="226"/>
    </row>
    <row r="40" spans="2:15">
      <c r="B40" s="226">
        <v>12</v>
      </c>
      <c r="C40" s="226" t="s">
        <v>176</v>
      </c>
      <c r="D40" s="226"/>
      <c r="E40" s="226"/>
      <c r="F40" s="226"/>
      <c r="G40" s="226"/>
      <c r="H40" s="226"/>
      <c r="I40" s="226"/>
      <c r="J40" s="226"/>
      <c r="K40" s="226"/>
      <c r="L40" s="226"/>
      <c r="M40" s="226"/>
      <c r="N40" s="226"/>
      <c r="O40" s="226"/>
    </row>
    <row r="41" spans="2:15">
      <c r="B41" s="226">
        <v>13</v>
      </c>
      <c r="C41" s="226" t="s">
        <v>177</v>
      </c>
      <c r="D41" s="226"/>
      <c r="E41" s="226"/>
      <c r="F41" s="226"/>
      <c r="G41" s="226"/>
      <c r="H41" s="226"/>
      <c r="I41" s="226"/>
      <c r="J41" s="226"/>
      <c r="K41" s="226"/>
      <c r="L41" s="226"/>
      <c r="M41" s="226"/>
      <c r="N41" s="226"/>
      <c r="O41" s="226"/>
    </row>
    <row r="42" spans="2:15">
      <c r="B42" s="226">
        <v>14</v>
      </c>
      <c r="C42" s="226" t="s">
        <v>178</v>
      </c>
      <c r="D42" s="226"/>
      <c r="E42" s="226"/>
      <c r="F42" s="226"/>
      <c r="G42" s="226"/>
      <c r="H42" s="226"/>
      <c r="I42" s="226"/>
      <c r="J42" s="226"/>
      <c r="K42" s="226"/>
      <c r="L42" s="226"/>
      <c r="M42" s="226"/>
      <c r="N42" s="226"/>
      <c r="O42" s="226"/>
    </row>
    <row r="43" spans="2:15">
      <c r="B43" s="226">
        <v>15</v>
      </c>
      <c r="C43" s="226" t="s">
        <v>179</v>
      </c>
      <c r="D43" s="226"/>
      <c r="E43" s="226"/>
      <c r="F43" s="226"/>
      <c r="G43" s="226"/>
      <c r="H43" s="226"/>
      <c r="I43" s="226"/>
      <c r="J43" s="226"/>
      <c r="K43" s="226"/>
      <c r="L43" s="226"/>
      <c r="M43" s="226"/>
      <c r="N43" s="226"/>
      <c r="O43" s="226"/>
    </row>
    <row r="44" spans="2:15">
      <c r="B44" s="226">
        <v>16</v>
      </c>
      <c r="C44" s="226" t="s">
        <v>180</v>
      </c>
      <c r="D44" s="226"/>
      <c r="E44" s="226"/>
      <c r="F44" s="226"/>
      <c r="G44" s="226"/>
      <c r="H44" s="226"/>
      <c r="I44" s="226"/>
      <c r="J44" s="226"/>
      <c r="K44" s="226"/>
      <c r="L44" s="226"/>
      <c r="M44" s="226"/>
      <c r="N44" s="226"/>
      <c r="O44" s="226"/>
    </row>
    <row r="45" spans="2:15">
      <c r="B45" s="226">
        <v>17</v>
      </c>
      <c r="C45" s="226" t="s">
        <v>181</v>
      </c>
      <c r="D45" s="226"/>
      <c r="E45" s="226"/>
      <c r="F45" s="226"/>
      <c r="G45" s="226"/>
      <c r="H45" s="226"/>
      <c r="I45" s="226"/>
      <c r="J45" s="226"/>
      <c r="K45" s="226"/>
      <c r="L45" s="226"/>
      <c r="M45" s="226"/>
      <c r="N45" s="226"/>
      <c r="O45" s="226"/>
    </row>
    <row r="46" spans="2:15">
      <c r="B46" s="226">
        <v>18</v>
      </c>
      <c r="C46" s="226" t="s">
        <v>182</v>
      </c>
      <c r="D46" s="226"/>
      <c r="E46" s="226"/>
      <c r="F46" s="226"/>
      <c r="G46" s="226"/>
      <c r="H46" s="226"/>
      <c r="I46" s="226"/>
      <c r="J46" s="226"/>
      <c r="K46" s="226"/>
      <c r="L46" s="226"/>
      <c r="M46" s="226"/>
      <c r="N46" s="226"/>
      <c r="O46" s="226"/>
    </row>
    <row r="47" spans="2:15">
      <c r="B47" s="226">
        <v>19</v>
      </c>
      <c r="C47" s="226" t="s">
        <v>183</v>
      </c>
      <c r="D47" s="226"/>
      <c r="E47" s="226"/>
      <c r="F47" s="226"/>
      <c r="G47" s="226"/>
      <c r="H47" s="226"/>
      <c r="I47" s="226"/>
      <c r="J47" s="226"/>
      <c r="K47" s="226"/>
      <c r="L47" s="226"/>
      <c r="M47" s="226"/>
      <c r="N47" s="226"/>
      <c r="O47" s="226"/>
    </row>
    <row r="48" spans="2:15">
      <c r="B48" s="226">
        <v>20</v>
      </c>
      <c r="C48" s="226" t="s">
        <v>184</v>
      </c>
      <c r="D48" s="226"/>
      <c r="E48" s="226"/>
      <c r="F48" s="226"/>
      <c r="G48" s="226"/>
      <c r="H48" s="226"/>
      <c r="I48" s="226"/>
      <c r="J48" s="226"/>
      <c r="K48" s="226"/>
      <c r="L48" s="226"/>
      <c r="M48" s="226"/>
      <c r="N48" s="226"/>
      <c r="O48" s="226"/>
    </row>
    <row r="49" spans="2:15">
      <c r="B49" s="226">
        <v>21</v>
      </c>
      <c r="C49" s="226" t="s">
        <v>185</v>
      </c>
      <c r="D49" s="226"/>
      <c r="E49" s="226"/>
      <c r="F49" s="226"/>
      <c r="G49" s="226"/>
      <c r="H49" s="226"/>
      <c r="I49" s="226"/>
      <c r="J49" s="226"/>
      <c r="K49" s="226"/>
      <c r="L49" s="226"/>
      <c r="M49" s="226"/>
      <c r="N49" s="226"/>
      <c r="O49" s="226"/>
    </row>
    <row r="50" spans="2:15">
      <c r="B50" s="226">
        <v>22</v>
      </c>
      <c r="C50" s="226" t="s">
        <v>186</v>
      </c>
      <c r="D50" s="226"/>
      <c r="E50" s="226"/>
      <c r="F50" s="226"/>
      <c r="G50" s="226"/>
      <c r="H50" s="226"/>
      <c r="I50" s="226"/>
      <c r="J50" s="226"/>
      <c r="K50" s="226"/>
      <c r="L50" s="226"/>
      <c r="M50" s="226"/>
      <c r="N50" s="226"/>
      <c r="O50" s="226"/>
    </row>
    <row r="51" spans="2:15">
      <c r="B51" s="226">
        <v>23</v>
      </c>
      <c r="C51" s="226" t="s">
        <v>187</v>
      </c>
      <c r="D51" s="226"/>
      <c r="E51" s="226"/>
      <c r="F51" s="226"/>
      <c r="G51" s="226"/>
      <c r="H51" s="226"/>
      <c r="I51" s="226"/>
      <c r="J51" s="226"/>
      <c r="K51" s="226"/>
      <c r="L51" s="226"/>
      <c r="M51" s="226"/>
      <c r="N51" s="226"/>
      <c r="O51" s="226"/>
    </row>
    <row r="52" spans="2:15">
      <c r="B52" s="226">
        <v>24</v>
      </c>
      <c r="C52" s="226" t="s">
        <v>188</v>
      </c>
      <c r="D52" s="226"/>
      <c r="E52" s="226"/>
      <c r="F52" s="226"/>
      <c r="G52" s="226"/>
      <c r="H52" s="226"/>
      <c r="I52" s="226"/>
      <c r="J52" s="226"/>
      <c r="K52" s="226"/>
      <c r="L52" s="226"/>
      <c r="M52" s="226"/>
      <c r="N52" s="226"/>
      <c r="O52" s="226"/>
    </row>
    <row r="53" spans="2:15">
      <c r="B53" s="226">
        <v>25</v>
      </c>
      <c r="C53" s="226" t="s">
        <v>189</v>
      </c>
      <c r="D53" s="226"/>
      <c r="E53" s="226"/>
      <c r="F53" s="226"/>
      <c r="G53" s="226"/>
      <c r="H53" s="226"/>
      <c r="I53" s="226"/>
      <c r="J53" s="226"/>
      <c r="K53" s="226"/>
      <c r="L53" s="226"/>
      <c r="M53" s="226"/>
      <c r="N53" s="226"/>
      <c r="O53" s="226"/>
    </row>
    <row r="54" spans="2:15">
      <c r="B54" s="226">
        <v>26</v>
      </c>
      <c r="C54" s="226" t="s">
        <v>190</v>
      </c>
      <c r="D54" s="226"/>
      <c r="E54" s="226"/>
      <c r="F54" s="226"/>
      <c r="G54" s="226"/>
      <c r="H54" s="226"/>
      <c r="I54" s="226"/>
      <c r="J54" s="226"/>
      <c r="K54" s="226"/>
      <c r="L54" s="226"/>
      <c r="M54" s="226"/>
      <c r="N54" s="226"/>
      <c r="O54" s="226"/>
    </row>
    <row r="55" spans="2:15">
      <c r="B55" s="226">
        <v>27</v>
      </c>
      <c r="C55" s="226" t="s">
        <v>191</v>
      </c>
      <c r="D55" s="226"/>
      <c r="E55" s="226"/>
      <c r="F55" s="226"/>
      <c r="G55" s="226"/>
      <c r="H55" s="226"/>
      <c r="I55" s="226"/>
      <c r="J55" s="226"/>
      <c r="K55" s="226"/>
      <c r="L55" s="226"/>
      <c r="M55" s="226"/>
      <c r="N55" s="226"/>
      <c r="O55" s="226"/>
    </row>
    <row r="56" spans="2:15">
      <c r="B56" s="226"/>
      <c r="C56" s="226"/>
      <c r="D56" s="226"/>
      <c r="E56" s="226"/>
      <c r="F56" s="226"/>
      <c r="G56" s="226"/>
      <c r="H56" s="226"/>
      <c r="I56" s="226"/>
      <c r="J56" s="226"/>
      <c r="K56" s="226"/>
      <c r="L56" s="226"/>
      <c r="M56" s="226"/>
      <c r="N56" s="226"/>
      <c r="O56" s="226"/>
    </row>
    <row r="57" spans="2:15">
      <c r="B57" s="226"/>
      <c r="C57" s="226" t="s">
        <v>161</v>
      </c>
      <c r="D57" s="226"/>
      <c r="E57" s="226"/>
      <c r="F57" s="226"/>
      <c r="G57" s="226"/>
      <c r="H57" s="226"/>
      <c r="I57" s="226"/>
      <c r="J57" s="226"/>
      <c r="K57" s="226"/>
      <c r="L57" s="226"/>
      <c r="M57" s="226"/>
      <c r="N57" s="226"/>
      <c r="O57" s="226"/>
    </row>
    <row r="58" spans="2:15">
      <c r="B58" s="226">
        <v>1</v>
      </c>
      <c r="C58" s="226" t="s">
        <v>192</v>
      </c>
      <c r="D58" s="226"/>
      <c r="E58" s="226"/>
      <c r="F58" s="226"/>
      <c r="G58" s="226"/>
      <c r="H58" s="226"/>
      <c r="I58" s="226"/>
      <c r="J58" s="226"/>
      <c r="K58" s="226"/>
      <c r="L58" s="226"/>
      <c r="M58" s="226"/>
      <c r="N58" s="226"/>
      <c r="O58" s="226"/>
    </row>
    <row r="59" spans="2:15">
      <c r="B59" s="226">
        <v>2</v>
      </c>
      <c r="C59" s="226" t="s">
        <v>193</v>
      </c>
      <c r="D59" s="226"/>
      <c r="E59" s="226"/>
      <c r="F59" s="226"/>
      <c r="G59" s="226"/>
      <c r="H59" s="226"/>
      <c r="I59" s="226"/>
      <c r="J59" s="226"/>
      <c r="K59" s="226"/>
      <c r="L59" s="226"/>
      <c r="M59" s="226"/>
      <c r="N59" s="226"/>
      <c r="O59" s="226"/>
    </row>
    <row r="60" spans="2:15">
      <c r="B60" s="226">
        <v>3</v>
      </c>
      <c r="C60" s="226" t="s">
        <v>194</v>
      </c>
      <c r="D60" s="226"/>
      <c r="E60" s="226"/>
      <c r="F60" s="226"/>
      <c r="G60" s="226"/>
      <c r="H60" s="226"/>
      <c r="I60" s="226"/>
      <c r="J60" s="226"/>
      <c r="K60" s="226"/>
      <c r="L60" s="226"/>
      <c r="M60" s="226"/>
      <c r="N60" s="226"/>
      <c r="O60" s="226"/>
    </row>
    <row r="61" spans="2:15">
      <c r="B61" s="226">
        <v>4</v>
      </c>
      <c r="C61" s="226" t="s">
        <v>195</v>
      </c>
      <c r="D61" s="226"/>
      <c r="E61" s="226"/>
      <c r="F61" s="226"/>
      <c r="G61" s="226"/>
      <c r="H61" s="226"/>
      <c r="I61" s="226"/>
      <c r="J61" s="226"/>
      <c r="K61" s="226"/>
      <c r="L61" s="226"/>
      <c r="M61" s="226"/>
      <c r="N61" s="226"/>
      <c r="O61" s="226"/>
    </row>
    <row r="62" spans="2:15">
      <c r="B62" s="226">
        <v>5</v>
      </c>
      <c r="C62" s="226" t="s">
        <v>196</v>
      </c>
      <c r="D62" s="226"/>
      <c r="E62" s="226"/>
      <c r="F62" s="226"/>
      <c r="G62" s="226"/>
      <c r="H62" s="226"/>
      <c r="I62" s="226"/>
      <c r="J62" s="226"/>
      <c r="K62" s="226"/>
      <c r="L62" s="226"/>
      <c r="M62" s="226"/>
      <c r="N62" s="226"/>
      <c r="O62" s="226"/>
    </row>
    <row r="63" spans="2:15">
      <c r="B63" s="226">
        <v>6</v>
      </c>
      <c r="C63" s="226" t="s">
        <v>197</v>
      </c>
      <c r="D63" s="226"/>
      <c r="E63" s="226"/>
      <c r="F63" s="226"/>
      <c r="G63" s="226"/>
      <c r="H63" s="226"/>
      <c r="I63" s="226"/>
      <c r="J63" s="226"/>
      <c r="K63" s="226"/>
      <c r="L63" s="226"/>
      <c r="M63" s="226"/>
      <c r="N63" s="226"/>
      <c r="O63" s="226"/>
    </row>
    <row r="64" spans="2:15">
      <c r="B64" s="226">
        <v>7</v>
      </c>
      <c r="C64" s="226" t="s">
        <v>198</v>
      </c>
      <c r="D64" s="226"/>
      <c r="E64" s="226"/>
      <c r="F64" s="226"/>
      <c r="G64" s="226"/>
      <c r="H64" s="226"/>
      <c r="I64" s="226"/>
      <c r="J64" s="226"/>
      <c r="K64" s="226"/>
      <c r="L64" s="226"/>
      <c r="M64" s="226"/>
      <c r="N64" s="226"/>
      <c r="O64" s="226"/>
    </row>
    <row r="65" spans="2:15">
      <c r="B65" s="226">
        <v>8</v>
      </c>
      <c r="C65" s="226" t="s">
        <v>199</v>
      </c>
      <c r="D65" s="226"/>
      <c r="E65" s="226"/>
      <c r="F65" s="226"/>
      <c r="G65" s="226"/>
      <c r="H65" s="226"/>
      <c r="I65" s="226"/>
      <c r="J65" s="226"/>
      <c r="K65" s="226"/>
      <c r="L65" s="226"/>
      <c r="M65" s="226"/>
      <c r="N65" s="226"/>
      <c r="O65" s="226"/>
    </row>
    <row r="66" spans="2:15">
      <c r="B66" s="226">
        <v>9</v>
      </c>
      <c r="C66" s="226" t="s">
        <v>200</v>
      </c>
      <c r="D66" s="226"/>
      <c r="E66" s="226"/>
      <c r="F66" s="226"/>
      <c r="G66" s="226"/>
      <c r="H66" s="226"/>
      <c r="I66" s="226"/>
      <c r="J66" s="226"/>
      <c r="K66" s="226"/>
      <c r="L66" s="226"/>
      <c r="M66" s="226"/>
      <c r="N66" s="226"/>
      <c r="O66" s="226"/>
    </row>
  </sheetData>
  <sheetProtection sheet="1" objects="1" scenarios="1"/>
  <mergeCells count="20">
    <mergeCell ref="C15:G15"/>
    <mergeCell ref="I15:R15"/>
    <mergeCell ref="A1:R1"/>
    <mergeCell ref="B2:R2"/>
    <mergeCell ref="A5:R5"/>
    <mergeCell ref="B6:Q6"/>
    <mergeCell ref="D8:P8"/>
    <mergeCell ref="D11:G11"/>
    <mergeCell ref="H11:I11"/>
    <mergeCell ref="J11:N11"/>
    <mergeCell ref="C12:G12"/>
    <mergeCell ref="I12:R12"/>
    <mergeCell ref="D14:G14"/>
    <mergeCell ref="H14:I14"/>
    <mergeCell ref="J14:N14"/>
    <mergeCell ref="L17:N17"/>
    <mergeCell ref="L18:N18"/>
    <mergeCell ref="L19:N19"/>
    <mergeCell ref="A20:R20"/>
    <mergeCell ref="A21:R2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別紙1_役員株主名簿</vt:lpstr>
      <vt:lpstr>反社排除誓約</vt:lpstr>
      <vt:lpstr>別紙２_展示会等</vt:lpstr>
      <vt:lpstr>別紙２_展示会等 (2)</vt:lpstr>
      <vt:lpstr>別紙３_販売促進費</vt:lpstr>
      <vt:lpstr>別紙４_日程表</vt:lpstr>
      <vt:lpstr>別紙５_資金計画</vt:lpstr>
      <vt:lpstr>様式外_Ｊグランツ入力参考</vt:lpstr>
      <vt:lpstr>別紙２_展示会等!Print_Area</vt:lpstr>
      <vt:lpstr>'別紙２_展示会等 (2)'!Print_Area</vt:lpstr>
      <vt:lpstr>別紙３_販売促進費!Print_Area</vt:lpstr>
      <vt:lpstr>別紙４_日程表!Print_Area</vt:lpstr>
      <vt:lpstr>別紙５_資金計画!Print_Area</vt:lpstr>
      <vt:lpstr>様式外_Ｊグランツ入力参考!Print_Area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2026-03-30T05:44:26Z</dcterms:modified>
  <cp:contentStatus/>
</cp:coreProperties>
</file>