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bookViews>
    <workbookView xWindow="0" yWindow="0" windowWidth="19200" windowHeight="6970" tabRatio="799"/>
  </bookViews>
  <sheets>
    <sheet name="申請書表紙" sheetId="8" r:id="rId1"/>
    <sheet name="１申請者概要２申請状況 " sheetId="13" r:id="rId2"/>
    <sheet name="３役員・株主" sheetId="19" r:id="rId3"/>
    <sheet name="４受給状況５掲載名称" sheetId="10" r:id="rId4"/>
    <sheet name="６展示会参加費" sheetId="16" r:id="rId5"/>
    <sheet name="７ECサイト" sheetId="15" r:id="rId6"/>
    <sheet name="８販促費" sheetId="17" r:id="rId7"/>
    <sheet name="９資金計画" sheetId="14" r:id="rId8"/>
    <sheet name="誓約書" sheetId="20" r:id="rId9"/>
  </sheets>
  <externalReferences>
    <externalReference r:id="rId10"/>
    <externalReference r:id="rId11"/>
    <externalReference r:id="rId12"/>
  </externalReferences>
  <definedNames>
    <definedName name="A_農業・林業" localSheetId="1">'１申請者概要２申請状況 '!$AH$4:$AI$4</definedName>
    <definedName name="A_農業・林業" localSheetId="2">#REF!</definedName>
    <definedName name="A_農業・林業" localSheetId="4">#REF!</definedName>
    <definedName name="A_農業・林業" localSheetId="5">#REF!</definedName>
    <definedName name="A_農業・林業" localSheetId="6">#REF!</definedName>
    <definedName name="A_農業・林業" localSheetId="8">#REF!</definedName>
    <definedName name="A_農業・林業">#REF!</definedName>
    <definedName name="B_漁業" localSheetId="1">'１申請者概要２申請状況 '!$AH$5:$AI$5</definedName>
    <definedName name="B_漁業" localSheetId="2">#REF!</definedName>
    <definedName name="B_漁業" localSheetId="4">#REF!</definedName>
    <definedName name="B_漁業" localSheetId="5">#REF!</definedName>
    <definedName name="B_漁業" localSheetId="6">#REF!</definedName>
    <definedName name="B_漁業" localSheetId="8">#REF!</definedName>
    <definedName name="B_漁業">#REF!</definedName>
    <definedName name="C_鉱業・採石業・砂利採取業" localSheetId="1">'１申請者概要２申請状況 '!$AH$6:$AI$6</definedName>
    <definedName name="C_鉱業・採石業・砂利採取業" localSheetId="2">#REF!</definedName>
    <definedName name="C_鉱業・採石業・砂利採取業" localSheetId="4">#REF!</definedName>
    <definedName name="C_鉱業・採石業・砂利採取業" localSheetId="5">#REF!</definedName>
    <definedName name="C_鉱業・採石業・砂利採取業" localSheetId="6">#REF!</definedName>
    <definedName name="C_鉱業・採石業・砂利採取業" localSheetId="8">#REF!</definedName>
    <definedName name="C_鉱業・採石業・砂利採取業">#REF!</definedName>
    <definedName name="D_建設業" localSheetId="1">'１申請者概要２申請状況 '!$AH$7:$AJ$7</definedName>
    <definedName name="D_建設業" localSheetId="2">#REF!</definedName>
    <definedName name="D_建設業" localSheetId="4">#REF!</definedName>
    <definedName name="D_建設業" localSheetId="5">#REF!</definedName>
    <definedName name="D_建設業" localSheetId="6">#REF!</definedName>
    <definedName name="D_建設業" localSheetId="8">#REF!</definedName>
    <definedName name="D_建設業">#REF!</definedName>
    <definedName name="E_製造業" localSheetId="1">'１申請者概要２申請状況 '!$AH$8:$BE$8</definedName>
    <definedName name="E_製造業" localSheetId="2">#REF!</definedName>
    <definedName name="E_製造業" localSheetId="4">#REF!</definedName>
    <definedName name="E_製造業" localSheetId="5">#REF!</definedName>
    <definedName name="E_製造業" localSheetId="6">#REF!</definedName>
    <definedName name="E_製造業" localSheetId="8">#REF!</definedName>
    <definedName name="E_製造業">#REF!</definedName>
    <definedName name="ECサイト" localSheetId="2">#REF!</definedName>
    <definedName name="ECサイト" localSheetId="4">'６展示会参加費'!$AH$14:$AW$14</definedName>
    <definedName name="ECサイト" localSheetId="5">'７ECサイト'!#REF!</definedName>
    <definedName name="ECサイト" localSheetId="6">'８販促費'!#REF!</definedName>
    <definedName name="ECサイト">#REF!</definedName>
    <definedName name="F_電気・ガス・熱供給・水道業" localSheetId="1">'１申請者概要２申請状況 '!$AH$9:$AK$9</definedName>
    <definedName name="F_電気・ガス・熱供給・水道業" localSheetId="2">#REF!</definedName>
    <definedName name="F_電気・ガス・熱供給・水道業" localSheetId="4">#REF!</definedName>
    <definedName name="F_電気・ガス・熱供給・水道業" localSheetId="5">#REF!</definedName>
    <definedName name="F_電気・ガス・熱供給・水道業" localSheetId="6">#REF!</definedName>
    <definedName name="F_電気・ガス・熱供給・水道業" localSheetId="8">#REF!</definedName>
    <definedName name="F_電気・ガス・熱供給・水道業">#REF!</definedName>
    <definedName name="G_情報通信業" localSheetId="1">'１申請者概要２申請状況 '!$AH$10:$AW$10</definedName>
    <definedName name="G_情報通信業" localSheetId="2">#REF!</definedName>
    <definedName name="G_情報通信業" localSheetId="4">#REF!</definedName>
    <definedName name="G_情報通信業" localSheetId="5">#REF!</definedName>
    <definedName name="G_情報通信業" localSheetId="6">#REF!</definedName>
    <definedName name="G_情報通信業" localSheetId="8">#REF!</definedName>
    <definedName name="G_情報通信業">#REF!</definedName>
    <definedName name="H_運輸業・郵便業" localSheetId="1">'１申請者概要２申請状況 '!$AH$11:$AO$11</definedName>
    <definedName name="H_運輸業・郵便業" localSheetId="2">#REF!</definedName>
    <definedName name="H_運輸業・郵便業" localSheetId="4">#REF!</definedName>
    <definedName name="H_運輸業・郵便業" localSheetId="5">#REF!</definedName>
    <definedName name="H_運輸業・郵便業" localSheetId="6">#REF!</definedName>
    <definedName name="H_運輸業・郵便業" localSheetId="8">#REF!</definedName>
    <definedName name="H_運輸業・郵便業">#REF!</definedName>
    <definedName name="I_卸売業・小売業" localSheetId="1">'１申請者概要２申請状況 '!$AH$12:$AS$12</definedName>
    <definedName name="I_卸売業・小売業" localSheetId="2">#REF!</definedName>
    <definedName name="I_卸売業・小売業" localSheetId="4">#REF!</definedName>
    <definedName name="I_卸売業・小売業" localSheetId="5">#REF!</definedName>
    <definedName name="I_卸売業・小売業" localSheetId="6">#REF!</definedName>
    <definedName name="I_卸売業・小売業" localSheetId="8">#REF!</definedName>
    <definedName name="I_卸売業・小売業">#REF!</definedName>
    <definedName name="J_金融業・保険業" localSheetId="1">'１申請者概要２申請状況 '!$AH$13:$AN$13</definedName>
    <definedName name="J_金融業・保険業" localSheetId="2">#REF!</definedName>
    <definedName name="J_金融業・保険業" localSheetId="4">#REF!</definedName>
    <definedName name="J_金融業・保険業" localSheetId="5">#REF!</definedName>
    <definedName name="J_金融業・保険業" localSheetId="6">#REF!</definedName>
    <definedName name="J_金融業・保険業" localSheetId="8">#REF!</definedName>
    <definedName name="J_金融業・保険業">#REF!</definedName>
    <definedName name="K_不動産業・物品賃貸業" localSheetId="1">'１申請者概要２申請状況 '!$AH$14:$AN$14</definedName>
    <definedName name="K_不動産業・物品賃貸業" localSheetId="2">#REF!</definedName>
    <definedName name="K_不動産業・物品賃貸業" localSheetId="4">#REF!</definedName>
    <definedName name="K_不動産業・物品賃貸業" localSheetId="5">#REF!</definedName>
    <definedName name="K_不動産業・物品賃貸業" localSheetId="6">#REF!</definedName>
    <definedName name="K_不動産業・物品賃貸業" localSheetId="8">#REF!</definedName>
    <definedName name="K_不動産業・物品賃貸業">#REF!</definedName>
    <definedName name="kaidai" localSheetId="2">#REF!</definedName>
    <definedName name="kaidai" localSheetId="4">#REF!</definedName>
    <definedName name="kaidai" localSheetId="5">#REF!</definedName>
    <definedName name="kaidai" localSheetId="6">#REF!</definedName>
    <definedName name="kaidai">#REF!</definedName>
    <definedName name="koukoku" localSheetId="2">#REF!</definedName>
    <definedName name="koukoku" localSheetId="4">#REF!</definedName>
    <definedName name="koukoku" localSheetId="5">#REF!</definedName>
    <definedName name="koukoku" localSheetId="6">#REF!</definedName>
    <definedName name="koukoku">#REF!</definedName>
    <definedName name="L_学術研究・専門・技術ｻｰﾋﾞｽ業" localSheetId="1">'１申請者概要２申請状況 '!$AH$15:$AN$15</definedName>
    <definedName name="L_学術研究・専門・技術ｻｰﾋﾞｽ業" localSheetId="2">#REF!</definedName>
    <definedName name="L_学術研究・専門・技術ｻｰﾋﾞｽ業" localSheetId="4">#REF!</definedName>
    <definedName name="L_学術研究・専門・技術ｻｰﾋﾞｽ業" localSheetId="5">#REF!</definedName>
    <definedName name="L_学術研究・専門・技術ｻｰﾋﾞｽ業" localSheetId="6">#REF!</definedName>
    <definedName name="L_学術研究・専門・技術ｻｰﾋﾞｽ業" localSheetId="8">#REF!</definedName>
    <definedName name="L_学術研究・専門・技術ｻｰﾋﾞｽ業">#REF!</definedName>
    <definedName name="M_宿泊業・飲食ｻｰﾋﾞｽ業" localSheetId="1">'１申請者概要２申請状況 '!$AH$16:$AN$16</definedName>
    <definedName name="M_宿泊業・飲食ｻｰﾋﾞｽ業" localSheetId="2">#REF!</definedName>
    <definedName name="M_宿泊業・飲食ｻｰﾋﾞｽ業" localSheetId="4">#REF!</definedName>
    <definedName name="M_宿泊業・飲食ｻｰﾋﾞｽ業" localSheetId="5">#REF!</definedName>
    <definedName name="M_宿泊業・飲食ｻｰﾋﾞｽ業" localSheetId="6">#REF!</definedName>
    <definedName name="M_宿泊業・飲食ｻｰﾋﾞｽ業" localSheetId="8">#REF!</definedName>
    <definedName name="M_宿泊業・飲食ｻｰﾋﾞｽ業">#REF!</definedName>
    <definedName name="N_生活関連ｻｰﾋﾞｽ業・娯楽業" localSheetId="1">'１申請者概要２申請状況 '!$AH$17:$AK$17</definedName>
    <definedName name="N_生活関連ｻｰﾋﾞｽ業・娯楽業" localSheetId="2">#REF!</definedName>
    <definedName name="N_生活関連ｻｰﾋﾞｽ業・娯楽業" localSheetId="4">#REF!</definedName>
    <definedName name="N_生活関連ｻｰﾋﾞｽ業・娯楽業" localSheetId="5">#REF!</definedName>
    <definedName name="N_生活関連ｻｰﾋﾞｽ業・娯楽業" localSheetId="6">#REF!</definedName>
    <definedName name="N_生活関連ｻｰﾋﾞｽ業・娯楽業" localSheetId="8">#REF!</definedName>
    <definedName name="N_生活関連ｻｰﾋﾞｽ業・娯楽業">#REF!</definedName>
    <definedName name="O_教育・学習支援業" localSheetId="1">'１申請者概要２申請状況 '!$AH$18:$AK$18</definedName>
    <definedName name="O_教育・学習支援業" localSheetId="2">#REF!</definedName>
    <definedName name="O_教育・学習支援業" localSheetId="4">#REF!</definedName>
    <definedName name="O_教育・学習支援業" localSheetId="5">#REF!</definedName>
    <definedName name="O_教育・学習支援業" localSheetId="6">#REF!</definedName>
    <definedName name="O_教育・学習支援業" localSheetId="8">#REF!</definedName>
    <definedName name="O_教育・学習支援業">#REF!</definedName>
    <definedName name="P_医療・福祉" localSheetId="1">'１申請者概要２申請状況 '!$AH$19:$AX$19</definedName>
    <definedName name="P_医療・福祉" localSheetId="2">#REF!</definedName>
    <definedName name="P_医療・福祉" localSheetId="4">#REF!</definedName>
    <definedName name="P_医療・福祉" localSheetId="5">#REF!</definedName>
    <definedName name="P_医療・福祉" localSheetId="6">#REF!</definedName>
    <definedName name="P_医療・福祉" localSheetId="8">#REF!</definedName>
    <definedName name="P_医療・福祉">#REF!</definedName>
    <definedName name="PR" localSheetId="2">#REF!</definedName>
    <definedName name="PR" localSheetId="4">#REF!</definedName>
    <definedName name="PR" localSheetId="5">#REF!</definedName>
    <definedName name="PR" localSheetId="6">#REF!</definedName>
    <definedName name="PR">#REF!</definedName>
    <definedName name="_xlnm.Print_Area" localSheetId="1">'１申請者概要２申請状況 '!$A$1:$L$40</definedName>
    <definedName name="_xlnm.Print_Area" localSheetId="2">'３役員・株主'!$A$1:$J$32</definedName>
    <definedName name="_xlnm.Print_Area" localSheetId="3">'４受給状況５掲載名称'!$A$1:$I$22</definedName>
    <definedName name="_xlnm.Print_Area" localSheetId="4">'６展示会参加費'!$A$1:$H$47</definedName>
    <definedName name="_xlnm.Print_Area" localSheetId="5">'７ECサイト'!$A$1:$F$38</definedName>
    <definedName name="_xlnm.Print_Area" localSheetId="6">'８販促費'!$A$1:$E$40</definedName>
    <definedName name="_xlnm.Print_Area" localSheetId="7">'９資金計画'!$A$1:$I$37</definedName>
    <definedName name="_xlnm.Print_Area" localSheetId="0">申請書表紙!$A$1:$K$31</definedName>
    <definedName name="_xlnm.Print_Area" localSheetId="8">誓約書!$A$1:$Q$25</definedName>
    <definedName name="Q_複合ｻｰﾋﾞｽ事業" localSheetId="1">'１申請者概要２申請状況 '!$AH$20:$AI$20</definedName>
    <definedName name="Q_複合ｻｰﾋﾞｽ事業" localSheetId="2">#REF!</definedName>
    <definedName name="Q_複合ｻｰﾋﾞｽ事業" localSheetId="4">#REF!</definedName>
    <definedName name="Q_複合ｻｰﾋﾞｽ事業" localSheetId="5">#REF!</definedName>
    <definedName name="Q_複合ｻｰﾋﾞｽ事業" localSheetId="6">#REF!</definedName>
    <definedName name="Q_複合ｻｰﾋﾞｽ事業" localSheetId="8">#REF!</definedName>
    <definedName name="Q_複合ｻｰﾋﾞｽ事業">#REF!</definedName>
    <definedName name="R_ｻｰﾋﾞｽ業〈他に分類されないもの〉" localSheetId="1">'１申請者概要２申請状況 '!$AH$21:$AP$21</definedName>
    <definedName name="R_ｻｰﾋﾞｽ業〈他に分類されないもの〉" localSheetId="2">#REF!</definedName>
    <definedName name="R_ｻｰﾋﾞｽ業〈他に分類されないもの〉" localSheetId="4">#REF!</definedName>
    <definedName name="R_ｻｰﾋﾞｽ業〈他に分類されないもの〉" localSheetId="5">#REF!</definedName>
    <definedName name="R_ｻｰﾋﾞｽ業〈他に分類されないもの〉" localSheetId="6">#REF!</definedName>
    <definedName name="R_ｻｰﾋﾞｽ業〈他に分類されないもの〉" localSheetId="8">#REF!</definedName>
    <definedName name="R_ｻｰﾋﾞｽ業〈他に分類されないもの〉">#REF!</definedName>
    <definedName name="S_公務〈他に分類されるものを除く〉" localSheetId="1">'１申請者概要２申請状況 '!$AH$22:$AJ$22</definedName>
    <definedName name="S_公務〈他に分類されるものを除く〉" localSheetId="2">#REF!</definedName>
    <definedName name="S_公務〈他に分類されるものを除く〉" localSheetId="4">#REF!</definedName>
    <definedName name="S_公務〈他に分類されるものを除く〉" localSheetId="5">#REF!</definedName>
    <definedName name="S_公務〈他に分類されるものを除く〉" localSheetId="6">#REF!</definedName>
    <definedName name="S_公務〈他に分類されるものを除く〉" localSheetId="8">#REF!</definedName>
    <definedName name="S_公務〈他に分類されるものを除く〉">#REF!</definedName>
    <definedName name="T_分類不能の産業" localSheetId="1">'１申請者概要２申請状況 '!$AH$23</definedName>
    <definedName name="T_分類不能の産業" localSheetId="2">#REF!</definedName>
    <definedName name="T_分類不能の産業" localSheetId="4">#REF!</definedName>
    <definedName name="T_分類不能の産業" localSheetId="5">#REF!</definedName>
    <definedName name="T_分類不能の産業" localSheetId="6">#REF!</definedName>
    <definedName name="T_分類不能の産業" localSheetId="8">#REF!</definedName>
    <definedName name="T_分類不能の産業">#REF!</definedName>
    <definedName name="サイト" localSheetId="2">#REF!</definedName>
    <definedName name="サイト" localSheetId="4">#REF!</definedName>
    <definedName name="サイト" localSheetId="5">#REF!</definedName>
    <definedName name="サイト" localSheetId="6">#REF!</definedName>
    <definedName name="サイト">#REF!</definedName>
    <definedName name="さいと２" localSheetId="2">#REF!</definedName>
    <definedName name="さいと２" localSheetId="4">#REF!</definedName>
    <definedName name="さいと２" localSheetId="5">#REF!</definedName>
    <definedName name="さいと２" localSheetId="6">#REF!</definedName>
    <definedName name="さいと２">#REF!</definedName>
    <definedName name="印" localSheetId="2">#REF!</definedName>
    <definedName name="印" localSheetId="4">#REF!</definedName>
    <definedName name="印" localSheetId="5">#REF!</definedName>
    <definedName name="印" localSheetId="6">#REF!</definedName>
    <definedName name="印">#REF!</definedName>
    <definedName name="海外" localSheetId="2">#REF!</definedName>
    <definedName name="海外" localSheetId="4">#REF!</definedName>
    <definedName name="海外" localSheetId="5">#REF!</definedName>
    <definedName name="海外" localSheetId="6">#REF!</definedName>
    <definedName name="海外">#REF!</definedName>
    <definedName name="経費区分" localSheetId="2">#REF!</definedName>
    <definedName name="経費区分" localSheetId="4">#REF!</definedName>
    <definedName name="経費区分" localSheetId="5">#REF!</definedName>
    <definedName name="経費区分" localSheetId="6">#REF!</definedName>
    <definedName name="経費区分">#REF!</definedName>
    <definedName name="広" localSheetId="2">#REF!</definedName>
    <definedName name="広" localSheetId="4">#REF!</definedName>
    <definedName name="広" localSheetId="5">#REF!</definedName>
    <definedName name="広" localSheetId="6">#REF!</definedName>
    <definedName name="広">#REF!</definedName>
    <definedName name="材" localSheetId="2">#REF!</definedName>
    <definedName name="材" localSheetId="4">#REF!</definedName>
    <definedName name="材" localSheetId="5">#REF!</definedName>
    <definedName name="材" localSheetId="6">#REF!</definedName>
    <definedName name="材">#REF!</definedName>
    <definedName name="種別" localSheetId="2">#REF!</definedName>
    <definedName name="種別" localSheetId="4">#REF!</definedName>
    <definedName name="種別" localSheetId="5">#REF!</definedName>
    <definedName name="種別" localSheetId="6">#REF!</definedName>
    <definedName name="種別">#REF!</definedName>
    <definedName name="出" localSheetId="2">#REF!</definedName>
    <definedName name="出" localSheetId="4">#REF!</definedName>
    <definedName name="出" localSheetId="5">#REF!</definedName>
    <definedName name="出" localSheetId="6">#REF!</definedName>
    <definedName name="出">#REF!</definedName>
    <definedName name="送" localSheetId="2">#REF!</definedName>
    <definedName name="送" localSheetId="4">#REF!</definedName>
    <definedName name="送" localSheetId="5">#REF!</definedName>
    <definedName name="送" localSheetId="6">#REF!</definedName>
    <definedName name="送">#REF!</definedName>
    <definedName name="大分類" localSheetId="1">'１申請者概要２申請状況 '!$AG$4:$AG$23</definedName>
    <definedName name="大分類" localSheetId="7">'[1]１申請者概要２申請状況'!$AG$5:$AG$24</definedName>
    <definedName name="大分類" localSheetId="8">#REF!</definedName>
    <definedName name="大分類">'[1]１申請者概要２申請状況'!$AG$5:$AG$24</definedName>
    <definedName name="販促費" localSheetId="2">#REF!</definedName>
    <definedName name="販促費" localSheetId="4">#REF!</definedName>
    <definedName name="販促費" localSheetId="5">#REF!</definedName>
    <definedName name="販促費" localSheetId="6">#REF!</definedName>
    <definedName name="販促費">#REF!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7" l="1"/>
  <c r="F26" i="17"/>
  <c r="F27" i="17"/>
  <c r="F28" i="17"/>
  <c r="F29" i="17"/>
  <c r="F30" i="17"/>
  <c r="F24" i="17"/>
  <c r="F31" i="17" l="1"/>
  <c r="E31" i="17" s="1"/>
  <c r="F15" i="14" s="1"/>
  <c r="B7" i="10"/>
  <c r="D32" i="14" l="1"/>
  <c r="G18" i="19"/>
  <c r="G17" i="19"/>
  <c r="G16" i="19"/>
  <c r="I35" i="14" l="1"/>
  <c r="A37" i="14" s="1"/>
  <c r="H47" i="16" l="1"/>
  <c r="H40" i="16"/>
  <c r="H33" i="16"/>
  <c r="H26" i="16"/>
  <c r="H19" i="16"/>
  <c r="H12" i="16"/>
  <c r="G9" i="14" l="1"/>
  <c r="D26" i="14" s="1"/>
  <c r="G8" i="14"/>
  <c r="D25" i="14" s="1"/>
  <c r="G7" i="14"/>
  <c r="G6" i="14"/>
  <c r="F9" i="14"/>
  <c r="F8" i="14"/>
  <c r="F7" i="14"/>
  <c r="F6" i="14"/>
  <c r="E9" i="14"/>
  <c r="E8" i="14"/>
  <c r="E7" i="14"/>
  <c r="E6" i="14"/>
  <c r="D9" i="14"/>
  <c r="D8" i="14"/>
  <c r="D7" i="14"/>
  <c r="D6" i="14"/>
  <c r="C9" i="14"/>
  <c r="C8" i="14"/>
  <c r="C7" i="14"/>
  <c r="C6" i="14"/>
  <c r="B9" i="14"/>
  <c r="B8" i="14"/>
  <c r="B7" i="14"/>
  <c r="B6" i="14"/>
  <c r="D24" i="14" l="1"/>
  <c r="F24" i="14" s="1"/>
  <c r="F26" i="14"/>
  <c r="F25" i="14"/>
  <c r="H8" i="14"/>
  <c r="B29" i="8"/>
  <c r="A30" i="8" s="1"/>
  <c r="H5" i="14"/>
  <c r="A36" i="14"/>
  <c r="K30" i="13"/>
  <c r="K31" i="13"/>
  <c r="G10" i="14" l="1"/>
  <c r="G15" i="19" l="1"/>
  <c r="D23" i="14" l="1"/>
  <c r="F23" i="14" s="1"/>
  <c r="F10" i="14"/>
  <c r="D27" i="14" l="1"/>
  <c r="F27" i="14"/>
  <c r="H23" i="14" s="1"/>
  <c r="K32" i="13"/>
  <c r="E40" i="17" l="1"/>
  <c r="E22" i="17"/>
  <c r="B13" i="14" l="1"/>
  <c r="G9" i="19" l="1"/>
  <c r="F20" i="19" l="1"/>
  <c r="G19" i="19"/>
  <c r="G14" i="19"/>
  <c r="G13" i="19"/>
  <c r="G12" i="19"/>
  <c r="G11" i="19"/>
  <c r="G10" i="19"/>
  <c r="B17" i="14"/>
  <c r="B16" i="14"/>
  <c r="B15" i="14"/>
  <c r="B14" i="14"/>
  <c r="E13" i="17"/>
  <c r="F13" i="14" s="1"/>
  <c r="D30" i="14" s="1"/>
  <c r="F30" i="14" s="1"/>
  <c r="E10" i="14" l="1"/>
  <c r="B10" i="14"/>
  <c r="D10" i="14"/>
  <c r="C10" i="14"/>
  <c r="G20" i="19"/>
  <c r="B18" i="14"/>
  <c r="D28" i="14" s="1"/>
  <c r="F28" i="14" s="1"/>
  <c r="F29" i="14" s="1"/>
  <c r="H28" i="14" s="1"/>
  <c r="D29" i="14" l="1"/>
  <c r="F14" i="14"/>
  <c r="D31" i="14" s="1"/>
  <c r="F31" i="14" s="1"/>
  <c r="F32" i="14"/>
  <c r="F16" i="14"/>
  <c r="D33" i="14" l="1"/>
  <c r="F33" i="14" s="1"/>
  <c r="F17" i="14"/>
  <c r="F34" i="14" l="1"/>
  <c r="H30" i="14" s="1"/>
  <c r="D34" i="14"/>
  <c r="F35" i="14" l="1"/>
  <c r="D35" i="14"/>
  <c r="D10" i="13" l="1"/>
  <c r="J7" i="13"/>
  <c r="J6" i="13"/>
  <c r="D6" i="13"/>
</calcChain>
</file>

<file path=xl/sharedStrings.xml><?xml version="1.0" encoding="utf-8"?>
<sst xmlns="http://schemas.openxmlformats.org/spreadsheetml/2006/main" count="597" uniqueCount="420">
  <si>
    <t>オンライン</t>
    <phoneticPr fontId="2"/>
  </si>
  <si>
    <t>展示会名</t>
    <rPh sb="0" eb="3">
      <t>テンジカイ</t>
    </rPh>
    <rPh sb="3" eb="4">
      <t>メイ</t>
    </rPh>
    <phoneticPr fontId="2"/>
  </si>
  <si>
    <t>会期</t>
    <rPh sb="0" eb="2">
      <t>カイキ</t>
    </rPh>
    <phoneticPr fontId="2"/>
  </si>
  <si>
    <t>～</t>
    <phoneticPr fontId="2"/>
  </si>
  <si>
    <t>リアル</t>
    <phoneticPr fontId="2"/>
  </si>
  <si>
    <t>経費区分</t>
    <rPh sb="0" eb="1">
      <t>キョウ</t>
    </rPh>
    <rPh sb="1" eb="2">
      <t>ヒ</t>
    </rPh>
    <rPh sb="2" eb="3">
      <t>ク</t>
    </rPh>
    <rPh sb="3" eb="4">
      <t>ブン</t>
    </rPh>
    <phoneticPr fontId="5"/>
  </si>
  <si>
    <t>助成対象経費</t>
    <rPh sb="0" eb="2">
      <t>ジョセイ</t>
    </rPh>
    <rPh sb="2" eb="4">
      <t>タイショウ</t>
    </rPh>
    <rPh sb="4" eb="6">
      <t>ケイヒ</t>
    </rPh>
    <phoneticPr fontId="2"/>
  </si>
  <si>
    <t>費用名</t>
    <rPh sb="0" eb="2">
      <t>ヒヨウ</t>
    </rPh>
    <rPh sb="2" eb="3">
      <t>メイ</t>
    </rPh>
    <phoneticPr fontId="5"/>
  </si>
  <si>
    <t>輸　送　費</t>
    <rPh sb="0" eb="1">
      <t>ユ</t>
    </rPh>
    <rPh sb="2" eb="3">
      <t>ソウ</t>
    </rPh>
    <rPh sb="4" eb="5">
      <t>ヒ</t>
    </rPh>
    <phoneticPr fontId="5"/>
  </si>
  <si>
    <t>販売促進費</t>
    <rPh sb="0" eb="2">
      <t>ハンバイ</t>
    </rPh>
    <rPh sb="2" eb="4">
      <t>ソクシン</t>
    </rPh>
    <rPh sb="4" eb="5">
      <t>ヒ</t>
    </rPh>
    <phoneticPr fontId="5"/>
  </si>
  <si>
    <t>計</t>
    <rPh sb="0" eb="1">
      <t>ケイ</t>
    </rPh>
    <phoneticPr fontId="2"/>
  </si>
  <si>
    <t>輸送費</t>
    <rPh sb="0" eb="3">
      <t>ユソウヒ</t>
    </rPh>
    <phoneticPr fontId="2"/>
  </si>
  <si>
    <t>出展形態</t>
    <rPh sb="0" eb="2">
      <t>シュッテン</t>
    </rPh>
    <rPh sb="2" eb="4">
      <t>ケイタイ</t>
    </rPh>
    <phoneticPr fontId="2"/>
  </si>
  <si>
    <t>契約種別</t>
    <rPh sb="0" eb="2">
      <t>ケイヤク</t>
    </rPh>
    <rPh sb="2" eb="4">
      <t>シュベツ</t>
    </rPh>
    <phoneticPr fontId="2"/>
  </si>
  <si>
    <t>（単位：円）</t>
    <phoneticPr fontId="2"/>
  </si>
  <si>
    <t>助成対象とする予定金額の概算（税抜）を入力してください。</t>
    <rPh sb="0" eb="2">
      <t>ジョセイ</t>
    </rPh>
    <rPh sb="2" eb="4">
      <t>タイショウ</t>
    </rPh>
    <rPh sb="7" eb="9">
      <t>ヨテイ</t>
    </rPh>
    <rPh sb="9" eb="11">
      <t>キンガク</t>
    </rPh>
    <rPh sb="12" eb="14">
      <t>ガイサン</t>
    </rPh>
    <rPh sb="15" eb="16">
      <t>ゼイ</t>
    </rPh>
    <rPh sb="16" eb="17">
      <t>ヌ</t>
    </rPh>
    <rPh sb="19" eb="21">
      <t>ニュウリョク</t>
    </rPh>
    <phoneticPr fontId="2"/>
  </si>
  <si>
    <t>様式第１号（第５条関係）</t>
    <phoneticPr fontId="2"/>
  </si>
  <si>
    <t>公社記入欄</t>
  </si>
  <si>
    <t>　公益財団法人東京都中小企業振興公社　</t>
  </si>
  <si>
    <t>受 付 日</t>
  </si>
  <si>
    <t>　　　　理　事　長　殿</t>
    <phoneticPr fontId="2"/>
  </si>
  <si>
    <t>受付者名</t>
    <rPh sb="3" eb="4">
      <t>ナ</t>
    </rPh>
    <phoneticPr fontId="2"/>
  </si>
  <si>
    <t>本店所在地</t>
    <rPh sb="0" eb="2">
      <t>ホンテン</t>
    </rPh>
    <rPh sb="2" eb="3">
      <t>トコロ</t>
    </rPh>
    <rPh sb="3" eb="4">
      <t>ザイ</t>
    </rPh>
    <rPh sb="4" eb="5">
      <t>チ</t>
    </rPh>
    <phoneticPr fontId="2"/>
  </si>
  <si>
    <t>代　表　者</t>
    <phoneticPr fontId="2"/>
  </si>
  <si>
    <t>（役職）</t>
    <rPh sb="1" eb="2">
      <t>ヤク</t>
    </rPh>
    <phoneticPr fontId="2"/>
  </si>
  <si>
    <t>（氏名）</t>
    <rPh sb="1" eb="3">
      <t>シメイ</t>
    </rPh>
    <phoneticPr fontId="2"/>
  </si>
  <si>
    <t>記</t>
  </si>
  <si>
    <t>１　助成対象事業の目的及び内容</t>
  </si>
  <si>
    <t>２　助成金交付申請額</t>
    <phoneticPr fontId="2"/>
  </si>
  <si>
    <t>　円</t>
    <phoneticPr fontId="2"/>
  </si>
  <si>
    <t>実　施　計　画</t>
    <rPh sb="0" eb="1">
      <t>ミ</t>
    </rPh>
    <rPh sb="2" eb="3">
      <t>セ</t>
    </rPh>
    <rPh sb="4" eb="5">
      <t>ケイ</t>
    </rPh>
    <rPh sb="6" eb="7">
      <t>ガ</t>
    </rPh>
    <phoneticPr fontId="2"/>
  </si>
  <si>
    <t>１　申請者の概要</t>
    <phoneticPr fontId="2"/>
  </si>
  <si>
    <t>A_農業・林業</t>
    <phoneticPr fontId="2"/>
  </si>
  <si>
    <t>01 農業</t>
    <phoneticPr fontId="2"/>
  </si>
  <si>
    <t>02 林業</t>
    <phoneticPr fontId="2"/>
  </si>
  <si>
    <t>フリガナ</t>
    <phoneticPr fontId="2"/>
  </si>
  <si>
    <t xml:space="preserve">代表者 </t>
  </si>
  <si>
    <t>フリガナ</t>
  </si>
  <si>
    <t>B_漁業</t>
    <phoneticPr fontId="2"/>
  </si>
  <si>
    <t>03 漁業</t>
    <phoneticPr fontId="2"/>
  </si>
  <si>
    <t>04 水産養殖業</t>
    <phoneticPr fontId="2"/>
  </si>
  <si>
    <t>氏　名</t>
  </si>
  <si>
    <t>C_鉱業・採石業・砂利採取業</t>
    <phoneticPr fontId="2"/>
  </si>
  <si>
    <t>05 鉱業、採石業、砂利採取業</t>
    <phoneticPr fontId="2"/>
  </si>
  <si>
    <t>役　職</t>
    <rPh sb="0" eb="1">
      <t>ヤク</t>
    </rPh>
    <phoneticPr fontId="2"/>
  </si>
  <si>
    <t>D_建設業</t>
    <phoneticPr fontId="2"/>
  </si>
  <si>
    <t>06 総合工事業</t>
    <phoneticPr fontId="2"/>
  </si>
  <si>
    <t>07 職別工事業（設備工事業を除く）</t>
    <phoneticPr fontId="2"/>
  </si>
  <si>
    <t>08 設備工事業</t>
    <phoneticPr fontId="2"/>
  </si>
  <si>
    <r>
      <t xml:space="preserve">本　店
所在地
</t>
    </r>
    <r>
      <rPr>
        <sz val="8"/>
        <color rgb="FFFF0000"/>
        <rFont val="游明朝"/>
        <family val="1"/>
        <charset val="128"/>
      </rPr>
      <t>登記簿記載住所</t>
    </r>
    <rPh sb="8" eb="11">
      <t>トウキボ</t>
    </rPh>
    <rPh sb="11" eb="13">
      <t>キサイ</t>
    </rPh>
    <rPh sb="13" eb="15">
      <t>ジュウショ</t>
    </rPh>
    <phoneticPr fontId="2"/>
  </si>
  <si>
    <t>※登記簿記載のとおりに記入</t>
    <rPh sb="1" eb="4">
      <t>トウキボ</t>
    </rPh>
    <rPh sb="4" eb="6">
      <t>キサイ</t>
    </rPh>
    <rPh sb="11" eb="13">
      <t>キニュウ</t>
    </rPh>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</si>
  <si>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</si>
  <si>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</si>
  <si>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</si>
  <si>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</si>
  <si>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</si>
  <si>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</si>
  <si>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</si>
  <si>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</si>
  <si>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</si>
  <si>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</si>
  <si>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</si>
  <si>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</si>
  <si>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</si>
  <si>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</si>
  <si>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</si>
  <si>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</si>
  <si>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</si>
  <si>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</si>
  <si>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</si>
  <si>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</si>
  <si>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</si>
  <si>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</si>
  <si>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</si>
  <si>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</si>
  <si>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</si>
  <si>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</si>
  <si>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</si>
  <si>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</si>
  <si>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</si>
  <si>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</si>
  <si>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</si>
  <si>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</si>
  <si>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</si>
  <si>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</si>
  <si>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r>
      <t>390</t>
    </r>
    <r>
      <rPr>
        <sz val="11"/>
        <color theme="1"/>
        <rFont val="游ゴシック"/>
        <family val="2"/>
        <charset val="128"/>
        <scheme val="minor"/>
      </rPr>
      <t xml:space="preserve"> 情報サービス業のうち管理・補助的経済活動を行う事業所</t>
    </r>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</si>
  <si>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</si>
  <si>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</si>
  <si>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</si>
  <si>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</si>
  <si>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</si>
  <si>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</si>
  <si>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</si>
  <si>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</si>
  <si>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</si>
  <si>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</si>
  <si>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</si>
  <si>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</si>
  <si>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</si>
  <si>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連絡先
所在地</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</si>
  <si>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</si>
  <si>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</si>
  <si>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</si>
  <si>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</si>
  <si>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</si>
  <si>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</si>
  <si>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</si>
  <si>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</si>
  <si>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</si>
  <si>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</si>
  <si>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</si>
  <si>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</si>
  <si>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</si>
  <si>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</si>
  <si>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</si>
  <si>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</si>
  <si>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</si>
  <si>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</si>
  <si>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</si>
  <si>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</si>
  <si>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</si>
  <si>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</si>
  <si>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</si>
  <si>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</si>
  <si>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</si>
  <si>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</si>
  <si>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</si>
  <si>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</si>
  <si>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</si>
  <si>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</si>
  <si>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</si>
  <si>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r>
      <t xml:space="preserve">連　絡
担当者
</t>
    </r>
    <r>
      <rPr>
        <sz val="7"/>
        <color rgb="FFFF0000"/>
        <rFont val="游明朝"/>
        <family val="1"/>
        <charset val="128"/>
      </rPr>
      <t>自社の役員又は
従業員に限る</t>
    </r>
    <rPh sb="8" eb="10">
      <t>ジシャ</t>
    </rPh>
    <rPh sb="11" eb="13">
      <t>ヤクイン</t>
    </rPh>
    <rPh sb="13" eb="14">
      <t>マタ</t>
    </rPh>
    <rPh sb="16" eb="19">
      <t>ジュウギョウイン</t>
    </rPh>
    <rPh sb="20" eb="21">
      <t>カギ</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</si>
  <si>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</si>
  <si>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</si>
  <si>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</si>
  <si>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</si>
  <si>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</si>
  <si>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</si>
  <si>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</si>
  <si>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</si>
  <si>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</si>
  <si>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氏　名</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</si>
  <si>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</si>
  <si>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</si>
  <si>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</si>
  <si>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</si>
  <si>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</si>
  <si>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</si>
  <si>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</si>
  <si>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</si>
  <si>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</si>
  <si>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</si>
  <si>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部  署</t>
    <rPh sb="0" eb="1">
      <t>ブ</t>
    </rPh>
    <rPh sb="3" eb="4">
      <t>ショ</t>
    </rPh>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</si>
  <si>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</si>
  <si>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</si>
  <si>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</si>
  <si>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</si>
  <si>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</si>
  <si>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r>
      <t xml:space="preserve">都内登記
所在地
</t>
    </r>
    <r>
      <rPr>
        <sz val="8"/>
        <color rgb="FFFF0000"/>
        <rFont val="游明朝"/>
        <family val="1"/>
        <charset val="128"/>
      </rPr>
      <t>本店が都外の
場合に記入</t>
    </r>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</si>
  <si>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</si>
  <si>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</si>
  <si>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</si>
  <si>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</si>
  <si>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</si>
  <si>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</si>
  <si>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</si>
  <si>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</si>
  <si>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</si>
  <si>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</si>
  <si>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</si>
  <si>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</si>
  <si>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</si>
  <si>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</si>
  <si>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</si>
  <si>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</si>
  <si>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</si>
  <si>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</si>
  <si>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</si>
  <si>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</si>
  <si>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</si>
  <si>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</si>
  <si>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Q_複合ｻｰﾋﾞｽ事業</t>
    <phoneticPr fontId="2"/>
  </si>
  <si>
    <t>86 郵便局</t>
    <phoneticPr fontId="2"/>
  </si>
  <si>
    <t>87 協同組合（他に分類されないもの）</t>
    <phoneticPr fontId="2"/>
  </si>
  <si>
    <t>円　</t>
    <phoneticPr fontId="2"/>
  </si>
  <si>
    <t>発行済株式総数</t>
    <rPh sb="0" eb="2">
      <t>ハッコウ</t>
    </rPh>
    <rPh sb="2" eb="3">
      <t>スミ</t>
    </rPh>
    <rPh sb="3" eb="5">
      <t>カブシキ</t>
    </rPh>
    <rPh sb="5" eb="7">
      <t>ソウスウ</t>
    </rPh>
    <phoneticPr fontId="2"/>
  </si>
  <si>
    <t>株</t>
    <rPh sb="0" eb="1">
      <t>カブ</t>
    </rPh>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</si>
  <si>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</si>
  <si>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</si>
  <si>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</si>
  <si>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</si>
  <si>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</si>
  <si>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</si>
  <si>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</si>
  <si>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</si>
  <si>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</si>
  <si>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</si>
  <si>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常時使用する
従業員数</t>
    <rPh sb="0" eb="2">
      <t>ジョウジ</t>
    </rPh>
    <rPh sb="2" eb="4">
      <t>シヨウ</t>
    </rPh>
    <phoneticPr fontId="2"/>
  </si>
  <si>
    <t>人</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</si>
  <si>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</si>
  <si>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</si>
  <si>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</si>
  <si>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</si>
  <si>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</si>
  <si>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総従業員数</t>
    <phoneticPr fontId="2"/>
  </si>
  <si>
    <r>
      <t xml:space="preserve">人 </t>
    </r>
    <r>
      <rPr>
        <sz val="8"/>
        <rFont val="游明朝"/>
        <family val="1"/>
        <charset val="128"/>
      </rPr>
      <t>(雇用保険非対象者含む)</t>
    </r>
    <rPh sb="3" eb="5">
      <t>コヨウ</t>
    </rPh>
    <rPh sb="5" eb="7">
      <t>ホケン</t>
    </rPh>
    <rPh sb="7" eb="8">
      <t>ヒ</t>
    </rPh>
    <rPh sb="8" eb="10">
      <t>タイショウ</t>
    </rPh>
    <rPh sb="10" eb="11">
      <t>シャ</t>
    </rPh>
    <rPh sb="11" eb="12">
      <t>フク</t>
    </rPh>
    <phoneticPr fontId="2"/>
  </si>
  <si>
    <t>中分類</t>
    <rPh sb="0" eb="3">
      <t>チュウブンルイ</t>
    </rPh>
    <phoneticPr fontId="2"/>
  </si>
  <si>
    <t>T_分類不能の産業</t>
    <phoneticPr fontId="2"/>
  </si>
  <si>
    <t>99 分類不能の産業</t>
    <phoneticPr fontId="2"/>
  </si>
  <si>
    <r>
      <t xml:space="preserve">主な事業
</t>
    </r>
    <r>
      <rPr>
        <sz val="8"/>
        <rFont val="游ゴシック"/>
        <family val="3"/>
        <charset val="128"/>
      </rPr>
      <t>(売上上位３位)</t>
    </r>
    <rPh sb="0" eb="1">
      <t>オモ</t>
    </rPh>
    <rPh sb="2" eb="4">
      <t>ジギョウ</t>
    </rPh>
    <rPh sb="6" eb="8">
      <t>ウリアゲ</t>
    </rPh>
    <rPh sb="8" eb="10">
      <t>ジョウイ</t>
    </rPh>
    <rPh sb="11" eb="12">
      <t>イ</t>
    </rPh>
    <phoneticPr fontId="2"/>
  </si>
  <si>
    <t>２　補助金・助成金申請状況</t>
    <rPh sb="2" eb="5">
      <t>ホジョキン</t>
    </rPh>
    <rPh sb="6" eb="9">
      <t>ジョセイキン</t>
    </rPh>
    <rPh sb="9" eb="11">
      <t>シンセイ</t>
    </rPh>
    <rPh sb="11" eb="13">
      <t>ジョウキョウ</t>
    </rPh>
    <phoneticPr fontId="2"/>
  </si>
  <si>
    <t>　　</t>
    <phoneticPr fontId="2"/>
  </si>
  <si>
    <r>
      <t>上記で</t>
    </r>
    <r>
      <rPr>
        <b/>
        <sz val="10"/>
        <rFont val="游明朝"/>
        <family val="1"/>
        <charset val="128"/>
      </rPr>
      <t>「</t>
    </r>
    <r>
      <rPr>
        <sz val="10"/>
        <rFont val="游ゴシック"/>
        <family val="3"/>
        <charset val="128"/>
      </rPr>
      <t>あり</t>
    </r>
    <r>
      <rPr>
        <b/>
        <sz val="10"/>
        <rFont val="游明朝"/>
        <family val="1"/>
        <charset val="128"/>
      </rPr>
      <t>」「</t>
    </r>
    <r>
      <rPr>
        <sz val="10"/>
        <rFont val="游ゴシック"/>
        <family val="3"/>
        <charset val="128"/>
      </rPr>
      <t>申請中</t>
    </r>
    <r>
      <rPr>
        <b/>
        <sz val="10"/>
        <rFont val="游明朝"/>
        <family val="1"/>
        <charset val="128"/>
      </rPr>
      <t>」</t>
    </r>
    <r>
      <rPr>
        <sz val="10"/>
        <rFont val="游明朝"/>
        <family val="1"/>
        <charset val="128"/>
      </rPr>
      <t>を選択した場合は、その内容を</t>
    </r>
    <r>
      <rPr>
        <b/>
        <sz val="10"/>
        <rFont val="游明朝"/>
        <family val="1"/>
        <charset val="128"/>
      </rPr>
      <t>新しい順に</t>
    </r>
    <r>
      <rPr>
        <sz val="10"/>
        <rFont val="游明朝"/>
        <family val="1"/>
        <charset val="128"/>
      </rPr>
      <t>記入してください</t>
    </r>
    <rPh sb="0" eb="2">
      <t>ジョウキ</t>
    </rPh>
    <rPh sb="8" eb="11">
      <t>シンセイチュウ</t>
    </rPh>
    <rPh sb="13" eb="15">
      <t>センタク</t>
    </rPh>
    <rPh sb="17" eb="19">
      <t>バアイ</t>
    </rPh>
    <rPh sb="23" eb="25">
      <t>ナイヨウ</t>
    </rPh>
    <rPh sb="26" eb="27">
      <t>アタラ</t>
    </rPh>
    <rPh sb="29" eb="30">
      <t>ジュン</t>
    </rPh>
    <rPh sb="31" eb="33">
      <t>キニュウ</t>
    </rPh>
    <phoneticPr fontId="2"/>
  </si>
  <si>
    <t>年度</t>
  </si>
  <si>
    <t>助成事業名</t>
    <phoneticPr fontId="2"/>
  </si>
  <si>
    <t>申請先</t>
    <rPh sb="0" eb="2">
      <t>シンセイ</t>
    </rPh>
    <rPh sb="2" eb="3">
      <t>サキ</t>
    </rPh>
    <phoneticPr fontId="2"/>
  </si>
  <si>
    <r>
      <t xml:space="preserve">助成金額
</t>
    </r>
    <r>
      <rPr>
        <sz val="8"/>
        <rFont val="游ゴシック"/>
        <family val="3"/>
        <charset val="128"/>
      </rPr>
      <t>（千円）</t>
    </r>
    <phoneticPr fontId="2"/>
  </si>
  <si>
    <t>助成期間終了日</t>
    <rPh sb="0" eb="2">
      <t>ジョセイ</t>
    </rPh>
    <rPh sb="2" eb="4">
      <t>キカン</t>
    </rPh>
    <rPh sb="4" eb="7">
      <t>シュウリョウビ</t>
    </rPh>
    <phoneticPr fontId="2"/>
  </si>
  <si>
    <t>３　役員・株主名簿</t>
    <phoneticPr fontId="2"/>
  </si>
  <si>
    <t>　・株主は、「持ち株比率」が多い順に、合計が100％になるように記入
　・法人は、持ち株数の大小に関わらず、全て記入
　・書ききれない場合は、「－その他の株主」に合計株数を入力し、その内訳を別紙に示して添付する</t>
    <rPh sb="61" eb="62">
      <t>カ</t>
    </rPh>
    <rPh sb="67" eb="69">
      <t>バアイ</t>
    </rPh>
    <rPh sb="75" eb="76">
      <t>タ</t>
    </rPh>
    <rPh sb="77" eb="79">
      <t>カブヌシ</t>
    </rPh>
    <rPh sb="81" eb="83">
      <t>ゴウケイ</t>
    </rPh>
    <rPh sb="83" eb="85">
      <t>カブスウ</t>
    </rPh>
    <rPh sb="86" eb="88">
      <t>ニュウリョク</t>
    </rPh>
    <rPh sb="92" eb="94">
      <t>ウチワケ</t>
    </rPh>
    <rPh sb="95" eb="97">
      <t>ベッシ</t>
    </rPh>
    <rPh sb="98" eb="99">
      <t>シメ</t>
    </rPh>
    <rPh sb="101" eb="103">
      <t>テンプ</t>
    </rPh>
    <phoneticPr fontId="2"/>
  </si>
  <si>
    <r>
      <t>■</t>
    </r>
    <r>
      <rPr>
        <b/>
        <sz val="10"/>
        <rFont val="游明朝"/>
        <family val="1"/>
        <charset val="128"/>
      </rPr>
      <t>申請日時点</t>
    </r>
    <r>
      <rPr>
        <sz val="10"/>
        <rFont val="游明朝"/>
        <family val="1"/>
        <charset val="128"/>
      </rPr>
      <t>の状況を記入してください。</t>
    </r>
    <rPh sb="1" eb="3">
      <t>シンセイ</t>
    </rPh>
    <rPh sb="3" eb="4">
      <t>ビ</t>
    </rPh>
    <rPh sb="4" eb="6">
      <t>ジテン</t>
    </rPh>
    <rPh sb="7" eb="9">
      <t>ジョウキョウ</t>
    </rPh>
    <rPh sb="10" eb="12">
      <t>キニュウ</t>
    </rPh>
    <phoneticPr fontId="2"/>
  </si>
  <si>
    <t>※申請企業が株式会社又は有限会社の場合は発行済株式総数、合同会社又は合資会社並びに合名会社の場合は出資額について記入</t>
    <rPh sb="1" eb="3">
      <t>シンセイ</t>
    </rPh>
    <rPh sb="3" eb="5">
      <t>キギョウ</t>
    </rPh>
    <rPh sb="6" eb="10">
      <t>カブシキガイシャ</t>
    </rPh>
    <rPh sb="10" eb="11">
      <t>マタ</t>
    </rPh>
    <rPh sb="12" eb="16">
      <t>ユウゲンガイシャ</t>
    </rPh>
    <rPh sb="17" eb="19">
      <t>バアイ</t>
    </rPh>
    <rPh sb="20" eb="22">
      <t>ハッコウ</t>
    </rPh>
    <rPh sb="22" eb="23">
      <t>スミ</t>
    </rPh>
    <rPh sb="23" eb="25">
      <t>カブシキ</t>
    </rPh>
    <rPh sb="25" eb="26">
      <t>ソウ</t>
    </rPh>
    <rPh sb="28" eb="30">
      <t>ゴウドウ</t>
    </rPh>
    <rPh sb="30" eb="32">
      <t>カイシャ</t>
    </rPh>
    <rPh sb="32" eb="33">
      <t>マタ</t>
    </rPh>
    <rPh sb="34" eb="36">
      <t>ゴウシ</t>
    </rPh>
    <rPh sb="36" eb="38">
      <t>ガイシャ</t>
    </rPh>
    <rPh sb="38" eb="39">
      <t>ナラ</t>
    </rPh>
    <rPh sb="41" eb="43">
      <t>ゴウメイ</t>
    </rPh>
    <rPh sb="43" eb="45">
      <t>カイシャ</t>
    </rPh>
    <rPh sb="46" eb="48">
      <t>バアイ</t>
    </rPh>
    <rPh sb="49" eb="51">
      <t>シュッシ</t>
    </rPh>
    <rPh sb="51" eb="52">
      <t>ガク</t>
    </rPh>
    <rPh sb="56" eb="58">
      <t>キニュウ</t>
    </rPh>
    <phoneticPr fontId="2"/>
  </si>
  <si>
    <t>№</t>
  </si>
  <si>
    <t>氏    　名</t>
    <phoneticPr fontId="2"/>
  </si>
  <si>
    <t>役　職　等</t>
    <phoneticPr fontId="2"/>
  </si>
  <si>
    <t>役員／株主</t>
    <rPh sb="3" eb="5">
      <t>カブヌシ</t>
    </rPh>
    <phoneticPr fontId="2"/>
  </si>
  <si>
    <r>
      <t>株主(出資者)が法人の場合　</t>
    </r>
    <r>
      <rPr>
        <sz val="8"/>
        <color rgb="FFFF0000"/>
        <rFont val="游ゴシック"/>
        <family val="3"/>
        <charset val="128"/>
      </rPr>
      <t>※</t>
    </r>
    <rPh sb="0" eb="2">
      <t>カブヌシ</t>
    </rPh>
    <rPh sb="3" eb="6">
      <t>シュッシシャ</t>
    </rPh>
    <rPh sb="8" eb="10">
      <t>ホウジン</t>
    </rPh>
    <rPh sb="11" eb="13">
      <t>バアイ</t>
    </rPh>
    <phoneticPr fontId="2"/>
  </si>
  <si>
    <t>資本金
（千円）</t>
    <rPh sb="0" eb="3">
      <t>シホンキン</t>
    </rPh>
    <rPh sb="5" eb="6">
      <t>セン</t>
    </rPh>
    <rPh sb="6" eb="7">
      <t>エン</t>
    </rPh>
    <phoneticPr fontId="2"/>
  </si>
  <si>
    <t>従業員数
（人）</t>
    <rPh sb="0" eb="3">
      <t>ジュウギョウイン</t>
    </rPh>
    <rPh sb="3" eb="4">
      <t>スウ</t>
    </rPh>
    <rPh sb="6" eb="7">
      <t>ヒト</t>
    </rPh>
    <phoneticPr fontId="2"/>
  </si>
  <si>
    <t>業　種</t>
    <rPh sb="0" eb="1">
      <t>ギョウ</t>
    </rPh>
    <rPh sb="2" eb="3">
      <t>タネ</t>
    </rPh>
    <phoneticPr fontId="2"/>
  </si>
  <si>
    <r>
      <t>その他の株主</t>
    </r>
    <r>
      <rPr>
        <sz val="8"/>
        <color rgb="FFFF0000"/>
        <rFont val="游明朝"/>
        <family val="1"/>
        <charset val="128"/>
      </rPr>
      <t>(法人株主はこの欄に含めないでください)</t>
    </r>
    <rPh sb="7" eb="9">
      <t>ホウジン</t>
    </rPh>
    <rPh sb="9" eb="11">
      <t>カブヌシ</t>
    </rPh>
    <rPh sb="14" eb="15">
      <t>ラン</t>
    </rPh>
    <rPh sb="16" eb="17">
      <t>フク</t>
    </rPh>
    <phoneticPr fontId="2"/>
  </si>
  <si>
    <r>
      <rPr>
        <b/>
        <sz val="10"/>
        <rFont val="游ゴシック"/>
        <family val="3"/>
        <charset val="128"/>
      </rPr>
      <t>合　　計</t>
    </r>
    <r>
      <rPr>
        <sz val="10"/>
        <rFont val="游明朝"/>
        <family val="1"/>
        <charset val="128"/>
      </rPr>
      <t>　</t>
    </r>
    <r>
      <rPr>
        <sz val="8"/>
        <rFont val="游明朝"/>
        <family val="1"/>
        <charset val="128"/>
      </rPr>
      <t>（発行済株式総数又は出資額の合計）</t>
    </r>
    <r>
      <rPr>
        <b/>
        <sz val="10"/>
        <rFont val="游明朝"/>
        <family val="1"/>
        <charset val="128"/>
      </rPr>
      <t>　　</t>
    </r>
    <rPh sb="0" eb="1">
      <t>ア</t>
    </rPh>
    <rPh sb="3" eb="4">
      <t>ケイ</t>
    </rPh>
    <rPh sb="6" eb="8">
      <t>ハッコウ</t>
    </rPh>
    <rPh sb="8" eb="9">
      <t>スミ</t>
    </rPh>
    <rPh sb="9" eb="11">
      <t>カブシキ</t>
    </rPh>
    <rPh sb="11" eb="13">
      <t>ソウスウ</t>
    </rPh>
    <rPh sb="13" eb="14">
      <t>マタ</t>
    </rPh>
    <rPh sb="15" eb="17">
      <t>シュッシ</t>
    </rPh>
    <rPh sb="17" eb="18">
      <t>ガク</t>
    </rPh>
    <rPh sb="19" eb="21">
      <t>ゴウケイ</t>
    </rPh>
    <phoneticPr fontId="2"/>
  </si>
  <si>
    <t>本記載内容が「履歴事項全部証明書」
「確定申告書別表２」と異なる場合の理由を記入</t>
    <phoneticPr fontId="2"/>
  </si>
  <si>
    <r>
      <t>■上欄で「</t>
    </r>
    <r>
      <rPr>
        <b/>
        <sz val="10"/>
        <rFont val="游明朝"/>
        <family val="1"/>
        <charset val="128"/>
      </rPr>
      <t>はい</t>
    </r>
    <r>
      <rPr>
        <sz val="10"/>
        <rFont val="游明朝"/>
        <family val="1"/>
        <charset val="128"/>
      </rPr>
      <t>」と答えた方は、下欄にその内訳を記入してください。</t>
    </r>
    <rPh sb="1" eb="3">
      <t>ジョウラン</t>
    </rPh>
    <rPh sb="2" eb="3">
      <t>ラン</t>
    </rPh>
    <rPh sb="9" eb="10">
      <t>コタ</t>
    </rPh>
    <rPh sb="12" eb="13">
      <t>カタ</t>
    </rPh>
    <rPh sb="15" eb="16">
      <t>シタ</t>
    </rPh>
    <rPh sb="16" eb="17">
      <t>ラン</t>
    </rPh>
    <rPh sb="20" eb="22">
      <t>ウチワケ</t>
    </rPh>
    <rPh sb="23" eb="25">
      <t>キニュウ</t>
    </rPh>
    <phoneticPr fontId="2"/>
  </si>
  <si>
    <t>兼務又は実質的に経営に参画する企業</t>
    <rPh sb="0" eb="2">
      <t>ケンム</t>
    </rPh>
    <rPh sb="2" eb="3">
      <t>マタ</t>
    </rPh>
    <rPh sb="4" eb="7">
      <t>ジッシツテキ</t>
    </rPh>
    <rPh sb="8" eb="10">
      <t>ケイエイ</t>
    </rPh>
    <rPh sb="11" eb="13">
      <t>サンカク</t>
    </rPh>
    <rPh sb="15" eb="17">
      <t>キギョウ</t>
    </rPh>
    <phoneticPr fontId="2"/>
  </si>
  <si>
    <t>企 業 名</t>
    <rPh sb="0" eb="1">
      <t>キ</t>
    </rPh>
    <rPh sb="2" eb="3">
      <t>ギョウ</t>
    </rPh>
    <rPh sb="4" eb="5">
      <t>メイ</t>
    </rPh>
    <phoneticPr fontId="2"/>
  </si>
  <si>
    <t>役 職 等</t>
    <phoneticPr fontId="2"/>
  </si>
  <si>
    <t>申請に係る誓約書</t>
    <rPh sb="5" eb="8">
      <t>セイヤクショ</t>
    </rPh>
    <phoneticPr fontId="11"/>
  </si>
  <si>
    <t>記</t>
    <rPh sb="0" eb="1">
      <t>キ</t>
    </rPh>
    <phoneticPr fontId="11"/>
  </si>
  <si>
    <t>自社の役員または社員の一名を公社との窓口担当者と定め、公社からの依頼には同人がすみやかに対応します。</t>
    <rPh sb="36" eb="38">
      <t>ドウジン</t>
    </rPh>
    <phoneticPr fontId="2"/>
  </si>
  <si>
    <t>申請内容が助成対象の要件に該当するか否かは、公社の審査に委ねます。</t>
    <rPh sb="0" eb="2">
      <t>シンセイ</t>
    </rPh>
    <rPh sb="2" eb="4">
      <t>ナイヨウ</t>
    </rPh>
    <rPh sb="5" eb="7">
      <t>ジョセイ</t>
    </rPh>
    <rPh sb="7" eb="9">
      <t>タイショウ</t>
    </rPh>
    <rPh sb="10" eb="12">
      <t>ヨウケン</t>
    </rPh>
    <rPh sb="13" eb="15">
      <t>ガイトウ</t>
    </rPh>
    <rPh sb="18" eb="19">
      <t>イナ</t>
    </rPh>
    <rPh sb="22" eb="24">
      <t>コウシャ</t>
    </rPh>
    <rPh sb="25" eb="27">
      <t>シンサ</t>
    </rPh>
    <rPh sb="28" eb="29">
      <t>ユダ</t>
    </rPh>
    <phoneticPr fontId="2"/>
  </si>
  <si>
    <t>助成対象の展示会において、小間の内外を問わず販売を行いません。</t>
    <rPh sb="0" eb="2">
      <t>ジョセイ</t>
    </rPh>
    <rPh sb="2" eb="4">
      <t>タイショウ</t>
    </rPh>
    <rPh sb="5" eb="7">
      <t>テンジ</t>
    </rPh>
    <rPh sb="7" eb="8">
      <t>カイ</t>
    </rPh>
    <rPh sb="13" eb="15">
      <t>コマ</t>
    </rPh>
    <rPh sb="16" eb="18">
      <t>ウチソト</t>
    </rPh>
    <rPh sb="19" eb="20">
      <t>ト</t>
    </rPh>
    <rPh sb="22" eb="24">
      <t>ハンバイ</t>
    </rPh>
    <rPh sb="25" eb="26">
      <t>オコナ</t>
    </rPh>
    <phoneticPr fontId="2"/>
  </si>
  <si>
    <t>令和</t>
    <rPh sb="0" eb="2">
      <t>レイワ</t>
    </rPh>
    <phoneticPr fontId="2"/>
  </si>
  <si>
    <t>年</t>
    <rPh sb="0" eb="1">
      <t>ネン</t>
    </rPh>
    <phoneticPr fontId="11"/>
  </si>
  <si>
    <t>月</t>
    <rPh sb="0" eb="1">
      <t>ゲツ</t>
    </rPh>
    <phoneticPr fontId="11"/>
  </si>
  <si>
    <t>日</t>
    <rPh sb="0" eb="1">
      <t>ニチ</t>
    </rPh>
    <phoneticPr fontId="11"/>
  </si>
  <si>
    <t>：</t>
    <phoneticPr fontId="2"/>
  </si>
  <si>
    <t>ECモール名</t>
    <rPh sb="5" eb="6">
      <t>メイ</t>
    </rPh>
    <phoneticPr fontId="2"/>
  </si>
  <si>
    <t>出店名</t>
    <rPh sb="0" eb="2">
      <t>シュッテン</t>
    </rPh>
    <rPh sb="2" eb="3">
      <t>メイ</t>
    </rPh>
    <phoneticPr fontId="2"/>
  </si>
  <si>
    <t>登録予定日</t>
    <rPh sb="0" eb="2">
      <t>トウロク</t>
    </rPh>
    <rPh sb="2" eb="5">
      <t>ヨテイビ</t>
    </rPh>
    <phoneticPr fontId="2"/>
  </si>
  <si>
    <t>本店所在地</t>
    <rPh sb="0" eb="2">
      <t>ホンテン</t>
    </rPh>
    <rPh sb="2" eb="5">
      <t>ショザイチ</t>
    </rPh>
    <phoneticPr fontId="2"/>
  </si>
  <si>
    <t>公社・助成課の「販路拡大助成事業」等の利用状況</t>
    <rPh sb="0" eb="2">
      <t>コウシャ</t>
    </rPh>
    <rPh sb="3" eb="6">
      <t>ジョセイカ</t>
    </rPh>
    <rPh sb="8" eb="10">
      <t>ハンロ</t>
    </rPh>
    <rPh sb="10" eb="12">
      <t>カクダイ</t>
    </rPh>
    <rPh sb="12" eb="14">
      <t>ジョセイ</t>
    </rPh>
    <rPh sb="14" eb="16">
      <t>ジギョウ</t>
    </rPh>
    <rPh sb="17" eb="18">
      <t>トウ</t>
    </rPh>
    <rPh sb="19" eb="21">
      <t>リヨウ</t>
    </rPh>
    <rPh sb="21" eb="23">
      <t>ジョウキョウ</t>
    </rPh>
    <phoneticPr fontId="2"/>
  </si>
  <si>
    <t>上記に記載した役員・個人株主のうち、大企業に兼務する者（役員・従業員）又は実質的に大企業の経営に参画する者がいる</t>
    <rPh sb="0" eb="2">
      <t>ジョウキ</t>
    </rPh>
    <rPh sb="3" eb="5">
      <t>キサイ</t>
    </rPh>
    <rPh sb="7" eb="9">
      <t>ヤクイン</t>
    </rPh>
    <rPh sb="10" eb="12">
      <t>コジン</t>
    </rPh>
    <rPh sb="12" eb="14">
      <t>カブヌシ</t>
    </rPh>
    <rPh sb="18" eb="21">
      <t>ダイキギョウ</t>
    </rPh>
    <rPh sb="22" eb="24">
      <t>ケンム</t>
    </rPh>
    <rPh sb="26" eb="27">
      <t>モノ</t>
    </rPh>
    <rPh sb="28" eb="30">
      <t>ヤクイン</t>
    </rPh>
    <rPh sb="31" eb="34">
      <t>ジュウギョウイン</t>
    </rPh>
    <rPh sb="35" eb="36">
      <t>マタ</t>
    </rPh>
    <rPh sb="37" eb="40">
      <t>ジッシツテキ</t>
    </rPh>
    <rPh sb="41" eb="44">
      <t>ダイキギョウ</t>
    </rPh>
    <rPh sb="45" eb="47">
      <t>ケイエイ</t>
    </rPh>
    <rPh sb="48" eb="50">
      <t>サンカク</t>
    </rPh>
    <rPh sb="52" eb="53">
      <t>モノ</t>
    </rPh>
    <phoneticPr fontId="2"/>
  </si>
  <si>
    <t>開店予定日</t>
    <phoneticPr fontId="2"/>
  </si>
  <si>
    <t>ECモールURL</t>
    <phoneticPr fontId="2"/>
  </si>
  <si>
    <t>公社・助成課の「市場開拓助成事業」等の利用状況</t>
    <rPh sb="0" eb="2">
      <t>コウシャ</t>
    </rPh>
    <rPh sb="3" eb="6">
      <t>ジョセイカ</t>
    </rPh>
    <rPh sb="8" eb="10">
      <t>シジョウ</t>
    </rPh>
    <rPh sb="10" eb="12">
      <t>カイタク</t>
    </rPh>
    <rPh sb="12" eb="14">
      <t>ジョセイ</t>
    </rPh>
    <rPh sb="14" eb="16">
      <t>ジギョウ</t>
    </rPh>
    <rPh sb="17" eb="18">
      <t>トウ</t>
    </rPh>
    <rPh sb="19" eb="21">
      <t>リヨウ</t>
    </rPh>
    <rPh sb="21" eb="23">
      <t>ジョウキョウ</t>
    </rPh>
    <phoneticPr fontId="2"/>
  </si>
  <si>
    <r>
      <t>小　　　計　　</t>
    </r>
    <r>
      <rPr>
        <sz val="6"/>
        <rFont val="游ゴシック"/>
        <family val="3"/>
        <charset val="128"/>
        <scheme val="minor"/>
      </rPr>
      <t>　①</t>
    </r>
    <rPh sb="0" eb="1">
      <t>ショウ</t>
    </rPh>
    <rPh sb="4" eb="5">
      <t>ケイ</t>
    </rPh>
    <phoneticPr fontId="5"/>
  </si>
  <si>
    <r>
      <t>小　　　計　　</t>
    </r>
    <r>
      <rPr>
        <sz val="6"/>
        <rFont val="游ゴシック"/>
        <family val="3"/>
        <charset val="128"/>
        <scheme val="minor"/>
      </rPr>
      <t>　②</t>
    </r>
    <rPh sb="0" eb="1">
      <t>ショウ</t>
    </rPh>
    <rPh sb="4" eb="5">
      <t>ケイ</t>
    </rPh>
    <phoneticPr fontId="5"/>
  </si>
  <si>
    <t>ECサイト</t>
    <phoneticPr fontId="2"/>
  </si>
  <si>
    <t>1) 楽天市場</t>
    <phoneticPr fontId="2"/>
  </si>
  <si>
    <t>2) ポンパレモール</t>
    <phoneticPr fontId="2"/>
  </si>
  <si>
    <t>3) Yahoo!ショッピング</t>
    <phoneticPr fontId="2"/>
  </si>
  <si>
    <t>4) Amazon</t>
    <phoneticPr fontId="2"/>
  </si>
  <si>
    <t>5)その他（右に名称記入)</t>
    <phoneticPr fontId="2"/>
  </si>
  <si>
    <t>zozotown → 対象外（特商法表記無)</t>
    <phoneticPr fontId="2"/>
  </si>
  <si>
    <t>shoplist → 対象外（特商法表記無)</t>
    <phoneticPr fontId="2"/>
  </si>
  <si>
    <t>LOHACO → 対象外（特商法表記無)</t>
    <phoneticPr fontId="2"/>
  </si>
  <si>
    <t>BASE → 対象外（モール型以外)</t>
    <phoneticPr fontId="2"/>
  </si>
  <si>
    <t>Shopify → 対象外（モール型以外)</t>
    <phoneticPr fontId="2"/>
  </si>
  <si>
    <t>MakeShop → 対象外（モール型以外)</t>
    <phoneticPr fontId="2"/>
  </si>
  <si>
    <t xml:space="preserve">STORES→ 対象外（モール型以外) </t>
    <phoneticPr fontId="2"/>
  </si>
  <si>
    <t>カラーミーショップ→ 対象外（モール型以外)</t>
    <phoneticPr fontId="2"/>
  </si>
  <si>
    <t>Makeshop → 対象外（モール型以外)</t>
    <phoneticPr fontId="2"/>
  </si>
  <si>
    <t>R3一時支援金販路</t>
    <rPh sb="2" eb="6">
      <t>イチジシエン</t>
    </rPh>
    <rPh sb="6" eb="7">
      <t>キン</t>
    </rPh>
    <rPh sb="7" eb="9">
      <t>ハンロ</t>
    </rPh>
    <phoneticPr fontId="2"/>
  </si>
  <si>
    <r>
      <t>公社・助成課の「</t>
    </r>
    <r>
      <rPr>
        <sz val="10"/>
        <color rgb="FFFF0000"/>
        <rFont val="游ゴシック"/>
        <family val="3"/>
        <charset val="128"/>
      </rPr>
      <t>緊急</t>
    </r>
    <r>
      <rPr>
        <sz val="10"/>
        <rFont val="游ゴシック"/>
        <family val="3"/>
        <charset val="128"/>
      </rPr>
      <t>販路開拓助成事業」等の申請状況</t>
    </r>
    <rPh sb="0" eb="2">
      <t>コウシャ</t>
    </rPh>
    <rPh sb="3" eb="6">
      <t>ジョセイカ</t>
    </rPh>
    <rPh sb="8" eb="12">
      <t>キンキュウハンロ</t>
    </rPh>
    <rPh sb="12" eb="14">
      <t>カイタク</t>
    </rPh>
    <rPh sb="14" eb="16">
      <t>ジョセイ</t>
    </rPh>
    <rPh sb="16" eb="18">
      <t>ジギョウ</t>
    </rPh>
    <rPh sb="19" eb="20">
      <t>トウ</t>
    </rPh>
    <rPh sb="21" eb="23">
      <t>シンセイ</t>
    </rPh>
    <rPh sb="23" eb="25">
      <t>ジョウキョウ</t>
    </rPh>
    <phoneticPr fontId="2"/>
  </si>
  <si>
    <t>単位（円）</t>
    <rPh sb="0" eb="2">
      <t>タンイ</t>
    </rPh>
    <rPh sb="3" eb="4">
      <t>エン</t>
    </rPh>
    <phoneticPr fontId="2"/>
  </si>
  <si>
    <t>予定金額（税抜）</t>
    <rPh sb="0" eb="2">
      <t>ヨテイ</t>
    </rPh>
    <rPh sb="2" eb="4">
      <t>キンガク</t>
    </rPh>
    <rPh sb="5" eb="7">
      <t>ゼイヌ</t>
    </rPh>
    <phoneticPr fontId="2"/>
  </si>
  <si>
    <t>経費の重複</t>
    <rPh sb="0" eb="2">
      <t>ケイヒ</t>
    </rPh>
    <rPh sb="3" eb="5">
      <t>チョウフク</t>
    </rPh>
    <phoneticPr fontId="2"/>
  </si>
  <si>
    <t>合計</t>
    <rPh sb="0" eb="2">
      <t>ゴウケイ</t>
    </rPh>
    <phoneticPr fontId="2"/>
  </si>
  <si>
    <t>主催（契約先）</t>
    <rPh sb="0" eb="1">
      <t>シュ</t>
    </rPh>
    <rPh sb="1" eb="2">
      <t>サイ</t>
    </rPh>
    <rPh sb="3" eb="6">
      <t>ケイヤクサキ</t>
    </rPh>
    <phoneticPr fontId="2"/>
  </si>
  <si>
    <t>PR内容(商品)</t>
    <phoneticPr fontId="2"/>
  </si>
  <si>
    <t>ECサイト1</t>
    <phoneticPr fontId="2"/>
  </si>
  <si>
    <t>ECサイト２</t>
    <phoneticPr fontId="2"/>
  </si>
  <si>
    <t>ECサイト３</t>
    <phoneticPr fontId="2"/>
  </si>
  <si>
    <t>ECサイト４</t>
    <phoneticPr fontId="2"/>
  </si>
  <si>
    <r>
      <t>小　　　計　　</t>
    </r>
    <r>
      <rPr>
        <sz val="6"/>
        <rFont val="游ゴシック"/>
        <family val="3"/>
        <charset val="128"/>
        <scheme val="minor"/>
      </rPr>
      <t>　③</t>
    </r>
    <rPh sb="0" eb="1">
      <t>ショウ</t>
    </rPh>
    <rPh sb="4" eb="5">
      <t>ケイ</t>
    </rPh>
    <phoneticPr fontId="5"/>
  </si>
  <si>
    <r>
      <t>合　　　　計　　　</t>
    </r>
    <r>
      <rPr>
        <sz val="6"/>
        <rFont val="游ゴシック"/>
        <family val="3"/>
        <charset val="128"/>
        <scheme val="minor"/>
      </rPr>
      <t>①＋②＋③</t>
    </r>
    <rPh sb="0" eb="1">
      <t>ゴウ</t>
    </rPh>
    <rPh sb="5" eb="6">
      <t>ケイ</t>
    </rPh>
    <phoneticPr fontId="5"/>
  </si>
  <si>
    <t>販売促進費</t>
    <rPh sb="0" eb="5">
      <t>ハンバイソクシンヒ</t>
    </rPh>
    <phoneticPr fontId="2"/>
  </si>
  <si>
    <t>計</t>
    <rPh sb="0" eb="1">
      <t>ケイ</t>
    </rPh>
    <phoneticPr fontId="2"/>
  </si>
  <si>
    <t>販 売 促 進 費</t>
    <rPh sb="0" eb="1">
      <t>ハン</t>
    </rPh>
    <rPh sb="2" eb="3">
      <t>バイ</t>
    </rPh>
    <rPh sb="4" eb="5">
      <t>ソク</t>
    </rPh>
    <rPh sb="6" eb="7">
      <t>ススム</t>
    </rPh>
    <rPh sb="8" eb="9">
      <t>ヒ</t>
    </rPh>
    <phoneticPr fontId="2"/>
  </si>
  <si>
    <t>展 示 会 参 加 費</t>
    <rPh sb="0" eb="1">
      <t>テン</t>
    </rPh>
    <rPh sb="2" eb="3">
      <t>ジ</t>
    </rPh>
    <rPh sb="4" eb="5">
      <t>カイ</t>
    </rPh>
    <rPh sb="6" eb="7">
      <t>サン</t>
    </rPh>
    <rPh sb="8" eb="9">
      <t>カ</t>
    </rPh>
    <rPh sb="10" eb="11">
      <t>ヒ</t>
    </rPh>
    <phoneticPr fontId="2"/>
  </si>
  <si>
    <t>展示会参加費</t>
    <rPh sb="0" eb="3">
      <t>テンジカイ</t>
    </rPh>
    <rPh sb="3" eb="6">
      <t>サンカヒ</t>
    </rPh>
    <phoneticPr fontId="2"/>
  </si>
  <si>
    <t>ECサイト５</t>
    <phoneticPr fontId="2"/>
  </si>
  <si>
    <t>ECサイト１</t>
    <phoneticPr fontId="2"/>
  </si>
  <si>
    <t>ECサイト２</t>
    <phoneticPr fontId="2"/>
  </si>
  <si>
    <t>ECサイト３</t>
    <phoneticPr fontId="2"/>
  </si>
  <si>
    <t>ECサイト４</t>
    <phoneticPr fontId="2"/>
  </si>
  <si>
    <t>ECサイト５</t>
    <phoneticPr fontId="2"/>
  </si>
  <si>
    <t>ECサイト出店初期登録料</t>
    <rPh sb="11" eb="12">
      <t>リョウ</t>
    </rPh>
    <phoneticPr fontId="2"/>
  </si>
  <si>
    <t>ECサイト
初期登録料</t>
    <rPh sb="6" eb="8">
      <t>ショキ</t>
    </rPh>
    <rPh sb="8" eb="10">
      <t>トウロク</t>
    </rPh>
    <rPh sb="10" eb="11">
      <t>リョウ</t>
    </rPh>
    <phoneticPr fontId="5"/>
  </si>
  <si>
    <t>ECサイト初期登録料</t>
    <rPh sb="9" eb="10">
      <t>リョウ</t>
    </rPh>
    <phoneticPr fontId="2"/>
  </si>
  <si>
    <t>　公益財団法人東京都中小企業振興公社（以下、「公社」という。）が実施する令和３年度販路開拓チャレンジ助成事業に申請するにあたり、下記のことを誓約します。</t>
    <rPh sb="36" eb="37">
      <t>レイ</t>
    </rPh>
    <rPh sb="37" eb="38">
      <t>ワ</t>
    </rPh>
    <rPh sb="39" eb="41">
      <t>ネンド</t>
    </rPh>
    <rPh sb="40" eb="41">
      <t>ド</t>
    </rPh>
    <rPh sb="41" eb="43">
      <t>ハンロ</t>
    </rPh>
    <rPh sb="43" eb="45">
      <t>カイタク</t>
    </rPh>
    <rPh sb="50" eb="52">
      <t>ジョセイ</t>
    </rPh>
    <rPh sb="64" eb="66">
      <t>カキ</t>
    </rPh>
    <rPh sb="70" eb="72">
      <t>セイヤク</t>
    </rPh>
    <phoneticPr fontId="11"/>
  </si>
  <si>
    <t>対外的に自社の通常業務と謳っている業務を外部委託しません。</t>
    <phoneticPr fontId="2"/>
  </si>
  <si>
    <t>業務を他社に委託する場合は、生業かつ主要業務とする業者へ直接委託・契約します。</t>
    <rPh sb="0" eb="2">
      <t>ギョウム</t>
    </rPh>
    <rPh sb="3" eb="5">
      <t>タシャ</t>
    </rPh>
    <rPh sb="6" eb="8">
      <t>イタク</t>
    </rPh>
    <rPh sb="10" eb="12">
      <t>バアイ</t>
    </rPh>
    <rPh sb="14" eb="16">
      <t>セイギョウ</t>
    </rPh>
    <rPh sb="18" eb="22">
      <t>シュヨウギョウム</t>
    </rPh>
    <rPh sb="25" eb="27">
      <t>ギョウシャ</t>
    </rPh>
    <rPh sb="28" eb="30">
      <t>チョクセツ</t>
    </rPh>
    <rPh sb="30" eb="32">
      <t>イタク</t>
    </rPh>
    <rPh sb="33" eb="35">
      <t>ケイヤク</t>
    </rPh>
    <phoneticPr fontId="2"/>
  </si>
  <si>
    <t>会社名(屋号)</t>
    <rPh sb="0" eb="3">
      <t>カイシャメイ</t>
    </rPh>
    <rPh sb="4" eb="6">
      <t>ヤゴウ</t>
    </rPh>
    <phoneticPr fontId="2"/>
  </si>
  <si>
    <t>申請時点の受給状況</t>
    <rPh sb="0" eb="4">
      <t>シンセイジテン</t>
    </rPh>
    <rPh sb="5" eb="9">
      <t>ジュキュウジョウキョウ</t>
    </rPh>
    <phoneticPr fontId="2"/>
  </si>
  <si>
    <t>※「一次支援金等」とは、一時支援金・月次支援金・月次支援給付金の３つをいいます。</t>
    <phoneticPr fontId="2"/>
  </si>
  <si>
    <r>
      <t>■「履歴事項全部証明書」に記載の</t>
    </r>
    <r>
      <rPr>
        <b/>
        <sz val="10"/>
        <rFont val="游明朝"/>
        <family val="1"/>
        <charset val="128"/>
      </rPr>
      <t>全ての役員</t>
    </r>
    <r>
      <rPr>
        <sz val="10"/>
        <rFont val="游明朝"/>
        <family val="1"/>
        <charset val="128"/>
      </rPr>
      <t>と「確定申告書別表２」に記載の</t>
    </r>
    <r>
      <rPr>
        <b/>
        <sz val="10"/>
        <rFont val="游明朝"/>
        <family val="1"/>
        <charset val="128"/>
      </rPr>
      <t>株主</t>
    </r>
    <r>
      <rPr>
        <sz val="10"/>
        <rFont val="游明朝"/>
        <family val="1"/>
        <charset val="128"/>
      </rPr>
      <t>を列挙してください。</t>
    </r>
    <rPh sb="2" eb="4">
      <t>リレキ</t>
    </rPh>
    <rPh sb="4" eb="6">
      <t>ジコウ</t>
    </rPh>
    <rPh sb="6" eb="8">
      <t>ゼンブ</t>
    </rPh>
    <rPh sb="8" eb="11">
      <t>ショウメイショ</t>
    </rPh>
    <rPh sb="13" eb="15">
      <t>キサイ</t>
    </rPh>
    <rPh sb="16" eb="17">
      <t>スベ</t>
    </rPh>
    <rPh sb="19" eb="21">
      <t>ヤクイン</t>
    </rPh>
    <rPh sb="23" eb="25">
      <t>カクテイ</t>
    </rPh>
    <rPh sb="25" eb="27">
      <t>シンコク</t>
    </rPh>
    <rPh sb="27" eb="28">
      <t>ショ</t>
    </rPh>
    <rPh sb="28" eb="30">
      <t>ベッピョウ</t>
    </rPh>
    <rPh sb="33" eb="35">
      <t>キサイ</t>
    </rPh>
    <rPh sb="36" eb="38">
      <t>カブヌシ</t>
    </rPh>
    <rPh sb="39" eb="41">
      <t>レッキョ</t>
    </rPh>
    <phoneticPr fontId="2"/>
  </si>
  <si>
    <r>
      <t xml:space="preserve">ＵＲＬ
</t>
    </r>
    <r>
      <rPr>
        <sz val="7"/>
        <rFont val="游ゴシック"/>
        <family val="3"/>
        <charset val="128"/>
      </rPr>
      <t>(主な自社サイト)</t>
    </r>
    <rPh sb="5" eb="6">
      <t>オモ</t>
    </rPh>
    <rPh sb="7" eb="9">
      <t>ジシャ</t>
    </rPh>
    <phoneticPr fontId="2"/>
  </si>
  <si>
    <t>「実施計画」に記載のとおり</t>
  </si>
  <si>
    <r>
      <t>４　一時支援金等</t>
    </r>
    <r>
      <rPr>
        <b/>
        <sz val="8"/>
        <rFont val="游ゴシック"/>
        <family val="3"/>
        <charset val="128"/>
      </rPr>
      <t>※</t>
    </r>
    <r>
      <rPr>
        <b/>
        <sz val="11"/>
        <rFont val="游ゴシック"/>
        <family val="3"/>
        <charset val="128"/>
      </rPr>
      <t>の受給状況</t>
    </r>
    <rPh sb="2" eb="4">
      <t>イチジ</t>
    </rPh>
    <rPh sb="4" eb="6">
      <t>シエン</t>
    </rPh>
    <rPh sb="6" eb="7">
      <t>キン</t>
    </rPh>
    <rPh sb="7" eb="8">
      <t>トウ</t>
    </rPh>
    <rPh sb="10" eb="12">
      <t>ジュキュウ</t>
    </rPh>
    <rPh sb="12" eb="14">
      <t>ジョウキョウ</t>
    </rPh>
    <phoneticPr fontId="2"/>
  </si>
  <si>
    <t>５　掲載する名称</t>
    <rPh sb="2" eb="4">
      <t>ケイサイ</t>
    </rPh>
    <rPh sb="6" eb="8">
      <t>メイショウ</t>
    </rPh>
    <phoneticPr fontId="2"/>
  </si>
  <si>
    <t>No</t>
    <phoneticPr fontId="2"/>
  </si>
  <si>
    <t>６　助成経費の計画（展示会参加費）</t>
    <rPh sb="2" eb="4">
      <t>ジョセイ</t>
    </rPh>
    <rPh sb="4" eb="6">
      <t>ケイヒ</t>
    </rPh>
    <rPh sb="7" eb="9">
      <t>ケイカク</t>
    </rPh>
    <rPh sb="10" eb="16">
      <t>テンジカイサンカヒ</t>
    </rPh>
    <phoneticPr fontId="2"/>
  </si>
  <si>
    <t>７　助成経費の計画（ECサイト出店初期登録費用）</t>
    <rPh sb="2" eb="4">
      <t>ジョセイ</t>
    </rPh>
    <rPh sb="4" eb="6">
      <t>ケイヒ</t>
    </rPh>
    <rPh sb="7" eb="9">
      <t>ケイカク</t>
    </rPh>
    <rPh sb="15" eb="23">
      <t>シュッテンショキトウロクヒヨウ</t>
    </rPh>
    <phoneticPr fontId="2"/>
  </si>
  <si>
    <t>８　助成経費の計画（販売促進費）</t>
    <rPh sb="2" eb="4">
      <t>ジョセイ</t>
    </rPh>
    <rPh sb="4" eb="6">
      <t>ケイヒ</t>
    </rPh>
    <rPh sb="7" eb="9">
      <t>ケイカク</t>
    </rPh>
    <rPh sb="10" eb="15">
      <t>ハンバイソクシンヒ</t>
    </rPh>
    <phoneticPr fontId="2"/>
  </si>
  <si>
    <t>９　資金計画</t>
    <rPh sb="2" eb="4">
      <t>シキン</t>
    </rPh>
    <rPh sb="4" eb="6">
      <t>ケイカク</t>
    </rPh>
    <phoneticPr fontId="2"/>
  </si>
  <si>
    <t>No,</t>
    <phoneticPr fontId="2"/>
  </si>
  <si>
    <t>■展示会（オンライン出展を含む）、ECサイト、販売促進で使用する名称を全て列挙してください。</t>
    <rPh sb="1" eb="4">
      <t>テンジカイ</t>
    </rPh>
    <rPh sb="10" eb="12">
      <t>シュッテン</t>
    </rPh>
    <rPh sb="13" eb="14">
      <t>フク</t>
    </rPh>
    <rPh sb="23" eb="27">
      <t>ハンバイソクシン</t>
    </rPh>
    <rPh sb="28" eb="30">
      <t>シヨウ</t>
    </rPh>
    <rPh sb="32" eb="34">
      <t>メイショウ</t>
    </rPh>
    <rPh sb="35" eb="36">
      <t>スベ</t>
    </rPh>
    <rPh sb="37" eb="39">
      <t>レッキョ</t>
    </rPh>
    <phoneticPr fontId="2"/>
  </si>
  <si>
    <t>助成対象となる取り組みで制作したものは、他の用途に使用しません。</t>
    <rPh sb="0" eb="2">
      <t>ジョセイ</t>
    </rPh>
    <rPh sb="2" eb="4">
      <t>タイショウ</t>
    </rPh>
    <rPh sb="7" eb="8">
      <t>ト</t>
    </rPh>
    <rPh sb="9" eb="10">
      <t>ク</t>
    </rPh>
    <rPh sb="12" eb="14">
      <t>セイサク</t>
    </rPh>
    <rPh sb="20" eb="21">
      <t>タ</t>
    </rPh>
    <rPh sb="22" eb="24">
      <t>ヨウト</t>
    </rPh>
    <rPh sb="25" eb="27">
      <t>シヨウ</t>
    </rPh>
    <phoneticPr fontId="2"/>
  </si>
  <si>
    <r>
      <t>※他の助成金で申請した</t>
    </r>
    <r>
      <rPr>
        <b/>
        <sz val="10"/>
        <rFont val="游明朝"/>
        <family val="1"/>
        <charset val="128"/>
      </rPr>
      <t>「展示会等出展」「販売促進」「ECサイト出店」
　に係る</t>
    </r>
    <r>
      <rPr>
        <sz val="10"/>
        <rFont val="游明朝"/>
        <family val="1"/>
        <charset val="128"/>
      </rPr>
      <t>経費は、本助成事業の対象にできません</t>
    </r>
    <rPh sb="31" eb="33">
      <t>シュッテン</t>
    </rPh>
    <phoneticPr fontId="2"/>
  </si>
  <si>
    <t>申請書の写しを手元に必ず保管してください</t>
    <phoneticPr fontId="2"/>
  </si>
  <si>
    <t>事業概要・
取扱商品
（50字程度）</t>
    <rPh sb="0" eb="2">
      <t>ジギョウ</t>
    </rPh>
    <rPh sb="2" eb="4">
      <t>ガイヨウ</t>
    </rPh>
    <rPh sb="6" eb="8">
      <t>トリアツカ</t>
    </rPh>
    <rPh sb="8" eb="10">
      <t>ショウヒン</t>
    </rPh>
    <rPh sb="14" eb="15">
      <t>ジ</t>
    </rPh>
    <rPh sb="15" eb="17">
      <t>テイド</t>
    </rPh>
    <phoneticPr fontId="2"/>
  </si>
  <si>
    <t>掲載を予定している名称（掲載予定先）</t>
    <rPh sb="0" eb="2">
      <t>ケイサイ</t>
    </rPh>
    <rPh sb="3" eb="5">
      <t>ヨテイ</t>
    </rPh>
    <rPh sb="9" eb="11">
      <t>メイショウ</t>
    </rPh>
    <rPh sb="12" eb="14">
      <t>ケイサイ</t>
    </rPh>
    <rPh sb="14" eb="16">
      <t>ヨテイ</t>
    </rPh>
    <rPh sb="16" eb="17">
      <t>サキ</t>
    </rPh>
    <phoneticPr fontId="2"/>
  </si>
  <si>
    <t>契約・実施・支払はすべて申請事業者が行います。</t>
    <phoneticPr fontId="2"/>
  </si>
  <si>
    <t>クリーム色のセルに入力してください</t>
  </si>
  <si>
    <t>クリーム色のセルに入力してください</t>
    <rPh sb="4" eb="5">
      <t>イロ</t>
    </rPh>
    <rPh sb="9" eb="11">
      <t>ニュウリョク</t>
    </rPh>
    <phoneticPr fontId="2"/>
  </si>
  <si>
    <t>会社名(屋号)</t>
    <phoneticPr fontId="2"/>
  </si>
  <si>
    <t>受付番号</t>
    <rPh sb="2" eb="4">
      <t>バンゴウ</t>
    </rPh>
    <phoneticPr fontId="2"/>
  </si>
  <si>
    <t>令和3年度 販路開拓チャレンジ助成事業 申請書</t>
    <rPh sb="0" eb="2">
      <t>レイワ</t>
    </rPh>
    <rPh sb="3" eb="5">
      <t>ネンド</t>
    </rPh>
    <rPh sb="6" eb="10">
      <t>ハンロカイタク</t>
    </rPh>
    <rPh sb="15" eb="17">
      <t>ジョセイ</t>
    </rPh>
    <phoneticPr fontId="2"/>
  </si>
  <si>
    <t>助成対象とする展示会での販売行為</t>
    <rPh sb="0" eb="2">
      <t>ジョセイ</t>
    </rPh>
    <rPh sb="2" eb="4">
      <t>タイショウ</t>
    </rPh>
    <rPh sb="7" eb="10">
      <t>テンジカイ</t>
    </rPh>
    <rPh sb="12" eb="16">
      <t>ハンバイコウイ</t>
    </rPh>
    <phoneticPr fontId="2"/>
  </si>
  <si>
    <t>代表者(役職)</t>
    <rPh sb="0" eb="3">
      <t>ダイヒョウシャ</t>
    </rPh>
    <rPh sb="4" eb="6">
      <t>ヤクショク</t>
    </rPh>
    <phoneticPr fontId="2"/>
  </si>
  <si>
    <t>(氏名)</t>
    <rPh sb="1" eb="3">
      <t>シメイ</t>
    </rPh>
    <phoneticPr fontId="2"/>
  </si>
  <si>
    <t>実施内容（例：自社サイトの設計・デザインの委託）</t>
    <rPh sb="0" eb="2">
      <t>ジッシ</t>
    </rPh>
    <rPh sb="2" eb="4">
      <t>ナイヨウ</t>
    </rPh>
    <rPh sb="5" eb="6">
      <t>レイ</t>
    </rPh>
    <rPh sb="7" eb="9">
      <t>ジシャ</t>
    </rPh>
    <rPh sb="13" eb="15">
      <t>セッケイ</t>
    </rPh>
    <rPh sb="21" eb="23">
      <t>イタク</t>
    </rPh>
    <phoneticPr fontId="2"/>
  </si>
  <si>
    <t>実施内容(例：自社案内動画制作の委託、1本)</t>
    <rPh sb="0" eb="2">
      <t>ジッシ</t>
    </rPh>
    <rPh sb="2" eb="4">
      <t>ナイヨウ</t>
    </rPh>
    <rPh sb="5" eb="6">
      <t>レイ</t>
    </rPh>
    <rPh sb="7" eb="13">
      <t>ジシャアンナイドウガ</t>
    </rPh>
    <rPh sb="13" eb="15">
      <t>セイサク</t>
    </rPh>
    <rPh sb="16" eb="18">
      <t>イタク</t>
    </rPh>
    <rPh sb="20" eb="21">
      <t>ポン</t>
    </rPh>
    <phoneticPr fontId="2"/>
  </si>
  <si>
    <t>実施内容(例：チラシ制作委託、2,000部)</t>
    <rPh sb="0" eb="2">
      <t>ジッシ</t>
    </rPh>
    <rPh sb="2" eb="4">
      <t>ナイヨウ</t>
    </rPh>
    <rPh sb="5" eb="6">
      <t>レイ</t>
    </rPh>
    <rPh sb="10" eb="14">
      <t>セイサクイタク</t>
    </rPh>
    <rPh sb="20" eb="21">
      <t>ブ</t>
    </rPh>
    <phoneticPr fontId="2"/>
  </si>
  <si>
    <t>実施内容（例：雑誌への広告掲載、新聞への広告掲載）</t>
    <rPh sb="0" eb="2">
      <t>ジッシ</t>
    </rPh>
    <rPh sb="2" eb="4">
      <t>ナイヨウ</t>
    </rPh>
    <rPh sb="5" eb="6">
      <t>レイ</t>
    </rPh>
    <rPh sb="7" eb="9">
      <t>ザッシ</t>
    </rPh>
    <rPh sb="11" eb="13">
      <t>コウコク</t>
    </rPh>
    <rPh sb="13" eb="15">
      <t>ケイサイ</t>
    </rPh>
    <rPh sb="16" eb="18">
      <t>シンブン</t>
    </rPh>
    <rPh sb="20" eb="22">
      <t>コウコク</t>
    </rPh>
    <rPh sb="22" eb="24">
      <t>ケイサイ</t>
    </rPh>
    <phoneticPr fontId="2"/>
  </si>
  <si>
    <r>
      <t xml:space="preserve">ECサイト出店初期登録料
</t>
    </r>
    <r>
      <rPr>
        <sz val="10"/>
        <color rgb="FFFF0000"/>
        <rFont val="游ゴシック"/>
        <family val="3"/>
        <charset val="128"/>
        <scheme val="minor"/>
      </rPr>
      <t>※ 特定商取引法に基づく表記欄が設置できないサイトは対象外です</t>
    </r>
    <rPh sb="5" eb="7">
      <t>シュッテン</t>
    </rPh>
    <rPh sb="7" eb="9">
      <t>ショキ</t>
    </rPh>
    <rPh sb="9" eb="11">
      <t>トウロク</t>
    </rPh>
    <rPh sb="11" eb="12">
      <t>リョウ</t>
    </rPh>
    <phoneticPr fontId="2"/>
  </si>
  <si>
    <t>クリーム色のセルに入力してください</t>
    <phoneticPr fontId="2"/>
  </si>
  <si>
    <t>事業の実施は「募集要項」に則って行います。</t>
    <rPh sb="0" eb="2">
      <t>ジギョウ</t>
    </rPh>
    <rPh sb="3" eb="5">
      <t>ジッシ</t>
    </rPh>
    <rPh sb="7" eb="9">
      <t>ボシュウ</t>
    </rPh>
    <rPh sb="9" eb="11">
      <t>ヨウコウ</t>
    </rPh>
    <rPh sb="13" eb="14">
      <t>ノット</t>
    </rPh>
    <phoneticPr fontId="2"/>
  </si>
  <si>
    <t>場合は、助成されないことを理解しています。</t>
    <phoneticPr fontId="2"/>
  </si>
  <si>
    <t>「募集要項」で助成対象となっていない内容や、実績報告時に実施・支払が証明できない</t>
    <rPh sb="1" eb="3">
      <t>ボシュウ</t>
    </rPh>
    <rPh sb="3" eb="5">
      <t>ヨウコウ</t>
    </rPh>
    <rPh sb="7" eb="9">
      <t>ジョセイ</t>
    </rPh>
    <rPh sb="9" eb="11">
      <t>タイショウ</t>
    </rPh>
    <rPh sb="18" eb="20">
      <t>ナイヨウ</t>
    </rPh>
    <rPh sb="22" eb="24">
      <t>ジッセキ</t>
    </rPh>
    <rPh sb="24" eb="26">
      <t>ホウコク</t>
    </rPh>
    <rPh sb="26" eb="27">
      <t>ジ</t>
    </rPh>
    <rPh sb="28" eb="30">
      <t>ジッシ</t>
    </rPh>
    <rPh sb="31" eb="33">
      <t>シハライ</t>
    </rPh>
    <phoneticPr fontId="2"/>
  </si>
  <si>
    <t>「募集要項」の内容をすべて理解し、別紙の書類を添えて助成金の申請をします。</t>
    <rPh sb="1" eb="3">
      <t>ボシュウ</t>
    </rPh>
    <rPh sb="3" eb="5">
      <t>ヨウコウ</t>
    </rPh>
    <rPh sb="7" eb="9">
      <t>ナイヨウ</t>
    </rPh>
    <rPh sb="13" eb="15">
      <t>リカイ</t>
    </rPh>
    <phoneticPr fontId="2"/>
  </si>
  <si>
    <t>750 管理、補助的経済活動を行う事業所</t>
    <rPh sb="4" eb="6">
      <t>カンリ</t>
    </rPh>
    <rPh sb="7" eb="10">
      <t>ホジョテキ</t>
    </rPh>
    <rPh sb="10" eb="14">
      <t>ケイザイカツドウ</t>
    </rPh>
    <rPh sb="15" eb="16">
      <t>オコナ</t>
    </rPh>
    <rPh sb="17" eb="20">
      <t>ジギョウショ</t>
    </rPh>
    <phoneticPr fontId="2"/>
  </si>
  <si>
    <t>751旅館・ホテル</t>
    <rPh sb="3" eb="5">
      <t>リョカン</t>
    </rPh>
    <phoneticPr fontId="2"/>
  </si>
  <si>
    <t>752簡易宿所</t>
    <rPh sb="3" eb="7">
      <t>カンイシュクショ</t>
    </rPh>
    <phoneticPr fontId="2"/>
  </si>
  <si>
    <t>753下宿業</t>
    <rPh sb="3" eb="6">
      <t>ゲシュクギョウ</t>
    </rPh>
    <phoneticPr fontId="2"/>
  </si>
  <si>
    <t>759その他の宿泊業</t>
    <rPh sb="5" eb="6">
      <t>タ</t>
    </rPh>
    <rPh sb="7" eb="9">
      <t>シュクハク</t>
    </rPh>
    <rPh sb="9" eb="10">
      <t>ギョウ</t>
    </rPh>
    <phoneticPr fontId="2"/>
  </si>
  <si>
    <t>・金額の大きい順に記載してください。
・書ききれない場合は、No,7にまとめて実施内容・予定金額を記載してください。</t>
    <rPh sb="9" eb="11">
      <t>キサイ</t>
    </rPh>
    <phoneticPr fontId="2"/>
  </si>
  <si>
    <t>　公益財団法人東京都中小企業振興公社
　　　　　　　　　　　　  理 事 長　殿</t>
    <phoneticPr fontId="2"/>
  </si>
  <si>
    <t>（ECサイト出店初期登録料を申請する場合）予定しているECサイトへの出展は初めてです。</t>
    <rPh sb="6" eb="8">
      <t>シュッテン</t>
    </rPh>
    <rPh sb="8" eb="10">
      <t>ショキ</t>
    </rPh>
    <rPh sb="10" eb="13">
      <t>トウロクリョウ</t>
    </rPh>
    <rPh sb="14" eb="16">
      <t>シンセイ</t>
    </rPh>
    <rPh sb="18" eb="20">
      <t>バアイ</t>
    </rPh>
    <rPh sb="21" eb="23">
      <t>ヨテイ</t>
    </rPh>
    <rPh sb="34" eb="36">
      <t>シュッテン</t>
    </rPh>
    <rPh sb="37" eb="38">
      <t>ハジ</t>
    </rPh>
    <phoneticPr fontId="2"/>
  </si>
  <si>
    <t>（ECサイト出店初期登録料を申請する場合）ECサイト出店初期登録料の対象とするECショップの「特定商取引法に基づく表記」欄には、申請事業者名及びその情報を記載します。</t>
    <rPh sb="32" eb="33">
      <t>リョウ</t>
    </rPh>
    <rPh sb="70" eb="71">
      <t>オヨ</t>
    </rPh>
    <rPh sb="74" eb="76">
      <t>ジョウホウ</t>
    </rPh>
    <rPh sb="77" eb="79">
      <t>キサイ</t>
    </rPh>
    <phoneticPr fontId="2"/>
  </si>
  <si>
    <t>小間装飾費(税抜)</t>
    <rPh sb="0" eb="2">
      <t>コマ</t>
    </rPh>
    <rPh sb="2" eb="5">
      <t>ソウショクヒ</t>
    </rPh>
    <phoneticPr fontId="2"/>
  </si>
  <si>
    <t>輸送費(税抜)</t>
    <rPh sb="0" eb="3">
      <t>ユソウヒ</t>
    </rPh>
    <phoneticPr fontId="2"/>
  </si>
  <si>
    <t>合計(税抜)</t>
    <rPh sb="0" eb="2">
      <t>ゴウケイ</t>
    </rPh>
    <phoneticPr fontId="2"/>
  </si>
  <si>
    <t>展示会1</t>
    <rPh sb="0" eb="3">
      <t>テンジカイ</t>
    </rPh>
    <phoneticPr fontId="2"/>
  </si>
  <si>
    <t>展示会２</t>
    <rPh sb="0" eb="3">
      <t>テンジカイ</t>
    </rPh>
    <phoneticPr fontId="2"/>
  </si>
  <si>
    <t>展示会3</t>
    <rPh sb="0" eb="3">
      <t>テンジカイ</t>
    </rPh>
    <phoneticPr fontId="2"/>
  </si>
  <si>
    <t>展示会4</t>
    <rPh sb="0" eb="3">
      <t>テンジカイ</t>
    </rPh>
    <phoneticPr fontId="2"/>
  </si>
  <si>
    <t>展示会5</t>
    <rPh sb="0" eb="3">
      <t>テンジカイ</t>
    </rPh>
    <phoneticPr fontId="2"/>
  </si>
  <si>
    <t>展示会１</t>
    <rPh sb="0" eb="3">
      <t>テンジカイ</t>
    </rPh>
    <phoneticPr fontId="2"/>
  </si>
  <si>
    <t>展示会３</t>
    <rPh sb="0" eb="3">
      <t>テンジカイ</t>
    </rPh>
    <phoneticPr fontId="2"/>
  </si>
  <si>
    <t>展示会４</t>
    <rPh sb="0" eb="3">
      <t>テンジカイ</t>
    </rPh>
    <phoneticPr fontId="2"/>
  </si>
  <si>
    <t>展示会５</t>
    <rPh sb="0" eb="3">
      <t>テンジカイ</t>
    </rPh>
    <phoneticPr fontId="2"/>
  </si>
  <si>
    <t>小間スペース利用料</t>
    <rPh sb="0" eb="2">
      <t>コマ</t>
    </rPh>
    <rPh sb="6" eb="8">
      <t>リヨウ</t>
    </rPh>
    <rPh sb="8" eb="9">
      <t>リョウ</t>
    </rPh>
    <phoneticPr fontId="2"/>
  </si>
  <si>
    <t>小間装飾費</t>
    <rPh sb="0" eb="4">
      <t>コマソウショク</t>
    </rPh>
    <rPh sb="4" eb="5">
      <t>ヒ</t>
    </rPh>
    <phoneticPr fontId="2"/>
  </si>
  <si>
    <t>チラシ・カタログ制作費</t>
    <rPh sb="8" eb="10">
      <t>セイサク</t>
    </rPh>
    <rPh sb="10" eb="11">
      <t>ヒ</t>
    </rPh>
    <phoneticPr fontId="2"/>
  </si>
  <si>
    <t>PR動画制作費</t>
    <rPh sb="2" eb="4">
      <t>ドウガ</t>
    </rPh>
    <rPh sb="4" eb="6">
      <t>セイサク</t>
    </rPh>
    <rPh sb="6" eb="7">
      <t>ヒ</t>
    </rPh>
    <phoneticPr fontId="2"/>
  </si>
  <si>
    <t>自社ウェブサイト制作費</t>
    <rPh sb="0" eb="2">
      <t>ジシャ</t>
    </rPh>
    <rPh sb="8" eb="11">
      <t>セイサクヒ</t>
    </rPh>
    <phoneticPr fontId="2"/>
  </si>
  <si>
    <t>PR広告掲載費</t>
    <rPh sb="2" eb="4">
      <t>コウコク</t>
    </rPh>
    <rPh sb="4" eb="6">
      <t>ケイサイ</t>
    </rPh>
    <rPh sb="6" eb="7">
      <t>ヒ</t>
    </rPh>
    <phoneticPr fontId="2"/>
  </si>
  <si>
    <t>（単位：円）</t>
    <phoneticPr fontId="2"/>
  </si>
  <si>
    <t>小間装飾費</t>
    <rPh sb="0" eb="2">
      <t>コマ</t>
    </rPh>
    <rPh sb="2" eb="4">
      <t>ソウショク</t>
    </rPh>
    <rPh sb="4" eb="5">
      <t>ヒ</t>
    </rPh>
    <phoneticPr fontId="5"/>
  </si>
  <si>
    <t>小間スペース利用料</t>
    <rPh sb="0" eb="2">
      <t>コマ</t>
    </rPh>
    <rPh sb="6" eb="8">
      <t>リヨウ</t>
    </rPh>
    <rPh sb="8" eb="9">
      <t>リョウ</t>
    </rPh>
    <phoneticPr fontId="5"/>
  </si>
  <si>
    <t>オンライン出展基本料</t>
    <rPh sb="5" eb="7">
      <t>シュッテン</t>
    </rPh>
    <rPh sb="7" eb="10">
      <t>キホンリョウ</t>
    </rPh>
    <phoneticPr fontId="5"/>
  </si>
  <si>
    <t>チラシ・カタログ制作費</t>
    <rPh sb="8" eb="10">
      <t>セイサク</t>
    </rPh>
    <rPh sb="10" eb="11">
      <t>ヒ</t>
    </rPh>
    <phoneticPr fontId="5"/>
  </si>
  <si>
    <t>自社ウェブサイト制作費</t>
    <rPh sb="0" eb="2">
      <t>ジシャ</t>
    </rPh>
    <rPh sb="8" eb="11">
      <t>セイサクヒ</t>
    </rPh>
    <phoneticPr fontId="5"/>
  </si>
  <si>
    <t>PR広告掲載費</t>
    <rPh sb="2" eb="4">
      <t>コウコク</t>
    </rPh>
    <rPh sb="4" eb="6">
      <t>ケイサイ</t>
    </rPh>
    <rPh sb="6" eb="7">
      <t>ヒ</t>
    </rPh>
    <phoneticPr fontId="5"/>
  </si>
  <si>
    <t>㏚動画制作費</t>
    <rPh sb="1" eb="6">
      <t>ドウガセイサクヒ</t>
    </rPh>
    <phoneticPr fontId="2"/>
  </si>
  <si>
    <t>自社ウェブサイト制作費</t>
    <rPh sb="0" eb="2">
      <t>ジシャ</t>
    </rPh>
    <rPh sb="8" eb="10">
      <t>セイサク</t>
    </rPh>
    <rPh sb="10" eb="11">
      <t>ヒ</t>
    </rPh>
    <phoneticPr fontId="2"/>
  </si>
  <si>
    <t>㏚広告掲載費</t>
    <rPh sb="1" eb="3">
      <t>コウコク</t>
    </rPh>
    <rPh sb="3" eb="6">
      <t>ケイサイヒ</t>
    </rPh>
    <phoneticPr fontId="2"/>
  </si>
  <si>
    <t>展示会６</t>
    <rPh sb="0" eb="3">
      <t>テンジカイ</t>
    </rPh>
    <phoneticPr fontId="2"/>
  </si>
  <si>
    <t>・オンライン出展のみの場合は小間装飾費、輸送費は計上できません</t>
    <rPh sb="6" eb="8">
      <t>シュッテン</t>
    </rPh>
    <rPh sb="11" eb="13">
      <t>バアイ</t>
    </rPh>
    <rPh sb="14" eb="18">
      <t>コマソウショク</t>
    </rPh>
    <rPh sb="18" eb="19">
      <t>ヒ</t>
    </rPh>
    <rPh sb="20" eb="23">
      <t>ユソウヒ</t>
    </rPh>
    <rPh sb="24" eb="26">
      <t>ケイジョウ</t>
    </rPh>
    <phoneticPr fontId="2"/>
  </si>
  <si>
    <t>オンラインのみ</t>
    <phoneticPr fontId="2"/>
  </si>
  <si>
    <t>リアルのみ</t>
    <phoneticPr fontId="2"/>
  </si>
  <si>
    <t>オンライン出展基本料</t>
    <rPh sb="5" eb="10">
      <t>シュッテンキホンリョウ</t>
    </rPh>
    <phoneticPr fontId="2"/>
  </si>
  <si>
    <t>赤表示の中・小分類は対象外</t>
    <rPh sb="0" eb="3">
      <t>アカヒョウジ</t>
    </rPh>
    <rPh sb="4" eb="5">
      <t>チュウ</t>
    </rPh>
    <rPh sb="6" eb="7">
      <t>ショウ</t>
    </rPh>
    <rPh sb="7" eb="9">
      <t>ブンルイ</t>
    </rPh>
    <rPh sb="10" eb="13">
      <t>タイショウガイ</t>
    </rPh>
    <phoneticPr fontId="2"/>
  </si>
  <si>
    <r>
      <t>国・都・</t>
    </r>
    <r>
      <rPr>
        <sz val="7"/>
        <rFont val="游ゴシック"/>
        <family val="3"/>
        <charset val="128"/>
      </rPr>
      <t>（上記以外の）</t>
    </r>
    <r>
      <rPr>
        <sz val="10"/>
        <rFont val="游ゴシック"/>
        <family val="3"/>
        <charset val="128"/>
      </rPr>
      <t>公社等からの補助金・助成金の交付</t>
    </r>
    <rPh sb="0" eb="1">
      <t>クニ</t>
    </rPh>
    <rPh sb="2" eb="3">
      <t>ト</t>
    </rPh>
    <rPh sb="5" eb="7">
      <t>ジョウキ</t>
    </rPh>
    <rPh sb="7" eb="9">
      <t>イガイ</t>
    </rPh>
    <rPh sb="11" eb="13">
      <t>コウシャ</t>
    </rPh>
    <rPh sb="13" eb="14">
      <t>トウ</t>
    </rPh>
    <rPh sb="17" eb="20">
      <t>ホジョキン</t>
    </rPh>
    <rPh sb="21" eb="23">
      <t>ジョセイ</t>
    </rPh>
    <rPh sb="23" eb="24">
      <t>キン</t>
    </rPh>
    <rPh sb="25" eb="27">
      <t>コウフ</t>
    </rPh>
    <phoneticPr fontId="2"/>
  </si>
  <si>
    <t>・「自社名」以外で展示会・ECサイト・チラシ・カタログ・動画・自社Webサイト・広告等に掲載する可能性のある自社で取り扱う製品・技術・商品・サービス名・ブランド名・シリーズ名等を記載して下さい。</t>
    <rPh sb="31" eb="33">
      <t>ジシャ</t>
    </rPh>
    <rPh sb="42" eb="43">
      <t>トウ</t>
    </rPh>
    <rPh sb="44" eb="46">
      <t>ケイサイ</t>
    </rPh>
    <rPh sb="74" eb="75">
      <t>メイ</t>
    </rPh>
    <rPh sb="80" eb="81">
      <t>メイ</t>
    </rPh>
    <rPh sb="86" eb="87">
      <t>メイ</t>
    </rPh>
    <rPh sb="87" eb="88">
      <t>ナド</t>
    </rPh>
    <rPh sb="93" eb="94">
      <t>クダ</t>
    </rPh>
    <phoneticPr fontId="2"/>
  </si>
  <si>
    <t>申請書に虚偽の記載はありません。また、故意・過失にかかわらず申請内容と実態が異なることが判明した場合は、公社の指示に従います。</t>
    <phoneticPr fontId="2"/>
  </si>
  <si>
    <t>募集要項の記載内容を熟読のうえ、助成事業に関わることは本要項に従い遂行します。</t>
    <phoneticPr fontId="2"/>
  </si>
  <si>
    <t>「協力金」や「融資」とは異なり、今後の事業活動に向けた取組経費の一部から助成金額を確定し、取組完了後に後払いで交付することを承知しました。</t>
    <phoneticPr fontId="2"/>
  </si>
  <si>
    <t>募集要項における「１９　助成金交付決定の取消し及び助成金の返還」に基づき交付決定の取消し又は助成金の返還請求がなされる場合があることを理解しました。</t>
    <phoneticPr fontId="2"/>
  </si>
  <si>
    <t>募集要項における「３　助成要件（申請要件）」のすべての要件を満たしています。</t>
    <phoneticPr fontId="2"/>
  </si>
  <si>
    <t>≧</t>
    <phoneticPr fontId="2"/>
  </si>
  <si>
    <t>（単位：円）</t>
    <phoneticPr fontId="2"/>
  </si>
  <si>
    <t>受給した一時支援金等の種類</t>
    <rPh sb="0" eb="2">
      <t>ジュキュウ</t>
    </rPh>
    <rPh sb="4" eb="10">
      <t>イチジシエンキントウ</t>
    </rPh>
    <rPh sb="11" eb="13">
      <t>シュルイ</t>
    </rPh>
    <phoneticPr fontId="2"/>
  </si>
  <si>
    <t>その他のモール名</t>
    <rPh sb="2" eb="3">
      <t>タ</t>
    </rPh>
    <rPh sb="7" eb="8">
      <t>メイ</t>
    </rPh>
    <phoneticPr fontId="2"/>
  </si>
  <si>
    <t>契約先</t>
    <phoneticPr fontId="2"/>
  </si>
  <si>
    <t>出店商品</t>
    <phoneticPr fontId="2"/>
  </si>
  <si>
    <t>3)その他（下に名称記入)</t>
    <rPh sb="6" eb="7">
      <t>シタ</t>
    </rPh>
    <phoneticPr fontId="2"/>
  </si>
  <si>
    <r>
      <t>予定金額</t>
    </r>
    <r>
      <rPr>
        <b/>
        <sz val="11"/>
        <color theme="1"/>
        <rFont val="游ゴシック"/>
        <family val="3"/>
        <charset val="128"/>
        <scheme val="minor"/>
      </rPr>
      <t>【税込】</t>
    </r>
    <rPh sb="0" eb="4">
      <t>ヨテイキンガク</t>
    </rPh>
    <rPh sb="5" eb="7">
      <t>ゼイコミ</t>
    </rPh>
    <phoneticPr fontId="2"/>
  </si>
  <si>
    <t>☜ 税込合計が50万円を超えない範囲で入力</t>
    <rPh sb="2" eb="4">
      <t>ゼイコミ</t>
    </rPh>
    <rPh sb="4" eb="6">
      <t>ゴウケイ</t>
    </rPh>
    <rPh sb="9" eb="11">
      <t>マンエン</t>
    </rPh>
    <rPh sb="12" eb="13">
      <t>コ</t>
    </rPh>
    <rPh sb="16" eb="18">
      <t>ハンイ</t>
    </rPh>
    <rPh sb="19" eb="21">
      <t>ニュウリョク</t>
    </rPh>
    <phoneticPr fontId="2"/>
  </si>
  <si>
    <t>　 （税抜454,545円まで入力可能）</t>
    <rPh sb="3" eb="5">
      <t>ゼイヌキ</t>
    </rPh>
    <rPh sb="12" eb="13">
      <t>エン</t>
    </rPh>
    <rPh sb="15" eb="19">
      <t>ニュウリョクカノウ</t>
    </rPh>
    <phoneticPr fontId="2"/>
  </si>
  <si>
    <t>出店初期登録料</t>
    <rPh sb="0" eb="2">
      <t>シュッテン</t>
    </rPh>
    <rPh sb="2" eb="4">
      <t>ショキ</t>
    </rPh>
    <rPh sb="4" eb="6">
      <t>トウロク</t>
    </rPh>
    <rPh sb="6" eb="7">
      <t>リョウ</t>
    </rPh>
    <phoneticPr fontId="2"/>
  </si>
  <si>
    <t>（税抜）</t>
    <phoneticPr fontId="2"/>
  </si>
  <si>
    <t>オンライン出展基本料(税抜)</t>
    <phoneticPr fontId="2"/>
  </si>
  <si>
    <t>日中つながる</t>
    <rPh sb="0" eb="2">
      <t>ニッチュウ</t>
    </rPh>
    <phoneticPr fontId="2"/>
  </si>
  <si>
    <t>電話番号</t>
    <phoneticPr fontId="2"/>
  </si>
  <si>
    <t>資本金
(出資総額）</t>
    <rPh sb="5" eb="7">
      <t>シュッシ</t>
    </rPh>
    <rPh sb="7" eb="9">
      <t>ソウガク</t>
    </rPh>
    <phoneticPr fontId="2"/>
  </si>
  <si>
    <t>電話番号</t>
    <rPh sb="0" eb="2">
      <t>デンワ</t>
    </rPh>
    <rPh sb="2" eb="4">
      <t>バンゴウ</t>
    </rPh>
    <phoneticPr fontId="2"/>
  </si>
  <si>
    <t>(例：03-1234-5678)</t>
    <phoneticPr fontId="2"/>
  </si>
  <si>
    <t>助成率4/5を乗じた額</t>
    <phoneticPr fontId="2"/>
  </si>
  <si>
    <t>または経費別限度額</t>
    <phoneticPr fontId="2"/>
  </si>
  <si>
    <t>助成対象経費に</t>
    <phoneticPr fontId="2"/>
  </si>
  <si>
    <t>助成金交付申請額</t>
    <rPh sb="0" eb="3">
      <t>ジョセイキン</t>
    </rPh>
    <rPh sb="3" eb="5">
      <t>コウフ</t>
    </rPh>
    <rPh sb="5" eb="8">
      <t>シンセイガク</t>
    </rPh>
    <phoneticPr fontId="2"/>
  </si>
  <si>
    <t>(千円未満は切り捨て)</t>
    <phoneticPr fontId="2"/>
  </si>
  <si>
    <t>持ち株比率
又は出資比率（％）</t>
    <rPh sb="6" eb="7">
      <t>マタ</t>
    </rPh>
    <rPh sb="8" eb="10">
      <t>シュッシ</t>
    </rPh>
    <rPh sb="10" eb="12">
      <t>ヒリツ</t>
    </rPh>
    <phoneticPr fontId="2"/>
  </si>
  <si>
    <t>持ち株数
又は出資額（株/千円）</t>
    <rPh sb="5" eb="6">
      <t>マタ</t>
    </rPh>
    <rPh sb="7" eb="9">
      <t>シュッシ</t>
    </rPh>
    <rPh sb="9" eb="10">
      <t>ガク</t>
    </rPh>
    <rPh sb="11" eb="12">
      <t>カブ</t>
    </rPh>
    <rPh sb="13" eb="15">
      <t>センエン</t>
    </rPh>
    <phoneticPr fontId="2"/>
  </si>
  <si>
    <t>従業員数（人）</t>
    <rPh sb="0" eb="3">
      <t>ジュウギョウイン</t>
    </rPh>
    <rPh sb="3" eb="4">
      <t>スウ</t>
    </rPh>
    <rPh sb="5" eb="6">
      <t>ヒト</t>
    </rPh>
    <phoneticPr fontId="2"/>
  </si>
  <si>
    <r>
      <rPr>
        <b/>
        <sz val="20"/>
        <rFont val="游明朝"/>
        <family val="1"/>
        <charset val="128"/>
      </rPr>
      <t>☜</t>
    </r>
    <r>
      <rPr>
        <b/>
        <sz val="11"/>
        <rFont val="游明朝"/>
        <family val="1"/>
        <charset val="128"/>
      </rPr>
      <t>　法人のご申請は、ここの枠に
　 　「はい」か「いいえ」選択してください。</t>
    </r>
    <rPh sb="2" eb="4">
      <t>ホウジン</t>
    </rPh>
    <rPh sb="6" eb="8">
      <t>シンセイ</t>
    </rPh>
    <rPh sb="13" eb="14">
      <t>ワク</t>
    </rPh>
    <rPh sb="29" eb="3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</si>
</sst>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F800]dddd\,\ mmmm\ dd\,\ yyyy"/>
    <numFmt numFmtId="178" formatCode="#"/>
    <numFmt numFmtId="179" formatCode="#,##0_);[Red]\(#,##0\)"/>
    <numFmt numFmtId="180" formatCode="0.0;;;@"/>
    <numFmt numFmtId="181" formatCode="&quot;平成 &quot;#,##0_)&quot;年&quot;;\(\$#,##0\)"/>
    <numFmt numFmtId="182" formatCode="0_);\(0\)"/>
    <numFmt numFmtId="183" formatCode="#,##0_);\(#,##0\)"/>
    <numFmt numFmtId="184" formatCode="&quot;¥&quot;#,##0;[Red]&quot;¥&quot;#,##0"/>
    <numFmt numFmtId="185" formatCode="&quot;¥&quot;#,##0_);[Red]\(&quot;¥&quot;#,##0\)"/>
    <numFmt numFmtId="186" formatCode="#,##0_ "/>
    <numFmt numFmtId="187" formatCode="yyyy&quot;年&quot;m&quot;月&quot;d&quot;日&quot;;@"/>
  </numFmts>
  <fonts count="8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11"/>
      <color theme="0"/>
      <name val="游ゴシック"/>
      <family val="2"/>
      <charset val="128"/>
      <scheme val="minor"/>
    </font>
    <font>
      <sz val="8"/>
      <color theme="1"/>
      <name val="游ゴシック"/>
      <family val="3"/>
      <charset val="128"/>
      <scheme val="minor"/>
    </font>
    <font>
      <sz val="6"/>
      <name val="游ゴシック"/>
      <family val="3"/>
      <charset val="128"/>
      <scheme val="minor"/>
    </font>
    <font>
      <sz val="11"/>
      <name val="游ゴシック Light"/>
      <family val="3"/>
      <charset val="128"/>
      <scheme val="major"/>
    </font>
    <font>
      <sz val="10.5"/>
      <color theme="1"/>
      <name val="游明朝"/>
      <family val="1"/>
      <charset val="128"/>
    </font>
    <font>
      <sz val="11"/>
      <color theme="1"/>
      <name val="游明朝"/>
      <family val="1"/>
      <charset val="128"/>
    </font>
    <font>
      <b/>
      <sz val="11"/>
      <color theme="0"/>
      <name val="游ゴシック"/>
      <family val="3"/>
      <charset val="128"/>
    </font>
    <font>
      <sz val="10"/>
      <color theme="1"/>
      <name val="游明朝"/>
      <family val="1"/>
      <charset val="128"/>
    </font>
    <font>
      <b/>
      <sz val="14"/>
      <color theme="1"/>
      <name val="游ゴシック"/>
      <family val="3"/>
      <charset val="128"/>
    </font>
    <font>
      <b/>
      <sz val="11"/>
      <color theme="1"/>
      <name val="游ゴシック"/>
      <family val="3"/>
      <charset val="128"/>
    </font>
    <font>
      <b/>
      <sz val="10.5"/>
      <color theme="1"/>
      <name val="游明朝"/>
      <family val="1"/>
      <charset val="128"/>
    </font>
    <font>
      <sz val="14"/>
      <color theme="1"/>
      <name val="游明朝"/>
      <family val="1"/>
      <charset val="128"/>
    </font>
    <font>
      <sz val="10.5"/>
      <name val="游明朝"/>
      <family val="1"/>
      <charset val="128"/>
    </font>
    <font>
      <sz val="11"/>
      <name val="游明朝"/>
      <family val="1"/>
      <charset val="128"/>
    </font>
    <font>
      <b/>
      <sz val="14"/>
      <color rgb="FF0070C0"/>
      <name val="游ゴシック"/>
      <family val="3"/>
      <charset val="128"/>
    </font>
    <font>
      <b/>
      <sz val="12"/>
      <name val="游ゴシック"/>
      <family val="3"/>
      <charset val="128"/>
    </font>
    <font>
      <b/>
      <sz val="11"/>
      <name val="游ゴシック"/>
      <family val="3"/>
      <charset val="128"/>
    </font>
    <font>
      <b/>
      <sz val="10.5"/>
      <name val="游明朝"/>
      <family val="1"/>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8"/>
      <color rgb="FFFF0000"/>
      <name val="游明朝"/>
      <family val="1"/>
      <charset val="128"/>
    </font>
    <font>
      <sz val="11"/>
      <color theme="1"/>
      <name val="游ゴシック"/>
      <family val="3"/>
      <charset val="128"/>
    </font>
    <font>
      <sz val="8"/>
      <name val="游明朝"/>
      <family val="1"/>
      <charset val="128"/>
    </font>
    <font>
      <sz val="12"/>
      <name val="游明朝"/>
      <family val="1"/>
      <charset val="128"/>
    </font>
    <font>
      <sz val="11"/>
      <color theme="1"/>
      <name val="游ゴシック"/>
      <family val="1"/>
      <charset val="128"/>
      <scheme val="minor"/>
    </font>
    <font>
      <sz val="7"/>
      <color rgb="FFFF0000"/>
      <name val="游明朝"/>
      <family val="1"/>
      <charset val="128"/>
    </font>
    <font>
      <sz val="11"/>
      <name val="游ゴシック"/>
      <family val="2"/>
      <charset val="128"/>
      <scheme val="minor"/>
    </font>
    <font>
      <sz val="11"/>
      <color theme="0"/>
      <name val="游ゴシック"/>
      <family val="3"/>
      <charset val="128"/>
      <scheme val="minor"/>
    </font>
    <font>
      <sz val="11"/>
      <color theme="0"/>
      <name val="游明朝"/>
      <family val="1"/>
      <charset val="128"/>
    </font>
    <font>
      <b/>
      <sz val="10"/>
      <name val="游明朝"/>
      <family val="1"/>
      <charset val="128"/>
    </font>
    <font>
      <sz val="10"/>
      <color theme="1"/>
      <name val="游ゴシック"/>
      <family val="3"/>
      <charset val="128"/>
    </font>
    <font>
      <sz val="7"/>
      <name val="游ゴシック"/>
      <family val="3"/>
      <charset val="128"/>
    </font>
    <font>
      <sz val="8"/>
      <color rgb="FFFF0000"/>
      <name val="游ゴシック"/>
      <family val="3"/>
      <charset val="128"/>
    </font>
    <font>
      <sz val="8"/>
      <color theme="1"/>
      <name val="游明朝"/>
      <family val="1"/>
      <charset val="128"/>
    </font>
    <font>
      <b/>
      <sz val="10"/>
      <name val="游ゴシック"/>
      <family val="3"/>
      <charset val="128"/>
    </font>
    <font>
      <sz val="10.5"/>
      <color theme="0"/>
      <name val="游明朝"/>
      <family val="1"/>
      <charset val="128"/>
    </font>
    <font>
      <b/>
      <sz val="12"/>
      <color theme="1"/>
      <name val="游明朝"/>
      <family val="1"/>
      <charset val="128"/>
    </font>
    <font>
      <sz val="11"/>
      <color theme="1"/>
      <name val="游ゴシック"/>
      <family val="2"/>
      <scheme val="minor"/>
    </font>
    <font>
      <sz val="10.5"/>
      <color rgb="FF262626"/>
      <name val="游明朝"/>
      <family val="1"/>
      <charset val="128"/>
    </font>
    <font>
      <sz val="10.5"/>
      <color rgb="FF000000"/>
      <name val="游明朝"/>
      <family val="1"/>
      <charset val="128"/>
    </font>
    <font>
      <b/>
      <sz val="10.5"/>
      <color theme="0"/>
      <name val="游明朝"/>
      <family val="1"/>
      <charset val="128"/>
    </font>
    <font>
      <b/>
      <sz val="11"/>
      <color theme="1"/>
      <name val="游ゴシック"/>
      <family val="3"/>
      <charset val="128"/>
      <scheme val="minor"/>
    </font>
    <font>
      <b/>
      <sz val="11"/>
      <name val="游ゴシック"/>
      <family val="3"/>
      <charset val="128"/>
      <scheme val="minor"/>
    </font>
    <font>
      <sz val="12"/>
      <name val="游ゴシック"/>
      <family val="3"/>
      <charset val="128"/>
    </font>
    <font>
      <b/>
      <sz val="18"/>
      <color theme="1"/>
      <name val="游明朝"/>
      <family val="1"/>
      <charset val="128"/>
    </font>
    <font>
      <sz val="10"/>
      <color rgb="FFFF0000"/>
      <name val="游ゴシック"/>
      <family val="3"/>
      <charset val="128"/>
    </font>
    <font>
      <b/>
      <sz val="8"/>
      <name val="游ゴシック"/>
      <family val="3"/>
      <charset val="128"/>
    </font>
    <font>
      <sz val="10"/>
      <color theme="1"/>
      <name val="游ゴシック"/>
      <family val="2"/>
      <charset val="128"/>
      <scheme val="minor"/>
    </font>
    <font>
      <sz val="10"/>
      <name val="ＭＳ 明朝"/>
      <family val="1"/>
      <charset val="128"/>
    </font>
    <font>
      <b/>
      <sz val="11"/>
      <color rgb="FFFF0000"/>
      <name val="游明朝"/>
      <family val="1"/>
      <charset val="128"/>
    </font>
    <font>
      <b/>
      <sz val="10"/>
      <color rgb="FFFF0000"/>
      <name val="游明朝"/>
      <family val="1"/>
      <charset val="128"/>
    </font>
    <font>
      <sz val="10"/>
      <color theme="1"/>
      <name val="游ゴシック"/>
      <family val="3"/>
      <charset val="128"/>
      <scheme val="minor"/>
    </font>
    <font>
      <b/>
      <sz val="10.5"/>
      <color rgb="FFFF0000"/>
      <name val="游明朝"/>
      <family val="1"/>
      <charset val="128"/>
    </font>
    <font>
      <b/>
      <sz val="11"/>
      <color rgb="FFFF0000"/>
      <name val="游ゴシック"/>
      <family val="3"/>
      <charset val="128"/>
      <scheme val="minor"/>
    </font>
    <font>
      <sz val="10"/>
      <color rgb="FFFF0000"/>
      <name val="游ゴシック"/>
      <family val="3"/>
      <charset val="128"/>
      <scheme val="minor"/>
    </font>
    <font>
      <sz val="9"/>
      <name val="游ゴシック"/>
      <family val="3"/>
      <charset val="128"/>
    </font>
    <font>
      <sz val="12"/>
      <color theme="1"/>
      <name val="游明朝"/>
      <family val="1"/>
      <charset val="128"/>
    </font>
    <font>
      <b/>
      <sz val="12"/>
      <name val="游ゴシック"/>
      <family val="3"/>
      <charset val="128"/>
      <scheme val="minor"/>
    </font>
    <font>
      <sz val="10"/>
      <name val="游ゴシック"/>
      <family val="3"/>
      <charset val="128"/>
      <scheme val="minor"/>
    </font>
    <font>
      <sz val="9"/>
      <name val="游ゴシック"/>
      <family val="3"/>
      <charset val="128"/>
      <scheme val="minor"/>
    </font>
    <font>
      <b/>
      <sz val="9"/>
      <name val="ＭＳ ゴシック"/>
      <family val="3"/>
      <charset val="128"/>
    </font>
    <font>
      <sz val="8"/>
      <name val="游ゴシック"/>
      <family val="3"/>
      <charset val="128"/>
      <scheme val="minor"/>
    </font>
    <font>
      <b/>
      <sz val="16"/>
      <name val="游ゴシック"/>
      <family val="3"/>
      <charset val="128"/>
      <scheme val="minor"/>
    </font>
    <font>
      <b/>
      <sz val="16"/>
      <color theme="1"/>
      <name val="游明朝"/>
      <family val="1"/>
      <charset val="128"/>
    </font>
    <font>
      <b/>
      <sz val="14"/>
      <color theme="1"/>
      <name val="游ゴシック"/>
      <family val="3"/>
      <charset val="128"/>
      <scheme val="minor"/>
    </font>
    <font>
      <b/>
      <sz val="12"/>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0"/>
      <name val="游ゴシック"/>
      <family val="3"/>
      <charset val="128"/>
      <scheme val="minor"/>
    </font>
    <font>
      <sz val="11"/>
      <color theme="0" tint="-0.249977111117893"/>
      <name val="游明朝"/>
      <family val="1"/>
      <charset val="128"/>
    </font>
    <font>
      <b/>
      <sz val="11"/>
      <name val="游明朝"/>
      <family val="1"/>
      <charset val="128"/>
    </font>
    <font>
      <b/>
      <sz val="20"/>
      <name val="游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AEAFC"/>
        <bgColor indexed="64"/>
      </patternFill>
    </fill>
    <fill>
      <patternFill patternType="solid">
        <fgColor rgb="FFFFFFE7"/>
        <bgColor indexed="64"/>
      </patternFill>
    </fill>
    <fill>
      <patternFill patternType="solid">
        <fgColor theme="0" tint="-0.249977111117893"/>
        <bgColor indexed="64"/>
      </patternFill>
    </fill>
  </fills>
  <borders count="11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theme="0" tint="-0.499984740745262"/>
      </left>
      <right/>
      <top style="thin">
        <color theme="0" tint="-0.499984740745262"/>
      </top>
      <bottom/>
      <diagonal/>
    </border>
    <border>
      <left/>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right style="thin">
        <color theme="0" tint="-0.499984740745262"/>
      </right>
      <top style="thin">
        <color indexed="64"/>
      </top>
      <bottom style="thin">
        <color theme="0" tint="-0.499984740745262"/>
      </bottom>
      <diagonal/>
    </border>
    <border>
      <left style="hair">
        <color indexed="64"/>
      </left>
      <right style="hair">
        <color indexed="64"/>
      </right>
      <top style="hair">
        <color indexed="64"/>
      </top>
      <bottom style="thin">
        <color indexed="64"/>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indexed="64"/>
      </left>
      <right/>
      <top/>
      <bottom/>
      <diagonal/>
    </border>
    <border>
      <left style="thin">
        <color indexed="64"/>
      </left>
      <right/>
      <top/>
      <bottom style="thin">
        <color indexed="64"/>
      </bottom>
      <diagonal/>
    </border>
    <border>
      <left style="hair">
        <color theme="1" tint="0.499984740745262"/>
      </left>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indexed="64"/>
      </right>
      <top style="hair">
        <color indexed="64"/>
      </top>
      <bottom style="thin">
        <color theme="0" tint="-0.499984740745262"/>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bottom style="double">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thin">
        <color indexed="64"/>
      </bottom>
      <diagonal/>
    </border>
    <border>
      <left/>
      <right style="hair">
        <color indexed="64"/>
      </right>
      <top style="hair">
        <color indexed="64"/>
      </top>
      <bottom style="double">
        <color indexed="64"/>
      </bottom>
      <diagonal/>
    </border>
    <border>
      <left style="hair">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xf numFmtId="9" fontId="1" fillId="0" borderId="0" applyFont="0" applyFill="0" applyBorder="0" applyAlignment="0" applyProtection="0">
      <alignment vertical="center"/>
    </xf>
    <xf numFmtId="0" fontId="48" fillId="0" borderId="0"/>
  </cellStyleXfs>
  <cellXfs count="689">
    <xf numFmtId="0" fontId="0" fillId="0" borderId="0" xfId="0">
      <alignment vertical="center"/>
    </xf>
    <xf numFmtId="0" fontId="0" fillId="0" borderId="0" xfId="0" applyAlignment="1">
      <alignment horizontal="center" vertical="center"/>
    </xf>
    <xf numFmtId="0" fontId="6" fillId="0" borderId="0" xfId="2" applyFont="1" applyAlignment="1">
      <alignment vertical="center"/>
    </xf>
    <xf numFmtId="0" fontId="6" fillId="0" borderId="0" xfId="2" applyFont="1" applyBorder="1" applyAlignment="1">
      <alignment vertical="center" wrapText="1"/>
    </xf>
    <xf numFmtId="0" fontId="3" fillId="0" borderId="0" xfId="0" applyFont="1" applyAlignment="1">
      <alignment horizontal="center" vertical="center"/>
    </xf>
    <xf numFmtId="0" fontId="7" fillId="0" borderId="0" xfId="0" applyFont="1" applyFill="1" applyBorder="1" applyAlignment="1">
      <alignment horizontal="center" vertical="center"/>
    </xf>
    <xf numFmtId="38" fontId="7" fillId="0" borderId="0" xfId="1" applyFont="1" applyFill="1" applyBorder="1">
      <alignment vertical="center"/>
    </xf>
    <xf numFmtId="0" fontId="7" fillId="0" borderId="0" xfId="0" applyFont="1">
      <alignment vertical="center"/>
    </xf>
    <xf numFmtId="0" fontId="14" fillId="0" borderId="0" xfId="0" applyFont="1">
      <alignment vertical="center"/>
    </xf>
    <xf numFmtId="0" fontId="21" fillId="0" borderId="0" xfId="0" applyFont="1" applyAlignment="1">
      <alignment vertical="center"/>
    </xf>
    <xf numFmtId="0" fontId="22" fillId="0" borderId="0" xfId="0" applyFont="1">
      <alignment vertical="center"/>
    </xf>
    <xf numFmtId="0" fontId="22"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right" vertical="center"/>
    </xf>
    <xf numFmtId="0" fontId="21" fillId="0" borderId="0" xfId="0" applyFont="1" applyAlignment="1">
      <alignment horizontal="left" vertical="center"/>
    </xf>
    <xf numFmtId="0" fontId="25" fillId="0" borderId="0" xfId="0" applyFont="1" applyAlignment="1">
      <alignment vertical="center"/>
    </xf>
    <xf numFmtId="0" fontId="26" fillId="0" borderId="1" xfId="0" applyFont="1" applyBorder="1" applyAlignment="1">
      <alignment horizontal="left" vertical="center"/>
    </xf>
    <xf numFmtId="0" fontId="26" fillId="0" borderId="0" xfId="0" applyFont="1" applyBorder="1" applyAlignment="1">
      <alignment horizontal="left" vertical="center"/>
    </xf>
    <xf numFmtId="0" fontId="0" fillId="7" borderId="0" xfId="0" applyFill="1">
      <alignment vertical="center"/>
    </xf>
    <xf numFmtId="0" fontId="0" fillId="4" borderId="0" xfId="0" applyFill="1">
      <alignment vertical="center"/>
    </xf>
    <xf numFmtId="0" fontId="27" fillId="0" borderId="0" xfId="0" applyFont="1">
      <alignment vertical="center"/>
    </xf>
    <xf numFmtId="0" fontId="35" fillId="7" borderId="0" xfId="0" applyFont="1" applyFill="1">
      <alignment vertical="center"/>
    </xf>
    <xf numFmtId="0" fontId="0" fillId="8" borderId="0" xfId="0" applyFill="1">
      <alignment vertical="center"/>
    </xf>
    <xf numFmtId="0" fontId="0" fillId="9" borderId="0" xfId="0" applyFill="1">
      <alignment vertical="center"/>
    </xf>
    <xf numFmtId="0" fontId="9" fillId="10" borderId="0" xfId="0" applyFont="1" applyFill="1">
      <alignment vertical="center"/>
    </xf>
    <xf numFmtId="0" fontId="0" fillId="7" borderId="0" xfId="0" applyFont="1" applyFill="1">
      <alignment vertical="center"/>
    </xf>
    <xf numFmtId="0" fontId="37" fillId="7" borderId="0" xfId="0" applyFont="1" applyFill="1">
      <alignment vertical="center"/>
    </xf>
    <xf numFmtId="0" fontId="27" fillId="0" borderId="0" xfId="0" applyFont="1" applyAlignment="1">
      <alignment vertical="center"/>
    </xf>
    <xf numFmtId="0" fontId="38" fillId="10" borderId="0" xfId="0" applyFont="1" applyFill="1">
      <alignment vertical="center"/>
    </xf>
    <xf numFmtId="0" fontId="14" fillId="7" borderId="0" xfId="0" applyFont="1" applyFill="1">
      <alignment vertical="center"/>
    </xf>
    <xf numFmtId="0" fontId="39" fillId="10" borderId="0" xfId="0" applyFont="1" applyFill="1">
      <alignment vertical="center"/>
    </xf>
    <xf numFmtId="0" fontId="27" fillId="0" borderId="0" xfId="0" applyFont="1" applyBorder="1" applyAlignment="1">
      <alignment horizontal="center" vertical="center" wrapText="1"/>
    </xf>
    <xf numFmtId="0" fontId="14" fillId="4" borderId="0" xfId="0" applyFont="1" applyFill="1">
      <alignment vertical="center"/>
    </xf>
    <xf numFmtId="0" fontId="25" fillId="0" borderId="0" xfId="0" applyFont="1">
      <alignment vertical="center"/>
    </xf>
    <xf numFmtId="0" fontId="22" fillId="0" borderId="0" xfId="0" applyFont="1" applyBorder="1">
      <alignment vertical="center"/>
    </xf>
    <xf numFmtId="0" fontId="27" fillId="0" borderId="0" xfId="0" applyFont="1" applyBorder="1" applyAlignment="1">
      <alignment vertical="center" wrapText="1"/>
    </xf>
    <xf numFmtId="0" fontId="25" fillId="0" borderId="0" xfId="0" applyNumberFormat="1" applyFont="1" applyAlignment="1">
      <alignment vertical="center"/>
    </xf>
    <xf numFmtId="0" fontId="22" fillId="0" borderId="0" xfId="0" applyNumberFormat="1" applyFont="1" applyAlignment="1">
      <alignment vertical="center"/>
    </xf>
    <xf numFmtId="0" fontId="27" fillId="0" borderId="0" xfId="0" applyFont="1" applyBorder="1" applyAlignment="1">
      <alignment horizontal="left" vertical="center" wrapText="1"/>
    </xf>
    <xf numFmtId="0" fontId="22" fillId="0" borderId="0" xfId="0" applyFont="1" applyAlignment="1" applyProtection="1">
      <alignment horizontal="left" vertical="center"/>
      <protection locked="0"/>
    </xf>
    <xf numFmtId="49" fontId="49" fillId="0" borderId="0" xfId="4" applyNumberFormat="1" applyFont="1" applyAlignment="1"/>
    <xf numFmtId="49" fontId="49" fillId="0" borderId="0" xfId="4" applyNumberFormat="1" applyFont="1" applyAlignment="1">
      <alignment horizontal="right"/>
    </xf>
    <xf numFmtId="0" fontId="13" fillId="0" borderId="0" xfId="4" applyFont="1"/>
    <xf numFmtId="49" fontId="13" fillId="0" borderId="0" xfId="4" applyNumberFormat="1" applyFont="1" applyAlignment="1">
      <alignment horizontal="center" vertical="center"/>
    </xf>
    <xf numFmtId="49" fontId="49" fillId="0" borderId="0" xfId="4" applyNumberFormat="1" applyFont="1" applyAlignment="1">
      <alignment horizontal="left" vertical="center"/>
    </xf>
    <xf numFmtId="0" fontId="13" fillId="0" borderId="0" xfId="4" applyFont="1" applyFill="1" applyBorder="1" applyAlignment="1">
      <alignment horizontal="left" indent="1"/>
    </xf>
    <xf numFmtId="49" fontId="49" fillId="0" borderId="0" xfId="4" applyNumberFormat="1" applyFont="1" applyFill="1" applyBorder="1" applyAlignment="1"/>
    <xf numFmtId="49" fontId="49" fillId="0" borderId="0" xfId="4" applyNumberFormat="1" applyFont="1" applyFill="1" applyBorder="1" applyAlignment="1">
      <alignment horizontal="right"/>
    </xf>
    <xf numFmtId="49" fontId="51" fillId="0" borderId="0" xfId="4" applyNumberFormat="1" applyFont="1" applyFill="1" applyBorder="1" applyAlignment="1">
      <alignment horizontal="left" vertical="center" indent="1"/>
    </xf>
    <xf numFmtId="0" fontId="46" fillId="0" borderId="0" xfId="4" applyFont="1" applyFill="1" applyBorder="1" applyAlignment="1">
      <alignment horizontal="left" vertical="center" indent="1"/>
    </xf>
    <xf numFmtId="0" fontId="46" fillId="0" borderId="0" xfId="4" applyFont="1" applyFill="1" applyBorder="1" applyAlignment="1">
      <alignment horizontal="left" indent="1"/>
    </xf>
    <xf numFmtId="0" fontId="19" fillId="0" borderId="0" xfId="4" applyFont="1" applyFill="1" applyBorder="1" applyAlignment="1">
      <alignment horizontal="left" vertical="center" indent="1"/>
    </xf>
    <xf numFmtId="49" fontId="13" fillId="0" borderId="0" xfId="4" applyNumberFormat="1" applyFont="1" applyFill="1" applyBorder="1" applyAlignment="1">
      <alignment horizontal="left" vertical="center" indent="1"/>
    </xf>
    <xf numFmtId="0" fontId="13" fillId="0" borderId="0" xfId="4" applyFont="1" applyAlignment="1">
      <alignment horizontal="left" indent="1"/>
    </xf>
    <xf numFmtId="49" fontId="13" fillId="0" borderId="0" xfId="4" applyNumberFormat="1" applyFont="1" applyAlignment="1">
      <alignment horizontal="left" vertical="center" indent="1"/>
    </xf>
    <xf numFmtId="0" fontId="13" fillId="0" borderId="0" xfId="4" applyFont="1" applyAlignment="1">
      <alignment horizontal="left" vertical="center" indent="1"/>
    </xf>
    <xf numFmtId="0" fontId="21" fillId="0" borderId="0" xfId="0" applyFont="1" applyBorder="1" applyAlignment="1">
      <alignment horizontal="left" vertical="center" wrapText="1"/>
    </xf>
    <xf numFmtId="0" fontId="16" fillId="0" borderId="0" xfId="4" applyFont="1" applyFill="1" applyBorder="1" applyAlignment="1">
      <alignment horizontal="left" vertical="center" wrapText="1"/>
    </xf>
    <xf numFmtId="0" fontId="47" fillId="0" borderId="0" xfId="4" applyFont="1" applyFill="1" applyBorder="1" applyAlignment="1">
      <alignment horizontal="center" vertical="center" wrapText="1"/>
    </xf>
    <xf numFmtId="0" fontId="0" fillId="0" borderId="0" xfId="0" applyBorder="1">
      <alignment vertical="center"/>
    </xf>
    <xf numFmtId="0" fontId="52" fillId="0" borderId="0" xfId="0" applyFont="1" applyAlignment="1">
      <alignment horizontal="left" vertical="center"/>
    </xf>
    <xf numFmtId="184" fontId="7" fillId="0" borderId="0" xfId="0" applyNumberFormat="1" applyFont="1" applyBorder="1" applyAlignment="1">
      <alignment horizontal="right" vertical="center" shrinkToFit="1"/>
    </xf>
    <xf numFmtId="0" fontId="27" fillId="0" borderId="0" xfId="0" applyFont="1" applyBorder="1" applyAlignment="1">
      <alignment horizontal="center" vertical="center" wrapText="1"/>
    </xf>
    <xf numFmtId="0" fontId="58" fillId="0" borderId="0" xfId="0" applyFont="1" applyAlignment="1">
      <alignment horizontal="right"/>
    </xf>
    <xf numFmtId="0" fontId="59" fillId="0" borderId="0" xfId="2" applyFont="1" applyAlignment="1">
      <alignment vertical="center"/>
    </xf>
    <xf numFmtId="0" fontId="27" fillId="0" borderId="4" xfId="0" applyFont="1" applyBorder="1" applyAlignment="1">
      <alignment horizontal="center" vertical="center" wrapText="1"/>
    </xf>
    <xf numFmtId="0" fontId="27" fillId="0" borderId="55" xfId="0" applyFont="1" applyBorder="1" applyAlignment="1">
      <alignment horizontal="center" vertical="center" wrapText="1"/>
    </xf>
    <xf numFmtId="0" fontId="13" fillId="0" borderId="0" xfId="4" applyFont="1" applyFill="1" applyBorder="1" applyAlignment="1">
      <alignment horizontal="center" vertical="center"/>
    </xf>
    <xf numFmtId="0" fontId="50" fillId="0" borderId="0" xfId="4" applyFont="1" applyAlignment="1">
      <alignment horizontal="left" vertical="justify" wrapText="1"/>
    </xf>
    <xf numFmtId="0" fontId="13" fillId="0" borderId="0" xfId="4" applyFont="1" applyFill="1" applyBorder="1" applyAlignment="1">
      <alignment horizontal="left" vertical="center" indent="1"/>
    </xf>
    <xf numFmtId="0" fontId="13" fillId="0" borderId="0" xfId="4" applyFont="1" applyFill="1" applyBorder="1" applyAlignment="1">
      <alignment horizontal="left" vertical="center" indent="1" shrinkToFit="1"/>
    </xf>
    <xf numFmtId="0" fontId="13" fillId="0" borderId="0" xfId="4" applyFont="1" applyAlignment="1">
      <alignment horizontal="center" vertical="center"/>
    </xf>
    <xf numFmtId="184" fontId="52" fillId="0" borderId="58" xfId="0" applyNumberFormat="1" applyFont="1" applyFill="1" applyBorder="1" applyAlignment="1">
      <alignment horizontal="right" vertical="center" shrinkToFit="1"/>
    </xf>
    <xf numFmtId="0" fontId="27" fillId="0" borderId="0" xfId="0" applyFont="1" applyBorder="1" applyAlignment="1">
      <alignment horizontal="left" vertical="center" wrapText="1"/>
    </xf>
    <xf numFmtId="0" fontId="60" fillId="0" borderId="0" xfId="0" applyFont="1">
      <alignment vertical="center"/>
    </xf>
    <xf numFmtId="0" fontId="63" fillId="0" borderId="1" xfId="0" applyFont="1" applyBorder="1" applyAlignment="1">
      <alignment horizontal="left" vertical="center"/>
    </xf>
    <xf numFmtId="0" fontId="61" fillId="0" borderId="0" xfId="0" applyFont="1" applyBorder="1" applyAlignment="1">
      <alignment horizontal="left" vertical="center"/>
    </xf>
    <xf numFmtId="0" fontId="60" fillId="0" borderId="0" xfId="0" applyFont="1" applyAlignment="1">
      <alignment horizontal="left" vertical="center"/>
    </xf>
    <xf numFmtId="0" fontId="60" fillId="0" borderId="0" xfId="0" applyFont="1" applyAlignment="1">
      <alignment horizontal="center" vertical="center"/>
    </xf>
    <xf numFmtId="0" fontId="53" fillId="0" borderId="0" xfId="2" applyFont="1" applyAlignment="1">
      <alignment vertical="center"/>
    </xf>
    <xf numFmtId="0" fontId="64" fillId="0" borderId="0" xfId="2" applyFont="1" applyAlignment="1">
      <alignment vertical="center"/>
    </xf>
    <xf numFmtId="0" fontId="60" fillId="0" borderId="0" xfId="0" applyFont="1" applyAlignment="1">
      <alignment vertical="center"/>
    </xf>
    <xf numFmtId="0" fontId="0" fillId="6" borderId="0" xfId="0" applyFill="1">
      <alignment vertical="center"/>
    </xf>
    <xf numFmtId="0" fontId="27" fillId="12" borderId="0" xfId="0" applyFont="1" applyFill="1">
      <alignment vertical="center"/>
    </xf>
    <xf numFmtId="0" fontId="0" fillId="12" borderId="0" xfId="0" applyFill="1">
      <alignment vertical="center"/>
    </xf>
    <xf numFmtId="184" fontId="7" fillId="0" borderId="0" xfId="0" applyNumberFormat="1" applyFont="1" applyBorder="1" applyAlignment="1">
      <alignment horizontal="right" shrinkToFit="1"/>
    </xf>
    <xf numFmtId="0" fontId="63" fillId="0" borderId="0" xfId="0" applyFont="1" applyAlignment="1">
      <alignment horizontal="center" vertical="center"/>
    </xf>
    <xf numFmtId="181" fontId="13" fillId="0" borderId="0" xfId="4" applyNumberFormat="1" applyFont="1" applyFill="1" applyAlignment="1">
      <alignment vertical="center" shrinkToFit="1"/>
    </xf>
    <xf numFmtId="0" fontId="13" fillId="0" borderId="0" xfId="4" applyNumberFormat="1" applyFont="1" applyFill="1" applyAlignment="1">
      <alignment horizontal="center" vertical="center" shrinkToFit="1"/>
    </xf>
    <xf numFmtId="0" fontId="13" fillId="0" borderId="0" xfId="4" applyFont="1" applyFill="1" applyAlignment="1">
      <alignment vertical="center"/>
    </xf>
    <xf numFmtId="0" fontId="13" fillId="0" borderId="0" xfId="4" applyFont="1" applyFill="1" applyAlignment="1">
      <alignment horizontal="justify" vertical="center"/>
    </xf>
    <xf numFmtId="49" fontId="19" fillId="0" borderId="0" xfId="4" applyNumberFormat="1" applyFont="1" applyFill="1" applyBorder="1" applyAlignment="1">
      <alignment horizontal="left" vertical="center" indent="1"/>
    </xf>
    <xf numFmtId="0" fontId="13" fillId="0" borderId="0" xfId="4" applyFont="1" applyFill="1" applyBorder="1" applyAlignment="1">
      <alignment horizontal="left" vertical="center" shrinkToFit="1"/>
    </xf>
    <xf numFmtId="0" fontId="13" fillId="0" borderId="0" xfId="4" applyFont="1" applyFill="1" applyBorder="1" applyAlignment="1">
      <alignment horizontal="right" vertical="center" shrinkToFit="1"/>
    </xf>
    <xf numFmtId="0" fontId="13" fillId="0" borderId="0" xfId="4" applyFont="1" applyFill="1" applyBorder="1" applyAlignment="1">
      <alignment horizontal="right" vertical="center"/>
    </xf>
    <xf numFmtId="49" fontId="13" fillId="0" borderId="0" xfId="4" applyNumberFormat="1" applyFont="1" applyFill="1" applyBorder="1" applyAlignment="1"/>
    <xf numFmtId="49" fontId="13" fillId="0" borderId="0" xfId="4" applyNumberFormat="1" applyFont="1" applyFill="1" applyBorder="1" applyAlignment="1">
      <alignment horizontal="right"/>
    </xf>
    <xf numFmtId="181" fontId="13" fillId="0" borderId="0" xfId="4" applyNumberFormat="1" applyFont="1" applyFill="1" applyAlignment="1">
      <alignment horizontal="center" vertical="center" shrinkToFit="1"/>
    </xf>
    <xf numFmtId="0" fontId="13" fillId="0" borderId="0" xfId="4" applyFont="1" applyFill="1" applyBorder="1" applyAlignment="1">
      <alignment vertical="center"/>
    </xf>
    <xf numFmtId="0" fontId="7" fillId="6" borderId="63" xfId="0" applyFont="1" applyFill="1" applyBorder="1" applyAlignment="1">
      <alignment horizontal="center" vertical="center" shrinkToFit="1"/>
    </xf>
    <xf numFmtId="0" fontId="7" fillId="6" borderId="37" xfId="0" applyFont="1" applyFill="1" applyBorder="1" applyAlignment="1">
      <alignment horizontal="center" vertical="center" shrinkToFit="1"/>
    </xf>
    <xf numFmtId="0" fontId="58" fillId="0" borderId="0" xfId="0" applyFont="1" applyAlignment="1">
      <alignment horizontal="right" vertical="center"/>
    </xf>
    <xf numFmtId="0" fontId="8" fillId="2" borderId="63" xfId="2" applyFont="1" applyFill="1" applyBorder="1" applyAlignment="1">
      <alignment horizontal="center" vertical="center" shrinkToFit="1"/>
    </xf>
    <xf numFmtId="0" fontId="0" fillId="13" borderId="37" xfId="0" applyFill="1" applyBorder="1" applyAlignment="1">
      <alignment horizontal="center" vertical="center" shrinkToFit="1"/>
    </xf>
    <xf numFmtId="38" fontId="37" fillId="0" borderId="8" xfId="1" applyFont="1" applyFill="1" applyBorder="1" applyAlignment="1">
      <alignment vertical="center" shrinkToFit="1"/>
    </xf>
    <xf numFmtId="0" fontId="0" fillId="13" borderId="4" xfId="0" applyFill="1" applyBorder="1" applyAlignment="1">
      <alignment horizontal="center" vertical="center" shrinkToFit="1"/>
    </xf>
    <xf numFmtId="38" fontId="37" fillId="0" borderId="5" xfId="1" applyFont="1" applyFill="1" applyBorder="1" applyAlignment="1">
      <alignment vertical="center" shrinkToFit="1"/>
    </xf>
    <xf numFmtId="0" fontId="0" fillId="13" borderId="78" xfId="0" applyFill="1" applyBorder="1" applyAlignment="1">
      <alignment horizontal="center" vertical="center" shrinkToFit="1"/>
    </xf>
    <xf numFmtId="38" fontId="37" fillId="0" borderId="79" xfId="1" applyFont="1" applyFill="1" applyBorder="1" applyAlignment="1">
      <alignment vertical="center" shrinkToFit="1"/>
    </xf>
    <xf numFmtId="0" fontId="0" fillId="13" borderId="25" xfId="0" applyFill="1" applyBorder="1" applyAlignment="1">
      <alignment horizontal="center" vertical="center" shrinkToFit="1"/>
    </xf>
    <xf numFmtId="38" fontId="14" fillId="0" borderId="67" xfId="1" applyFont="1" applyFill="1" applyBorder="1" applyAlignment="1">
      <alignment horizontal="right" vertical="center" shrinkToFit="1"/>
    </xf>
    <xf numFmtId="0" fontId="0" fillId="6" borderId="37" xfId="0" applyFont="1" applyFill="1" applyBorder="1" applyAlignment="1">
      <alignment horizontal="center" vertical="center" shrinkToFit="1"/>
    </xf>
    <xf numFmtId="0" fontId="0" fillId="6" borderId="7" xfId="0" applyFont="1" applyFill="1" applyBorder="1" applyAlignment="1">
      <alignment horizontal="center" vertical="center" shrinkToFit="1"/>
    </xf>
    <xf numFmtId="38" fontId="22" fillId="0" borderId="7" xfId="1" applyNumberFormat="1" applyFont="1" applyFill="1" applyBorder="1" applyAlignment="1">
      <alignment vertical="center" shrinkToFit="1"/>
    </xf>
    <xf numFmtId="0" fontId="7" fillId="6" borderId="78" xfId="0" applyFont="1" applyFill="1" applyBorder="1" applyAlignment="1">
      <alignment horizontal="center" vertical="center" shrinkToFit="1"/>
    </xf>
    <xf numFmtId="38" fontId="22" fillId="0" borderId="73" xfId="1" applyNumberFormat="1" applyFont="1" applyFill="1" applyBorder="1" applyAlignment="1">
      <alignment vertical="center" shrinkToFit="1"/>
    </xf>
    <xf numFmtId="38" fontId="14" fillId="0" borderId="72" xfId="1" applyFont="1" applyFill="1" applyBorder="1" applyAlignment="1">
      <alignment horizontal="right" vertical="center" shrinkToFit="1"/>
    </xf>
    <xf numFmtId="0" fontId="27" fillId="0" borderId="31" xfId="0" applyFont="1" applyBorder="1" applyAlignment="1">
      <alignment vertical="center" wrapText="1"/>
    </xf>
    <xf numFmtId="0" fontId="30" fillId="2" borderId="84" xfId="0" applyFont="1" applyFill="1" applyBorder="1" applyAlignment="1">
      <alignment horizontal="center" vertical="center" wrapText="1"/>
    </xf>
    <xf numFmtId="0" fontId="30" fillId="2" borderId="3" xfId="0" applyFont="1" applyFill="1" applyBorder="1" applyAlignment="1">
      <alignment horizontal="center" vertical="center" wrapText="1"/>
    </xf>
    <xf numFmtId="179" fontId="21" fillId="0" borderId="95" xfId="1" applyNumberFormat="1" applyFont="1" applyFill="1" applyBorder="1" applyAlignment="1">
      <alignment horizontal="center" vertical="center" shrinkToFit="1"/>
    </xf>
    <xf numFmtId="0" fontId="30" fillId="0" borderId="4" xfId="0" applyNumberFormat="1"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0" borderId="61" xfId="0" applyNumberFormat="1" applyFont="1" applyBorder="1" applyAlignment="1">
      <alignment horizontal="center" vertical="center" wrapText="1"/>
    </xf>
    <xf numFmtId="0" fontId="30" fillId="0" borderId="98" xfId="0" applyNumberFormat="1" applyFont="1" applyBorder="1" applyAlignment="1">
      <alignment horizontal="center" vertical="center" wrapText="1"/>
    </xf>
    <xf numFmtId="0" fontId="62" fillId="0" borderId="0" xfId="0" applyFont="1" applyAlignment="1">
      <alignment horizontal="left" vertical="center"/>
    </xf>
    <xf numFmtId="0" fontId="0" fillId="6" borderId="5" xfId="0" applyFont="1" applyFill="1" applyBorder="1" applyAlignment="1">
      <alignment horizontal="center" vertical="center" shrinkToFit="1"/>
    </xf>
    <xf numFmtId="38" fontId="22" fillId="0" borderId="8" xfId="1" applyNumberFormat="1" applyFont="1" applyFill="1" applyBorder="1" applyAlignment="1">
      <alignment vertical="center" shrinkToFit="1"/>
    </xf>
    <xf numFmtId="38" fontId="22" fillId="0" borderId="2" xfId="1" applyNumberFormat="1" applyFont="1" applyFill="1" applyBorder="1" applyAlignment="1">
      <alignment vertical="center" shrinkToFit="1"/>
    </xf>
    <xf numFmtId="38" fontId="22" fillId="0" borderId="5" xfId="1" applyNumberFormat="1" applyFont="1" applyFill="1" applyBorder="1" applyAlignment="1">
      <alignment vertical="center" shrinkToFit="1"/>
    </xf>
    <xf numFmtId="0" fontId="34" fillId="0" borderId="94" xfId="0" applyFont="1" applyFill="1" applyBorder="1" applyAlignment="1">
      <alignment vertical="center" wrapText="1"/>
    </xf>
    <xf numFmtId="0" fontId="34" fillId="0" borderId="102" xfId="0" applyFont="1" applyFill="1" applyBorder="1" applyAlignment="1">
      <alignment vertical="center" wrapText="1"/>
    </xf>
    <xf numFmtId="0" fontId="7" fillId="3" borderId="2" xfId="0" applyFont="1" applyFill="1" applyBorder="1" applyAlignment="1">
      <alignment horizontal="center" vertical="center" shrinkToFit="1"/>
    </xf>
    <xf numFmtId="0" fontId="27" fillId="2" borderId="33" xfId="0" applyFont="1" applyFill="1" applyBorder="1" applyAlignment="1">
      <alignment vertical="center" wrapText="1"/>
    </xf>
    <xf numFmtId="0" fontId="27" fillId="2" borderId="45" xfId="0" applyFont="1" applyFill="1" applyBorder="1" applyAlignment="1">
      <alignment vertical="center" wrapText="1"/>
    </xf>
    <xf numFmtId="0" fontId="27" fillId="2" borderId="103" xfId="0" applyFont="1" applyFill="1" applyBorder="1" applyAlignment="1">
      <alignment vertical="center" wrapText="1"/>
    </xf>
    <xf numFmtId="0" fontId="40" fillId="2" borderId="95" xfId="0" applyFont="1" applyFill="1" applyBorder="1" applyAlignment="1">
      <alignment vertical="center" wrapText="1"/>
    </xf>
    <xf numFmtId="0" fontId="40" fillId="2" borderId="1" xfId="0" applyFont="1" applyFill="1" applyBorder="1" applyAlignment="1">
      <alignment vertical="center" wrapText="1"/>
    </xf>
    <xf numFmtId="0" fontId="40" fillId="2" borderId="14" xfId="0" applyFont="1" applyFill="1" applyBorder="1" applyAlignment="1">
      <alignment vertical="center" wrapText="1"/>
    </xf>
    <xf numFmtId="38" fontId="14" fillId="0" borderId="27" xfId="1" applyFont="1" applyFill="1" applyBorder="1" applyAlignment="1">
      <alignment horizontal="right" vertical="center" shrinkToFit="1"/>
    </xf>
    <xf numFmtId="0" fontId="7" fillId="3" borderId="15" xfId="0" applyFont="1" applyFill="1" applyBorder="1" applyAlignment="1">
      <alignment horizontal="center" vertical="center" shrinkToFit="1"/>
    </xf>
    <xf numFmtId="0" fontId="7" fillId="3" borderId="54"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0" fillId="3" borderId="51" xfId="0" applyFill="1" applyBorder="1" applyAlignment="1">
      <alignment vertical="center" shrinkToFit="1"/>
    </xf>
    <xf numFmtId="0" fontId="52" fillId="3" borderId="52" xfId="0" applyFont="1" applyFill="1" applyBorder="1" applyAlignment="1">
      <alignment vertical="center" shrinkToFit="1"/>
    </xf>
    <xf numFmtId="0" fontId="7" fillId="3" borderId="38" xfId="0" applyFont="1" applyFill="1" applyBorder="1" applyAlignment="1">
      <alignment horizontal="center" vertical="center" shrinkToFit="1"/>
    </xf>
    <xf numFmtId="0" fontId="52" fillId="3" borderId="1" xfId="0" applyFont="1" applyFill="1" applyBorder="1" applyAlignment="1">
      <alignment vertical="center" shrinkToFit="1"/>
    </xf>
    <xf numFmtId="0" fontId="7" fillId="3" borderId="12" xfId="0" applyFont="1" applyFill="1" applyBorder="1" applyAlignment="1">
      <alignment horizontal="center" vertical="center" shrinkToFit="1"/>
    </xf>
    <xf numFmtId="0" fontId="30" fillId="2" borderId="12" xfId="0" applyFont="1" applyFill="1" applyBorder="1" applyAlignment="1">
      <alignment horizontal="center" vertical="center" wrapText="1"/>
    </xf>
    <xf numFmtId="0" fontId="40" fillId="0" borderId="0" xfId="0" applyFont="1">
      <alignment vertical="center"/>
    </xf>
    <xf numFmtId="0" fontId="13" fillId="0" borderId="0" xfId="4" applyFont="1" applyFill="1" applyBorder="1" applyAlignment="1">
      <alignment horizontal="right" vertical="center"/>
    </xf>
    <xf numFmtId="0" fontId="13" fillId="0" borderId="0" xfId="4" applyFont="1" applyFill="1" applyBorder="1" applyAlignment="1">
      <alignment horizontal="center" vertical="center"/>
    </xf>
    <xf numFmtId="0" fontId="53" fillId="0" borderId="0" xfId="2" applyFont="1" applyAlignment="1">
      <alignment vertical="center"/>
    </xf>
    <xf numFmtId="0" fontId="12" fillId="0" borderId="1" xfId="2" applyFont="1" applyBorder="1" applyAlignment="1">
      <alignment vertical="center"/>
    </xf>
    <xf numFmtId="0" fontId="70" fillId="0" borderId="0" xfId="2" applyFont="1" applyAlignment="1">
      <alignment horizontal="right" vertical="center"/>
    </xf>
    <xf numFmtId="0" fontId="71" fillId="0" borderId="0" xfId="2" applyFont="1" applyAlignment="1">
      <alignment horizontal="right" vertical="center"/>
    </xf>
    <xf numFmtId="12" fontId="70" fillId="0" borderId="0" xfId="2" applyNumberFormat="1" applyFont="1" applyAlignment="1">
      <alignment horizontal="right" vertical="center"/>
    </xf>
    <xf numFmtId="12" fontId="72" fillId="0" borderId="0" xfId="2" applyNumberFormat="1" applyFont="1" applyAlignment="1"/>
    <xf numFmtId="12" fontId="72" fillId="0" borderId="1" xfId="2" applyNumberFormat="1" applyFont="1" applyBorder="1" applyAlignment="1"/>
    <xf numFmtId="0" fontId="69" fillId="0" borderId="0" xfId="2" applyFont="1" applyBorder="1" applyAlignment="1">
      <alignment wrapText="1"/>
    </xf>
    <xf numFmtId="0" fontId="77" fillId="0" borderId="0" xfId="0" applyFont="1" applyAlignment="1">
      <alignment horizontal="right" vertical="center"/>
    </xf>
    <xf numFmtId="0" fontId="78" fillId="0" borderId="0" xfId="0" applyFont="1" applyAlignment="1">
      <alignment horizontal="right" vertical="center"/>
    </xf>
    <xf numFmtId="0" fontId="78" fillId="0" borderId="0" xfId="0" applyFont="1" applyAlignment="1">
      <alignment horizontal="right"/>
    </xf>
    <xf numFmtId="38" fontId="22" fillId="0" borderId="79" xfId="1" applyNumberFormat="1" applyFont="1" applyFill="1" applyBorder="1" applyAlignment="1">
      <alignment vertical="center" shrinkToFit="1"/>
    </xf>
    <xf numFmtId="0" fontId="13" fillId="0" borderId="0" xfId="0" applyFont="1" applyAlignment="1" applyProtection="1">
      <alignment vertical="center"/>
    </xf>
    <xf numFmtId="0" fontId="14" fillId="0" borderId="0" xfId="0" applyFont="1" applyProtection="1">
      <alignment vertical="center"/>
    </xf>
    <xf numFmtId="0" fontId="16"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right" vertical="center" wrapText="1"/>
    </xf>
    <xf numFmtId="0" fontId="13" fillId="2" borderId="41" xfId="0" applyFont="1" applyFill="1" applyBorder="1" applyAlignment="1" applyProtection="1">
      <alignment horizontal="distributed" vertical="center" wrapText="1" indent="1"/>
    </xf>
    <xf numFmtId="0" fontId="13" fillId="0" borderId="0" xfId="0" applyFont="1" applyBorder="1" applyAlignment="1" applyProtection="1">
      <alignment horizontal="center" vertical="center" shrinkToFit="1"/>
    </xf>
    <xf numFmtId="0" fontId="60" fillId="0" borderId="0" xfId="0" applyFont="1" applyProtection="1">
      <alignment vertical="center"/>
    </xf>
    <xf numFmtId="0" fontId="61" fillId="0" borderId="0" xfId="0" applyFont="1" applyAlignment="1" applyProtection="1">
      <alignment horizontal="right" vertical="center"/>
    </xf>
    <xf numFmtId="0" fontId="60" fillId="0" borderId="0" xfId="0" applyFont="1" applyAlignment="1" applyProtection="1">
      <alignment horizontal="right" vertical="center"/>
    </xf>
    <xf numFmtId="0" fontId="13" fillId="0" borderId="0" xfId="0" applyNumberFormat="1" applyFont="1" applyAlignment="1" applyProtection="1">
      <alignment horizontal="left" vertical="center" indent="15"/>
    </xf>
    <xf numFmtId="0" fontId="13" fillId="0" borderId="0" xfId="0" applyFont="1" applyFill="1" applyAlignment="1" applyProtection="1">
      <alignment vertical="top"/>
    </xf>
    <xf numFmtId="0" fontId="14" fillId="0" borderId="0" xfId="0" applyFont="1" applyFill="1" applyAlignment="1" applyProtection="1">
      <alignment horizontal="center" vertical="center"/>
    </xf>
    <xf numFmtId="0" fontId="13"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Alignment="1" applyProtection="1">
      <alignment horizontal="justify" vertical="center"/>
    </xf>
    <xf numFmtId="0" fontId="14" fillId="0" borderId="0" xfId="0" applyFont="1" applyBorder="1" applyProtection="1">
      <alignment vertical="center"/>
    </xf>
    <xf numFmtId="0" fontId="14" fillId="0" borderId="0" xfId="0" applyFont="1" applyFill="1" applyAlignment="1" applyProtection="1">
      <alignment horizontal="left" vertical="center"/>
    </xf>
    <xf numFmtId="0" fontId="13" fillId="0" borderId="0" xfId="0" applyFont="1" applyFill="1" applyAlignment="1" applyProtection="1">
      <alignment horizontal="right" vertical="center"/>
    </xf>
    <xf numFmtId="0" fontId="14" fillId="0" borderId="0" xfId="0" applyFont="1" applyAlignment="1" applyProtection="1">
      <alignment vertical="center" wrapText="1"/>
    </xf>
    <xf numFmtId="0" fontId="14" fillId="0" borderId="0" xfId="0" applyFont="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13" fillId="0" borderId="0" xfId="0" applyFont="1" applyProtection="1">
      <alignment vertical="center"/>
    </xf>
    <xf numFmtId="0" fontId="13"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27" fillId="14" borderId="4" xfId="0" applyFont="1" applyFill="1" applyBorder="1" applyAlignment="1" applyProtection="1">
      <alignment horizontal="center" vertical="center" shrinkToFit="1"/>
      <protection locked="0"/>
    </xf>
    <xf numFmtId="3" fontId="21" fillId="14" borderId="2" xfId="0" applyNumberFormat="1" applyFont="1" applyFill="1" applyBorder="1" applyAlignment="1" applyProtection="1">
      <alignment horizontal="right" vertical="center" shrinkToFit="1"/>
      <protection locked="0"/>
    </xf>
    <xf numFmtId="0" fontId="29" fillId="14" borderId="4" xfId="0" applyFont="1" applyFill="1" applyBorder="1" applyAlignment="1" applyProtection="1">
      <alignment horizontal="center" vertical="center" shrinkToFit="1"/>
      <protection locked="0"/>
    </xf>
    <xf numFmtId="179" fontId="27" fillId="14" borderId="2" xfId="0" applyNumberFormat="1" applyFont="1" applyFill="1" applyBorder="1" applyAlignment="1" applyProtection="1">
      <alignment horizontal="right" vertical="center" shrinkToFit="1"/>
      <protection locked="0"/>
    </xf>
    <xf numFmtId="0" fontId="29" fillId="14" borderId="98" xfId="0" applyFont="1" applyFill="1" applyBorder="1" applyAlignment="1" applyProtection="1">
      <alignment horizontal="center" vertical="center" shrinkToFit="1"/>
      <protection locked="0"/>
    </xf>
    <xf numFmtId="179" fontId="27" fillId="14" borderId="99" xfId="0" applyNumberFormat="1" applyFont="1" applyFill="1" applyBorder="1" applyAlignment="1" applyProtection="1">
      <alignment horizontal="right" vertical="center" shrinkToFit="1"/>
      <protection locked="0"/>
    </xf>
    <xf numFmtId="0" fontId="21" fillId="0" borderId="0" xfId="0" applyFont="1" applyAlignment="1" applyProtection="1">
      <alignment vertical="center"/>
      <protection locked="0"/>
    </xf>
    <xf numFmtId="0" fontId="16" fillId="14" borderId="2" xfId="0" applyFont="1" applyFill="1" applyBorder="1" applyAlignment="1" applyProtection="1">
      <alignment horizontal="left" vertical="center" shrinkToFit="1"/>
      <protection locked="0"/>
    </xf>
    <xf numFmtId="0" fontId="16" fillId="14" borderId="2" xfId="0" applyFont="1" applyFill="1" applyBorder="1" applyAlignment="1" applyProtection="1">
      <alignment vertical="center" shrinkToFit="1"/>
      <protection locked="0"/>
    </xf>
    <xf numFmtId="0" fontId="16" fillId="14" borderId="2" xfId="0" applyFont="1" applyFill="1" applyBorder="1" applyAlignment="1" applyProtection="1">
      <alignment horizontal="center" vertical="center" shrinkToFit="1"/>
      <protection locked="0"/>
    </xf>
    <xf numFmtId="179" fontId="13" fillId="14" borderId="5" xfId="0" applyNumberFormat="1" applyFont="1" applyFill="1" applyBorder="1" applyAlignment="1" applyProtection="1">
      <alignment horizontal="center" vertical="center" shrinkToFit="1"/>
      <protection locked="0"/>
    </xf>
    <xf numFmtId="0" fontId="16" fillId="14" borderId="6" xfId="0" applyFont="1" applyFill="1" applyBorder="1" applyAlignment="1" applyProtection="1">
      <alignment horizontal="left" vertical="center" shrinkToFit="1"/>
      <protection locked="0"/>
    </xf>
    <xf numFmtId="0" fontId="16" fillId="14" borderId="6" xfId="0" applyFont="1" applyFill="1" applyBorder="1" applyAlignment="1" applyProtection="1">
      <alignment vertical="center" shrinkToFit="1"/>
      <protection locked="0"/>
    </xf>
    <xf numFmtId="0" fontId="16" fillId="14" borderId="6" xfId="0" applyFont="1" applyFill="1" applyBorder="1" applyAlignment="1" applyProtection="1">
      <alignment horizontal="center" vertical="center" shrinkToFit="1"/>
      <protection locked="0"/>
    </xf>
    <xf numFmtId="179" fontId="21" fillId="14" borderId="75" xfId="0" applyNumberFormat="1" applyFont="1" applyFill="1" applyBorder="1" applyAlignment="1" applyProtection="1">
      <alignment horizontal="center" vertical="center" shrinkToFit="1"/>
      <protection locked="0"/>
    </xf>
    <xf numFmtId="38" fontId="13" fillId="14" borderId="4" xfId="1" applyFont="1" applyFill="1" applyBorder="1" applyAlignment="1" applyProtection="1">
      <alignment vertical="center" shrinkToFit="1"/>
      <protection locked="0"/>
    </xf>
    <xf numFmtId="176" fontId="13" fillId="14" borderId="2" xfId="0" applyNumberFormat="1" applyFont="1" applyFill="1" applyBorder="1" applyAlignment="1" applyProtection="1">
      <alignment vertical="center" shrinkToFit="1"/>
      <protection locked="0"/>
    </xf>
    <xf numFmtId="0" fontId="44" fillId="14" borderId="5" xfId="0" applyFont="1" applyFill="1" applyBorder="1" applyAlignment="1" applyProtection="1">
      <alignment horizontal="center" vertical="center" shrinkToFit="1"/>
      <protection locked="0"/>
    </xf>
    <xf numFmtId="38" fontId="13" fillId="14" borderId="61" xfId="1" applyFont="1" applyFill="1" applyBorder="1" applyAlignment="1" applyProtection="1">
      <alignment vertical="center" shrinkToFit="1"/>
      <protection locked="0"/>
    </xf>
    <xf numFmtId="176" fontId="13" fillId="14" borderId="6" xfId="0" applyNumberFormat="1" applyFont="1" applyFill="1" applyBorder="1" applyAlignment="1" applyProtection="1">
      <alignment vertical="center" shrinkToFit="1"/>
      <protection locked="0"/>
    </xf>
    <xf numFmtId="0" fontId="44" fillId="14" borderId="22" xfId="0" applyFont="1" applyFill="1" applyBorder="1" applyAlignment="1" applyProtection="1">
      <alignment horizontal="center" vertical="center" shrinkToFit="1"/>
      <protection locked="0"/>
    </xf>
    <xf numFmtId="0" fontId="13" fillId="14" borderId="2" xfId="0" applyFont="1" applyFill="1" applyBorder="1" applyAlignment="1" applyProtection="1">
      <alignment horizontal="left" vertical="center" shrinkToFit="1"/>
      <protection locked="0"/>
    </xf>
    <xf numFmtId="0" fontId="13" fillId="14" borderId="99" xfId="0" applyFont="1" applyFill="1" applyBorder="1" applyAlignment="1" applyProtection="1">
      <alignment horizontal="left" vertical="center" shrinkToFit="1"/>
      <protection locked="0"/>
    </xf>
    <xf numFmtId="0" fontId="16" fillId="14" borderId="99" xfId="0" applyFont="1" applyFill="1" applyBorder="1" applyAlignment="1" applyProtection="1">
      <alignment vertical="center" shrinkToFit="1"/>
      <protection locked="0"/>
    </xf>
    <xf numFmtId="176" fontId="13" fillId="14" borderId="99" xfId="0" applyNumberFormat="1" applyFont="1" applyFill="1" applyBorder="1" applyAlignment="1" applyProtection="1">
      <alignment vertical="center" shrinkToFit="1"/>
      <protection locked="0"/>
    </xf>
    <xf numFmtId="0" fontId="44" fillId="14" borderId="100" xfId="0" applyFont="1" applyFill="1" applyBorder="1" applyAlignment="1" applyProtection="1">
      <alignment horizontal="center" vertical="center" shrinkToFit="1"/>
      <protection locked="0"/>
    </xf>
    <xf numFmtId="184" fontId="7" fillId="14" borderId="5" xfId="0" applyNumberFormat="1" applyFont="1" applyFill="1" applyBorder="1" applyAlignment="1" applyProtection="1">
      <alignment horizontal="right" vertical="center" shrinkToFit="1"/>
      <protection locked="0"/>
    </xf>
    <xf numFmtId="184" fontId="7" fillId="14" borderId="56" xfId="0" applyNumberFormat="1" applyFont="1" applyFill="1" applyBorder="1" applyAlignment="1" applyProtection="1">
      <alignment horizontal="right" vertical="center" shrinkToFit="1"/>
      <protection locked="0"/>
    </xf>
    <xf numFmtId="183" fontId="13" fillId="14" borderId="62" xfId="4" applyNumberFormat="1" applyFont="1" applyFill="1" applyBorder="1" applyAlignment="1" applyProtection="1">
      <alignment horizontal="center" vertical="center" shrinkToFit="1"/>
      <protection locked="0"/>
    </xf>
    <xf numFmtId="0" fontId="0" fillId="5" borderId="113" xfId="0" applyFill="1" applyBorder="1" applyAlignment="1">
      <alignment horizontal="center" vertical="center"/>
    </xf>
    <xf numFmtId="0" fontId="20" fillId="5" borderId="113" xfId="0" applyFont="1" applyFill="1" applyBorder="1" applyAlignment="1">
      <alignment horizontal="center" vertical="center"/>
    </xf>
    <xf numFmtId="0" fontId="14" fillId="14" borderId="19" xfId="0" applyFont="1" applyFill="1" applyBorder="1" applyAlignment="1" applyProtection="1">
      <alignment vertical="center" shrinkToFit="1"/>
      <protection locked="0"/>
    </xf>
    <xf numFmtId="0" fontId="7" fillId="13" borderId="84" xfId="0" applyFont="1" applyFill="1" applyBorder="1" applyAlignment="1">
      <alignment horizontal="center" vertical="center" shrinkToFit="1"/>
    </xf>
    <xf numFmtId="177" fontId="14" fillId="14" borderId="30" xfId="0" applyNumberFormat="1" applyFont="1" applyFill="1" applyBorder="1" applyAlignment="1" applyProtection="1">
      <alignment vertical="center" shrinkToFit="1"/>
      <protection locked="0"/>
    </xf>
    <xf numFmtId="177" fontId="14" fillId="14" borderId="50" xfId="0" applyNumberFormat="1" applyFont="1" applyFill="1" applyBorder="1" applyAlignment="1" applyProtection="1">
      <alignment vertical="center" shrinkToFit="1"/>
      <protection locked="0"/>
    </xf>
    <xf numFmtId="0" fontId="14" fillId="14" borderId="56" xfId="0" applyFont="1" applyFill="1" applyBorder="1" applyAlignment="1" applyProtection="1">
      <alignment vertical="center" shrinkToFit="1"/>
      <protection locked="0"/>
    </xf>
    <xf numFmtId="184" fontId="0" fillId="0" borderId="106" xfId="0" applyNumberFormat="1" applyBorder="1">
      <alignment vertical="center"/>
    </xf>
    <xf numFmtId="184" fontId="0" fillId="0" borderId="117" xfId="0" applyNumberFormat="1" applyBorder="1">
      <alignment vertical="center"/>
    </xf>
    <xf numFmtId="184" fontId="52" fillId="0" borderId="116" xfId="0" applyNumberFormat="1" applyFont="1" applyBorder="1">
      <alignment vertical="center"/>
    </xf>
    <xf numFmtId="0" fontId="52" fillId="0" borderId="0" xfId="0" applyFont="1" applyAlignment="1">
      <alignment vertical="center"/>
    </xf>
    <xf numFmtId="0" fontId="0" fillId="0" borderId="42" xfId="0" applyBorder="1" applyAlignment="1">
      <alignment horizontal="center" vertical="center"/>
    </xf>
    <xf numFmtId="38" fontId="22" fillId="0" borderId="5" xfId="1" applyFont="1" applyFill="1" applyBorder="1" applyAlignment="1">
      <alignment horizontal="right" vertical="center" shrinkToFit="1"/>
    </xf>
    <xf numFmtId="38" fontId="22" fillId="0" borderId="79" xfId="1" applyFont="1" applyFill="1" applyBorder="1" applyAlignment="1">
      <alignment horizontal="right" vertical="center" shrinkToFit="1"/>
    </xf>
    <xf numFmtId="0" fontId="27" fillId="14" borderId="2" xfId="0" applyFont="1" applyFill="1" applyBorder="1" applyAlignment="1" applyProtection="1">
      <alignment horizontal="left" vertical="center" shrinkToFit="1"/>
      <protection locked="0"/>
    </xf>
    <xf numFmtId="0" fontId="27" fillId="14" borderId="99" xfId="0" applyFont="1" applyFill="1" applyBorder="1" applyAlignment="1" applyProtection="1">
      <alignment horizontal="left" vertical="center" shrinkToFit="1"/>
      <protection locked="0"/>
    </xf>
    <xf numFmtId="0" fontId="7" fillId="6" borderId="4" xfId="0" applyFont="1" applyFill="1" applyBorder="1" applyAlignment="1">
      <alignment horizontal="center" vertical="center" shrinkToFit="1"/>
    </xf>
    <xf numFmtId="0" fontId="7" fillId="6" borderId="18" xfId="0" applyFont="1" applyFill="1" applyBorder="1" applyAlignment="1">
      <alignment horizontal="center" vertical="center" shrinkToFit="1"/>
    </xf>
    <xf numFmtId="177" fontId="7" fillId="14" borderId="19" xfId="0" applyNumberFormat="1" applyFont="1" applyFill="1" applyBorder="1" applyAlignment="1" applyProtection="1">
      <alignment horizontal="right" vertical="center" shrinkToFit="1"/>
      <protection locked="0"/>
    </xf>
    <xf numFmtId="0" fontId="7" fillId="0" borderId="20" xfId="0" applyFont="1" applyFill="1" applyBorder="1" applyAlignment="1">
      <alignment horizontal="center" vertical="center" shrinkToFit="1"/>
    </xf>
    <xf numFmtId="177" fontId="7" fillId="14" borderId="21" xfId="0" applyNumberFormat="1" applyFont="1" applyFill="1" applyBorder="1" applyAlignment="1" applyProtection="1">
      <alignment horizontal="left" vertical="center" shrinkToFit="1"/>
      <protection locked="0"/>
    </xf>
    <xf numFmtId="185" fontId="7" fillId="14" borderId="5" xfId="1" applyNumberFormat="1" applyFont="1" applyFill="1" applyBorder="1" applyAlignment="1" applyProtection="1">
      <alignment vertical="center" shrinkToFit="1"/>
      <protection locked="0"/>
    </xf>
    <xf numFmtId="185" fontId="52" fillId="0" borderId="5" xfId="1" applyNumberFormat="1" applyFont="1" applyFill="1" applyBorder="1" applyAlignment="1">
      <alignment horizontal="right" vertical="center" shrinkToFit="1"/>
    </xf>
    <xf numFmtId="0" fontId="41" fillId="13" borderId="9" xfId="0" applyFont="1" applyFill="1" applyBorder="1" applyAlignment="1">
      <alignment horizontal="center" vertical="center" shrinkToFit="1"/>
    </xf>
    <xf numFmtId="0" fontId="41" fillId="13" borderId="63"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0" fillId="2" borderId="63" xfId="0" applyFont="1" applyFill="1" applyBorder="1" applyAlignment="1">
      <alignment horizontal="center" vertical="top" shrinkToFit="1"/>
    </xf>
    <xf numFmtId="0" fontId="28" fillId="2" borderId="3" xfId="0" applyFont="1" applyFill="1" applyBorder="1" applyAlignment="1">
      <alignment horizontal="center" vertical="center" shrinkToFit="1"/>
    </xf>
    <xf numFmtId="0" fontId="30" fillId="2" borderId="2" xfId="0" applyFont="1" applyFill="1" applyBorder="1" applyAlignment="1">
      <alignment horizontal="center" vertical="center" shrinkToFit="1"/>
    </xf>
    <xf numFmtId="0" fontId="30" fillId="2" borderId="84" xfId="0" applyFont="1" applyFill="1" applyBorder="1" applyAlignment="1">
      <alignment horizontal="center" vertical="center" shrinkToFit="1"/>
    </xf>
    <xf numFmtId="0" fontId="30" fillId="2" borderId="3" xfId="0" applyFont="1" applyFill="1" applyBorder="1" applyAlignment="1">
      <alignment horizontal="center" vertical="center" shrinkToFit="1"/>
    </xf>
    <xf numFmtId="0" fontId="34" fillId="0" borderId="94" xfId="0" applyFont="1" applyBorder="1" applyAlignment="1">
      <alignment vertical="top" shrinkToFit="1"/>
    </xf>
    <xf numFmtId="0" fontId="27" fillId="0" borderId="31" xfId="0" applyFont="1" applyBorder="1" applyAlignment="1">
      <alignment horizontal="left" vertical="center" shrinkToFit="1"/>
    </xf>
    <xf numFmtId="0" fontId="27" fillId="0" borderId="14" xfId="0" applyFont="1" applyBorder="1" applyAlignment="1">
      <alignment horizontal="left" vertical="center" shrinkToFit="1"/>
    </xf>
    <xf numFmtId="0" fontId="30" fillId="2" borderId="53" xfId="0" applyFont="1" applyFill="1" applyBorder="1" applyAlignment="1">
      <alignment horizontal="center" vertical="center" shrinkToFit="1"/>
    </xf>
    <xf numFmtId="186" fontId="20" fillId="14" borderId="112" xfId="0" applyNumberFormat="1" applyFont="1" applyFill="1" applyBorder="1" applyAlignment="1" applyProtection="1">
      <alignment vertical="center" shrinkToFit="1"/>
      <protection locked="0"/>
    </xf>
    <xf numFmtId="186" fontId="74" fillId="0" borderId="109" xfId="0" applyNumberFormat="1" applyFont="1" applyBorder="1" applyAlignment="1">
      <alignment shrinkToFit="1"/>
    </xf>
    <xf numFmtId="186" fontId="20" fillId="14" borderId="109" xfId="0" applyNumberFormat="1" applyFont="1" applyFill="1" applyBorder="1" applyAlignment="1" applyProtection="1">
      <alignment vertical="center" shrinkToFit="1"/>
      <protection locked="0"/>
    </xf>
    <xf numFmtId="0" fontId="28" fillId="2" borderId="5"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180" fontId="13" fillId="0" borderId="106" xfId="3" applyNumberFormat="1" applyFont="1" applyFill="1" applyBorder="1" applyAlignment="1">
      <alignment horizontal="center" vertical="center" shrinkToFit="1"/>
    </xf>
    <xf numFmtId="180" fontId="21" fillId="0" borderId="105" xfId="3" applyNumberFormat="1" applyFont="1" applyFill="1" applyBorder="1" applyAlignment="1">
      <alignment horizontal="center" vertical="center" shrinkToFit="1"/>
    </xf>
    <xf numFmtId="180" fontId="21" fillId="0" borderId="36" xfId="0" applyNumberFormat="1" applyFont="1" applyFill="1" applyBorder="1" applyAlignment="1">
      <alignment horizontal="center" vertical="center" shrinkToFit="1"/>
    </xf>
    <xf numFmtId="0" fontId="29" fillId="2" borderId="53" xfId="0" applyFont="1" applyFill="1" applyBorder="1" applyAlignment="1">
      <alignment horizontal="center" vertical="center" shrinkToFit="1"/>
    </xf>
    <xf numFmtId="0" fontId="13" fillId="2" borderId="47" xfId="0" applyFont="1" applyFill="1" applyBorder="1" applyAlignment="1" applyProtection="1">
      <alignment horizontal="center" vertical="center" wrapText="1"/>
    </xf>
    <xf numFmtId="0" fontId="13" fillId="2" borderId="46" xfId="0" applyFont="1" applyFill="1" applyBorder="1" applyAlignment="1" applyProtection="1">
      <alignment horizontal="center" vertical="center" wrapText="1"/>
    </xf>
    <xf numFmtId="0" fontId="16" fillId="2" borderId="48" xfId="0" applyFont="1" applyFill="1" applyBorder="1" applyAlignment="1" applyProtection="1">
      <alignment horizontal="distributed" vertical="center" wrapText="1" indent="2"/>
    </xf>
    <xf numFmtId="0" fontId="16" fillId="2" borderId="49" xfId="0" applyFont="1" applyFill="1" applyBorder="1" applyAlignment="1" applyProtection="1">
      <alignment horizontal="distributed" vertical="center" wrapText="1" indent="2"/>
    </xf>
    <xf numFmtId="0" fontId="16" fillId="2" borderId="83" xfId="0" applyFont="1" applyFill="1" applyBorder="1" applyAlignment="1" applyProtection="1">
      <alignment horizontal="distributed" vertical="center" wrapText="1" indent="2"/>
    </xf>
    <xf numFmtId="0" fontId="15" fillId="11" borderId="38" xfId="0" applyFont="1" applyFill="1" applyBorder="1" applyAlignment="1" applyProtection="1">
      <alignment horizontal="distributed" vertical="center" indent="3"/>
    </xf>
    <xf numFmtId="0" fontId="15" fillId="11" borderId="39" xfId="0" applyFont="1" applyFill="1" applyBorder="1" applyAlignment="1" applyProtection="1">
      <alignment horizontal="distributed" vertical="center" indent="3"/>
    </xf>
    <xf numFmtId="0" fontId="15" fillId="11" borderId="31" xfId="0" applyFont="1" applyFill="1" applyBorder="1" applyAlignment="1" applyProtection="1">
      <alignment horizontal="distributed" vertical="center" indent="3"/>
    </xf>
    <xf numFmtId="0" fontId="17" fillId="0" borderId="0" xfId="0" applyFont="1" applyAlignment="1" applyProtection="1">
      <alignment horizontal="center" vertical="center"/>
    </xf>
    <xf numFmtId="0" fontId="13" fillId="2" borderId="41" xfId="0" applyFont="1" applyFill="1" applyBorder="1" applyAlignment="1" applyProtection="1">
      <alignment horizontal="center" vertical="center" wrapText="1"/>
    </xf>
    <xf numFmtId="0" fontId="13" fillId="14" borderId="19" xfId="0" applyFont="1" applyFill="1" applyBorder="1" applyAlignment="1" applyProtection="1">
      <alignment horizontal="left" vertical="center" wrapText="1"/>
      <protection locked="0"/>
    </xf>
    <xf numFmtId="0" fontId="13" fillId="14" borderId="20" xfId="0" applyFont="1" applyFill="1" applyBorder="1" applyAlignment="1" applyProtection="1">
      <alignment horizontal="left" vertical="center" wrapText="1"/>
      <protection locked="0"/>
    </xf>
    <xf numFmtId="0" fontId="13" fillId="14" borderId="18" xfId="0" applyFont="1" applyFill="1" applyBorder="1" applyAlignment="1" applyProtection="1">
      <alignment horizontal="left" vertical="center" wrapText="1"/>
      <protection locked="0"/>
    </xf>
    <xf numFmtId="0" fontId="13" fillId="2" borderId="44"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3" fillId="14" borderId="19" xfId="0" applyFont="1" applyFill="1" applyBorder="1" applyAlignment="1" applyProtection="1">
      <alignment horizontal="left" vertical="center" shrinkToFit="1"/>
      <protection locked="0"/>
    </xf>
    <xf numFmtId="0" fontId="13" fillId="14" borderId="18" xfId="0" applyFont="1" applyFill="1" applyBorder="1" applyAlignment="1" applyProtection="1">
      <alignment horizontal="left" vertical="center" shrinkToFit="1"/>
      <protection locked="0"/>
    </xf>
    <xf numFmtId="0" fontId="14" fillId="0" borderId="30" xfId="0" applyFont="1" applyFill="1" applyBorder="1" applyAlignment="1" applyProtection="1">
      <alignment horizontal="center" vertical="center"/>
    </xf>
    <xf numFmtId="0" fontId="14" fillId="0" borderId="94" xfId="0" applyFont="1" applyFill="1" applyBorder="1" applyAlignment="1" applyProtection="1">
      <alignment horizontal="center" vertical="center"/>
    </xf>
    <xf numFmtId="0" fontId="13" fillId="0" borderId="0" xfId="0" applyNumberFormat="1" applyFont="1" applyAlignment="1" applyProtection="1">
      <alignment horizontal="center" vertical="center"/>
    </xf>
    <xf numFmtId="0" fontId="13" fillId="0" borderId="107" xfId="0" applyNumberFormat="1" applyFont="1" applyBorder="1" applyAlignment="1" applyProtection="1">
      <alignment horizontal="center" vertical="center"/>
    </xf>
    <xf numFmtId="0" fontId="75" fillId="0" borderId="0" xfId="0" applyFont="1" applyAlignment="1" applyProtection="1">
      <alignment horizontal="center" vertical="center"/>
    </xf>
    <xf numFmtId="0" fontId="13" fillId="0" borderId="0" xfId="0" applyFont="1" applyFill="1" applyAlignment="1" applyProtection="1">
      <alignment horizontal="left" vertical="center"/>
    </xf>
    <xf numFmtId="0" fontId="13" fillId="14" borderId="2" xfId="0" applyFont="1" applyFill="1" applyBorder="1" applyAlignment="1" applyProtection="1">
      <alignment horizontal="left" vertical="center" shrinkToFit="1"/>
      <protection locked="0"/>
    </xf>
    <xf numFmtId="38" fontId="55" fillId="0" borderId="38" xfId="1" applyFont="1" applyFill="1" applyBorder="1" applyAlignment="1" applyProtection="1">
      <alignment horizontal="center" vertical="center" wrapText="1"/>
    </xf>
    <xf numFmtId="38" fontId="55" fillId="0" borderId="39" xfId="1" applyFont="1" applyFill="1" applyBorder="1" applyAlignment="1" applyProtection="1">
      <alignment horizontal="center" vertical="center" wrapText="1"/>
    </xf>
    <xf numFmtId="38" fontId="55" fillId="0" borderId="31" xfId="1" applyFont="1" applyFill="1" applyBorder="1" applyAlignment="1" applyProtection="1">
      <alignment horizontal="center" vertical="center" wrapText="1"/>
    </xf>
    <xf numFmtId="0" fontId="13" fillId="0" borderId="0" xfId="0" applyFont="1" applyAlignment="1" applyProtection="1">
      <alignment horizontal="left" vertical="center" shrinkToFit="1"/>
    </xf>
    <xf numFmtId="0" fontId="13" fillId="0" borderId="0" xfId="0" applyFont="1" applyAlignment="1" applyProtection="1">
      <alignment horizontal="center" vertical="center"/>
    </xf>
    <xf numFmtId="0" fontId="18" fillId="0" borderId="0" xfId="0" applyFont="1" applyAlignment="1" applyProtection="1">
      <alignment horizontal="left" vertical="center"/>
    </xf>
    <xf numFmtId="176" fontId="21" fillId="14" borderId="10" xfId="0" applyNumberFormat="1" applyFont="1" applyFill="1" applyBorder="1" applyAlignment="1" applyProtection="1">
      <alignment horizontal="left" vertical="center" shrinkToFit="1"/>
      <protection locked="0"/>
    </xf>
    <xf numFmtId="176" fontId="21" fillId="14" borderId="11" xfId="0" applyNumberFormat="1" applyFont="1" applyFill="1" applyBorder="1" applyAlignment="1" applyProtection="1">
      <alignment horizontal="left" vertical="center" shrinkToFit="1"/>
      <protection locked="0"/>
    </xf>
    <xf numFmtId="176" fontId="21" fillId="14" borderId="82" xfId="0" applyNumberFormat="1" applyFont="1" applyFill="1" applyBorder="1" applyAlignment="1" applyProtection="1">
      <alignment horizontal="left" vertical="center" shrinkToFit="1"/>
      <protection locked="0"/>
    </xf>
    <xf numFmtId="176" fontId="21" fillId="14" borderId="66" xfId="0" applyNumberFormat="1" applyFont="1" applyFill="1" applyBorder="1" applyAlignment="1" applyProtection="1">
      <alignment horizontal="left" vertical="center" shrinkToFit="1"/>
      <protection locked="0"/>
    </xf>
    <xf numFmtId="176" fontId="21" fillId="14" borderId="72" xfId="0" applyNumberFormat="1" applyFont="1" applyFill="1" applyBorder="1" applyAlignment="1" applyProtection="1">
      <alignment horizontal="left" vertical="center" shrinkToFit="1"/>
      <protection locked="0"/>
    </xf>
    <xf numFmtId="176" fontId="21" fillId="14" borderId="67" xfId="0" applyNumberFormat="1" applyFont="1" applyFill="1" applyBorder="1" applyAlignment="1" applyProtection="1">
      <alignment horizontal="left" vertical="center" shrinkToFit="1"/>
      <protection locked="0"/>
    </xf>
    <xf numFmtId="0" fontId="30" fillId="0" borderId="2" xfId="0" applyFont="1" applyFill="1" applyBorder="1" applyAlignment="1">
      <alignment horizontal="center" vertical="center" shrinkToFit="1"/>
    </xf>
    <xf numFmtId="0" fontId="21" fillId="14" borderId="2" xfId="0" applyFont="1" applyFill="1" applyBorder="1" applyAlignment="1" applyProtection="1">
      <alignment horizontal="left" vertical="center" shrinkToFit="1"/>
      <protection locked="0"/>
    </xf>
    <xf numFmtId="0" fontId="21" fillId="14" borderId="5" xfId="0" applyFont="1" applyFill="1" applyBorder="1" applyAlignment="1" applyProtection="1">
      <alignment horizontal="left" vertical="center" shrinkToFit="1"/>
      <protection locked="0"/>
    </xf>
    <xf numFmtId="0" fontId="30" fillId="2" borderId="60"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72" xfId="0" applyFont="1" applyFill="1" applyBorder="1" applyAlignment="1">
      <alignment horizontal="center" vertical="center" wrapText="1"/>
    </xf>
    <xf numFmtId="0" fontId="27" fillId="14" borderId="94" xfId="0" applyFont="1" applyFill="1" applyBorder="1" applyAlignment="1" applyProtection="1">
      <alignment horizontal="left" vertical="center" shrinkToFit="1"/>
      <protection locked="0"/>
    </xf>
    <xf numFmtId="0" fontId="27" fillId="14" borderId="0" xfId="0" applyFont="1" applyFill="1" applyBorder="1" applyAlignment="1" applyProtection="1">
      <alignment horizontal="left" vertical="center" shrinkToFit="1"/>
      <protection locked="0"/>
    </xf>
    <xf numFmtId="0" fontId="27" fillId="14" borderId="104" xfId="0" applyFont="1" applyFill="1" applyBorder="1" applyAlignment="1" applyProtection="1">
      <alignment horizontal="left" vertical="center" shrinkToFit="1"/>
      <protection locked="0"/>
    </xf>
    <xf numFmtId="0" fontId="27" fillId="14" borderId="65" xfId="0" applyFont="1" applyFill="1" applyBorder="1" applyAlignment="1" applyProtection="1">
      <alignment horizontal="left" vertical="center" shrinkToFit="1"/>
      <protection locked="0"/>
    </xf>
    <xf numFmtId="0" fontId="27" fillId="14" borderId="1" xfId="0" applyFont="1" applyFill="1" applyBorder="1" applyAlignment="1" applyProtection="1">
      <alignment horizontal="left" vertical="center" shrinkToFit="1"/>
      <protection locked="0"/>
    </xf>
    <xf numFmtId="0" fontId="27" fillId="14" borderId="14" xfId="0" applyFont="1" applyFill="1" applyBorder="1" applyAlignment="1" applyProtection="1">
      <alignment horizontal="left" vertical="center" shrinkToFit="1"/>
      <protection locked="0"/>
    </xf>
    <xf numFmtId="0" fontId="30" fillId="0" borderId="84" xfId="0" applyFont="1" applyFill="1" applyBorder="1" applyAlignment="1">
      <alignment horizontal="center" vertical="center" shrinkToFit="1"/>
    </xf>
    <xf numFmtId="176" fontId="21" fillId="14" borderId="0" xfId="0" applyNumberFormat="1" applyFont="1" applyFill="1" applyBorder="1" applyAlignment="1" applyProtection="1">
      <alignment horizontal="left" vertical="top" shrinkToFit="1"/>
      <protection locked="0"/>
    </xf>
    <xf numFmtId="176" fontId="21" fillId="14" borderId="104" xfId="0" applyNumberFormat="1" applyFont="1" applyFill="1" applyBorder="1" applyAlignment="1" applyProtection="1">
      <alignment horizontal="left" vertical="top" shrinkToFit="1"/>
      <protection locked="0"/>
    </xf>
    <xf numFmtId="178" fontId="21" fillId="0" borderId="72" xfId="0" applyNumberFormat="1" applyFont="1" applyFill="1" applyBorder="1" applyAlignment="1">
      <alignment horizontal="left" vertical="center" wrapText="1"/>
    </xf>
    <xf numFmtId="178" fontId="21" fillId="0" borderId="67" xfId="0" applyNumberFormat="1"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2" xfId="0" applyFont="1" applyFill="1" applyBorder="1" applyAlignment="1">
      <alignment horizontal="center" vertical="center" wrapText="1"/>
    </xf>
    <xf numFmtId="176" fontId="21" fillId="14" borderId="3" xfId="0" applyNumberFormat="1" applyFont="1" applyFill="1" applyBorder="1" applyAlignment="1" applyProtection="1">
      <alignment vertical="center" shrinkToFit="1"/>
      <protection locked="0"/>
    </xf>
    <xf numFmtId="176" fontId="21" fillId="14" borderId="54" xfId="0" applyNumberFormat="1" applyFont="1" applyFill="1" applyBorder="1" applyAlignment="1" applyProtection="1">
      <alignment vertical="center" shrinkToFit="1"/>
      <protection locked="0"/>
    </xf>
    <xf numFmtId="176" fontId="21" fillId="14" borderId="2" xfId="0" applyNumberFormat="1" applyFont="1" applyFill="1" applyBorder="1" applyAlignment="1" applyProtection="1">
      <alignment vertical="center" shrinkToFit="1"/>
      <protection locked="0"/>
    </xf>
    <xf numFmtId="176" fontId="21" fillId="14" borderId="5" xfId="0" applyNumberFormat="1" applyFont="1" applyFill="1" applyBorder="1" applyAlignment="1" applyProtection="1">
      <alignment vertical="center" shrinkToFit="1"/>
      <protection locked="0"/>
    </xf>
    <xf numFmtId="176" fontId="21" fillId="14" borderId="84" xfId="0" applyNumberFormat="1" applyFont="1" applyFill="1" applyBorder="1" applyAlignment="1" applyProtection="1">
      <alignment vertical="center" shrinkToFit="1"/>
      <protection locked="0"/>
    </xf>
    <xf numFmtId="176" fontId="21" fillId="14" borderId="56" xfId="0" applyNumberFormat="1" applyFont="1" applyFill="1" applyBorder="1" applyAlignment="1" applyProtection="1">
      <alignment vertical="center" shrinkToFit="1"/>
      <protection locked="0"/>
    </xf>
    <xf numFmtId="0" fontId="22" fillId="14" borderId="28" xfId="0" applyFont="1" applyFill="1" applyBorder="1" applyAlignment="1" applyProtection="1">
      <alignment horizontal="left" vertical="center" shrinkToFit="1"/>
      <protection locked="0"/>
    </xf>
    <xf numFmtId="0" fontId="22" fillId="14" borderId="39" xfId="0" applyFont="1" applyFill="1" applyBorder="1" applyAlignment="1" applyProtection="1">
      <alignment horizontal="left" vertical="center" shrinkToFit="1"/>
      <protection locked="0"/>
    </xf>
    <xf numFmtId="0" fontId="22" fillId="14" borderId="31" xfId="0" applyFont="1" applyFill="1" applyBorder="1" applyAlignment="1" applyProtection="1">
      <alignment horizontal="left" vertical="center" shrinkToFit="1"/>
      <protection locked="0"/>
    </xf>
    <xf numFmtId="0" fontId="30" fillId="2" borderId="9" xfId="0" applyFont="1" applyFill="1" applyBorder="1" applyAlignment="1">
      <alignment horizontal="center" shrinkToFit="1"/>
    </xf>
    <xf numFmtId="0" fontId="30" fillId="2" borderId="60" xfId="0" applyFont="1" applyFill="1" applyBorder="1" applyAlignment="1">
      <alignment horizontal="center" shrinkToFit="1"/>
    </xf>
    <xf numFmtId="0" fontId="30" fillId="2" borderId="33" xfId="0" applyFont="1" applyFill="1" applyBorder="1" applyAlignment="1">
      <alignment horizontal="center" shrinkToFit="1"/>
    </xf>
    <xf numFmtId="0" fontId="30" fillId="2" borderId="110" xfId="0" applyFont="1" applyFill="1" applyBorder="1" applyAlignment="1">
      <alignment horizontal="center" shrinkToFit="1"/>
    </xf>
    <xf numFmtId="0" fontId="30" fillId="2" borderId="108" xfId="0" applyFont="1" applyFill="1" applyBorder="1" applyAlignment="1">
      <alignment horizontal="center" shrinkToFit="1"/>
    </xf>
    <xf numFmtId="0" fontId="30" fillId="2" borderId="107" xfId="0" applyFont="1" applyFill="1" applyBorder="1" applyAlignment="1">
      <alignment horizontal="center" shrinkToFit="1"/>
    </xf>
    <xf numFmtId="0" fontId="30" fillId="2" borderId="5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28" fillId="0" borderId="3" xfId="0" applyFont="1" applyFill="1" applyBorder="1" applyAlignment="1">
      <alignment horizontal="center" vertical="center" shrinkToFit="1"/>
    </xf>
    <xf numFmtId="0" fontId="29" fillId="14" borderId="3" xfId="0" applyNumberFormat="1" applyFont="1" applyFill="1" applyBorder="1" applyAlignment="1" applyProtection="1">
      <alignment vertical="center" shrinkToFit="1"/>
      <protection locked="0"/>
    </xf>
    <xf numFmtId="0" fontId="29" fillId="14" borderId="54" xfId="0" applyNumberFormat="1" applyFont="1" applyFill="1" applyBorder="1" applyAlignment="1" applyProtection="1">
      <alignment vertical="center" shrinkToFit="1"/>
      <protection locked="0"/>
    </xf>
    <xf numFmtId="0" fontId="30"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82" xfId="0" applyFont="1" applyFill="1" applyBorder="1" applyAlignment="1">
      <alignment horizontal="center" vertical="center" wrapText="1"/>
    </xf>
    <xf numFmtId="0" fontId="32" fillId="2" borderId="63" xfId="0" applyFont="1" applyFill="1" applyBorder="1" applyAlignment="1">
      <alignment horizontal="center" vertical="center" wrapText="1"/>
    </xf>
    <xf numFmtId="0" fontId="32" fillId="2" borderId="72" xfId="0" applyFont="1" applyFill="1" applyBorder="1" applyAlignment="1">
      <alignment horizontal="center" vertical="center" wrapText="1"/>
    </xf>
    <xf numFmtId="0" fontId="33" fillId="0" borderId="102" xfId="0" applyFont="1" applyBorder="1" applyAlignment="1">
      <alignment horizontal="left" vertical="top" wrapText="1"/>
    </xf>
    <xf numFmtId="0" fontId="33" fillId="0" borderId="45" xfId="0" applyFont="1" applyBorder="1" applyAlignment="1">
      <alignment horizontal="left" vertical="top" wrapText="1"/>
    </xf>
    <xf numFmtId="0" fontId="33" fillId="0" borderId="103" xfId="0" applyFont="1" applyBorder="1" applyAlignment="1">
      <alignment horizontal="left" vertical="top" wrapText="1"/>
    </xf>
    <xf numFmtId="0" fontId="30" fillId="2" borderId="10" xfId="0" applyFont="1" applyFill="1" applyBorder="1" applyAlignment="1">
      <alignment horizontal="center" vertical="center" wrapText="1"/>
    </xf>
    <xf numFmtId="0" fontId="21" fillId="14" borderId="84" xfId="0" applyFont="1" applyFill="1" applyBorder="1" applyAlignment="1" applyProtection="1">
      <alignment horizontal="left" vertical="center" shrinkToFit="1"/>
      <protection locked="0"/>
    </xf>
    <xf numFmtId="0" fontId="21" fillId="14" borderId="56" xfId="0" applyFont="1" applyFill="1" applyBorder="1" applyAlignment="1" applyProtection="1">
      <alignment horizontal="left" vertical="center" shrinkToFit="1"/>
      <protection locked="0"/>
    </xf>
    <xf numFmtId="176" fontId="21" fillId="14" borderId="45" xfId="0" applyNumberFormat="1" applyFont="1" applyFill="1" applyBorder="1" applyAlignment="1" applyProtection="1">
      <alignment horizontal="left" vertical="center" shrinkToFit="1"/>
      <protection locked="0"/>
    </xf>
    <xf numFmtId="176" fontId="21" fillId="14" borderId="103" xfId="0" applyNumberFormat="1" applyFont="1" applyFill="1" applyBorder="1" applyAlignment="1" applyProtection="1">
      <alignment horizontal="left" vertical="center" shrinkToFit="1"/>
      <protection locked="0"/>
    </xf>
    <xf numFmtId="0" fontId="21" fillId="14" borderId="82" xfId="0" applyFont="1" applyFill="1" applyBorder="1" applyAlignment="1" applyProtection="1">
      <alignment horizontal="left" vertical="center" shrinkToFit="1"/>
      <protection locked="0"/>
    </xf>
    <xf numFmtId="0" fontId="21" fillId="14" borderId="66" xfId="0" applyFont="1" applyFill="1" applyBorder="1" applyAlignment="1" applyProtection="1">
      <alignment horizontal="left" vertical="center" shrinkToFit="1"/>
      <protection locked="0"/>
    </xf>
    <xf numFmtId="0" fontId="21" fillId="14" borderId="72" xfId="0" applyFont="1" applyFill="1" applyBorder="1" applyAlignment="1" applyProtection="1">
      <alignment horizontal="left" vertical="center" shrinkToFit="1"/>
      <protection locked="0"/>
    </xf>
    <xf numFmtId="0" fontId="21" fillId="14" borderId="67" xfId="0" applyFont="1" applyFill="1" applyBorder="1" applyAlignment="1" applyProtection="1">
      <alignment horizontal="left" vertical="center" shrinkToFit="1"/>
      <protection locked="0"/>
    </xf>
    <xf numFmtId="0" fontId="66" fillId="2" borderId="95" xfId="0" applyFont="1" applyFill="1" applyBorder="1" applyAlignment="1">
      <alignment horizontal="center" vertical="top" shrinkToFit="1"/>
    </xf>
    <xf numFmtId="0" fontId="66" fillId="2" borderId="64" xfId="0" applyFont="1" applyFill="1" applyBorder="1" applyAlignment="1">
      <alignment horizontal="center" vertical="top" shrinkToFit="1"/>
    </xf>
    <xf numFmtId="0" fontId="24" fillId="0" borderId="0" xfId="0" applyFont="1" applyAlignment="1">
      <alignment horizontal="center" vertical="center"/>
    </xf>
    <xf numFmtId="0" fontId="28" fillId="2" borderId="53"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9" fillId="14" borderId="3" xfId="0" applyFont="1" applyFill="1" applyBorder="1" applyAlignment="1" applyProtection="1">
      <alignment vertical="center" shrinkToFit="1"/>
      <protection locked="0"/>
    </xf>
    <xf numFmtId="0" fontId="29" fillId="14" borderId="54" xfId="0" applyFont="1" applyFill="1" applyBorder="1" applyAlignment="1" applyProtection="1">
      <alignment vertical="center" shrinkToFit="1"/>
      <protection locked="0"/>
    </xf>
    <xf numFmtId="0" fontId="30" fillId="2" borderId="53" xfId="0" applyFont="1" applyFill="1" applyBorder="1" applyAlignment="1">
      <alignment horizontal="center" vertical="center" shrinkToFit="1"/>
    </xf>
    <xf numFmtId="0" fontId="30" fillId="2" borderId="4" xfId="0" applyFont="1" applyFill="1" applyBorder="1" applyAlignment="1">
      <alignment horizontal="center" vertical="center" shrinkToFit="1"/>
    </xf>
    <xf numFmtId="0" fontId="30" fillId="2" borderId="55" xfId="0" applyFont="1" applyFill="1" applyBorder="1" applyAlignment="1">
      <alignment horizontal="center" vertical="center" shrinkToFit="1"/>
    </xf>
    <xf numFmtId="0" fontId="29" fillId="14" borderId="3" xfId="0" applyFont="1" applyFill="1" applyBorder="1" applyAlignment="1" applyProtection="1">
      <alignment horizontal="left" vertical="center" shrinkToFit="1"/>
      <protection locked="0"/>
    </xf>
    <xf numFmtId="0" fontId="29" fillId="14" borderId="54" xfId="0" applyFont="1" applyFill="1" applyBorder="1" applyAlignment="1" applyProtection="1">
      <alignment horizontal="left" vertical="center" shrinkToFit="1"/>
      <protection locked="0"/>
    </xf>
    <xf numFmtId="0" fontId="30" fillId="2" borderId="2" xfId="0" applyFont="1" applyFill="1" applyBorder="1" applyAlignment="1">
      <alignment horizontal="center" vertical="center" shrinkToFit="1"/>
    </xf>
    <xf numFmtId="0" fontId="30" fillId="2" borderId="84" xfId="0" applyFont="1" applyFill="1" applyBorder="1" applyAlignment="1">
      <alignment horizontal="center" vertical="center" shrinkToFit="1"/>
    </xf>
    <xf numFmtId="178" fontId="21" fillId="0" borderId="2" xfId="0" applyNumberFormat="1" applyFont="1" applyFill="1" applyBorder="1" applyAlignment="1">
      <alignment horizontal="left" vertical="center" wrapText="1" shrinkToFit="1"/>
    </xf>
    <xf numFmtId="178" fontId="21" fillId="0" borderId="5" xfId="0" applyNumberFormat="1" applyFont="1" applyFill="1" applyBorder="1" applyAlignment="1">
      <alignment horizontal="left" vertical="center" wrapText="1" shrinkToFit="1"/>
    </xf>
    <xf numFmtId="178" fontId="21" fillId="0" borderId="84" xfId="0" applyNumberFormat="1" applyFont="1" applyFill="1" applyBorder="1" applyAlignment="1">
      <alignment horizontal="left" vertical="center" wrapText="1" shrinkToFit="1"/>
    </xf>
    <xf numFmtId="178" fontId="21" fillId="0" borderId="56" xfId="0" applyNumberFormat="1" applyFont="1" applyFill="1" applyBorder="1" applyAlignment="1">
      <alignment horizontal="left" vertical="center" wrapText="1" shrinkToFit="1"/>
    </xf>
    <xf numFmtId="178" fontId="21" fillId="0" borderId="2" xfId="0" applyNumberFormat="1" applyFont="1" applyFill="1" applyBorder="1" applyAlignment="1">
      <alignment horizontal="left" vertical="center" shrinkToFit="1"/>
    </xf>
    <xf numFmtId="178" fontId="21" fillId="0" borderId="5" xfId="0" applyNumberFormat="1" applyFont="1" applyFill="1" applyBorder="1" applyAlignment="1">
      <alignment horizontal="left" vertical="center" shrinkToFit="1"/>
    </xf>
    <xf numFmtId="178" fontId="21" fillId="0" borderId="84" xfId="0" applyNumberFormat="1" applyFont="1" applyFill="1" applyBorder="1" applyAlignment="1">
      <alignment horizontal="left" vertical="center" shrinkToFit="1"/>
    </xf>
    <xf numFmtId="178" fontId="21" fillId="0" borderId="56" xfId="0" applyNumberFormat="1" applyFont="1" applyFill="1" applyBorder="1" applyAlignment="1">
      <alignment horizontal="left" vertical="center" shrinkToFit="1"/>
    </xf>
    <xf numFmtId="0" fontId="66" fillId="2" borderId="12" xfId="0" applyFont="1" applyFill="1" applyBorder="1" applyAlignment="1">
      <alignment horizontal="center" vertical="center" wrapText="1"/>
    </xf>
    <xf numFmtId="0" fontId="66" fillId="2" borderId="13" xfId="0" applyFont="1" applyFill="1" applyBorder="1" applyAlignment="1">
      <alignment horizontal="center" vertical="center" wrapText="1"/>
    </xf>
    <xf numFmtId="38" fontId="21" fillId="14" borderId="13" xfId="1" applyFont="1" applyFill="1" applyBorder="1" applyAlignment="1" applyProtection="1">
      <alignment horizontal="right" vertical="center" shrinkToFit="1"/>
      <protection locked="0"/>
    </xf>
    <xf numFmtId="38" fontId="21" fillId="14" borderId="28" xfId="1" applyFont="1" applyFill="1" applyBorder="1" applyAlignment="1" applyProtection="1">
      <alignment horizontal="right" vertical="center" shrinkToFit="1"/>
      <protection locked="0"/>
    </xf>
    <xf numFmtId="0" fontId="30" fillId="2" borderId="12"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179" fontId="21" fillId="14" borderId="13" xfId="1" applyNumberFormat="1" applyFont="1" applyFill="1" applyBorder="1" applyAlignment="1" applyProtection="1">
      <alignment horizontal="right" vertical="center" shrinkToFit="1"/>
      <protection locked="0"/>
    </xf>
    <xf numFmtId="179" fontId="21" fillId="14" borderId="28" xfId="1" applyNumberFormat="1" applyFont="1" applyFill="1" applyBorder="1" applyAlignment="1" applyProtection="1">
      <alignment horizontal="right" vertical="center" shrinkToFit="1"/>
      <protection locked="0"/>
    </xf>
    <xf numFmtId="0" fontId="66" fillId="2" borderId="9" xfId="0" applyFont="1" applyFill="1" applyBorder="1" applyAlignment="1">
      <alignment horizontal="center" vertical="center" wrapText="1"/>
    </xf>
    <xf numFmtId="0" fontId="66" fillId="2" borderId="10" xfId="0" applyFont="1" applyFill="1" applyBorder="1" applyAlignment="1">
      <alignment horizontal="center" vertical="center" wrapText="1"/>
    </xf>
    <xf numFmtId="0" fontId="66" fillId="2" borderId="60" xfId="0" applyFont="1" applyFill="1" applyBorder="1" applyAlignment="1">
      <alignment horizontal="center" vertical="center" wrapText="1"/>
    </xf>
    <xf numFmtId="0" fontId="66" fillId="2" borderId="82" xfId="0" applyFont="1" applyFill="1" applyBorder="1" applyAlignment="1">
      <alignment horizontal="center" vertical="center" wrapText="1"/>
    </xf>
    <xf numFmtId="0" fontId="66" fillId="2" borderId="63" xfId="0" applyFont="1" applyFill="1" applyBorder="1" applyAlignment="1">
      <alignment horizontal="center" vertical="center" wrapText="1"/>
    </xf>
    <xf numFmtId="0" fontId="66" fillId="2" borderId="72" xfId="0" applyFont="1" applyFill="1" applyBorder="1" applyAlignment="1">
      <alignment horizontal="center" vertical="center" wrapText="1"/>
    </xf>
    <xf numFmtId="0" fontId="33" fillId="0" borderId="10" xfId="0" applyFont="1" applyBorder="1" applyAlignment="1">
      <alignment horizontal="left" vertical="top" shrinkToFit="1"/>
    </xf>
    <xf numFmtId="0" fontId="33" fillId="0" borderId="11" xfId="0" applyFont="1" applyBorder="1" applyAlignment="1">
      <alignment horizontal="left" vertical="top" shrinkToFit="1"/>
    </xf>
    <xf numFmtId="176" fontId="21" fillId="14" borderId="0" xfId="0" applyNumberFormat="1" applyFont="1" applyFill="1" applyBorder="1" applyAlignment="1" applyProtection="1">
      <alignment horizontal="left" vertical="center" shrinkToFit="1"/>
      <protection locked="0"/>
    </xf>
    <xf numFmtId="176" fontId="21" fillId="14" borderId="104" xfId="0" applyNumberFormat="1" applyFont="1" applyFill="1" applyBorder="1" applyAlignment="1" applyProtection="1">
      <alignment horizontal="left" vertical="center" shrinkToFit="1"/>
      <protection locked="0"/>
    </xf>
    <xf numFmtId="0" fontId="21" fillId="14" borderId="72" xfId="0" applyFont="1" applyFill="1" applyBorder="1" applyAlignment="1" applyProtection="1">
      <alignment horizontal="left" vertical="center" wrapText="1"/>
      <protection locked="0"/>
    </xf>
    <xf numFmtId="0" fontId="21" fillId="14" borderId="67" xfId="0" applyFont="1" applyFill="1" applyBorder="1" applyAlignment="1" applyProtection="1">
      <alignment horizontal="left" vertical="center" wrapText="1"/>
      <protection locked="0"/>
    </xf>
    <xf numFmtId="0" fontId="30" fillId="2" borderId="38" xfId="0" applyFont="1" applyFill="1" applyBorder="1" applyAlignment="1">
      <alignment horizontal="center" vertical="center" shrinkToFit="1"/>
    </xf>
    <xf numFmtId="0" fontId="30" fillId="2" borderId="39" xfId="0" applyFont="1" applyFill="1" applyBorder="1" applyAlignment="1">
      <alignment horizontal="center" vertical="center" shrinkToFit="1"/>
    </xf>
    <xf numFmtId="0" fontId="27" fillId="14" borderId="38" xfId="0" applyFont="1" applyFill="1" applyBorder="1" applyAlignment="1" applyProtection="1">
      <alignment horizontal="center" vertical="center" shrinkToFit="1"/>
      <protection locked="0"/>
    </xf>
    <xf numFmtId="0" fontId="27" fillId="14" borderId="39" xfId="0" applyFont="1" applyFill="1" applyBorder="1" applyAlignment="1" applyProtection="1">
      <alignment horizontal="center" vertical="center" shrinkToFit="1"/>
      <protection locked="0"/>
    </xf>
    <xf numFmtId="0" fontId="30" fillId="5" borderId="39" xfId="0" applyFont="1" applyFill="1" applyBorder="1" applyAlignment="1">
      <alignment horizontal="center" vertical="center" wrapText="1"/>
    </xf>
    <xf numFmtId="0" fontId="30" fillId="5" borderId="31" xfId="0" applyFont="1" applyFill="1" applyBorder="1" applyAlignment="1">
      <alignment horizontal="center" vertical="center" wrapText="1"/>
    </xf>
    <xf numFmtId="186" fontId="21" fillId="14" borderId="13" xfId="0" applyNumberFormat="1" applyFont="1" applyFill="1" applyBorder="1" applyAlignment="1" applyProtection="1">
      <alignment horizontal="right" vertical="center" shrinkToFit="1"/>
      <protection locked="0"/>
    </xf>
    <xf numFmtId="186" fontId="21" fillId="14" borderId="28" xfId="0" applyNumberFormat="1" applyFont="1" applyFill="1" applyBorder="1" applyAlignment="1" applyProtection="1">
      <alignment horizontal="right" vertical="center" shrinkToFit="1"/>
      <protection locked="0"/>
    </xf>
    <xf numFmtId="0" fontId="66" fillId="2" borderId="63" xfId="0" applyFont="1" applyFill="1" applyBorder="1" applyAlignment="1">
      <alignment horizontal="center" vertical="center" shrinkToFit="1"/>
    </xf>
    <xf numFmtId="0" fontId="66" fillId="2" borderId="72" xfId="0" applyFont="1" applyFill="1" applyBorder="1" applyAlignment="1">
      <alignment horizontal="center" vertical="center" shrinkToFit="1"/>
    </xf>
    <xf numFmtId="186" fontId="21" fillId="14" borderId="72" xfId="0" applyNumberFormat="1" applyFont="1" applyFill="1" applyBorder="1" applyAlignment="1" applyProtection="1">
      <alignment horizontal="right" vertical="center" shrinkToFit="1"/>
      <protection locked="0"/>
    </xf>
    <xf numFmtId="186" fontId="21" fillId="14" borderId="65" xfId="0" applyNumberFormat="1" applyFont="1" applyFill="1" applyBorder="1" applyAlignment="1" applyProtection="1">
      <alignment horizontal="right" vertical="center" shrinkToFit="1"/>
      <protection locked="0"/>
    </xf>
    <xf numFmtId="0" fontId="29" fillId="14" borderId="50" xfId="0" applyFont="1" applyFill="1" applyBorder="1" applyAlignment="1" applyProtection="1">
      <alignment horizontal="left" vertical="center" shrinkToFit="1"/>
      <protection locked="0"/>
    </xf>
    <xf numFmtId="0" fontId="29" fillId="14" borderId="51" xfId="0" applyFont="1" applyFill="1" applyBorder="1" applyAlignment="1" applyProtection="1">
      <alignment horizontal="left" vertical="center" shrinkToFit="1"/>
      <protection locked="0"/>
    </xf>
    <xf numFmtId="0" fontId="29" fillId="14" borderId="52" xfId="0" applyFont="1" applyFill="1" applyBorder="1" applyAlignment="1" applyProtection="1">
      <alignment horizontal="left" vertical="center" shrinkToFit="1"/>
      <protection locked="0"/>
    </xf>
    <xf numFmtId="0" fontId="30" fillId="5" borderId="39" xfId="0" quotePrefix="1" applyFont="1" applyFill="1" applyBorder="1" applyAlignment="1">
      <alignment horizontal="center" vertical="center" wrapText="1"/>
    </xf>
    <xf numFmtId="0" fontId="30" fillId="2" borderId="3" xfId="0" applyFont="1" applyFill="1" applyBorder="1" applyAlignment="1">
      <alignment horizontal="center" vertical="center" shrinkToFit="1"/>
    </xf>
    <xf numFmtId="0" fontId="30" fillId="2" borderId="54" xfId="0" applyFont="1" applyFill="1" applyBorder="1" applyAlignment="1">
      <alignment horizontal="center" vertical="center" shrinkToFit="1"/>
    </xf>
    <xf numFmtId="14" fontId="29" fillId="14" borderId="2" xfId="0" applyNumberFormat="1" applyFont="1" applyFill="1" applyBorder="1" applyAlignment="1" applyProtection="1">
      <alignment horizontal="center" vertical="center" shrinkToFit="1"/>
      <protection locked="0"/>
    </xf>
    <xf numFmtId="14" fontId="29" fillId="14" borderId="5" xfId="0" applyNumberFormat="1" applyFont="1" applyFill="1" applyBorder="1" applyAlignment="1" applyProtection="1">
      <alignment horizontal="center" vertical="center" shrinkToFit="1"/>
      <protection locked="0"/>
    </xf>
    <xf numFmtId="49" fontId="21" fillId="14" borderId="10" xfId="0" applyNumberFormat="1" applyFont="1" applyFill="1" applyBorder="1" applyAlignment="1" applyProtection="1">
      <alignment horizontal="left" vertical="center" wrapText="1"/>
      <protection locked="0"/>
    </xf>
    <xf numFmtId="49" fontId="21" fillId="14" borderId="11" xfId="0" applyNumberFormat="1" applyFont="1" applyFill="1" applyBorder="1" applyAlignment="1" applyProtection="1">
      <alignment horizontal="left" vertical="center" wrapText="1"/>
      <protection locked="0"/>
    </xf>
    <xf numFmtId="49" fontId="21" fillId="14" borderId="82" xfId="0" applyNumberFormat="1" applyFont="1" applyFill="1" applyBorder="1" applyAlignment="1" applyProtection="1">
      <alignment horizontal="left" vertical="center" wrapText="1"/>
      <protection locked="0"/>
    </xf>
    <xf numFmtId="49" fontId="21" fillId="14" borderId="66" xfId="0" applyNumberFormat="1" applyFont="1" applyFill="1" applyBorder="1" applyAlignment="1" applyProtection="1">
      <alignment horizontal="left" vertical="center" wrapText="1"/>
      <protection locked="0"/>
    </xf>
    <xf numFmtId="49" fontId="21" fillId="14" borderId="72" xfId="0" applyNumberFormat="1" applyFont="1" applyFill="1" applyBorder="1" applyAlignment="1" applyProtection="1">
      <alignment horizontal="left" vertical="center" wrapText="1"/>
      <protection locked="0"/>
    </xf>
    <xf numFmtId="49" fontId="21" fillId="14" borderId="67" xfId="0" applyNumberFormat="1" applyFont="1" applyFill="1" applyBorder="1" applyAlignment="1" applyProtection="1">
      <alignment horizontal="left" vertical="center" wrapText="1"/>
      <protection locked="0"/>
    </xf>
    <xf numFmtId="0" fontId="27" fillId="14" borderId="3" xfId="0" applyFont="1" applyFill="1" applyBorder="1" applyAlignment="1" applyProtection="1">
      <alignment horizontal="left" vertical="center" shrinkToFit="1"/>
      <protection locked="0"/>
    </xf>
    <xf numFmtId="0" fontId="27" fillId="14" borderId="54" xfId="0" applyFont="1" applyFill="1" applyBorder="1" applyAlignment="1" applyProtection="1">
      <alignment horizontal="left" vertical="center" shrinkToFit="1"/>
      <protection locked="0"/>
    </xf>
    <xf numFmtId="0" fontId="27" fillId="14" borderId="2" xfId="0" applyFont="1" applyFill="1" applyBorder="1" applyAlignment="1" applyProtection="1">
      <alignment horizontal="left" vertical="center" shrinkToFit="1"/>
      <protection locked="0"/>
    </xf>
    <xf numFmtId="0" fontId="27" fillId="14" borderId="5" xfId="0" applyFont="1" applyFill="1" applyBorder="1" applyAlignment="1" applyProtection="1">
      <alignment horizontal="left" vertical="center" shrinkToFit="1"/>
      <protection locked="0"/>
    </xf>
    <xf numFmtId="0" fontId="27" fillId="14" borderId="84" xfId="0" applyFont="1" applyFill="1" applyBorder="1" applyAlignment="1" applyProtection="1">
      <alignment horizontal="left" vertical="center" shrinkToFit="1"/>
      <protection locked="0"/>
    </xf>
    <xf numFmtId="0" fontId="27" fillId="14" borderId="56" xfId="0" applyFont="1" applyFill="1" applyBorder="1" applyAlignment="1" applyProtection="1">
      <alignment horizontal="left" vertical="center" shrinkToFit="1"/>
      <protection locked="0"/>
    </xf>
    <xf numFmtId="0" fontId="27" fillId="0" borderId="0" xfId="0" applyFont="1" applyBorder="1" applyAlignment="1">
      <alignment horizontal="left" vertical="center" wrapText="1"/>
    </xf>
    <xf numFmtId="0" fontId="29" fillId="0" borderId="0" xfId="0" applyFont="1" applyBorder="1" applyAlignment="1">
      <alignment horizontal="left" vertical="center" wrapText="1"/>
    </xf>
    <xf numFmtId="0" fontId="27" fillId="0" borderId="1" xfId="0" applyFont="1" applyBorder="1" applyAlignment="1">
      <alignment horizontal="left" vertical="top" wrapText="1"/>
    </xf>
    <xf numFmtId="0" fontId="30" fillId="2" borderId="31" xfId="0" applyFont="1" applyFill="1" applyBorder="1" applyAlignment="1">
      <alignment horizontal="center" vertical="center" shrinkToFit="1"/>
    </xf>
    <xf numFmtId="0" fontId="27" fillId="14" borderId="31" xfId="0" applyFont="1" applyFill="1" applyBorder="1" applyAlignment="1" applyProtection="1">
      <alignment horizontal="center" vertical="center" shrinkToFit="1"/>
      <protection locked="0"/>
    </xf>
    <xf numFmtId="0" fontId="30" fillId="0" borderId="0" xfId="0" applyFont="1" applyBorder="1" applyAlignment="1">
      <alignment horizontal="center" vertical="center" wrapText="1"/>
    </xf>
    <xf numFmtId="187" fontId="29" fillId="14" borderId="2" xfId="0" applyNumberFormat="1" applyFont="1" applyFill="1" applyBorder="1" applyAlignment="1" applyProtection="1">
      <alignment horizontal="center" vertical="center" shrinkToFit="1"/>
      <protection locked="0"/>
    </xf>
    <xf numFmtId="14" fontId="29" fillId="14" borderId="99" xfId="0" applyNumberFormat="1" applyFont="1" applyFill="1" applyBorder="1" applyAlignment="1" applyProtection="1">
      <alignment horizontal="center" vertical="center" shrinkToFit="1"/>
      <protection locked="0"/>
    </xf>
    <xf numFmtId="14" fontId="29" fillId="14" borderId="100" xfId="0" applyNumberFormat="1" applyFont="1" applyFill="1" applyBorder="1" applyAlignment="1" applyProtection="1">
      <alignment horizontal="center" vertical="center" shrinkToFit="1"/>
      <protection locked="0"/>
    </xf>
    <xf numFmtId="0" fontId="27" fillId="14" borderId="99" xfId="0" applyFont="1" applyFill="1" applyBorder="1" applyAlignment="1" applyProtection="1">
      <alignment horizontal="left" vertical="center" shrinkToFit="1"/>
      <protection locked="0"/>
    </xf>
    <xf numFmtId="187" fontId="29" fillId="14" borderId="99" xfId="0" applyNumberFormat="1" applyFont="1" applyFill="1" applyBorder="1" applyAlignment="1" applyProtection="1">
      <alignment horizontal="center" vertical="center" shrinkToFit="1"/>
      <protection locked="0"/>
    </xf>
    <xf numFmtId="0" fontId="13" fillId="14" borderId="99" xfId="0" applyFont="1" applyFill="1" applyBorder="1" applyAlignment="1" applyProtection="1">
      <alignment horizontal="left" vertical="center" shrinkToFit="1"/>
      <protection locked="0"/>
    </xf>
    <xf numFmtId="0" fontId="30" fillId="2" borderId="12"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54" fillId="14" borderId="13" xfId="0" applyFont="1" applyFill="1" applyBorder="1" applyAlignment="1" applyProtection="1">
      <alignment horizontal="center" vertical="center" wrapText="1"/>
      <protection locked="0"/>
    </xf>
    <xf numFmtId="0" fontId="54" fillId="14" borderId="58" xfId="0" applyFont="1" applyFill="1" applyBorder="1" applyAlignment="1" applyProtection="1">
      <alignment horizontal="center" vertical="center" wrapText="1"/>
      <protection locked="0"/>
    </xf>
    <xf numFmtId="0" fontId="27" fillId="0" borderId="0" xfId="0" applyFont="1" applyBorder="1" applyAlignment="1">
      <alignment horizontal="left"/>
    </xf>
    <xf numFmtId="0" fontId="27" fillId="14" borderId="13" xfId="0" applyFont="1" applyFill="1" applyBorder="1" applyAlignment="1" applyProtection="1">
      <alignment horizontal="left" vertical="top" wrapText="1"/>
      <protection locked="0"/>
    </xf>
    <xf numFmtId="0" fontId="27" fillId="14" borderId="58" xfId="0" applyFont="1" applyFill="1" applyBorder="1" applyAlignment="1" applyProtection="1">
      <alignment horizontal="left" vertical="top" wrapText="1"/>
      <protection locked="0"/>
    </xf>
    <xf numFmtId="0" fontId="27" fillId="0" borderId="0" xfId="0" applyFont="1" applyAlignment="1">
      <alignment horizontal="left" vertical="center" shrinkToFit="1"/>
    </xf>
    <xf numFmtId="0" fontId="27" fillId="0" borderId="0" xfId="0" applyFont="1" applyAlignment="1">
      <alignment horizontal="left" vertical="center" wrapText="1"/>
    </xf>
    <xf numFmtId="0" fontId="27" fillId="0" borderId="0" xfId="0" applyFont="1" applyBorder="1" applyAlignment="1">
      <alignment horizontal="left" vertical="center"/>
    </xf>
    <xf numFmtId="0" fontId="28" fillId="2" borderId="5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97" xfId="0" applyFont="1" applyFill="1" applyBorder="1" applyAlignment="1">
      <alignment horizontal="center" vertical="center" wrapText="1"/>
    </xf>
    <xf numFmtId="0" fontId="28" fillId="2" borderId="101" xfId="0" applyFont="1" applyFill="1" applyBorder="1" applyAlignment="1">
      <alignment horizontal="center" vertical="center" wrapText="1"/>
    </xf>
    <xf numFmtId="0" fontId="41" fillId="2" borderId="53" xfId="0" applyFont="1" applyFill="1" applyBorder="1" applyAlignment="1">
      <alignment horizontal="center" vertical="center" shrinkToFit="1"/>
    </xf>
    <xf numFmtId="0" fontId="41" fillId="2" borderId="3" xfId="0" applyFont="1" applyFill="1" applyBorder="1" applyAlignment="1">
      <alignment horizontal="center" vertical="center" shrinkToFit="1"/>
    </xf>
    <xf numFmtId="0" fontId="41" fillId="2" borderId="54" xfId="0" applyFont="1" applyFill="1" applyBorder="1" applyAlignment="1">
      <alignment horizontal="center" vertical="center" shrinkToFit="1"/>
    </xf>
    <xf numFmtId="0" fontId="40" fillId="2" borderId="38" xfId="0" applyFont="1" applyFill="1" applyBorder="1" applyAlignment="1">
      <alignment horizontal="center" vertical="center" shrinkToFit="1"/>
    </xf>
    <xf numFmtId="0" fontId="40" fillId="2" borderId="39" xfId="0" applyFont="1" applyFill="1" applyBorder="1" applyAlignment="1">
      <alignment horizontal="center" vertical="center" shrinkToFit="1"/>
    </xf>
    <xf numFmtId="0" fontId="31" fillId="0" borderId="45" xfId="0" applyFont="1" applyBorder="1" applyAlignment="1">
      <alignment horizontal="center" vertical="top" wrapTex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58" xfId="0" applyFont="1" applyBorder="1" applyAlignment="1">
      <alignment horizontal="center" vertical="center" shrinkToFit="1"/>
    </xf>
    <xf numFmtId="0" fontId="27" fillId="14" borderId="19" xfId="0" applyFont="1" applyFill="1" applyBorder="1" applyAlignment="1" applyProtection="1">
      <alignment horizontal="center" vertical="center" wrapText="1"/>
      <protection locked="0"/>
    </xf>
    <xf numFmtId="0" fontId="27" fillId="14" borderId="20" xfId="0" applyFont="1" applyFill="1" applyBorder="1" applyAlignment="1" applyProtection="1">
      <alignment horizontal="center" vertical="center" wrapText="1"/>
      <protection locked="0"/>
    </xf>
    <xf numFmtId="0" fontId="27" fillId="14" borderId="21" xfId="0" applyFont="1" applyFill="1" applyBorder="1" applyAlignment="1" applyProtection="1">
      <alignment horizontal="center" vertical="center" wrapText="1"/>
      <protection locked="0"/>
    </xf>
    <xf numFmtId="0" fontId="27" fillId="14" borderId="50" xfId="0" applyFont="1" applyFill="1" applyBorder="1" applyAlignment="1" applyProtection="1">
      <alignment horizontal="center" vertical="center" wrapText="1"/>
      <protection locked="0"/>
    </xf>
    <xf numFmtId="0" fontId="27" fillId="14" borderId="51" xfId="0" applyFont="1" applyFill="1" applyBorder="1" applyAlignment="1" applyProtection="1">
      <alignment horizontal="center" vertical="center" wrapText="1"/>
      <protection locked="0"/>
    </xf>
    <xf numFmtId="0" fontId="27" fillId="14" borderId="52" xfId="0" applyFont="1" applyFill="1" applyBorder="1" applyAlignment="1" applyProtection="1">
      <alignment horizontal="center" vertical="center" wrapText="1"/>
      <protection locked="0"/>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35"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0" fontId="27" fillId="2" borderId="13" xfId="0" applyFont="1" applyFill="1" applyBorder="1" applyAlignment="1">
      <alignment horizontal="center" vertical="center" shrinkToFit="1"/>
    </xf>
    <xf numFmtId="0" fontId="27" fillId="14" borderId="13" xfId="0" applyFont="1" applyFill="1" applyBorder="1" applyAlignment="1" applyProtection="1">
      <alignment horizontal="center" vertical="center" shrinkToFit="1"/>
      <protection locked="0"/>
    </xf>
    <xf numFmtId="0" fontId="27" fillId="14" borderId="58" xfId="0" applyFont="1" applyFill="1" applyBorder="1" applyAlignment="1" applyProtection="1">
      <alignment horizontal="center" vertical="center" shrinkToFit="1"/>
      <protection locked="0"/>
    </xf>
    <xf numFmtId="0" fontId="27" fillId="2" borderId="45" xfId="0" applyFont="1" applyFill="1" applyBorder="1" applyAlignment="1">
      <alignment horizontal="center" vertical="center" wrapText="1"/>
    </xf>
    <xf numFmtId="0" fontId="29" fillId="0" borderId="1" xfId="0" applyFont="1" applyBorder="1" applyAlignment="1">
      <alignment horizontal="left" vertical="top" shrinkToFit="1"/>
    </xf>
    <xf numFmtId="0" fontId="7" fillId="14" borderId="50" xfId="0" applyFont="1" applyFill="1" applyBorder="1" applyAlignment="1" applyProtection="1">
      <alignment vertical="center" shrinkToFit="1"/>
      <protection locked="0"/>
    </xf>
    <xf numFmtId="0" fontId="7" fillId="14" borderId="51" xfId="0" applyFont="1" applyFill="1" applyBorder="1" applyAlignment="1" applyProtection="1">
      <alignment vertical="center" shrinkToFit="1"/>
      <protection locked="0"/>
    </xf>
    <xf numFmtId="0" fontId="7" fillId="14" borderId="52" xfId="0" applyFont="1" applyFill="1" applyBorder="1" applyAlignment="1" applyProtection="1">
      <alignment vertical="center" shrinkToFit="1"/>
      <protection locked="0"/>
    </xf>
    <xf numFmtId="185" fontId="7" fillId="14" borderId="11" xfId="1" applyNumberFormat="1" applyFont="1" applyFill="1" applyBorder="1" applyAlignment="1" applyProtection="1">
      <alignment vertical="center" shrinkToFit="1"/>
      <protection locked="0"/>
    </xf>
    <xf numFmtId="185" fontId="7" fillId="14" borderId="8" xfId="1" applyNumberFormat="1" applyFont="1" applyFill="1" applyBorder="1" applyAlignment="1" applyProtection="1">
      <alignment vertical="center" shrinkToFit="1"/>
      <protection locked="0"/>
    </xf>
    <xf numFmtId="0" fontId="7" fillId="14" borderId="30" xfId="0" applyFont="1" applyFill="1" applyBorder="1" applyAlignment="1" applyProtection="1">
      <alignment vertical="center" shrinkToFit="1"/>
      <protection locked="0"/>
    </xf>
    <xf numFmtId="0" fontId="7" fillId="14" borderId="43" xfId="0" applyFont="1" applyFill="1" applyBorder="1" applyAlignment="1" applyProtection="1">
      <alignment vertical="center" shrinkToFit="1"/>
      <protection locked="0"/>
    </xf>
    <xf numFmtId="0" fontId="7" fillId="14" borderId="19" xfId="0" applyFont="1" applyFill="1" applyBorder="1" applyAlignment="1" applyProtection="1">
      <alignment vertical="center" shrinkToFit="1"/>
      <protection locked="0"/>
    </xf>
    <xf numFmtId="0" fontId="7" fillId="14" borderId="20" xfId="0" applyFont="1" applyFill="1" applyBorder="1" applyAlignment="1" applyProtection="1">
      <alignment vertical="center" shrinkToFit="1"/>
      <protection locked="0"/>
    </xf>
    <xf numFmtId="0" fontId="7" fillId="14" borderId="21" xfId="0" applyFont="1" applyFill="1" applyBorder="1" applyAlignment="1" applyProtection="1">
      <alignment vertical="center" shrinkToFit="1"/>
      <protection locked="0"/>
    </xf>
    <xf numFmtId="0" fontId="52" fillId="6" borderId="53" xfId="0" applyFont="1" applyFill="1" applyBorder="1" applyAlignment="1">
      <alignment horizontal="center" vertical="center" textRotation="255"/>
    </xf>
    <xf numFmtId="0" fontId="52" fillId="6" borderId="37" xfId="0" applyFont="1" applyFill="1" applyBorder="1" applyAlignment="1">
      <alignment horizontal="center" vertical="center" textRotation="255"/>
    </xf>
    <xf numFmtId="0" fontId="52" fillId="6" borderId="4" xfId="0" applyFont="1" applyFill="1" applyBorder="1" applyAlignment="1">
      <alignment horizontal="center" vertical="center" textRotation="255"/>
    </xf>
    <xf numFmtId="0" fontId="52" fillId="6" borderId="55" xfId="0" applyFont="1" applyFill="1" applyBorder="1" applyAlignment="1">
      <alignment horizontal="center" vertical="center" textRotation="255"/>
    </xf>
    <xf numFmtId="0" fontId="7" fillId="6" borderId="6" xfId="0" applyFont="1" applyFill="1" applyBorder="1" applyAlignment="1">
      <alignment horizontal="center" vertical="center" shrinkToFit="1"/>
    </xf>
    <xf numFmtId="0" fontId="7" fillId="6" borderId="7" xfId="0" applyFont="1" applyFill="1" applyBorder="1" applyAlignment="1">
      <alignment horizontal="center" vertical="center" shrinkToFit="1"/>
    </xf>
    <xf numFmtId="0" fontId="7" fillId="6" borderId="5"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0" fillId="6" borderId="54" xfId="0" applyFont="1" applyFill="1" applyBorder="1" applyAlignment="1">
      <alignment horizontal="center" vertical="center" shrinkToFit="1"/>
    </xf>
    <xf numFmtId="0" fontId="7" fillId="6" borderId="53" xfId="0" applyFont="1" applyFill="1" applyBorder="1" applyAlignment="1">
      <alignment horizontal="center" vertical="center" shrinkToFit="1"/>
    </xf>
    <xf numFmtId="0" fontId="7" fillId="14" borderId="16" xfId="0" applyFont="1" applyFill="1" applyBorder="1" applyAlignment="1" applyProtection="1">
      <alignment vertical="center" shrinkToFit="1"/>
      <protection locked="0"/>
    </xf>
    <xf numFmtId="0" fontId="7" fillId="14" borderId="17" xfId="0" applyFont="1" applyFill="1" applyBorder="1" applyAlignment="1" applyProtection="1">
      <alignment vertical="center" shrinkToFit="1"/>
      <protection locked="0"/>
    </xf>
    <xf numFmtId="0" fontId="7" fillId="14" borderId="35" xfId="0" applyFont="1" applyFill="1" applyBorder="1" applyAlignment="1" applyProtection="1">
      <alignment vertical="center" shrinkToFit="1"/>
      <protection locked="0"/>
    </xf>
    <xf numFmtId="0" fontId="7" fillId="6" borderId="19" xfId="0" applyFont="1" applyFill="1" applyBorder="1" applyAlignment="1">
      <alignment horizontal="center" vertical="center" shrinkToFit="1"/>
    </xf>
    <xf numFmtId="0" fontId="7" fillId="6" borderId="18" xfId="0" applyFont="1" applyFill="1" applyBorder="1" applyAlignment="1">
      <alignment horizontal="center" vertical="center" shrinkToFit="1"/>
    </xf>
    <xf numFmtId="0" fontId="7" fillId="6" borderId="56" xfId="0" applyFont="1" applyFill="1" applyBorder="1" applyAlignment="1">
      <alignment horizontal="center" vertical="center" shrinkToFit="1"/>
    </xf>
    <xf numFmtId="0" fontId="7" fillId="6" borderId="55" xfId="0" applyFont="1" applyFill="1" applyBorder="1" applyAlignment="1">
      <alignment horizontal="center" vertical="center" shrinkToFit="1"/>
    </xf>
    <xf numFmtId="0" fontId="52" fillId="6" borderId="70" xfId="0" applyFont="1" applyFill="1" applyBorder="1" applyAlignment="1">
      <alignment horizontal="center" vertical="center" shrinkToFit="1"/>
    </xf>
    <xf numFmtId="0" fontId="52" fillId="6" borderId="69" xfId="0" applyFont="1" applyFill="1" applyBorder="1" applyAlignment="1">
      <alignment horizontal="center" vertical="center" shrinkToFit="1"/>
    </xf>
    <xf numFmtId="0" fontId="52" fillId="6" borderId="71" xfId="0" applyFont="1" applyFill="1" applyBorder="1" applyAlignment="1">
      <alignment horizontal="center" vertical="center" shrinkToFit="1"/>
    </xf>
    <xf numFmtId="0" fontId="30" fillId="6" borderId="38" xfId="0" applyFont="1" applyFill="1" applyBorder="1" applyAlignment="1">
      <alignment horizontal="center" vertical="center" shrinkToFit="1"/>
    </xf>
    <xf numFmtId="0" fontId="30" fillId="6" borderId="39" xfId="0" applyFont="1" applyFill="1" applyBorder="1" applyAlignment="1">
      <alignment horizontal="center" vertical="center" shrinkToFit="1"/>
    </xf>
    <xf numFmtId="0" fontId="8" fillId="14" borderId="28" xfId="0" applyFont="1" applyFill="1" applyBorder="1" applyAlignment="1" applyProtection="1">
      <alignment horizontal="center" vertical="center" shrinkToFit="1"/>
      <protection locked="0"/>
    </xf>
    <xf numFmtId="0" fontId="8" fillId="14" borderId="39" xfId="0" applyFont="1" applyFill="1" applyBorder="1" applyAlignment="1" applyProtection="1">
      <alignment horizontal="center" vertical="center" shrinkToFit="1"/>
      <protection locked="0"/>
    </xf>
    <xf numFmtId="0" fontId="8" fillId="14" borderId="68" xfId="0" applyFont="1" applyFill="1" applyBorder="1" applyAlignment="1" applyProtection="1">
      <alignment horizontal="center" vertical="center" shrinkToFit="1"/>
      <protection locked="0"/>
    </xf>
    <xf numFmtId="0" fontId="14" fillId="14" borderId="16" xfId="0" applyFont="1" applyFill="1" applyBorder="1" applyAlignment="1" applyProtection="1">
      <alignment vertical="center" shrinkToFit="1"/>
      <protection locked="0"/>
    </xf>
    <xf numFmtId="0" fontId="14" fillId="14" borderId="17" xfId="0" applyFont="1" applyFill="1" applyBorder="1" applyAlignment="1" applyProtection="1">
      <alignment vertical="center" shrinkToFit="1"/>
      <protection locked="0"/>
    </xf>
    <xf numFmtId="0" fontId="14" fillId="14" borderId="35" xfId="0" applyFont="1" applyFill="1" applyBorder="1" applyAlignment="1" applyProtection="1">
      <alignment vertical="center" shrinkToFit="1"/>
      <protection locked="0"/>
    </xf>
    <xf numFmtId="0" fontId="80" fillId="15" borderId="19" xfId="0" applyFont="1" applyFill="1" applyBorder="1" applyAlignment="1" applyProtection="1">
      <alignment vertical="center" shrinkToFit="1"/>
      <protection locked="0"/>
    </xf>
    <xf numFmtId="0" fontId="80" fillId="15" borderId="20" xfId="0" applyFont="1" applyFill="1" applyBorder="1" applyAlignment="1" applyProtection="1">
      <alignment vertical="center" shrinkToFit="1"/>
      <protection locked="0"/>
    </xf>
    <xf numFmtId="0" fontId="80" fillId="15" borderId="21" xfId="0" applyFont="1" applyFill="1" applyBorder="1" applyAlignment="1" applyProtection="1">
      <alignment vertical="center" shrinkToFit="1"/>
      <protection locked="0"/>
    </xf>
    <xf numFmtId="177" fontId="14" fillId="14" borderId="19" xfId="0" applyNumberFormat="1" applyFont="1" applyFill="1" applyBorder="1" applyAlignment="1" applyProtection="1">
      <alignment vertical="center" shrinkToFit="1"/>
      <protection locked="0"/>
    </xf>
    <xf numFmtId="177" fontId="14" fillId="14" borderId="20" xfId="0" applyNumberFormat="1" applyFont="1" applyFill="1" applyBorder="1" applyAlignment="1" applyProtection="1">
      <alignment vertical="center" shrinkToFit="1"/>
      <protection locked="0"/>
    </xf>
    <xf numFmtId="177" fontId="14" fillId="14" borderId="21" xfId="0" applyNumberFormat="1" applyFont="1" applyFill="1" applyBorder="1" applyAlignment="1" applyProtection="1">
      <alignment vertical="center" shrinkToFit="1"/>
      <protection locked="0"/>
    </xf>
    <xf numFmtId="0" fontId="0" fillId="14" borderId="30" xfId="0" applyFill="1" applyBorder="1" applyAlignment="1" applyProtection="1">
      <alignment vertical="center" shrinkToFit="1"/>
      <protection locked="0"/>
    </xf>
    <xf numFmtId="0" fontId="0" fillId="14" borderId="43" xfId="0" applyFill="1" applyBorder="1" applyAlignment="1" applyProtection="1">
      <alignment vertical="center" shrinkToFit="1"/>
      <protection locked="0"/>
    </xf>
    <xf numFmtId="0" fontId="0" fillId="14" borderId="32" xfId="0" applyFill="1" applyBorder="1" applyAlignment="1" applyProtection="1">
      <alignment vertical="center" shrinkToFit="1"/>
      <protection locked="0"/>
    </xf>
    <xf numFmtId="185" fontId="52" fillId="14" borderId="11" xfId="1" applyNumberFormat="1" applyFont="1" applyFill="1" applyBorder="1" applyAlignment="1" applyProtection="1">
      <alignment horizontal="right" vertical="center" shrinkToFit="1"/>
      <protection locked="0"/>
    </xf>
    <xf numFmtId="185" fontId="52" fillId="14" borderId="67" xfId="1" applyNumberFormat="1" applyFont="1" applyFill="1" applyBorder="1" applyAlignment="1" applyProtection="1">
      <alignment horizontal="right" vertical="center" shrinkToFit="1"/>
      <protection locked="0"/>
    </xf>
    <xf numFmtId="0" fontId="52" fillId="13" borderId="38" xfId="0" applyFont="1" applyFill="1" applyBorder="1" applyAlignment="1">
      <alignment horizontal="center" vertical="center" wrapText="1" shrinkToFit="1"/>
    </xf>
    <xf numFmtId="0" fontId="52" fillId="13" borderId="39" xfId="0" applyFont="1" applyFill="1" applyBorder="1" applyAlignment="1">
      <alignment horizontal="center" vertical="center" wrapText="1" shrinkToFit="1"/>
    </xf>
    <xf numFmtId="0" fontId="52" fillId="13" borderId="31" xfId="0" applyFont="1" applyFill="1" applyBorder="1" applyAlignment="1">
      <alignment horizontal="center" vertical="center" wrapText="1" shrinkToFit="1"/>
    </xf>
    <xf numFmtId="0" fontId="0" fillId="13" borderId="19" xfId="0" applyFont="1" applyFill="1" applyBorder="1" applyAlignment="1">
      <alignment horizontal="center" vertical="center" shrinkToFit="1"/>
    </xf>
    <xf numFmtId="0" fontId="0" fillId="13" borderId="18" xfId="0" applyFont="1" applyFill="1" applyBorder="1" applyAlignment="1">
      <alignment horizontal="center" vertical="center" shrinkToFit="1"/>
    </xf>
    <xf numFmtId="0" fontId="52" fillId="13" borderId="9" xfId="0" applyFont="1" applyFill="1" applyBorder="1" applyAlignment="1">
      <alignment horizontal="center" vertical="center" textRotation="255" shrinkToFit="1"/>
    </xf>
    <xf numFmtId="0" fontId="52" fillId="13" borderId="60" xfId="0" applyFont="1" applyFill="1" applyBorder="1" applyAlignment="1">
      <alignment horizontal="center" vertical="center" textRotation="255" shrinkToFit="1"/>
    </xf>
    <xf numFmtId="0" fontId="52" fillId="13" borderId="63" xfId="0" applyFont="1" applyFill="1" applyBorder="1" applyAlignment="1">
      <alignment horizontal="center" vertical="center" textRotation="255" shrinkToFit="1"/>
    </xf>
    <xf numFmtId="0" fontId="52" fillId="13" borderId="108" xfId="0" applyFont="1" applyFill="1" applyBorder="1" applyAlignment="1">
      <alignment horizontal="center" vertical="center" textRotation="255" shrinkToFit="1"/>
    </xf>
    <xf numFmtId="0" fontId="0" fillId="13" borderId="3" xfId="0" applyFont="1" applyFill="1" applyBorder="1" applyAlignment="1">
      <alignment horizontal="center" vertical="center" shrinkToFit="1"/>
    </xf>
    <xf numFmtId="0" fontId="7" fillId="13" borderId="3" xfId="0" applyFont="1" applyFill="1" applyBorder="1" applyAlignment="1">
      <alignment horizontal="center" vertical="center" shrinkToFit="1"/>
    </xf>
    <xf numFmtId="0" fontId="7" fillId="13" borderId="2" xfId="0" applyFont="1" applyFill="1" applyBorder="1" applyAlignment="1">
      <alignment horizontal="center" vertical="center" shrinkToFit="1"/>
    </xf>
    <xf numFmtId="0" fontId="32" fillId="13" borderId="50" xfId="0" applyFont="1" applyFill="1" applyBorder="1" applyAlignment="1">
      <alignment horizontal="center" vertical="center" shrinkToFit="1"/>
    </xf>
    <xf numFmtId="0" fontId="32" fillId="13" borderId="59" xfId="0" applyFont="1" applyFill="1" applyBorder="1" applyAlignment="1">
      <alignment horizontal="center" vertical="center" shrinkToFit="1"/>
    </xf>
    <xf numFmtId="0" fontId="3" fillId="0" borderId="0" xfId="0" applyFont="1" applyAlignment="1">
      <alignment vertical="center" wrapText="1"/>
    </xf>
    <xf numFmtId="0" fontId="52" fillId="3" borderId="38" xfId="0" applyFont="1" applyFill="1" applyBorder="1" applyAlignment="1">
      <alignment horizontal="center" vertical="center" shrinkToFit="1"/>
    </xf>
    <xf numFmtId="0" fontId="52" fillId="3" borderId="39" xfId="0" applyFont="1" applyFill="1" applyBorder="1" applyAlignment="1">
      <alignment horizontal="center" vertical="center" shrinkToFit="1"/>
    </xf>
    <xf numFmtId="0" fontId="52" fillId="3" borderId="31" xfId="0" applyFont="1" applyFill="1" applyBorder="1" applyAlignment="1">
      <alignment horizontal="center" vertical="center" shrinkToFit="1"/>
    </xf>
    <xf numFmtId="0" fontId="52" fillId="3" borderId="12" xfId="0" applyFont="1" applyFill="1" applyBorder="1" applyAlignment="1">
      <alignment horizontal="center" vertical="center" textRotation="255" shrinkToFit="1"/>
    </xf>
    <xf numFmtId="0" fontId="52" fillId="3" borderId="33" xfId="0" applyFont="1" applyFill="1" applyBorder="1" applyAlignment="1">
      <alignment horizontal="center" vertical="center" textRotation="255" shrinkToFit="1"/>
    </xf>
    <xf numFmtId="0" fontId="7" fillId="14" borderId="2" xfId="0" applyFont="1" applyFill="1" applyBorder="1" applyAlignment="1" applyProtection="1">
      <alignment vertical="center" shrinkToFit="1"/>
      <protection locked="0"/>
    </xf>
    <xf numFmtId="0" fontId="7" fillId="14" borderId="6" xfId="0" applyFont="1" applyFill="1" applyBorder="1" applyAlignment="1" applyProtection="1">
      <alignment vertical="center" shrinkToFit="1"/>
      <protection locked="0"/>
    </xf>
    <xf numFmtId="0" fontId="7" fillId="3" borderId="16" xfId="0" applyFont="1" applyFill="1" applyBorder="1" applyAlignment="1">
      <alignment horizontal="center" vertical="center" shrinkToFit="1"/>
    </xf>
    <xf numFmtId="0" fontId="7" fillId="3" borderId="57" xfId="0" applyFont="1" applyFill="1" applyBorder="1" applyAlignment="1">
      <alignment horizontal="center" vertical="center" shrinkToFit="1"/>
    </xf>
    <xf numFmtId="0" fontId="52" fillId="3" borderId="38" xfId="0" applyFont="1" applyFill="1" applyBorder="1" applyAlignment="1">
      <alignment horizontal="center" vertical="center" textRotation="255" shrinkToFit="1"/>
    </xf>
    <xf numFmtId="0" fontId="52" fillId="3" borderId="63" xfId="0" applyFont="1" applyFill="1" applyBorder="1" applyAlignment="1">
      <alignment horizontal="center" vertical="center" textRotation="255" shrinkToFit="1"/>
    </xf>
    <xf numFmtId="0" fontId="76" fillId="2" borderId="102" xfId="0" applyFont="1" applyFill="1" applyBorder="1" applyAlignment="1">
      <alignment horizontal="center" shrinkToFit="1"/>
    </xf>
    <xf numFmtId="0" fontId="76" fillId="2" borderId="103" xfId="0" applyFont="1" applyFill="1" applyBorder="1" applyAlignment="1">
      <alignment horizontal="center" shrinkToFit="1"/>
    </xf>
    <xf numFmtId="0" fontId="76" fillId="2" borderId="94" xfId="0" applyFont="1" applyFill="1" applyBorder="1" applyAlignment="1">
      <alignment horizontal="center" shrinkToFit="1"/>
    </xf>
    <xf numFmtId="0" fontId="76" fillId="2" borderId="104" xfId="0" applyFont="1" applyFill="1" applyBorder="1" applyAlignment="1">
      <alignment horizontal="center" shrinkToFit="1"/>
    </xf>
    <xf numFmtId="0" fontId="3" fillId="2" borderId="6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73" fillId="0" borderId="0" xfId="2" applyFont="1" applyBorder="1" applyAlignment="1">
      <alignment horizontal="right" vertical="center" wrapText="1"/>
    </xf>
    <xf numFmtId="0" fontId="68" fillId="0" borderId="0" xfId="2" applyFont="1" applyBorder="1" applyAlignment="1">
      <alignment horizontal="right" vertical="center" wrapText="1"/>
    </xf>
    <xf numFmtId="38" fontId="20" fillId="0" borderId="74" xfId="1" applyFont="1" applyFill="1" applyBorder="1" applyAlignment="1">
      <alignment horizontal="right" shrinkToFit="1"/>
    </xf>
    <xf numFmtId="38" fontId="20" fillId="0" borderId="114" xfId="1" applyFont="1" applyFill="1" applyBorder="1" applyAlignment="1">
      <alignment horizontal="right" shrinkToFit="1"/>
    </xf>
    <xf numFmtId="0" fontId="8" fillId="6" borderId="3" xfId="2" applyFont="1" applyFill="1" applyBorder="1" applyAlignment="1">
      <alignment horizontal="center" vertical="center" shrinkToFit="1"/>
    </xf>
    <xf numFmtId="0" fontId="8" fillId="3" borderId="2" xfId="2" applyFont="1" applyFill="1" applyBorder="1" applyAlignment="1">
      <alignment horizontal="center" vertical="center" shrinkToFit="1"/>
    </xf>
    <xf numFmtId="0" fontId="8" fillId="6" borderId="7" xfId="2" applyFont="1" applyFill="1" applyBorder="1" applyAlignment="1">
      <alignment horizontal="center" vertical="center" shrinkToFit="1"/>
    </xf>
    <xf numFmtId="0" fontId="8" fillId="6" borderId="2" xfId="2" applyFont="1" applyFill="1" applyBorder="1" applyAlignment="1">
      <alignment horizontal="center" vertical="center" shrinkToFit="1"/>
    </xf>
    <xf numFmtId="0" fontId="8" fillId="6" borderId="19" xfId="2" applyFont="1" applyFill="1" applyBorder="1" applyAlignment="1">
      <alignment horizontal="center" vertical="center" shrinkToFit="1"/>
    </xf>
    <xf numFmtId="0" fontId="8" fillId="6" borderId="18" xfId="2" applyFont="1" applyFill="1" applyBorder="1" applyAlignment="1">
      <alignment horizontal="center" vertical="center" shrinkToFit="1"/>
    </xf>
    <xf numFmtId="0" fontId="7" fillId="2" borderId="84" xfId="2" applyFont="1" applyFill="1" applyBorder="1" applyAlignment="1">
      <alignment horizontal="center" vertical="center" shrinkToFit="1"/>
    </xf>
    <xf numFmtId="0" fontId="8" fillId="2" borderId="33" xfId="2" applyFont="1" applyFill="1" applyBorder="1" applyAlignment="1">
      <alignment horizontal="center" shrinkToFit="1"/>
    </xf>
    <xf numFmtId="0" fontId="8" fillId="2" borderId="45" xfId="2" applyFont="1" applyFill="1" applyBorder="1" applyAlignment="1">
      <alignment horizontal="center" shrinkToFit="1"/>
    </xf>
    <xf numFmtId="0" fontId="8" fillId="2" borderId="110" xfId="2" applyFont="1" applyFill="1" applyBorder="1" applyAlignment="1">
      <alignment horizontal="center" shrinkToFit="1"/>
    </xf>
    <xf numFmtId="0" fontId="8" fillId="2" borderId="108" xfId="2" applyFont="1" applyFill="1" applyBorder="1" applyAlignment="1">
      <alignment horizontal="center" shrinkToFit="1"/>
    </xf>
    <xf numFmtId="0" fontId="8" fillId="2" borderId="0" xfId="2" applyFont="1" applyFill="1" applyBorder="1" applyAlignment="1">
      <alignment horizontal="center" shrinkToFit="1"/>
    </xf>
    <xf numFmtId="0" fontId="8" fillId="2" borderId="107" xfId="2" applyFont="1" applyFill="1" applyBorder="1" applyAlignment="1">
      <alignment horizontal="center" shrinkToFit="1"/>
    </xf>
    <xf numFmtId="0" fontId="3" fillId="2" borderId="102" xfId="0" applyFont="1" applyFill="1" applyBorder="1" applyAlignment="1">
      <alignment horizontal="center" vertical="center" shrinkToFit="1"/>
    </xf>
    <xf numFmtId="0" fontId="3" fillId="2" borderId="110" xfId="0" applyFont="1" applyFill="1" applyBorder="1" applyAlignment="1">
      <alignment horizontal="center" vertical="center" shrinkToFit="1"/>
    </xf>
    <xf numFmtId="0" fontId="3" fillId="2" borderId="94" xfId="0" applyFont="1" applyFill="1" applyBorder="1" applyAlignment="1">
      <alignment horizontal="center" vertical="center" shrinkToFit="1"/>
    </xf>
    <xf numFmtId="0" fontId="3" fillId="2" borderId="107"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8" fillId="13" borderId="9" xfId="2" applyFont="1" applyFill="1" applyBorder="1" applyAlignment="1">
      <alignment horizontal="center" vertical="center" shrinkToFit="1"/>
    </xf>
    <xf numFmtId="0" fontId="8" fillId="13" borderId="63" xfId="2" applyFont="1" applyFill="1" applyBorder="1" applyAlignment="1">
      <alignment horizontal="center" vertical="center" shrinkToFit="1"/>
    </xf>
    <xf numFmtId="0" fontId="7" fillId="2" borderId="102" xfId="0" applyFont="1" applyFill="1" applyBorder="1" applyAlignment="1">
      <alignment horizontal="center" vertical="center" shrinkToFit="1"/>
    </xf>
    <xf numFmtId="0" fontId="7" fillId="2" borderId="110" xfId="0" applyFont="1" applyFill="1" applyBorder="1" applyAlignment="1">
      <alignment horizontal="center" vertical="center" shrinkToFit="1"/>
    </xf>
    <xf numFmtId="0" fontId="7" fillId="2" borderId="94" xfId="0" applyFont="1" applyFill="1" applyBorder="1" applyAlignment="1">
      <alignment horizontal="center" vertical="center" shrinkToFit="1"/>
    </xf>
    <xf numFmtId="0" fontId="7" fillId="2" borderId="107" xfId="0" applyFont="1" applyFill="1" applyBorder="1" applyAlignment="1">
      <alignment horizontal="center" vertical="center" shrinkToFit="1"/>
    </xf>
    <xf numFmtId="0" fontId="7" fillId="2" borderId="65" xfId="0" applyFont="1" applyFill="1" applyBorder="1" applyAlignment="1">
      <alignment horizontal="center" vertical="center" shrinkToFit="1"/>
    </xf>
    <xf numFmtId="0" fontId="7" fillId="2" borderId="64" xfId="0" applyFont="1" applyFill="1" applyBorder="1" applyAlignment="1">
      <alignment horizontal="center" vertical="center" shrinkToFit="1"/>
    </xf>
    <xf numFmtId="38" fontId="20" fillId="6" borderId="76" xfId="1" applyFont="1" applyFill="1" applyBorder="1" applyAlignment="1">
      <alignment horizontal="right" shrinkToFit="1"/>
    </xf>
    <xf numFmtId="38" fontId="20" fillId="0" borderId="15" xfId="1" applyFont="1" applyFill="1" applyBorder="1" applyAlignment="1">
      <alignment horizontal="right" shrinkToFit="1"/>
    </xf>
    <xf numFmtId="38" fontId="20" fillId="0" borderId="29" xfId="1" applyFont="1" applyFill="1" applyBorder="1" applyAlignment="1">
      <alignment horizontal="right" shrinkToFit="1"/>
    </xf>
    <xf numFmtId="38" fontId="67" fillId="5" borderId="94" xfId="0" applyNumberFormat="1" applyFont="1" applyFill="1" applyBorder="1" applyAlignment="1">
      <alignment horizontal="right" wrapText="1"/>
    </xf>
    <xf numFmtId="38" fontId="67" fillId="5" borderId="104" xfId="0" applyNumberFormat="1" applyFont="1" applyFill="1" applyBorder="1" applyAlignment="1">
      <alignment horizontal="right" wrapText="1"/>
    </xf>
    <xf numFmtId="0" fontId="67" fillId="5" borderId="94" xfId="0" applyFont="1" applyFill="1" applyBorder="1" applyAlignment="1">
      <alignment horizontal="right" wrapText="1"/>
    </xf>
    <xf numFmtId="0" fontId="67" fillId="5" borderId="104" xfId="0" applyFont="1" applyFill="1" applyBorder="1" applyAlignment="1">
      <alignment horizontal="right" wrapText="1"/>
    </xf>
    <xf numFmtId="38" fontId="67" fillId="5" borderId="102" xfId="0" applyNumberFormat="1" applyFont="1" applyFill="1" applyBorder="1" applyAlignment="1">
      <alignment horizontal="right" wrapText="1"/>
    </xf>
    <xf numFmtId="38" fontId="67" fillId="5" borderId="103" xfId="0" applyNumberFormat="1" applyFont="1" applyFill="1" applyBorder="1" applyAlignment="1">
      <alignment horizontal="right" wrapText="1"/>
    </xf>
    <xf numFmtId="38" fontId="20" fillId="0" borderId="57" xfId="1" applyFont="1" applyFill="1" applyBorder="1" applyAlignment="1">
      <alignment horizontal="right" shrinkToFit="1"/>
    </xf>
    <xf numFmtId="38" fontId="20" fillId="0" borderId="16" xfId="1" applyFont="1" applyFill="1" applyBorder="1" applyAlignment="1">
      <alignment horizontal="right" shrinkToFit="1"/>
    </xf>
    <xf numFmtId="38" fontId="20" fillId="0" borderId="17" xfId="1" applyFont="1" applyFill="1" applyBorder="1" applyAlignment="1">
      <alignment horizontal="right" shrinkToFit="1"/>
    </xf>
    <xf numFmtId="38" fontId="20" fillId="0" borderId="2" xfId="1" applyFont="1" applyFill="1" applyBorder="1" applyAlignment="1">
      <alignment horizontal="right" shrinkToFit="1"/>
    </xf>
    <xf numFmtId="38" fontId="20" fillId="0" borderId="19" xfId="1" applyFont="1" applyFill="1" applyBorder="1" applyAlignment="1">
      <alignment horizontal="right" shrinkToFit="1"/>
    </xf>
    <xf numFmtId="38" fontId="20" fillId="0" borderId="80" xfId="1" applyFont="1" applyFill="1" applyBorder="1" applyAlignment="1">
      <alignment horizontal="right" shrinkToFit="1"/>
    </xf>
    <xf numFmtId="38" fontId="20" fillId="0" borderId="62" xfId="1" applyFont="1" applyFill="1" applyBorder="1" applyAlignment="1">
      <alignment horizontal="right" shrinkToFit="1"/>
    </xf>
    <xf numFmtId="0" fontId="8" fillId="6" borderId="34" xfId="2" applyFont="1" applyFill="1" applyBorder="1" applyAlignment="1">
      <alignment horizontal="center" vertical="center" shrinkToFit="1"/>
    </xf>
    <xf numFmtId="0" fontId="8" fillId="6" borderId="17" xfId="2" applyFont="1" applyFill="1" applyBorder="1" applyAlignment="1">
      <alignment horizontal="center" vertical="center" shrinkToFit="1"/>
    </xf>
    <xf numFmtId="0" fontId="8" fillId="6" borderId="35" xfId="2" applyFont="1" applyFill="1" applyBorder="1" applyAlignment="1">
      <alignment horizontal="center" vertical="center" shrinkToFit="1"/>
    </xf>
    <xf numFmtId="0" fontId="0" fillId="3" borderId="53"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54"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8" fillId="2" borderId="25" xfId="2" applyFont="1" applyFill="1" applyBorder="1" applyAlignment="1">
      <alignment horizontal="right" vertical="center" shrinkToFit="1"/>
    </xf>
    <xf numFmtId="0" fontId="8" fillId="2" borderId="26" xfId="2" applyFont="1" applyFill="1" applyBorder="1" applyAlignment="1">
      <alignment horizontal="right" vertical="center" shrinkToFit="1"/>
    </xf>
    <xf numFmtId="38" fontId="20" fillId="2" borderId="26" xfId="1" applyFont="1" applyFill="1" applyBorder="1" applyAlignment="1">
      <alignment horizontal="right" vertical="center" shrinkToFit="1"/>
    </xf>
    <xf numFmtId="0" fontId="8" fillId="3" borderId="73" xfId="2" applyFont="1" applyFill="1" applyBorder="1" applyAlignment="1">
      <alignment horizontal="center" vertical="center" shrinkToFit="1"/>
    </xf>
    <xf numFmtId="38" fontId="20" fillId="0" borderId="73" xfId="1" applyFont="1" applyFill="1" applyBorder="1" applyAlignment="1">
      <alignment horizontal="right" shrinkToFit="1"/>
    </xf>
    <xf numFmtId="0" fontId="8" fillId="3" borderId="77" xfId="2" applyFont="1" applyFill="1" applyBorder="1" applyAlignment="1">
      <alignment horizontal="right" vertical="center" shrinkToFit="1"/>
    </xf>
    <xf numFmtId="38" fontId="20" fillId="3" borderId="77" xfId="1" applyFont="1" applyFill="1" applyBorder="1" applyAlignment="1">
      <alignment horizontal="right" vertical="center" shrinkToFit="1"/>
    </xf>
    <xf numFmtId="38" fontId="20" fillId="3" borderId="111" xfId="1" applyFont="1" applyFill="1" applyBorder="1" applyAlignment="1">
      <alignment horizontal="right" vertical="center" shrinkToFit="1"/>
    </xf>
    <xf numFmtId="0" fontId="8" fillId="3" borderId="53" xfId="2" applyFont="1" applyFill="1" applyBorder="1" applyAlignment="1">
      <alignment horizontal="center" vertical="center" shrinkToFit="1"/>
    </xf>
    <xf numFmtId="0" fontId="8" fillId="3" borderId="4" xfId="2" applyFont="1" applyFill="1" applyBorder="1" applyAlignment="1">
      <alignment horizontal="center" vertical="center" shrinkToFit="1"/>
    </xf>
    <xf numFmtId="0" fontId="8" fillId="3" borderId="78" xfId="2" applyFont="1" applyFill="1" applyBorder="1" applyAlignment="1">
      <alignment horizontal="center" vertical="center" shrinkToFit="1"/>
    </xf>
    <xf numFmtId="0" fontId="8" fillId="3" borderId="3" xfId="2" applyFont="1" applyFill="1" applyBorder="1" applyAlignment="1">
      <alignment horizontal="center" vertical="center" shrinkToFit="1"/>
    </xf>
    <xf numFmtId="38" fontId="20" fillId="0" borderId="3" xfId="1" applyFont="1" applyFill="1" applyBorder="1" applyAlignment="1">
      <alignment horizontal="right" shrinkToFit="1"/>
    </xf>
    <xf numFmtId="38" fontId="20" fillId="0" borderId="10" xfId="1" applyFont="1" applyFill="1" applyBorder="1" applyAlignment="1">
      <alignment horizontal="right" shrinkToFit="1"/>
    </xf>
    <xf numFmtId="38" fontId="20" fillId="0" borderId="102" xfId="1" applyFont="1" applyFill="1" applyBorder="1" applyAlignment="1">
      <alignment horizontal="right" shrinkToFit="1"/>
    </xf>
    <xf numFmtId="0" fontId="8" fillId="13" borderId="72" xfId="2" applyFont="1" applyFill="1" applyBorder="1" applyAlignment="1">
      <alignment horizontal="right" vertical="center" shrinkToFit="1"/>
    </xf>
    <xf numFmtId="38" fontId="20" fillId="13" borderId="64" xfId="1" applyFont="1" applyFill="1" applyBorder="1" applyAlignment="1">
      <alignment horizontal="right" shrinkToFit="1"/>
    </xf>
    <xf numFmtId="38" fontId="20" fillId="13" borderId="65" xfId="1" applyFont="1" applyFill="1" applyBorder="1" applyAlignment="1">
      <alignment horizontal="right" shrinkToFit="1"/>
    </xf>
    <xf numFmtId="38" fontId="20" fillId="0" borderId="81" xfId="1" applyFont="1" applyFill="1" applyBorder="1" applyAlignment="1">
      <alignment horizontal="right" shrinkToFit="1"/>
    </xf>
    <xf numFmtId="38" fontId="20" fillId="0" borderId="24" xfId="1" applyFont="1" applyFill="1" applyBorder="1" applyAlignment="1">
      <alignment horizontal="right" shrinkToFit="1"/>
    </xf>
    <xf numFmtId="0" fontId="79" fillId="0" borderId="108" xfId="2" applyFont="1" applyBorder="1" applyAlignment="1">
      <alignment vertical="top" wrapText="1"/>
    </xf>
    <xf numFmtId="0" fontId="79" fillId="0" borderId="0" xfId="2" applyFont="1" applyBorder="1" applyAlignment="1">
      <alignment vertical="top" wrapText="1"/>
    </xf>
    <xf numFmtId="0" fontId="79" fillId="0" borderId="108" xfId="2" applyFont="1" applyBorder="1" applyAlignment="1">
      <alignment horizontal="left" wrapText="1"/>
    </xf>
    <xf numFmtId="0" fontId="79" fillId="0" borderId="0" xfId="2" applyFont="1" applyBorder="1" applyAlignment="1">
      <alignment horizontal="left" wrapText="1"/>
    </xf>
    <xf numFmtId="12" fontId="70" fillId="0" borderId="0" xfId="2" applyNumberFormat="1" applyFont="1" applyAlignment="1">
      <alignment horizontal="right"/>
    </xf>
    <xf numFmtId="12" fontId="70" fillId="0" borderId="1" xfId="2" applyNumberFormat="1" applyFont="1" applyBorder="1" applyAlignment="1">
      <alignment horizontal="right"/>
    </xf>
    <xf numFmtId="38" fontId="20" fillId="13" borderId="72" xfId="1" applyFont="1" applyFill="1" applyBorder="1" applyAlignment="1">
      <alignment horizontal="right" shrinkToFit="1"/>
    </xf>
    <xf numFmtId="0" fontId="8" fillId="13" borderId="24" xfId="2" applyFont="1" applyFill="1" applyBorder="1" applyAlignment="1">
      <alignment horizontal="center" vertical="center" shrinkToFit="1"/>
    </xf>
    <xf numFmtId="0" fontId="8" fillId="13" borderId="23" xfId="2" applyFont="1" applyFill="1" applyBorder="1" applyAlignment="1">
      <alignment horizontal="center" vertical="center" shrinkToFit="1"/>
    </xf>
    <xf numFmtId="0" fontId="7" fillId="13" borderId="42" xfId="0" applyFont="1" applyFill="1" applyBorder="1" applyAlignment="1">
      <alignment horizontal="center" vertical="center" shrinkToFit="1"/>
    </xf>
    <xf numFmtId="0" fontId="8" fillId="6" borderId="9" xfId="2" applyFont="1" applyFill="1" applyBorder="1" applyAlignment="1">
      <alignment horizontal="center" vertical="center" shrinkToFit="1"/>
    </xf>
    <xf numFmtId="0" fontId="8" fillId="6" borderId="60" xfId="2" applyFont="1" applyFill="1" applyBorder="1" applyAlignment="1">
      <alignment horizontal="center" vertical="center" shrinkToFit="1"/>
    </xf>
    <xf numFmtId="0" fontId="8" fillId="6" borderId="63" xfId="2" applyFont="1" applyFill="1" applyBorder="1" applyAlignment="1">
      <alignment horizontal="center" vertical="center" shrinkToFit="1"/>
    </xf>
    <xf numFmtId="38" fontId="20" fillId="6" borderId="26" xfId="1" applyFont="1" applyFill="1" applyBorder="1" applyAlignment="1">
      <alignment horizontal="right" shrinkToFit="1"/>
    </xf>
    <xf numFmtId="38" fontId="20" fillId="6" borderId="115" xfId="1" applyFont="1" applyFill="1" applyBorder="1" applyAlignment="1">
      <alignment horizontal="right" shrinkToFit="1"/>
    </xf>
    <xf numFmtId="0" fontId="8" fillId="6" borderId="26" xfId="2" applyFont="1" applyFill="1" applyBorder="1" applyAlignment="1">
      <alignment horizontal="right" vertical="center" shrinkToFit="1"/>
    </xf>
    <xf numFmtId="0" fontId="7" fillId="3" borderId="78" xfId="0" applyFont="1" applyFill="1" applyBorder="1" applyAlignment="1">
      <alignment horizontal="center" vertical="center" shrinkToFit="1"/>
    </xf>
    <xf numFmtId="0" fontId="7" fillId="3" borderId="73" xfId="0" applyFont="1" applyFill="1" applyBorder="1" applyAlignment="1">
      <alignment horizontal="center" vertical="center" shrinkToFit="1"/>
    </xf>
    <xf numFmtId="0" fontId="7" fillId="3" borderId="95" xfId="0" applyFont="1" applyFill="1" applyBorder="1" applyAlignment="1">
      <alignment horizontal="center" vertical="center" shrinkToFit="1"/>
    </xf>
    <xf numFmtId="0" fontId="7" fillId="3" borderId="64" xfId="0" applyFont="1" applyFill="1" applyBorder="1" applyAlignment="1">
      <alignment horizontal="center" vertical="center" shrinkToFit="1"/>
    </xf>
    <xf numFmtId="0" fontId="21" fillId="0" borderId="0" xfId="4" applyFont="1" applyFill="1" applyBorder="1" applyAlignment="1">
      <alignment vertical="center" wrapText="1"/>
    </xf>
    <xf numFmtId="0" fontId="13" fillId="14" borderId="91" xfId="4" applyFont="1" applyFill="1" applyBorder="1" applyAlignment="1" applyProtection="1">
      <alignment horizontal="center" vertical="center" shrinkToFit="1"/>
      <protection locked="0"/>
    </xf>
    <xf numFmtId="0" fontId="13" fillId="14" borderId="92" xfId="4" applyFont="1" applyFill="1" applyBorder="1" applyAlignment="1" applyProtection="1">
      <alignment horizontal="center" vertical="center" shrinkToFit="1"/>
      <protection locked="0"/>
    </xf>
    <xf numFmtId="0" fontId="13" fillId="0" borderId="85" xfId="4" applyFont="1" applyFill="1" applyBorder="1" applyAlignment="1">
      <alignment horizontal="center" vertical="center"/>
    </xf>
    <xf numFmtId="0" fontId="13" fillId="0" borderId="96" xfId="4" applyFont="1" applyFill="1" applyBorder="1" applyAlignment="1">
      <alignment horizontal="center" vertical="center"/>
    </xf>
    <xf numFmtId="182" fontId="13" fillId="14" borderId="62" xfId="4" applyNumberFormat="1" applyFont="1" applyFill="1" applyBorder="1" applyAlignment="1" applyProtection="1">
      <alignment horizontal="center" vertical="center" shrinkToFit="1"/>
      <protection locked="0"/>
    </xf>
    <xf numFmtId="0" fontId="13" fillId="0" borderId="0" xfId="4" applyFont="1" applyAlignment="1">
      <alignment vertical="center" wrapText="1"/>
    </xf>
    <xf numFmtId="0" fontId="13" fillId="0" borderId="0" xfId="4" applyFont="1" applyFill="1" applyBorder="1" applyAlignment="1">
      <alignment horizontal="center" vertical="center"/>
    </xf>
    <xf numFmtId="0" fontId="13" fillId="0" borderId="0" xfId="4" applyFont="1" applyFill="1" applyBorder="1" applyAlignment="1">
      <alignment horizontal="left" vertical="center" indent="1"/>
    </xf>
    <xf numFmtId="0" fontId="13" fillId="0" borderId="0" xfId="4" applyFont="1" applyFill="1" applyBorder="1" applyAlignment="1">
      <alignment horizontal="right" vertical="center" shrinkToFit="1"/>
    </xf>
    <xf numFmtId="0" fontId="13" fillId="14" borderId="85" xfId="4" applyFont="1" applyFill="1" applyBorder="1" applyAlignment="1" applyProtection="1">
      <alignment horizontal="left" vertical="top" wrapText="1"/>
      <protection locked="0"/>
    </xf>
    <xf numFmtId="0" fontId="13" fillId="14" borderId="86" xfId="4" applyFont="1" applyFill="1" applyBorder="1" applyAlignment="1" applyProtection="1">
      <alignment horizontal="left" vertical="top" wrapText="1"/>
      <protection locked="0"/>
    </xf>
    <xf numFmtId="0" fontId="13" fillId="14" borderId="87" xfId="4" applyFont="1" applyFill="1" applyBorder="1" applyAlignment="1" applyProtection="1">
      <alignment horizontal="left" vertical="top" wrapText="1"/>
      <protection locked="0"/>
    </xf>
    <xf numFmtId="0" fontId="13" fillId="14" borderId="88" xfId="4" applyFont="1" applyFill="1" applyBorder="1" applyAlignment="1" applyProtection="1">
      <alignment horizontal="left" vertical="top" wrapText="1"/>
      <protection locked="0"/>
    </xf>
    <xf numFmtId="0" fontId="13" fillId="14" borderId="89" xfId="4" applyFont="1" applyFill="1" applyBorder="1" applyAlignment="1" applyProtection="1">
      <alignment horizontal="left" vertical="top" wrapText="1"/>
      <protection locked="0"/>
    </xf>
    <xf numFmtId="0" fontId="13" fillId="14" borderId="90" xfId="4" applyFont="1" applyFill="1" applyBorder="1" applyAlignment="1" applyProtection="1">
      <alignment horizontal="left" vertical="top" wrapText="1"/>
      <protection locked="0"/>
    </xf>
    <xf numFmtId="0" fontId="13" fillId="14" borderId="91" xfId="4" applyFont="1" applyFill="1" applyBorder="1" applyAlignment="1" applyProtection="1">
      <alignment horizontal="left" vertical="center" shrinkToFit="1"/>
      <protection locked="0"/>
    </xf>
    <xf numFmtId="0" fontId="13" fillId="14" borderId="92" xfId="4" applyFont="1" applyFill="1" applyBorder="1" applyAlignment="1" applyProtection="1">
      <alignment horizontal="left" vertical="center" shrinkToFit="1"/>
      <protection locked="0"/>
    </xf>
    <xf numFmtId="0" fontId="13" fillId="14" borderId="93" xfId="4" applyFont="1" applyFill="1" applyBorder="1" applyAlignment="1" applyProtection="1">
      <alignment horizontal="left" vertical="center" shrinkToFit="1"/>
      <protection locked="0"/>
    </xf>
    <xf numFmtId="0" fontId="13" fillId="0" borderId="0" xfId="4" applyFont="1" applyAlignment="1">
      <alignment horizontal="center" vertical="center" shrinkToFit="1"/>
    </xf>
    <xf numFmtId="0" fontId="13" fillId="0" borderId="0" xfId="4" applyFont="1" applyFill="1" applyBorder="1" applyAlignment="1">
      <alignment horizontal="left" vertical="center" indent="1" shrinkToFit="1"/>
    </xf>
    <xf numFmtId="0" fontId="13" fillId="0" borderId="0" xfId="4" applyFont="1" applyFill="1" applyBorder="1" applyAlignment="1">
      <alignment vertical="center" wrapText="1"/>
    </xf>
    <xf numFmtId="0" fontId="13" fillId="0" borderId="0" xfId="4" applyFont="1" applyAlignment="1">
      <alignment vertical="center"/>
    </xf>
    <xf numFmtId="49" fontId="49" fillId="0" borderId="0" xfId="4" applyNumberFormat="1" applyFont="1" applyAlignment="1">
      <alignment horizontal="left" vertical="center" wrapText="1"/>
    </xf>
    <xf numFmtId="49" fontId="49" fillId="0" borderId="0" xfId="4" applyNumberFormat="1" applyFont="1" applyAlignment="1">
      <alignment horizontal="left" vertical="center"/>
    </xf>
    <xf numFmtId="0" fontId="47" fillId="0" borderId="0" xfId="4" applyFont="1" applyFill="1" applyBorder="1" applyAlignment="1">
      <alignment horizontal="center" vertical="center" wrapText="1"/>
    </xf>
    <xf numFmtId="0" fontId="50" fillId="0" borderId="0" xfId="4" applyFont="1" applyAlignment="1">
      <alignment horizontal="left" vertical="justify" wrapText="1"/>
    </xf>
    <xf numFmtId="0" fontId="81" fillId="0" borderId="0" xfId="0" applyFont="1" applyBorder="1" applyAlignment="1">
      <alignment vertical="center" wrapText="1"/>
    </xf>
    <xf numFmtId="0" fontId="81" fillId="0" borderId="0" xfId="0" applyFont="1" applyBorder="1" applyAlignment="1">
      <alignment horizontal="left" vertical="center" wrapText="1"/>
    </xf>
  </cellXfs>
  <cellStyles count="5">
    <cellStyle name="パーセント" xfId="3" builtinId="5"/>
    <cellStyle name="桁区切り" xfId="1" builtinId="6"/>
    <cellStyle name="標準" xfId="0" builtinId="0"/>
    <cellStyle name="標準 2" xfId="4"/>
    <cellStyle name="標準 3" xfId="2"/>
  </cellStyles>
  <dxfs count="77">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ont>
        <strike/>
        <color theme="1" tint="4.9989318521683403E-2"/>
      </font>
      <fill>
        <patternFill>
          <bgColor rgb="FFFF0000"/>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FFFFE7"/>
        </patternFill>
      </fill>
    </dxf>
    <dxf>
      <font>
        <color rgb="FF9C0006"/>
      </font>
      <fill>
        <patternFill>
          <bgColor rgb="FFFFC7CE"/>
        </patternFill>
      </fill>
    </dxf>
    <dxf>
      <font>
        <color theme="1"/>
      </font>
      <fill>
        <patternFill>
          <bgColor rgb="FFFFFFE7"/>
        </patternFill>
      </fill>
    </dxf>
    <dxf>
      <font>
        <color rgb="FF9C0006"/>
      </font>
      <fill>
        <patternFill>
          <bgColor rgb="FFFFC7CE"/>
        </patternFill>
      </fill>
    </dxf>
    <dxf>
      <font>
        <color theme="1"/>
      </font>
      <fill>
        <patternFill>
          <bgColor rgb="FFFFFFE7"/>
        </patternFill>
      </fill>
    </dxf>
    <dxf>
      <font>
        <color rgb="FF9C0006"/>
      </font>
      <fill>
        <patternFill>
          <bgColor rgb="FFFFC7CE"/>
        </patternFill>
      </fill>
    </dxf>
    <dxf>
      <font>
        <color theme="1"/>
      </font>
      <fill>
        <patternFill>
          <bgColor rgb="FFFFFFE7"/>
        </patternFill>
      </fill>
    </dxf>
    <dxf>
      <font>
        <color rgb="FF9C0006"/>
      </font>
      <fill>
        <patternFill>
          <bgColor rgb="FFFFC7CE"/>
        </patternFill>
      </fill>
    </dxf>
    <dxf>
      <font>
        <color theme="1"/>
      </font>
      <fill>
        <patternFill>
          <bgColor rgb="FFFFFFE7"/>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fgColor theme="1" tint="0.499984740745262"/>
          <bgColor theme="1" tint="0.499984740745262"/>
        </patternFill>
      </fill>
    </dxf>
    <dxf>
      <font>
        <color theme="1" tint="0.499984740745262"/>
      </font>
      <fill>
        <patternFill>
          <bgColor theme="1" tint="0.499984740745262"/>
        </patternFill>
      </fill>
    </dxf>
    <dxf>
      <font>
        <strike val="0"/>
        <color theme="1" tint="0.499984740745262"/>
      </font>
      <fill>
        <patternFill patternType="solid">
          <fgColor theme="1" tint="0.499984740745262"/>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strike val="0"/>
        <color rgb="FFFF0000"/>
      </font>
    </dxf>
    <dxf>
      <font>
        <b/>
        <i/>
        <color rgb="FFFF0000"/>
      </font>
    </dxf>
    <dxf>
      <font>
        <b/>
        <i/>
        <color rgb="FFFF0000"/>
      </font>
    </dxf>
    <dxf>
      <font>
        <b/>
        <i/>
        <color rgb="FFFF0000"/>
      </font>
    </dxf>
    <dxf>
      <font>
        <b/>
        <i/>
        <color rgb="FFFF0000"/>
      </font>
    </dxf>
    <dxf>
      <font>
        <strike val="0"/>
        <color theme="0"/>
      </font>
    </dxf>
    <dxf>
      <font>
        <b/>
        <i/>
        <color rgb="FFFF0000"/>
      </font>
    </dxf>
    <dxf>
      <font>
        <b/>
        <i/>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strike/>
        <color auto="1"/>
      </font>
      <fill>
        <patternFill>
          <bgColor rgb="FFFF0000"/>
        </patternFill>
      </fill>
    </dxf>
  </dxfs>
  <tableStyles count="0" defaultTableStyle="TableStyleMedium2" defaultPivotStyle="PivotStyleLight16"/>
  <colors>
    <mruColors>
      <color rgb="FFFFFFE7"/>
      <color rgb="FFFFCCCC"/>
      <color rgb="FFFFB3B3"/>
      <color rgb="FFFF99FF"/>
      <color rgb="FFFAEAFC"/>
      <color rgb="FFF6D8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xdr:colOff>
      <xdr:row>12</xdr:row>
      <xdr:rowOff>19050</xdr:rowOff>
    </xdr:from>
    <xdr:to>
      <xdr:col>9</xdr:col>
      <xdr:colOff>609600</xdr:colOff>
      <xdr:row>14</xdr:row>
      <xdr:rowOff>12700</xdr:rowOff>
    </xdr:to>
    <xdr:sp macro="" textlink="">
      <xdr:nvSpPr>
        <xdr:cNvPr id="2" name="楕円 1"/>
        <xdr:cNvSpPr/>
      </xdr:nvSpPr>
      <xdr:spPr>
        <a:xfrm>
          <a:off x="5156200" y="2863850"/>
          <a:ext cx="59055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1411</xdr:colOff>
      <xdr:row>32</xdr:row>
      <xdr:rowOff>98064</xdr:rowOff>
    </xdr:from>
    <xdr:to>
      <xdr:col>10</xdr:col>
      <xdr:colOff>171450</xdr:colOff>
      <xdr:row>34</xdr:row>
      <xdr:rowOff>215899</xdr:rowOff>
    </xdr:to>
    <xdr:sp macro="" textlink="">
      <xdr:nvSpPr>
        <xdr:cNvPr id="3" name="屈折矢印 2"/>
        <xdr:cNvSpPr/>
      </xdr:nvSpPr>
      <xdr:spPr>
        <a:xfrm flipV="1">
          <a:off x="4751211" y="7654564"/>
          <a:ext cx="798689" cy="435335"/>
        </a:xfrm>
        <a:prstGeom prst="bentUpArrow">
          <a:avLst>
            <a:gd name="adj1" fmla="val 27719"/>
            <a:gd name="adj2" fmla="val 40519"/>
            <a:gd name="adj3" fmla="val 372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-817672</xdr:colOff>
          <xdr:row>21</xdr:row>
          <xdr:rowOff>18876</xdr:rowOff>
        </xdr:from>
        <xdr:to>
          <xdr:col>0</xdr:col>
          <xdr:colOff>-817672</xdr:colOff>
          <xdr:row>21</xdr:row>
          <xdr:rowOff>18876</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817672" y="5473526"/>
              <a:ext cx="0" cy="0"/>
              <a:chOff x="-817672" y="5473526"/>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-3444322</xdr:colOff>
          <xdr:row>25</xdr:row>
          <xdr:rowOff>0</xdr:rowOff>
        </xdr:from>
        <xdr:to>
          <xdr:col>0</xdr:col>
          <xdr:colOff>-3444322</xdr:colOff>
          <xdr:row>25</xdr:row>
          <xdr:rowOff>0</xdr:rowOff>
        </xdr:to>
        <xdr:grpSp>
          <xdr:nvGrpSpPr>
            <xdr:cNvPr id="3" name="グループ化 1">
              <a:extLst>
                <a:ext uri="{FF2B5EF4-FFF2-40B4-BE49-F238E27FC236}">
                  <a16:creationId xmlns:a16="http://schemas.microsoft.com/office/drawing/2014/main" id="{00000000-0008-0000-0200-000003000000}"/>
                </a:ext>
              </a:extLst>
            </xdr:cNvPr>
            <xdr:cNvGrpSpPr>
              <a:grpSpLocks/>
            </xdr:cNvGrpSpPr>
          </xdr:nvGrpSpPr>
          <xdr:grpSpPr bwMode="auto">
            <a:xfrm>
              <a:off x="-3444322" y="6750050"/>
              <a:ext cx="0" cy="0"/>
              <a:chOff x="-3444322" y="6750050"/>
              <a:chExt cx="0" cy="0"/>
            </a:xfrm>
          </xdr:grpSpPr>
        </xdr:grpSp>
        <xdr:clientData/>
      </xdr:twoCellAnchor>
    </mc:Choice>
    <mc:Fallback/>
  </mc:AlternateContent>
  <xdr:twoCellAnchor>
    <xdr:from>
      <xdr:col>8</xdr:col>
      <xdr:colOff>98405</xdr:colOff>
      <xdr:row>24</xdr:row>
      <xdr:rowOff>6350</xdr:rowOff>
    </xdr:from>
    <xdr:to>
      <xdr:col>8</xdr:col>
      <xdr:colOff>368301</xdr:colOff>
      <xdr:row>25</xdr:row>
      <xdr:rowOff>0</xdr:rowOff>
    </xdr:to>
    <xdr:sp macro="" textlink="">
      <xdr:nvSpPr>
        <xdr:cNvPr id="4" name="下矢印 3">
          <a:extLst>
            <a:ext uri="{FF2B5EF4-FFF2-40B4-BE49-F238E27FC236}">
              <a16:creationId xmlns:a16="http://schemas.microsoft.com/office/drawing/2014/main" id="{00000000-0008-0000-0500-00000F000000}"/>
            </a:ext>
          </a:extLst>
        </xdr:cNvPr>
        <xdr:cNvSpPr/>
      </xdr:nvSpPr>
      <xdr:spPr>
        <a:xfrm>
          <a:off x="5311755" y="7105650"/>
          <a:ext cx="269896" cy="215900"/>
        </a:xfrm>
        <a:prstGeom prst="downArrow">
          <a:avLst>
            <a:gd name="adj1" fmla="val 52556"/>
            <a:gd name="adj2" fmla="val 4760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-817672</xdr:colOff>
          <xdr:row>22</xdr:row>
          <xdr:rowOff>0</xdr:rowOff>
        </xdr:from>
        <xdr:to>
          <xdr:col>0</xdr:col>
          <xdr:colOff>-817672</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817672" y="7880350"/>
              <a:ext cx="0" cy="0"/>
              <a:chOff x="-817672" y="788035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-3444322</xdr:colOff>
          <xdr:row>22</xdr:row>
          <xdr:rowOff>0</xdr:rowOff>
        </xdr:from>
        <xdr:to>
          <xdr:col>0</xdr:col>
          <xdr:colOff>-3444322</xdr:colOff>
          <xdr:row>22</xdr:row>
          <xdr:rowOff>0</xdr:rowOff>
        </xdr:to>
        <xdr:grpSp>
          <xdr:nvGrpSpPr>
            <xdr:cNvPr id="3" name="グループ化 1">
              <a:extLst>
                <a:ext uri="{FF2B5EF4-FFF2-40B4-BE49-F238E27FC236}">
                  <a16:creationId xmlns:a16="http://schemas.microsoft.com/office/drawing/2014/main" id="{00000000-0008-0000-0200-000003000000}"/>
                </a:ext>
              </a:extLst>
            </xdr:cNvPr>
            <xdr:cNvGrpSpPr>
              <a:grpSpLocks/>
            </xdr:cNvGrpSpPr>
          </xdr:nvGrpSpPr>
          <xdr:grpSpPr bwMode="auto">
            <a:xfrm>
              <a:off x="-3444322" y="7880350"/>
              <a:ext cx="0" cy="0"/>
              <a:chOff x="-3444322" y="7880350"/>
              <a:chExt cx="0" cy="0"/>
            </a:xfrm>
          </xdr:grpSpPr>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533400</xdr:colOff>
      <xdr:row>29</xdr:row>
      <xdr:rowOff>133350</xdr:rowOff>
    </xdr:to>
    <xdr:sp macro="" textlink="">
      <xdr:nvSpPr>
        <xdr:cNvPr id="7" name="正方形/長方形 6"/>
        <xdr:cNvSpPr/>
      </xdr:nvSpPr>
      <xdr:spPr>
        <a:xfrm>
          <a:off x="3562350" y="77851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上限５０万円</a:t>
          </a:r>
          <a:endParaRPr kumimoji="1" lang="ja-JP" altLang="en-US" sz="700"/>
        </a:p>
      </xdr:txBody>
    </xdr:sp>
    <xdr:clientData/>
  </xdr:twoCellAnchor>
  <xdr:twoCellAnchor>
    <xdr:from>
      <xdr:col>5</xdr:col>
      <xdr:colOff>0</xdr:colOff>
      <xdr:row>30</xdr:row>
      <xdr:rowOff>0</xdr:rowOff>
    </xdr:from>
    <xdr:to>
      <xdr:col>5</xdr:col>
      <xdr:colOff>533400</xdr:colOff>
      <xdr:row>30</xdr:row>
      <xdr:rowOff>133350</xdr:rowOff>
    </xdr:to>
    <xdr:sp macro="" textlink="">
      <xdr:nvSpPr>
        <xdr:cNvPr id="8" name="正方形/長方形 7"/>
        <xdr:cNvSpPr/>
      </xdr:nvSpPr>
      <xdr:spPr>
        <a:xfrm>
          <a:off x="3562350" y="81661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31</xdr:row>
      <xdr:rowOff>0</xdr:rowOff>
    </xdr:from>
    <xdr:to>
      <xdr:col>5</xdr:col>
      <xdr:colOff>533400</xdr:colOff>
      <xdr:row>31</xdr:row>
      <xdr:rowOff>133350</xdr:rowOff>
    </xdr:to>
    <xdr:sp macro="" textlink="">
      <xdr:nvSpPr>
        <xdr:cNvPr id="11" name="正方形/長方形 10"/>
        <xdr:cNvSpPr/>
      </xdr:nvSpPr>
      <xdr:spPr>
        <a:xfrm>
          <a:off x="3562350" y="85471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32</xdr:row>
      <xdr:rowOff>0</xdr:rowOff>
    </xdr:from>
    <xdr:to>
      <xdr:col>5</xdr:col>
      <xdr:colOff>533400</xdr:colOff>
      <xdr:row>32</xdr:row>
      <xdr:rowOff>133350</xdr:rowOff>
    </xdr:to>
    <xdr:sp macro="" textlink="">
      <xdr:nvSpPr>
        <xdr:cNvPr id="12" name="正方形/長方形 11"/>
        <xdr:cNvSpPr/>
      </xdr:nvSpPr>
      <xdr:spPr>
        <a:xfrm>
          <a:off x="3562350" y="89281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27</xdr:row>
      <xdr:rowOff>0</xdr:rowOff>
    </xdr:from>
    <xdr:to>
      <xdr:col>5</xdr:col>
      <xdr:colOff>533400</xdr:colOff>
      <xdr:row>27</xdr:row>
      <xdr:rowOff>133350</xdr:rowOff>
    </xdr:to>
    <xdr:sp macro="" textlink="">
      <xdr:nvSpPr>
        <xdr:cNvPr id="13" name="正方形/長方形 12"/>
        <xdr:cNvSpPr/>
      </xdr:nvSpPr>
      <xdr:spPr>
        <a:xfrm>
          <a:off x="3562350" y="71120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24</xdr:row>
      <xdr:rowOff>0</xdr:rowOff>
    </xdr:from>
    <xdr:to>
      <xdr:col>5</xdr:col>
      <xdr:colOff>533400</xdr:colOff>
      <xdr:row>24</xdr:row>
      <xdr:rowOff>133350</xdr:rowOff>
    </xdr:to>
    <xdr:sp macro="" textlink="">
      <xdr:nvSpPr>
        <xdr:cNvPr id="15" name="正方形/長方形 14"/>
        <xdr:cNvSpPr/>
      </xdr:nvSpPr>
      <xdr:spPr>
        <a:xfrm>
          <a:off x="3562350" y="60579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上限３５万円</a:t>
          </a:r>
          <a:endParaRPr kumimoji="1" lang="ja-JP" altLang="en-US" sz="700"/>
        </a:p>
      </xdr:txBody>
    </xdr:sp>
    <xdr:clientData/>
  </xdr:twoCellAnchor>
  <xdr:twoCellAnchor>
    <xdr:from>
      <xdr:col>5</xdr:col>
      <xdr:colOff>0</xdr:colOff>
      <xdr:row>23</xdr:row>
      <xdr:rowOff>0</xdr:rowOff>
    </xdr:from>
    <xdr:to>
      <xdr:col>5</xdr:col>
      <xdr:colOff>533400</xdr:colOff>
      <xdr:row>23</xdr:row>
      <xdr:rowOff>133350</xdr:rowOff>
    </xdr:to>
    <xdr:sp macro="" textlink="">
      <xdr:nvSpPr>
        <xdr:cNvPr id="17" name="正方形/長方形 16"/>
        <xdr:cNvSpPr/>
      </xdr:nvSpPr>
      <xdr:spPr>
        <a:xfrm>
          <a:off x="3562350" y="5676900"/>
          <a:ext cx="533400" cy="1333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8</xdr:col>
      <xdr:colOff>0</xdr:colOff>
      <xdr:row>34</xdr:row>
      <xdr:rowOff>0</xdr:rowOff>
    </xdr:from>
    <xdr:to>
      <xdr:col>8</xdr:col>
      <xdr:colOff>831850</xdr:colOff>
      <xdr:row>34</xdr:row>
      <xdr:rowOff>171450</xdr:rowOff>
    </xdr:to>
    <xdr:sp macro="" textlink="">
      <xdr:nvSpPr>
        <xdr:cNvPr id="9" name="正方形/長方形 8"/>
        <xdr:cNvSpPr/>
      </xdr:nvSpPr>
      <xdr:spPr>
        <a:xfrm>
          <a:off x="5054600" y="9601200"/>
          <a:ext cx="831850" cy="1714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rgbClr val="FF0000"/>
              </a:solidFill>
            </a:rPr>
            <a:t>上限１５０万円</a:t>
          </a:r>
          <a:endParaRPr kumimoji="1" lang="ja-JP" alt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31750</xdr:colOff>
      <xdr:row>23</xdr:row>
      <xdr:rowOff>25400</xdr:rowOff>
    </xdr:from>
    <xdr:to>
      <xdr:col>16</xdr:col>
      <xdr:colOff>628650</xdr:colOff>
      <xdr:row>24</xdr:row>
      <xdr:rowOff>285750</xdr:rowOff>
    </xdr:to>
    <xdr:sp macro="" textlink="">
      <xdr:nvSpPr>
        <xdr:cNvPr id="2" name="楕円 1"/>
        <xdr:cNvSpPr/>
      </xdr:nvSpPr>
      <xdr:spPr>
        <a:xfrm>
          <a:off x="5486400" y="8318500"/>
          <a:ext cx="59690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4179;&#25104;30&#24180;&#24230;/010_&#20107;&#26989;&#31649;&#29702;/090_H31&#28310;&#20633;/030_&#20844;&#31038;&#35201;&#32177;&#12539;&#35201;&#38936;/010_&#21161;&#25104;&#37329;&#20132;&#20184;&#35201;&#32177;/010_&#26412;&#25991;&#12539;&#27096;&#24335;/190312_&#30003;&#35531;&#26360;&#26696;ver3.1_&#35336;&#31639;&#24335;&#12398;&#12415;&#30906;&#3546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者概要２セミナー３申請状況"/>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Zeros="0" tabSelected="1" view="pageBreakPreview" zoomScaleNormal="100" zoomScaleSheetLayoutView="100" workbookViewId="0"/>
  </sheetViews>
  <sheetFormatPr defaultColWidth="9" defaultRowHeight="17.5" x14ac:dyDescent="0.55000000000000004"/>
  <cols>
    <col min="1" max="1" width="3.25" style="166" customWidth="1"/>
    <col min="2" max="4" width="7.08203125" style="166" customWidth="1"/>
    <col min="5" max="5" width="8.1640625" style="166" customWidth="1"/>
    <col min="6" max="6" width="3.25" style="166" customWidth="1"/>
    <col min="7" max="7" width="7.4140625" style="166" customWidth="1"/>
    <col min="8" max="8" width="13" style="166" customWidth="1"/>
    <col min="9" max="9" width="11.08203125" style="166" customWidth="1"/>
    <col min="10" max="10" width="8.08203125" style="166" customWidth="1"/>
    <col min="11" max="11" width="2.75" style="166" customWidth="1"/>
    <col min="12" max="12" width="4.83203125" style="166" customWidth="1"/>
    <col min="13" max="16384" width="9" style="166"/>
  </cols>
  <sheetData>
    <row r="1" spans="1:15" ht="18" x14ac:dyDescent="0.55000000000000004">
      <c r="A1" s="165" t="s">
        <v>16</v>
      </c>
      <c r="H1" s="270" t="s">
        <v>273</v>
      </c>
      <c r="I1" s="271"/>
      <c r="J1" s="272"/>
    </row>
    <row r="2" spans="1:15" ht="18" customHeight="1" x14ac:dyDescent="0.55000000000000004">
      <c r="A2" s="165"/>
      <c r="H2" s="267" t="s">
        <v>17</v>
      </c>
      <c r="I2" s="268"/>
      <c r="J2" s="269"/>
    </row>
    <row r="3" spans="1:15" ht="18" customHeight="1" x14ac:dyDescent="0.55000000000000004">
      <c r="A3" s="165"/>
      <c r="H3" s="278" t="s">
        <v>328</v>
      </c>
      <c r="I3" s="280"/>
      <c r="J3" s="280"/>
    </row>
    <row r="4" spans="1:15" ht="18" customHeight="1" x14ac:dyDescent="0.55000000000000004">
      <c r="F4" s="167"/>
      <c r="G4" s="167"/>
      <c r="H4" s="279"/>
      <c r="I4" s="280"/>
      <c r="J4" s="280"/>
    </row>
    <row r="5" spans="1:15" ht="16.5" customHeight="1" x14ac:dyDescent="0.55000000000000004">
      <c r="A5" s="165" t="s">
        <v>18</v>
      </c>
      <c r="F5" s="168"/>
      <c r="G5" s="169"/>
      <c r="H5" s="170" t="s">
        <v>19</v>
      </c>
      <c r="I5" s="265"/>
      <c r="J5" s="266"/>
    </row>
    <row r="6" spans="1:15" ht="16.5" customHeight="1" x14ac:dyDescent="0.55000000000000004">
      <c r="A6" s="165" t="s">
        <v>20</v>
      </c>
      <c r="F6" s="171"/>
      <c r="G6" s="169"/>
      <c r="H6" s="170" t="s">
        <v>21</v>
      </c>
      <c r="I6" s="274"/>
      <c r="J6" s="274"/>
    </row>
    <row r="7" spans="1:15" x14ac:dyDescent="0.55000000000000004">
      <c r="G7" s="172" t="s">
        <v>321</v>
      </c>
      <c r="J7" s="173"/>
    </row>
    <row r="8" spans="1:15" x14ac:dyDescent="0.55000000000000004">
      <c r="G8" s="172" t="s">
        <v>326</v>
      </c>
      <c r="J8" s="174"/>
    </row>
    <row r="9" spans="1:15" ht="21" customHeight="1" x14ac:dyDescent="0.55000000000000004">
      <c r="E9" s="285" t="s">
        <v>22</v>
      </c>
      <c r="F9" s="286"/>
      <c r="G9" s="275"/>
      <c r="H9" s="276"/>
      <c r="I9" s="276"/>
      <c r="J9" s="277"/>
    </row>
    <row r="10" spans="1:15" ht="21" customHeight="1" x14ac:dyDescent="0.55000000000000004">
      <c r="A10" s="175"/>
      <c r="E10" s="285"/>
      <c r="F10" s="286"/>
      <c r="G10" s="275"/>
      <c r="H10" s="276"/>
      <c r="I10" s="276"/>
      <c r="J10" s="277"/>
      <c r="N10" s="288"/>
      <c r="O10" s="288"/>
    </row>
    <row r="11" spans="1:15" ht="21" customHeight="1" x14ac:dyDescent="0.55000000000000004">
      <c r="E11" s="285" t="s">
        <v>304</v>
      </c>
      <c r="F11" s="286"/>
      <c r="G11" s="275"/>
      <c r="H11" s="276"/>
      <c r="I11" s="276"/>
      <c r="J11" s="277"/>
      <c r="N11" s="176"/>
      <c r="O11" s="176"/>
    </row>
    <row r="12" spans="1:15" ht="21" customHeight="1" x14ac:dyDescent="0.55000000000000004">
      <c r="A12" s="175"/>
      <c r="E12" s="285"/>
      <c r="F12" s="286"/>
      <c r="G12" s="275"/>
      <c r="H12" s="276"/>
      <c r="I12" s="276"/>
      <c r="J12" s="277"/>
      <c r="N12" s="177"/>
      <c r="O12" s="177"/>
    </row>
    <row r="13" spans="1:15" ht="22.5" customHeight="1" x14ac:dyDescent="0.55000000000000004">
      <c r="E13" s="285" t="s">
        <v>23</v>
      </c>
      <c r="F13" s="285"/>
      <c r="G13" s="178" t="s">
        <v>24</v>
      </c>
      <c r="H13" s="281"/>
      <c r="I13" s="282"/>
      <c r="J13" s="283"/>
      <c r="N13" s="179"/>
      <c r="O13" s="179"/>
    </row>
    <row r="14" spans="1:15" ht="22.5" customHeight="1" x14ac:dyDescent="0.55000000000000004">
      <c r="A14" s="180"/>
      <c r="E14" s="285"/>
      <c r="F14" s="285"/>
      <c r="G14" s="178" t="s">
        <v>25</v>
      </c>
      <c r="H14" s="289"/>
      <c r="I14" s="289"/>
      <c r="J14" s="284"/>
      <c r="K14" s="181"/>
      <c r="N14" s="182"/>
      <c r="O14" s="182"/>
    </row>
    <row r="15" spans="1:15" ht="37.5" customHeight="1" x14ac:dyDescent="0.55000000000000004">
      <c r="A15" s="180"/>
      <c r="J15" s="181"/>
      <c r="N15" s="179"/>
      <c r="O15" s="183"/>
    </row>
    <row r="16" spans="1:15" ht="26" customHeight="1" x14ac:dyDescent="0.55000000000000004">
      <c r="A16" s="273" t="s">
        <v>329</v>
      </c>
      <c r="B16" s="273"/>
      <c r="C16" s="273"/>
      <c r="D16" s="273"/>
      <c r="E16" s="273"/>
      <c r="F16" s="273"/>
      <c r="G16" s="273"/>
      <c r="H16" s="273"/>
      <c r="I16" s="273"/>
      <c r="J16" s="273"/>
      <c r="K16" s="273"/>
    </row>
    <row r="17" spans="1:11" ht="37.5" customHeight="1" x14ac:dyDescent="0.55000000000000004">
      <c r="A17" s="179"/>
    </row>
    <row r="18" spans="1:11" ht="20.25" customHeight="1" x14ac:dyDescent="0.55000000000000004">
      <c r="B18" s="293" t="s">
        <v>342</v>
      </c>
      <c r="C18" s="293"/>
      <c r="D18" s="293"/>
      <c r="E18" s="293"/>
      <c r="F18" s="293"/>
      <c r="G18" s="293"/>
      <c r="H18" s="293"/>
      <c r="I18" s="293"/>
      <c r="J18" s="293"/>
    </row>
    <row r="19" spans="1:11" ht="21" customHeight="1" x14ac:dyDescent="0.55000000000000004">
      <c r="A19" s="184"/>
      <c r="B19" s="293" t="s">
        <v>339</v>
      </c>
      <c r="C19" s="293"/>
      <c r="D19" s="293"/>
      <c r="E19" s="293"/>
      <c r="F19" s="293"/>
      <c r="G19" s="293"/>
      <c r="H19" s="293"/>
      <c r="I19" s="293"/>
      <c r="J19" s="293"/>
    </row>
    <row r="20" spans="1:11" ht="21" customHeight="1" x14ac:dyDescent="0.55000000000000004">
      <c r="A20" s="184"/>
      <c r="B20" s="293" t="s">
        <v>341</v>
      </c>
      <c r="C20" s="293"/>
      <c r="D20" s="293"/>
      <c r="E20" s="293"/>
      <c r="F20" s="293"/>
      <c r="G20" s="293"/>
      <c r="H20" s="293"/>
      <c r="I20" s="293"/>
      <c r="J20" s="293"/>
    </row>
    <row r="21" spans="1:11" ht="21" customHeight="1" x14ac:dyDescent="0.55000000000000004">
      <c r="A21" s="184"/>
      <c r="B21" s="293" t="s">
        <v>340</v>
      </c>
      <c r="C21" s="293"/>
      <c r="D21" s="293"/>
      <c r="E21" s="293"/>
      <c r="F21" s="293"/>
      <c r="G21" s="293"/>
      <c r="H21" s="293"/>
      <c r="I21" s="293"/>
      <c r="J21" s="293"/>
    </row>
    <row r="22" spans="1:11" x14ac:dyDescent="0.55000000000000004">
      <c r="A22" s="184"/>
      <c r="B22" s="185"/>
      <c r="C22" s="185"/>
      <c r="D22" s="185"/>
      <c r="E22" s="185"/>
      <c r="F22" s="185"/>
      <c r="G22" s="185"/>
      <c r="H22" s="185"/>
      <c r="I22" s="185"/>
      <c r="J22" s="185"/>
    </row>
    <row r="23" spans="1:11" ht="16.5" customHeight="1" x14ac:dyDescent="0.55000000000000004">
      <c r="A23" s="294" t="s">
        <v>26</v>
      </c>
      <c r="B23" s="294"/>
      <c r="C23" s="294"/>
      <c r="D23" s="294"/>
      <c r="E23" s="294"/>
      <c r="F23" s="294"/>
      <c r="G23" s="294"/>
      <c r="H23" s="294"/>
      <c r="I23" s="294"/>
      <c r="J23" s="294"/>
    </row>
    <row r="24" spans="1:11" x14ac:dyDescent="0.55000000000000004">
      <c r="A24" s="186"/>
    </row>
    <row r="25" spans="1:11" ht="30" customHeight="1" x14ac:dyDescent="0.55000000000000004">
      <c r="A25" s="295" t="s">
        <v>27</v>
      </c>
      <c r="B25" s="295"/>
      <c r="C25" s="295"/>
      <c r="D25" s="295"/>
      <c r="E25" s="295"/>
    </row>
    <row r="26" spans="1:11" ht="28.5" customHeight="1" x14ac:dyDescent="0.55000000000000004">
      <c r="A26" s="187"/>
      <c r="B26" s="166" t="s">
        <v>309</v>
      </c>
      <c r="D26" s="188"/>
    </row>
    <row r="27" spans="1:11" ht="16.5" customHeight="1" x14ac:dyDescent="0.55000000000000004">
      <c r="A27" s="179"/>
    </row>
    <row r="28" spans="1:11" ht="33.75" customHeight="1" x14ac:dyDescent="0.55000000000000004">
      <c r="A28" s="295" t="s">
        <v>28</v>
      </c>
      <c r="B28" s="295"/>
      <c r="C28" s="295"/>
      <c r="D28" s="295"/>
      <c r="E28" s="295"/>
    </row>
    <row r="29" spans="1:11" ht="39" customHeight="1" x14ac:dyDescent="0.55000000000000004">
      <c r="B29" s="290">
        <f>'９資金計画'!I35</f>
        <v>0</v>
      </c>
      <c r="C29" s="291"/>
      <c r="D29" s="291"/>
      <c r="E29" s="292"/>
      <c r="F29" s="189" t="s">
        <v>29</v>
      </c>
      <c r="I29" s="190"/>
    </row>
    <row r="30" spans="1:11" ht="17.5" customHeight="1" x14ac:dyDescent="0.55000000000000004">
      <c r="A30" s="287" t="str">
        <f>IF(1500000&gt;=B29,"","助成金交付申請限度額を超えています。資金計画を見直してください。")</f>
        <v/>
      </c>
      <c r="B30" s="287"/>
      <c r="C30" s="287"/>
      <c r="D30" s="287"/>
      <c r="E30" s="287"/>
      <c r="F30" s="287"/>
      <c r="G30" s="287"/>
      <c r="H30" s="287"/>
      <c r="I30" s="287"/>
      <c r="J30" s="287"/>
      <c r="K30" s="287"/>
    </row>
    <row r="31" spans="1:11" ht="17.5" customHeight="1" x14ac:dyDescent="0.55000000000000004">
      <c r="A31" s="287"/>
      <c r="B31" s="287"/>
      <c r="C31" s="287"/>
      <c r="D31" s="287"/>
      <c r="E31" s="287"/>
      <c r="F31" s="287"/>
      <c r="G31" s="287"/>
      <c r="H31" s="287"/>
      <c r="I31" s="287"/>
      <c r="J31" s="287"/>
      <c r="K31" s="287"/>
    </row>
  </sheetData>
  <sheetProtection algorithmName="SHA-512" hashValue="gcSDohhAUeGGY+MJ/gpVGkv0SE16IcxmAq2USH/2U++BkNbkkZkHYdBd+qdNNU0cVYryhLPJPxcJ5a8QIXsttQ==" saltValue="6t4PegY3OmC+aziEsrQnwQ==" spinCount="100000" sheet="1" objects="1" scenarios="1" formatCells="0"/>
  <mergeCells count="25">
    <mergeCell ref="A30:K31"/>
    <mergeCell ref="N10:O10"/>
    <mergeCell ref="G11:J12"/>
    <mergeCell ref="H14:I14"/>
    <mergeCell ref="B29:E29"/>
    <mergeCell ref="B18:J18"/>
    <mergeCell ref="B19:J19"/>
    <mergeCell ref="B20:J20"/>
    <mergeCell ref="A23:J23"/>
    <mergeCell ref="A25:E25"/>
    <mergeCell ref="A28:E28"/>
    <mergeCell ref="B21:J21"/>
    <mergeCell ref="I5:J5"/>
    <mergeCell ref="H2:J2"/>
    <mergeCell ref="H1:J1"/>
    <mergeCell ref="A16:K16"/>
    <mergeCell ref="I6:J6"/>
    <mergeCell ref="G9:J10"/>
    <mergeCell ref="H3:H4"/>
    <mergeCell ref="I3:J4"/>
    <mergeCell ref="H13:I13"/>
    <mergeCell ref="J13:J14"/>
    <mergeCell ref="E9:F10"/>
    <mergeCell ref="E11:F12"/>
    <mergeCell ref="E13:F14"/>
  </mergeCells>
  <phoneticPr fontId="2"/>
  <conditionalFormatting sqref="B29:E29">
    <cfRule type="cellIs" dxfId="76" priority="2" operator="greaterThan">
      <formula>1500000</formula>
    </cfRule>
  </conditionalFormatting>
  <conditionalFormatting sqref="A30:K31">
    <cfRule type="containsText" dxfId="75" priority="1" operator="containsText" text="申請限度額を超えています。資金計画を見直してください。">
      <formula>NOT(ISERROR(SEARCH("申請限度額を超えています。資金計画を見直してください。",A30)))</formula>
    </cfRule>
  </conditionalFormatting>
  <dataValidations xWindow="419" yWindow="655" count="5">
    <dataValidation allowBlank="1" showInputMessage="1" showErrorMessage="1" prompt="「履歴事項全部証明書」（個人の場合は「開業届」）と同じ表記(旧字体含む)で入力してください。" sqref="N15 N10:O10 N13"/>
    <dataValidation allowBlank="1" showInputMessage="1" showErrorMessage="1" prompt="▶「履歴事項全部証明書」と同一の役職名を入力_x000a_例）×代表取締役社長_x000a_　　　○代表取締役_x000a_▶個人事業主は記入不要" sqref="H13"/>
    <dataValidation allowBlank="1" showInputMessage="1" showErrorMessage="1" prompt="▶「履歴事項全部証明書」（個人の場合は「開業届」）と同じ表記(旧字体含む)で入力" sqref="H14:I14"/>
    <dataValidation allowBlank="1" showInputMessage="1" showErrorMessage="1" prompt="▶「履歴事項全部証明書」（個人の場合は「開業届」）と同じ表記(旧字体含む)で入力_x000a_▶英数字は「半角」で入力" sqref="G9:J12"/>
    <dataValidation allowBlank="1" showInputMessage="1" showErrorMessage="1" prompt="「9資金計画」の助成金交付申請額合計が自動的に反映されます。" sqref="B29:E29"/>
  </dataValidations>
  <printOptions horizontalCentered="1"/>
  <pageMargins left="0.70866141732283472" right="0.70866141732283472" top="0.74803149606299213" bottom="0.74803149606299213" header="0.31496062992125984" footer="0.19685039370078741"/>
  <pageSetup paperSize="9" orientation="portrait" cellComments="asDisplayed"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7"/>
  <sheetViews>
    <sheetView view="pageBreakPreview" zoomScaleNormal="100" zoomScaleSheetLayoutView="100" workbookViewId="0"/>
  </sheetViews>
  <sheetFormatPr defaultColWidth="9" defaultRowHeight="17.5" x14ac:dyDescent="0.55000000000000004"/>
  <cols>
    <col min="1" max="1" width="2.08203125" style="10" customWidth="1"/>
    <col min="2" max="2" width="5.58203125" style="10" customWidth="1"/>
    <col min="3" max="3" width="5.33203125" style="10" customWidth="1"/>
    <col min="4" max="4" width="3" style="11" customWidth="1"/>
    <col min="5" max="5" width="3.58203125" style="11" customWidth="1"/>
    <col min="6" max="6" width="7.08203125" style="10" customWidth="1"/>
    <col min="7" max="7" width="18.5" style="10" customWidth="1"/>
    <col min="8" max="8" width="10.6640625" style="10" customWidth="1"/>
    <col min="9" max="9" width="6.5" style="12" bestFit="1" customWidth="1"/>
    <col min="10" max="10" width="8.25" style="10" customWidth="1"/>
    <col min="11" max="11" width="8.83203125" style="10" customWidth="1"/>
    <col min="12" max="12" width="5.4140625" style="10" customWidth="1"/>
    <col min="13" max="13" width="6.33203125" style="10" customWidth="1"/>
    <col min="14" max="14" width="9.08203125" style="10" customWidth="1"/>
    <col min="15" max="15" width="16.25" style="10" customWidth="1"/>
    <col min="16" max="16" width="14.5" style="10" customWidth="1"/>
    <col min="17" max="16384" width="9" style="10"/>
  </cols>
  <sheetData>
    <row r="1" spans="1:58" ht="13" customHeight="1" x14ac:dyDescent="0.55000000000000004">
      <c r="A1" s="9" t="s">
        <v>16</v>
      </c>
      <c r="L1" s="13"/>
    </row>
    <row r="2" spans="1:58" ht="17.25" customHeight="1" x14ac:dyDescent="0.55000000000000004">
      <c r="B2" s="363" t="s">
        <v>30</v>
      </c>
      <c r="C2" s="363"/>
      <c r="D2" s="363"/>
      <c r="E2" s="363"/>
      <c r="F2" s="363"/>
      <c r="G2" s="363"/>
      <c r="H2" s="363"/>
      <c r="I2" s="363"/>
      <c r="J2" s="363"/>
      <c r="K2" s="363"/>
      <c r="L2" s="363"/>
    </row>
    <row r="3" spans="1:58" ht="5" customHeight="1" x14ac:dyDescent="0.55000000000000004">
      <c r="B3" s="14"/>
      <c r="C3" s="14"/>
      <c r="D3" s="9"/>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18" customHeight="1" x14ac:dyDescent="0.55000000000000004">
      <c r="A4" s="15" t="s">
        <v>31</v>
      </c>
      <c r="B4" s="16"/>
      <c r="C4" s="16"/>
      <c r="D4" s="16"/>
      <c r="E4" s="75" t="s">
        <v>325</v>
      </c>
      <c r="F4" s="16"/>
      <c r="G4" s="16"/>
      <c r="H4" s="16"/>
      <c r="I4" s="16"/>
      <c r="J4" s="16"/>
      <c r="K4" s="17"/>
      <c r="AG4" s="18" t="s">
        <v>32</v>
      </c>
      <c r="AH4" s="19" t="s">
        <v>33</v>
      </c>
      <c r="AI4" s="19" t="s">
        <v>34</v>
      </c>
      <c r="AJ4"/>
      <c r="AK4"/>
      <c r="AL4"/>
      <c r="AM4"/>
      <c r="AN4"/>
      <c r="AO4"/>
      <c r="AP4"/>
      <c r="AQ4"/>
      <c r="AR4"/>
      <c r="AS4"/>
      <c r="AT4"/>
      <c r="AU4"/>
      <c r="AV4"/>
      <c r="AW4"/>
      <c r="AX4"/>
      <c r="AY4"/>
      <c r="AZ4"/>
      <c r="BA4"/>
      <c r="BB4"/>
      <c r="BC4"/>
      <c r="BD4"/>
      <c r="BE4"/>
      <c r="BF4"/>
    </row>
    <row r="5" spans="1:58" s="20" customFormat="1" ht="16.5" customHeight="1" x14ac:dyDescent="0.55000000000000004">
      <c r="B5" s="364" t="s">
        <v>35</v>
      </c>
      <c r="C5" s="365"/>
      <c r="D5" s="366"/>
      <c r="E5" s="366"/>
      <c r="F5" s="366"/>
      <c r="G5" s="367"/>
      <c r="H5" s="368" t="s">
        <v>36</v>
      </c>
      <c r="I5" s="248" t="s">
        <v>37</v>
      </c>
      <c r="J5" s="371"/>
      <c r="K5" s="371"/>
      <c r="L5" s="372"/>
      <c r="AG5" s="18" t="s">
        <v>38</v>
      </c>
      <c r="AH5" s="19" t="s">
        <v>39</v>
      </c>
      <c r="AI5" s="19" t="s">
        <v>40</v>
      </c>
      <c r="AJ5"/>
      <c r="AK5"/>
      <c r="AL5"/>
      <c r="AM5"/>
      <c r="AN5"/>
      <c r="AO5"/>
      <c r="AP5"/>
      <c r="AQ5"/>
      <c r="AR5"/>
      <c r="AS5"/>
      <c r="AT5"/>
      <c r="AU5"/>
      <c r="AV5"/>
      <c r="AW5"/>
      <c r="AX5"/>
      <c r="AY5"/>
      <c r="AZ5"/>
      <c r="BA5"/>
      <c r="BB5"/>
      <c r="BC5"/>
      <c r="BD5"/>
      <c r="BE5"/>
      <c r="BF5"/>
    </row>
    <row r="6" spans="1:58" s="20" customFormat="1" ht="27" customHeight="1" x14ac:dyDescent="0.55000000000000004">
      <c r="B6" s="369" t="s">
        <v>327</v>
      </c>
      <c r="C6" s="373"/>
      <c r="D6" s="375">
        <f>申請書表紙!G11</f>
        <v>0</v>
      </c>
      <c r="E6" s="375"/>
      <c r="F6" s="375"/>
      <c r="G6" s="376"/>
      <c r="H6" s="369"/>
      <c r="I6" s="249" t="s">
        <v>41</v>
      </c>
      <c r="J6" s="379">
        <f>申請書表紙!H14</f>
        <v>0</v>
      </c>
      <c r="K6" s="379"/>
      <c r="L6" s="380"/>
      <c r="AG6" s="18" t="s">
        <v>42</v>
      </c>
      <c r="AH6" s="19" t="s">
        <v>43</v>
      </c>
      <c r="AI6" s="19"/>
      <c r="AJ6"/>
      <c r="AK6"/>
      <c r="AL6"/>
      <c r="AM6"/>
      <c r="AN6"/>
      <c r="AO6"/>
      <c r="AP6"/>
      <c r="AQ6"/>
      <c r="AR6"/>
      <c r="AS6"/>
      <c r="AT6"/>
      <c r="AU6"/>
      <c r="AV6"/>
      <c r="AW6"/>
      <c r="AX6"/>
      <c r="AY6"/>
      <c r="AZ6"/>
      <c r="BA6"/>
      <c r="BB6"/>
      <c r="BC6"/>
      <c r="BD6"/>
      <c r="BE6"/>
      <c r="BF6"/>
    </row>
    <row r="7" spans="1:58" s="20" customFormat="1" ht="20.25" customHeight="1" x14ac:dyDescent="0.55000000000000004">
      <c r="B7" s="370"/>
      <c r="C7" s="374"/>
      <c r="D7" s="377"/>
      <c r="E7" s="377"/>
      <c r="F7" s="377"/>
      <c r="G7" s="378"/>
      <c r="H7" s="370"/>
      <c r="I7" s="250" t="s">
        <v>44</v>
      </c>
      <c r="J7" s="381">
        <f>申請書表紙!H13</f>
        <v>0</v>
      </c>
      <c r="K7" s="381"/>
      <c r="L7" s="382"/>
      <c r="AG7" s="18" t="s">
        <v>45</v>
      </c>
      <c r="AH7" s="19" t="s">
        <v>46</v>
      </c>
      <c r="AI7" s="19" t="s">
        <v>47</v>
      </c>
      <c r="AJ7" s="19" t="s">
        <v>48</v>
      </c>
      <c r="AK7"/>
      <c r="AL7"/>
      <c r="AM7"/>
      <c r="AN7"/>
      <c r="AO7"/>
      <c r="AP7"/>
      <c r="AQ7"/>
      <c r="AR7"/>
      <c r="AS7"/>
      <c r="AT7"/>
      <c r="AU7"/>
      <c r="AV7"/>
      <c r="AW7"/>
      <c r="AX7"/>
      <c r="AY7"/>
      <c r="AZ7"/>
      <c r="BA7"/>
      <c r="BB7"/>
      <c r="BC7"/>
      <c r="BD7"/>
      <c r="BE7"/>
      <c r="BF7"/>
    </row>
    <row r="8" spans="1:58" s="20" customFormat="1" ht="12.75" customHeight="1" x14ac:dyDescent="0.55000000000000004">
      <c r="B8" s="344" t="s">
        <v>49</v>
      </c>
      <c r="C8" s="345"/>
      <c r="D8" s="349" t="s">
        <v>50</v>
      </c>
      <c r="E8" s="350"/>
      <c r="F8" s="350"/>
      <c r="G8" s="351"/>
      <c r="H8" s="333" t="s">
        <v>409</v>
      </c>
      <c r="I8" s="334"/>
      <c r="J8" s="296"/>
      <c r="K8" s="296"/>
      <c r="L8" s="297"/>
      <c r="AG8" s="18" t="s">
        <v>51</v>
      </c>
      <c r="AH8" s="19" t="s">
        <v>52</v>
      </c>
      <c r="AI8" s="19" t="s">
        <v>53</v>
      </c>
      <c r="AJ8" s="19" t="s">
        <v>54</v>
      </c>
      <c r="AK8" s="19" t="s">
        <v>55</v>
      </c>
      <c r="AL8" s="19" t="s">
        <v>56</v>
      </c>
      <c r="AM8" s="19" t="s">
        <v>57</v>
      </c>
      <c r="AN8" s="19" t="s">
        <v>58</v>
      </c>
      <c r="AO8" s="19" t="s">
        <v>59</v>
      </c>
      <c r="AP8" s="19" t="s">
        <v>60</v>
      </c>
      <c r="AQ8" s="19" t="s">
        <v>61</v>
      </c>
      <c r="AR8" s="19" t="s">
        <v>62</v>
      </c>
      <c r="AS8" s="19" t="s">
        <v>63</v>
      </c>
      <c r="AT8" s="19" t="s">
        <v>64</v>
      </c>
      <c r="AU8" s="19" t="s">
        <v>65</v>
      </c>
      <c r="AV8" s="19" t="s">
        <v>66</v>
      </c>
      <c r="AW8" s="19" t="s">
        <v>67</v>
      </c>
      <c r="AX8" s="19" t="s">
        <v>68</v>
      </c>
      <c r="AY8" s="19" t="s">
        <v>69</v>
      </c>
      <c r="AZ8" s="19" t="s">
        <v>70</v>
      </c>
      <c r="BA8" s="19" t="s">
        <v>71</v>
      </c>
      <c r="BB8" s="19" t="s">
        <v>72</v>
      </c>
      <c r="BC8" s="19" t="s">
        <v>73</v>
      </c>
      <c r="BD8" s="19" t="s">
        <v>74</v>
      </c>
      <c r="BE8" s="19" t="s">
        <v>75</v>
      </c>
      <c r="BF8"/>
    </row>
    <row r="9" spans="1:58" s="20" customFormat="1" ht="14" customHeight="1" x14ac:dyDescent="0.55000000000000004">
      <c r="B9" s="305"/>
      <c r="C9" s="346"/>
      <c r="D9" s="131" t="s">
        <v>76</v>
      </c>
      <c r="E9" s="316"/>
      <c r="F9" s="316"/>
      <c r="G9" s="317"/>
      <c r="H9" s="335"/>
      <c r="I9" s="336"/>
      <c r="J9" s="298"/>
      <c r="K9" s="298"/>
      <c r="L9" s="299"/>
      <c r="AG9" s="18" t="s">
        <v>77</v>
      </c>
      <c r="AH9" s="19" t="s">
        <v>78</v>
      </c>
      <c r="AI9" s="19" t="s">
        <v>79</v>
      </c>
      <c r="AJ9" s="19" t="s">
        <v>80</v>
      </c>
      <c r="AK9" s="19" t="s">
        <v>81</v>
      </c>
      <c r="AL9"/>
      <c r="AM9"/>
      <c r="AN9"/>
      <c r="AO9"/>
      <c r="AP9"/>
      <c r="AQ9"/>
      <c r="AR9"/>
      <c r="AS9"/>
      <c r="AT9"/>
      <c r="AU9"/>
      <c r="AV9"/>
      <c r="AW9"/>
      <c r="AX9"/>
      <c r="AY9"/>
      <c r="AZ9"/>
      <c r="BA9"/>
      <c r="BB9"/>
      <c r="BC9"/>
      <c r="BD9"/>
      <c r="BE9"/>
      <c r="BF9"/>
    </row>
    <row r="10" spans="1:58" s="20" customFormat="1" ht="35.25" customHeight="1" x14ac:dyDescent="0.55000000000000004">
      <c r="B10" s="347"/>
      <c r="C10" s="348"/>
      <c r="D10" s="318">
        <f>申請書表紙!G9</f>
        <v>0</v>
      </c>
      <c r="E10" s="318"/>
      <c r="F10" s="318"/>
      <c r="G10" s="319"/>
      <c r="H10" s="361" t="s">
        <v>410</v>
      </c>
      <c r="I10" s="362"/>
      <c r="J10" s="300"/>
      <c r="K10" s="300"/>
      <c r="L10" s="301"/>
      <c r="AG10" s="18" t="s">
        <v>82</v>
      </c>
      <c r="AH10" s="19" t="s">
        <v>83</v>
      </c>
      <c r="AI10" s="18" t="s">
        <v>84</v>
      </c>
      <c r="AJ10" s="21" t="s">
        <v>85</v>
      </c>
      <c r="AK10" s="19" t="s">
        <v>86</v>
      </c>
      <c r="AL10" s="19" t="s">
        <v>87</v>
      </c>
      <c r="AM10" s="18" t="s">
        <v>88</v>
      </c>
      <c r="AN10" s="18" t="s">
        <v>89</v>
      </c>
      <c r="AO10" s="18" t="s">
        <v>90</v>
      </c>
      <c r="AP10" s="19" t="s">
        <v>91</v>
      </c>
      <c r="AQ10" s="19" t="s">
        <v>92</v>
      </c>
      <c r="AR10" s="18" t="s">
        <v>93</v>
      </c>
      <c r="AS10" s="18" t="s">
        <v>94</v>
      </c>
      <c r="AT10" s="19" t="s">
        <v>95</v>
      </c>
      <c r="AU10" s="19" t="s">
        <v>96</v>
      </c>
      <c r="AV10" s="18" t="s">
        <v>97</v>
      </c>
      <c r="AW10" s="18" t="s">
        <v>98</v>
      </c>
      <c r="AX10"/>
      <c r="AY10"/>
      <c r="AZ10"/>
      <c r="BA10"/>
      <c r="BB10"/>
      <c r="BC10"/>
      <c r="BD10"/>
      <c r="BE10"/>
      <c r="BF10"/>
    </row>
    <row r="11" spans="1:58" s="20" customFormat="1" ht="14.5" customHeight="1" x14ac:dyDescent="0.55000000000000004">
      <c r="B11" s="344" t="s">
        <v>99</v>
      </c>
      <c r="C11" s="352"/>
      <c r="D11" s="132" t="s">
        <v>76</v>
      </c>
      <c r="E11" s="355"/>
      <c r="F11" s="355"/>
      <c r="G11" s="356"/>
      <c r="H11" s="331" t="s">
        <v>406</v>
      </c>
      <c r="I11" s="320" t="s">
        <v>100</v>
      </c>
      <c r="J11" s="322"/>
      <c r="K11" s="322"/>
      <c r="L11" s="323"/>
      <c r="AG11" s="18" t="s">
        <v>101</v>
      </c>
      <c r="AH11" s="19" t="s">
        <v>102</v>
      </c>
      <c r="AI11" s="19" t="s">
        <v>103</v>
      </c>
      <c r="AJ11" s="19" t="s">
        <v>104</v>
      </c>
      <c r="AK11" s="19" t="s">
        <v>105</v>
      </c>
      <c r="AL11" s="19" t="s">
        <v>106</v>
      </c>
      <c r="AM11" s="19" t="s">
        <v>107</v>
      </c>
      <c r="AN11" s="19" t="s">
        <v>108</v>
      </c>
      <c r="AO11" s="19" t="s">
        <v>109</v>
      </c>
      <c r="AP11"/>
      <c r="AQ11"/>
      <c r="AR11"/>
      <c r="AS11"/>
      <c r="AT11"/>
      <c r="AU11"/>
      <c r="AV11"/>
      <c r="AW11"/>
      <c r="AX11"/>
      <c r="AY11"/>
      <c r="AZ11"/>
      <c r="BA11"/>
      <c r="BB11"/>
      <c r="BC11"/>
      <c r="BD11"/>
      <c r="BE11"/>
      <c r="BF11"/>
    </row>
    <row r="12" spans="1:58" s="20" customFormat="1" ht="15" customHeight="1" x14ac:dyDescent="0.55000000000000004">
      <c r="B12" s="305"/>
      <c r="C12" s="306"/>
      <c r="D12" s="357"/>
      <c r="E12" s="357"/>
      <c r="F12" s="357"/>
      <c r="G12" s="358"/>
      <c r="H12" s="332"/>
      <c r="I12" s="321"/>
      <c r="J12" s="324"/>
      <c r="K12" s="324"/>
      <c r="L12" s="325"/>
      <c r="AG12" s="18" t="s">
        <v>110</v>
      </c>
      <c r="AH12" s="22" t="s">
        <v>111</v>
      </c>
      <c r="AI12" s="22" t="s">
        <v>112</v>
      </c>
      <c r="AJ12" s="22" t="s">
        <v>113</v>
      </c>
      <c r="AK12" s="22" t="s">
        <v>114</v>
      </c>
      <c r="AL12" s="22" t="s">
        <v>115</v>
      </c>
      <c r="AM12" s="22" t="s">
        <v>116</v>
      </c>
      <c r="AN12" s="23" t="s">
        <v>117</v>
      </c>
      <c r="AO12" s="23" t="s">
        <v>118</v>
      </c>
      <c r="AP12" s="23" t="s">
        <v>119</v>
      </c>
      <c r="AQ12" s="23" t="s">
        <v>120</v>
      </c>
      <c r="AR12" s="23" t="s">
        <v>121</v>
      </c>
      <c r="AS12" s="23" t="s">
        <v>122</v>
      </c>
      <c r="AT12"/>
      <c r="AU12"/>
      <c r="AV12"/>
      <c r="AW12"/>
      <c r="AX12"/>
      <c r="AY12"/>
      <c r="AZ12"/>
      <c r="BA12"/>
      <c r="BB12"/>
      <c r="BC12"/>
      <c r="BD12"/>
      <c r="BE12"/>
      <c r="BF12"/>
    </row>
    <row r="13" spans="1:58" s="20" customFormat="1" ht="26.25" customHeight="1" x14ac:dyDescent="0.55000000000000004">
      <c r="B13" s="307"/>
      <c r="C13" s="308"/>
      <c r="D13" s="359"/>
      <c r="E13" s="359"/>
      <c r="F13" s="359"/>
      <c r="G13" s="360"/>
      <c r="H13" s="247" t="s">
        <v>407</v>
      </c>
      <c r="I13" s="118" t="s">
        <v>123</v>
      </c>
      <c r="J13" s="326"/>
      <c r="K13" s="326"/>
      <c r="L13" s="327"/>
      <c r="AG13" s="18" t="s">
        <v>124</v>
      </c>
      <c r="AH13" s="19" t="s">
        <v>125</v>
      </c>
      <c r="AI13" s="19" t="s">
        <v>126</v>
      </c>
      <c r="AJ13" s="19" t="s">
        <v>127</v>
      </c>
      <c r="AK13" s="19" t="s">
        <v>128</v>
      </c>
      <c r="AL13" s="19" t="s">
        <v>129</v>
      </c>
      <c r="AM13" s="19" t="s">
        <v>130</v>
      </c>
      <c r="AN13"/>
      <c r="AO13"/>
      <c r="AP13"/>
      <c r="AQ13"/>
      <c r="AR13"/>
      <c r="AS13"/>
      <c r="AT13"/>
      <c r="AU13"/>
      <c r="AV13"/>
      <c r="AW13"/>
      <c r="AX13"/>
      <c r="AY13"/>
      <c r="AZ13"/>
      <c r="BA13"/>
      <c r="BB13"/>
      <c r="BC13"/>
      <c r="BD13"/>
      <c r="BE13"/>
      <c r="BF13"/>
    </row>
    <row r="14" spans="1:58" s="20" customFormat="1" ht="21" customHeight="1" x14ac:dyDescent="0.55000000000000004">
      <c r="B14" s="337" t="s">
        <v>131</v>
      </c>
      <c r="C14" s="320"/>
      <c r="D14" s="341" t="s">
        <v>37</v>
      </c>
      <c r="E14" s="341"/>
      <c r="F14" s="342"/>
      <c r="G14" s="343"/>
      <c r="H14" s="149" t="s">
        <v>132</v>
      </c>
      <c r="I14" s="328"/>
      <c r="J14" s="329"/>
      <c r="K14" s="329"/>
      <c r="L14" s="330"/>
      <c r="AG14" s="18" t="s">
        <v>133</v>
      </c>
      <c r="AH14" s="19" t="s">
        <v>134</v>
      </c>
      <c r="AI14" s="19" t="s">
        <v>135</v>
      </c>
      <c r="AJ14" s="19" t="s">
        <v>136</v>
      </c>
      <c r="AK14" s="19" t="s">
        <v>137</v>
      </c>
      <c r="AL14" s="18" t="s">
        <v>138</v>
      </c>
      <c r="AM14" s="19" t="s">
        <v>139</v>
      </c>
      <c r="AN14" s="18" t="s">
        <v>140</v>
      </c>
      <c r="AO14"/>
      <c r="AP14"/>
      <c r="AQ14"/>
      <c r="AR14"/>
      <c r="AS14"/>
      <c r="AT14"/>
      <c r="AU14"/>
      <c r="AV14"/>
      <c r="AW14"/>
      <c r="AX14"/>
      <c r="AY14"/>
      <c r="AZ14"/>
      <c r="BA14"/>
      <c r="BB14"/>
      <c r="BC14"/>
      <c r="BD14"/>
      <c r="BE14"/>
      <c r="BF14"/>
    </row>
    <row r="15" spans="1:58" s="20" customFormat="1" ht="16" customHeight="1" x14ac:dyDescent="0.55000000000000004">
      <c r="B15" s="338"/>
      <c r="C15" s="321"/>
      <c r="D15" s="302" t="s">
        <v>141</v>
      </c>
      <c r="E15" s="302"/>
      <c r="F15" s="303"/>
      <c r="G15" s="304"/>
      <c r="H15" s="305" t="s">
        <v>308</v>
      </c>
      <c r="I15" s="306"/>
      <c r="J15" s="309"/>
      <c r="K15" s="310"/>
      <c r="L15" s="311"/>
      <c r="AG15" s="18" t="s">
        <v>142</v>
      </c>
      <c r="AH15" s="18" t="s">
        <v>143</v>
      </c>
      <c r="AI15" s="24" t="s">
        <v>144</v>
      </c>
      <c r="AJ15" s="24" t="s">
        <v>145</v>
      </c>
      <c r="AK15" s="18" t="s">
        <v>146</v>
      </c>
      <c r="AL15" s="18" t="s">
        <v>147</v>
      </c>
      <c r="AM15" s="18" t="s">
        <v>148</v>
      </c>
      <c r="AN15"/>
      <c r="AO15"/>
      <c r="AP15"/>
      <c r="AQ15"/>
      <c r="AR15"/>
      <c r="AS15"/>
      <c r="AT15"/>
      <c r="AU15"/>
      <c r="AV15"/>
      <c r="AW15"/>
      <c r="AX15"/>
      <c r="AY15"/>
      <c r="AZ15"/>
      <c r="BA15"/>
      <c r="BB15"/>
      <c r="BC15"/>
      <c r="BD15"/>
      <c r="BE15"/>
      <c r="BF15"/>
    </row>
    <row r="16" spans="1:58" s="20" customFormat="1" ht="16" customHeight="1" x14ac:dyDescent="0.55000000000000004">
      <c r="B16" s="338"/>
      <c r="C16" s="321"/>
      <c r="D16" s="302"/>
      <c r="E16" s="302"/>
      <c r="F16" s="303"/>
      <c r="G16" s="304"/>
      <c r="H16" s="305"/>
      <c r="I16" s="306"/>
      <c r="J16" s="309"/>
      <c r="K16" s="310"/>
      <c r="L16" s="311"/>
      <c r="AG16" s="18" t="s">
        <v>149</v>
      </c>
      <c r="AH16" s="18" t="s">
        <v>343</v>
      </c>
      <c r="AI16" s="83" t="s">
        <v>344</v>
      </c>
      <c r="AJ16" s="83" t="s">
        <v>345</v>
      </c>
      <c r="AK16" s="84" t="s">
        <v>346</v>
      </c>
      <c r="AL16" s="82" t="s">
        <v>347</v>
      </c>
      <c r="AM16" s="82" t="s">
        <v>150</v>
      </c>
      <c r="AN16" s="82" t="s">
        <v>151</v>
      </c>
      <c r="AO16"/>
      <c r="AP16"/>
      <c r="AQ16"/>
      <c r="AR16"/>
      <c r="AS16"/>
      <c r="AT16"/>
      <c r="AU16"/>
      <c r="AV16"/>
      <c r="AW16"/>
      <c r="AX16"/>
      <c r="AY16"/>
      <c r="AZ16"/>
      <c r="BA16"/>
      <c r="BB16"/>
      <c r="BC16"/>
      <c r="BD16"/>
      <c r="BE16"/>
      <c r="BF16"/>
    </row>
    <row r="17" spans="1:58" s="20" customFormat="1" ht="16" customHeight="1" x14ac:dyDescent="0.55000000000000004">
      <c r="B17" s="339"/>
      <c r="C17" s="340"/>
      <c r="D17" s="315" t="s">
        <v>152</v>
      </c>
      <c r="E17" s="315"/>
      <c r="F17" s="353"/>
      <c r="G17" s="354"/>
      <c r="H17" s="307"/>
      <c r="I17" s="308"/>
      <c r="J17" s="312"/>
      <c r="K17" s="313"/>
      <c r="L17" s="314"/>
      <c r="AG17" s="18" t="s">
        <v>153</v>
      </c>
      <c r="AH17" s="18" t="s">
        <v>154</v>
      </c>
      <c r="AI17" s="18" t="s">
        <v>155</v>
      </c>
      <c r="AJ17" s="19" t="s">
        <v>156</v>
      </c>
      <c r="AK17" s="18" t="s">
        <v>157</v>
      </c>
      <c r="AL17"/>
      <c r="AM17"/>
      <c r="AN17"/>
      <c r="AO17"/>
      <c r="AP17"/>
      <c r="AQ17"/>
      <c r="AR17"/>
      <c r="AS17"/>
      <c r="AT17"/>
      <c r="AU17"/>
      <c r="AV17"/>
      <c r="AW17"/>
      <c r="AX17"/>
      <c r="AY17"/>
      <c r="AZ17"/>
      <c r="BA17"/>
      <c r="BB17"/>
      <c r="BC17"/>
      <c r="BD17"/>
      <c r="BE17"/>
      <c r="BF17"/>
    </row>
    <row r="18" spans="1:58" s="20" customFormat="1" ht="11.25" customHeight="1" x14ac:dyDescent="0.55000000000000004">
      <c r="B18" s="391" t="s">
        <v>158</v>
      </c>
      <c r="C18" s="392"/>
      <c r="D18" s="397" t="s">
        <v>159</v>
      </c>
      <c r="E18" s="397"/>
      <c r="F18" s="397"/>
      <c r="G18" s="398"/>
      <c r="H18" s="333" t="s">
        <v>409</v>
      </c>
      <c r="I18" s="334"/>
      <c r="J18" s="296"/>
      <c r="K18" s="296"/>
      <c r="L18" s="297"/>
      <c r="AG18" s="18" t="s">
        <v>160</v>
      </c>
      <c r="AH18" s="18" t="s">
        <v>161</v>
      </c>
      <c r="AI18" s="24" t="s">
        <v>162</v>
      </c>
      <c r="AJ18" s="18" t="s">
        <v>163</v>
      </c>
      <c r="AK18"/>
      <c r="AL18"/>
      <c r="AM18"/>
      <c r="AN18"/>
      <c r="AO18"/>
      <c r="AP18"/>
      <c r="AQ18"/>
      <c r="AR18"/>
      <c r="AS18"/>
      <c r="AT18"/>
      <c r="AU18"/>
      <c r="AV18"/>
      <c r="AW18"/>
      <c r="AX18"/>
      <c r="AY18"/>
      <c r="AZ18"/>
      <c r="BA18"/>
      <c r="BB18"/>
      <c r="BC18"/>
      <c r="BD18"/>
      <c r="BE18"/>
      <c r="BF18"/>
    </row>
    <row r="19" spans="1:58" s="20" customFormat="1" ht="14" customHeight="1" x14ac:dyDescent="0.55000000000000004">
      <c r="B19" s="393"/>
      <c r="C19" s="394"/>
      <c r="D19" s="252" t="s">
        <v>76</v>
      </c>
      <c r="E19" s="399"/>
      <c r="F19" s="399"/>
      <c r="G19" s="400"/>
      <c r="H19" s="335"/>
      <c r="I19" s="336"/>
      <c r="J19" s="298"/>
      <c r="K19" s="298"/>
      <c r="L19" s="299"/>
      <c r="AG19" s="18" t="s">
        <v>164</v>
      </c>
      <c r="AH19" s="18" t="s">
        <v>165</v>
      </c>
      <c r="AI19" s="24" t="s">
        <v>166</v>
      </c>
      <c r="AJ19" s="24" t="s">
        <v>167</v>
      </c>
      <c r="AK19" s="24" t="s">
        <v>168</v>
      </c>
      <c r="AL19" s="25" t="s">
        <v>169</v>
      </c>
      <c r="AM19" s="25" t="s">
        <v>170</v>
      </c>
      <c r="AN19" s="25" t="s">
        <v>171</v>
      </c>
      <c r="AO19" s="24" t="s">
        <v>172</v>
      </c>
      <c r="AP19" s="25" t="s">
        <v>173</v>
      </c>
      <c r="AQ19" s="25" t="s">
        <v>174</v>
      </c>
      <c r="AR19" s="24" t="s">
        <v>175</v>
      </c>
      <c r="AS19" s="24" t="s">
        <v>176</v>
      </c>
      <c r="AT19" s="26" t="s">
        <v>177</v>
      </c>
      <c r="AU19" s="26" t="s">
        <v>178</v>
      </c>
      <c r="AV19" s="24" t="s">
        <v>179</v>
      </c>
      <c r="AW19" s="26" t="s">
        <v>180</v>
      </c>
      <c r="AX19"/>
      <c r="AY19"/>
      <c r="AZ19"/>
      <c r="BA19"/>
      <c r="BB19"/>
      <c r="BC19"/>
      <c r="BD19"/>
      <c r="BE19"/>
      <c r="BF19"/>
    </row>
    <row r="20" spans="1:58" s="20" customFormat="1" ht="30" customHeight="1" x14ac:dyDescent="0.55000000000000004">
      <c r="B20" s="395"/>
      <c r="C20" s="396"/>
      <c r="D20" s="401"/>
      <c r="E20" s="401"/>
      <c r="F20" s="401"/>
      <c r="G20" s="402"/>
      <c r="H20" s="361" t="s">
        <v>410</v>
      </c>
      <c r="I20" s="362"/>
      <c r="J20" s="300"/>
      <c r="K20" s="300"/>
      <c r="L20" s="301"/>
      <c r="AG20" s="18" t="s">
        <v>181</v>
      </c>
      <c r="AH20" s="18" t="s">
        <v>182</v>
      </c>
      <c r="AI20" s="24" t="s">
        <v>183</v>
      </c>
      <c r="AJ20"/>
      <c r="AK20"/>
      <c r="AL20"/>
      <c r="AM20"/>
      <c r="AN20"/>
      <c r="AO20"/>
      <c r="AP20"/>
      <c r="AQ20"/>
      <c r="AR20"/>
      <c r="AS20"/>
      <c r="AT20"/>
      <c r="AU20"/>
      <c r="AV20"/>
      <c r="AW20"/>
      <c r="AX20"/>
      <c r="AY20"/>
      <c r="AZ20"/>
      <c r="BA20"/>
      <c r="BB20"/>
      <c r="BC20"/>
      <c r="BD20"/>
      <c r="BE20"/>
      <c r="BF20"/>
    </row>
    <row r="21" spans="1:58" s="20" customFormat="1" ht="28.5" customHeight="1" x14ac:dyDescent="0.55000000000000004">
      <c r="B21" s="383" t="s">
        <v>408</v>
      </c>
      <c r="C21" s="384"/>
      <c r="D21" s="385"/>
      <c r="E21" s="385"/>
      <c r="F21" s="386"/>
      <c r="G21" s="253" t="s">
        <v>184</v>
      </c>
      <c r="H21" s="387" t="s">
        <v>185</v>
      </c>
      <c r="I21" s="388"/>
      <c r="J21" s="389"/>
      <c r="K21" s="390"/>
      <c r="L21" s="117" t="s">
        <v>186</v>
      </c>
      <c r="N21" s="27"/>
      <c r="AG21" s="18" t="s">
        <v>187</v>
      </c>
      <c r="AH21" s="18" t="s">
        <v>188</v>
      </c>
      <c r="AI21" s="18" t="s">
        <v>189</v>
      </c>
      <c r="AJ21" s="18" t="s">
        <v>190</v>
      </c>
      <c r="AK21" s="18" t="s">
        <v>191</v>
      </c>
      <c r="AL21" s="18" t="s">
        <v>192</v>
      </c>
      <c r="AM21" s="24" t="s">
        <v>193</v>
      </c>
      <c r="AN21" s="28" t="s">
        <v>194</v>
      </c>
      <c r="AO21" s="18" t="s">
        <v>195</v>
      </c>
      <c r="AP21" s="24" t="s">
        <v>196</v>
      </c>
      <c r="AQ21"/>
      <c r="AR21"/>
      <c r="AS21"/>
      <c r="AT21"/>
      <c r="AU21"/>
      <c r="AV21"/>
      <c r="AW21"/>
      <c r="AX21"/>
      <c r="AY21"/>
      <c r="AZ21"/>
      <c r="BA21"/>
      <c r="BB21"/>
      <c r="BC21"/>
      <c r="BD21"/>
      <c r="BE21"/>
      <c r="BF21"/>
    </row>
    <row r="22" spans="1:58" s="20" customFormat="1" ht="28.5" customHeight="1" x14ac:dyDescent="0.55000000000000004">
      <c r="B22" s="383" t="s">
        <v>197</v>
      </c>
      <c r="C22" s="384"/>
      <c r="D22" s="409"/>
      <c r="E22" s="409"/>
      <c r="F22" s="410"/>
      <c r="G22" s="253" t="s">
        <v>198</v>
      </c>
      <c r="H22" s="368" t="s">
        <v>199</v>
      </c>
      <c r="I22" s="251" t="s">
        <v>200</v>
      </c>
      <c r="J22" s="366"/>
      <c r="K22" s="366"/>
      <c r="L22" s="367"/>
      <c r="N22" s="27"/>
      <c r="AG22" s="18" t="s">
        <v>201</v>
      </c>
      <c r="AH22" s="24" t="s">
        <v>202</v>
      </c>
      <c r="AI22" s="28" t="s">
        <v>203</v>
      </c>
      <c r="AJ22"/>
      <c r="AK22"/>
      <c r="AL22"/>
      <c r="AM22"/>
      <c r="AN22"/>
      <c r="AO22"/>
      <c r="AP22"/>
      <c r="AQ22"/>
      <c r="AR22"/>
      <c r="AS22"/>
      <c r="AT22"/>
      <c r="AU22"/>
      <c r="AV22"/>
      <c r="AW22"/>
      <c r="AX22"/>
      <c r="AY22"/>
      <c r="AZ22"/>
      <c r="BA22"/>
      <c r="BB22"/>
      <c r="BC22"/>
      <c r="BD22"/>
      <c r="BE22"/>
      <c r="BF22"/>
    </row>
    <row r="23" spans="1:58" s="20" customFormat="1" ht="24.5" customHeight="1" x14ac:dyDescent="0.55000000000000004">
      <c r="B23" s="411" t="s">
        <v>204</v>
      </c>
      <c r="C23" s="412"/>
      <c r="D23" s="413"/>
      <c r="E23" s="413"/>
      <c r="F23" s="414"/>
      <c r="G23" s="254" t="s">
        <v>205</v>
      </c>
      <c r="H23" s="370"/>
      <c r="I23" s="250" t="s">
        <v>206</v>
      </c>
      <c r="J23" s="415"/>
      <c r="K23" s="416"/>
      <c r="L23" s="417"/>
      <c r="M23" s="150" t="s">
        <v>385</v>
      </c>
      <c r="N23" s="27"/>
      <c r="AG23" s="18" t="s">
        <v>207</v>
      </c>
      <c r="AH23" s="19" t="s">
        <v>208</v>
      </c>
      <c r="AI23"/>
      <c r="AJ23"/>
      <c r="AK23"/>
      <c r="AL23"/>
      <c r="AM23"/>
      <c r="AN23"/>
      <c r="AO23"/>
      <c r="AP23"/>
      <c r="AQ23"/>
      <c r="AR23"/>
      <c r="AS23"/>
      <c r="AT23"/>
      <c r="AU23"/>
      <c r="AV23"/>
      <c r="AW23"/>
      <c r="AX23"/>
      <c r="AY23"/>
      <c r="AZ23"/>
      <c r="BA23"/>
      <c r="BB23"/>
      <c r="BC23"/>
      <c r="BD23"/>
      <c r="BE23"/>
      <c r="BF23"/>
    </row>
    <row r="24" spans="1:58" s="20" customFormat="1" ht="16" customHeight="1" x14ac:dyDescent="0.55000000000000004">
      <c r="B24" s="383" t="s">
        <v>322</v>
      </c>
      <c r="C24" s="384"/>
      <c r="D24" s="423"/>
      <c r="E24" s="423"/>
      <c r="F24" s="423"/>
      <c r="G24" s="424"/>
      <c r="H24" s="337" t="s">
        <v>209</v>
      </c>
      <c r="I24" s="251">
        <v>1</v>
      </c>
      <c r="J24" s="429"/>
      <c r="K24" s="429"/>
      <c r="L24" s="430"/>
      <c r="N24" s="27"/>
      <c r="AG24" s="29"/>
      <c r="AH24" s="29"/>
      <c r="AI24" s="29"/>
      <c r="AJ24" s="29"/>
      <c r="AK24" s="29"/>
      <c r="AL24" s="29"/>
      <c r="AM24" s="30"/>
      <c r="AN24" s="30"/>
      <c r="AO24" s="29"/>
      <c r="AP24" s="30"/>
      <c r="AQ24" s="8"/>
      <c r="AR24" s="8"/>
      <c r="AS24" s="8"/>
      <c r="AT24" s="8"/>
      <c r="AU24" s="8"/>
      <c r="AV24" s="8"/>
      <c r="AW24" s="8"/>
      <c r="AX24" s="8"/>
      <c r="AY24" s="8"/>
      <c r="AZ24" s="8"/>
      <c r="BA24" s="8"/>
      <c r="BB24" s="8"/>
      <c r="BC24" s="8"/>
      <c r="BD24" s="8"/>
      <c r="BE24" s="8"/>
      <c r="BF24" s="8"/>
    </row>
    <row r="25" spans="1:58" s="20" customFormat="1" ht="16" customHeight="1" x14ac:dyDescent="0.55000000000000004">
      <c r="B25" s="383"/>
      <c r="C25" s="384"/>
      <c r="D25" s="425"/>
      <c r="E25" s="425"/>
      <c r="F25" s="425"/>
      <c r="G25" s="426"/>
      <c r="H25" s="338"/>
      <c r="I25" s="249">
        <v>2</v>
      </c>
      <c r="J25" s="431"/>
      <c r="K25" s="431"/>
      <c r="L25" s="432"/>
      <c r="N25" s="27"/>
      <c r="AG25" s="29"/>
      <c r="AH25" s="29"/>
      <c r="AI25" s="29"/>
      <c r="AJ25" s="29"/>
      <c r="AK25" s="29"/>
      <c r="AL25" s="29"/>
      <c r="AM25" s="30"/>
      <c r="AN25" s="30"/>
      <c r="AO25" s="29"/>
      <c r="AP25" s="30"/>
      <c r="AQ25" s="8"/>
      <c r="AR25" s="8"/>
      <c r="AS25" s="8"/>
      <c r="AT25" s="8"/>
      <c r="AU25" s="8"/>
      <c r="AV25" s="8"/>
      <c r="AW25" s="8"/>
      <c r="AX25" s="8"/>
      <c r="AY25" s="8"/>
      <c r="AZ25" s="8"/>
      <c r="BA25" s="8"/>
      <c r="BB25" s="8"/>
      <c r="BC25" s="8"/>
      <c r="BD25" s="8"/>
      <c r="BE25" s="8"/>
      <c r="BF25" s="8"/>
    </row>
    <row r="26" spans="1:58" s="20" customFormat="1" ht="16" customHeight="1" x14ac:dyDescent="0.55000000000000004">
      <c r="B26" s="383"/>
      <c r="C26" s="384"/>
      <c r="D26" s="427"/>
      <c r="E26" s="427"/>
      <c r="F26" s="427"/>
      <c r="G26" s="428"/>
      <c r="H26" s="339"/>
      <c r="I26" s="250">
        <v>3</v>
      </c>
      <c r="J26" s="433"/>
      <c r="K26" s="433"/>
      <c r="L26" s="434"/>
      <c r="N26" s="27"/>
      <c r="AG26" s="29"/>
      <c r="AH26" s="29"/>
      <c r="AI26" s="29"/>
      <c r="AJ26" s="29"/>
      <c r="AK26" s="29"/>
      <c r="AL26" s="29"/>
      <c r="AM26" s="30"/>
      <c r="AN26" s="30"/>
      <c r="AO26" s="29"/>
      <c r="AP26" s="30"/>
      <c r="AQ26" s="8"/>
      <c r="AR26" s="8"/>
      <c r="AS26" s="8"/>
      <c r="AT26" s="8"/>
      <c r="AU26" s="8"/>
      <c r="AV26" s="8"/>
      <c r="AW26" s="8"/>
      <c r="AX26" s="8"/>
      <c r="AY26" s="8"/>
      <c r="AZ26" s="8"/>
      <c r="BA26" s="8"/>
      <c r="BB26" s="8"/>
      <c r="BC26" s="8"/>
      <c r="BD26" s="8"/>
      <c r="BE26" s="8"/>
      <c r="BF26" s="8"/>
    </row>
    <row r="27" spans="1:58" s="20" customFormat="1" ht="5" customHeight="1" x14ac:dyDescent="0.55000000000000004">
      <c r="B27" s="31"/>
      <c r="C27" s="31"/>
      <c r="D27" s="56"/>
      <c r="E27" s="56"/>
      <c r="F27" s="56"/>
      <c r="G27" s="56"/>
      <c r="H27" s="56"/>
      <c r="I27" s="56"/>
      <c r="J27" s="56"/>
      <c r="K27" s="56"/>
      <c r="L27" s="56"/>
      <c r="N27" s="11"/>
      <c r="AG27" s="29"/>
      <c r="AH27" s="32"/>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s="20" customFormat="1" ht="33" customHeight="1" x14ac:dyDescent="0.55000000000000004">
      <c r="A28" s="33" t="s">
        <v>210</v>
      </c>
      <c r="B28" s="31"/>
      <c r="C28" s="31"/>
      <c r="D28" s="56"/>
      <c r="E28" s="56"/>
      <c r="F28" s="56"/>
      <c r="G28" s="435" t="s">
        <v>320</v>
      </c>
      <c r="H28" s="435"/>
      <c r="I28" s="435"/>
      <c r="J28" s="435"/>
      <c r="K28" s="435"/>
      <c r="L28" s="435"/>
      <c r="N28" s="11"/>
      <c r="AG28" s="29"/>
      <c r="AH28" s="32"/>
      <c r="AI28" s="8"/>
      <c r="AJ28" s="8"/>
      <c r="AK28" s="8"/>
      <c r="AL28" s="8"/>
      <c r="AM28" s="8"/>
      <c r="AN28" s="8"/>
      <c r="AO28" s="8"/>
      <c r="AP28" s="8"/>
      <c r="AQ28" s="8"/>
      <c r="AR28" s="8"/>
      <c r="AS28" s="8"/>
      <c r="AT28" s="8"/>
      <c r="AU28" s="8"/>
      <c r="AV28" s="8"/>
      <c r="AW28" s="8"/>
      <c r="AX28" s="8"/>
      <c r="AY28" s="8"/>
      <c r="AZ28" s="8"/>
      <c r="BA28" s="8"/>
      <c r="BB28" s="8"/>
      <c r="BC28" s="8"/>
      <c r="BD28" s="8"/>
      <c r="BE28" s="8"/>
      <c r="BF28" s="8"/>
    </row>
    <row r="29" spans="1:58" s="20" customFormat="1" ht="18" customHeight="1" x14ac:dyDescent="0.55000000000000004">
      <c r="A29" s="33"/>
      <c r="B29" s="76" t="s">
        <v>325</v>
      </c>
      <c r="C29" s="62"/>
      <c r="D29" s="56"/>
      <c r="E29" s="56"/>
      <c r="F29" s="56"/>
      <c r="G29" s="73"/>
      <c r="H29" s="73"/>
      <c r="I29" s="73"/>
      <c r="J29" s="73"/>
      <c r="K29" s="73"/>
      <c r="L29" s="73"/>
      <c r="N29" s="11"/>
      <c r="AG29" s="29"/>
      <c r="AH29" s="32"/>
      <c r="AI29" s="8"/>
      <c r="AJ29" s="8"/>
      <c r="AK29" s="8"/>
      <c r="AL29" s="8"/>
      <c r="AM29" s="8"/>
      <c r="AN29" s="8"/>
      <c r="AO29" s="8"/>
      <c r="AP29" s="8"/>
      <c r="AQ29" s="8"/>
      <c r="AR29" s="8"/>
      <c r="AS29" s="8"/>
      <c r="AT29" s="8"/>
      <c r="AU29" s="8"/>
      <c r="AV29" s="8"/>
      <c r="AW29" s="8"/>
      <c r="AX29" s="8"/>
      <c r="AY29" s="8"/>
      <c r="AZ29" s="8"/>
      <c r="BA29" s="8"/>
      <c r="BB29" s="8"/>
      <c r="BC29" s="8"/>
      <c r="BD29" s="8"/>
      <c r="BE29" s="8"/>
      <c r="BF29" s="8"/>
    </row>
    <row r="30" spans="1:58" s="20" customFormat="1" ht="20" customHeight="1" x14ac:dyDescent="0.55000000000000004">
      <c r="B30" s="403" t="s">
        <v>251</v>
      </c>
      <c r="C30" s="404"/>
      <c r="D30" s="404"/>
      <c r="E30" s="404"/>
      <c r="F30" s="404"/>
      <c r="G30" s="404"/>
      <c r="H30" s="405"/>
      <c r="I30" s="406"/>
      <c r="J30" s="406"/>
      <c r="K30" s="418" t="str">
        <f>IF(COUNTIF(H30,"令和2年度(利用中)×"),"申請不可"," ")&amp;IF(COUNTIF(H30,"令和3年度(申請中)×"),"申請不可"," ")&amp;IF(COUNTIF(H30,"令和3年度(利用中)×"),"申請不可"," ")</f>
        <v xml:space="preserve">   </v>
      </c>
      <c r="L30" s="408"/>
      <c r="N30" s="11"/>
      <c r="AG30" s="29"/>
      <c r="AH30" s="32"/>
      <c r="AI30" s="8"/>
      <c r="AJ30" s="8"/>
      <c r="AK30" s="8"/>
      <c r="AL30" s="8"/>
      <c r="AM30" s="8"/>
      <c r="AN30" s="8"/>
      <c r="AO30" s="8"/>
      <c r="AP30" s="8"/>
      <c r="AQ30" s="8"/>
      <c r="AR30" s="8"/>
      <c r="AS30" s="8"/>
      <c r="AT30" s="8"/>
      <c r="AU30" s="8"/>
      <c r="AV30" s="8"/>
      <c r="AW30" s="8"/>
      <c r="AX30" s="8"/>
      <c r="AY30" s="8"/>
      <c r="AZ30" s="8"/>
      <c r="BA30" s="8"/>
      <c r="BB30" s="8"/>
      <c r="BC30" s="8"/>
      <c r="BD30" s="8"/>
      <c r="BE30" s="8"/>
      <c r="BF30" s="8"/>
    </row>
    <row r="31" spans="1:58" s="20" customFormat="1" ht="20" customHeight="1" x14ac:dyDescent="0.55000000000000004">
      <c r="B31" s="403" t="s">
        <v>255</v>
      </c>
      <c r="C31" s="404"/>
      <c r="D31" s="404"/>
      <c r="E31" s="404"/>
      <c r="F31" s="404"/>
      <c r="G31" s="404"/>
      <c r="H31" s="405"/>
      <c r="I31" s="406"/>
      <c r="J31" s="406"/>
      <c r="K31" s="407" t="str">
        <f>IF(COUNTIF(H31,"令和2年度(利用中)×"),"申請不可","  ")&amp;IF(COUNTIF(H31,"令和3年度(申請中)×"),"申請不可","  ")&amp;IF(COUNTIF(H31,"令和3年度(利用中)×"),"申請不可","  ")</f>
        <v xml:space="preserve">      </v>
      </c>
      <c r="L31" s="408"/>
      <c r="N31" s="11"/>
      <c r="AG31" s="29"/>
      <c r="AH31" s="32"/>
      <c r="AI31" s="8"/>
      <c r="AJ31" s="8"/>
      <c r="AK31" s="8"/>
      <c r="AL31" s="8"/>
      <c r="AM31" s="8"/>
      <c r="AN31" s="8"/>
      <c r="AO31" s="8"/>
      <c r="AP31" s="8"/>
      <c r="AQ31" s="8"/>
      <c r="AR31" s="8"/>
      <c r="AS31" s="8"/>
      <c r="AT31" s="8"/>
      <c r="AU31" s="8"/>
      <c r="AV31" s="8"/>
      <c r="AW31" s="8"/>
      <c r="AX31" s="8"/>
      <c r="AY31" s="8"/>
      <c r="AZ31" s="8"/>
      <c r="BA31" s="8"/>
      <c r="BB31" s="8"/>
      <c r="BC31" s="8"/>
      <c r="BD31" s="8"/>
      <c r="BE31" s="8"/>
      <c r="BF31" s="8"/>
    </row>
    <row r="32" spans="1:58" s="20" customFormat="1" ht="20" customHeight="1" x14ac:dyDescent="0.55000000000000004">
      <c r="B32" s="403" t="s">
        <v>274</v>
      </c>
      <c r="C32" s="404"/>
      <c r="D32" s="404"/>
      <c r="E32" s="404"/>
      <c r="F32" s="404"/>
      <c r="G32" s="404"/>
      <c r="H32" s="405"/>
      <c r="I32" s="406"/>
      <c r="J32" s="406"/>
      <c r="K32" s="407" t="str">
        <f>IF(COUNTIF(H32,"申請中×"),"申請不可","  ")</f>
        <v xml:space="preserve">  </v>
      </c>
      <c r="L32" s="408"/>
      <c r="N32" s="11"/>
      <c r="AG32" s="29"/>
      <c r="AH32" s="32"/>
      <c r="AI32" s="8"/>
      <c r="AJ32" s="8"/>
      <c r="AK32" s="8"/>
      <c r="AL32" s="8"/>
      <c r="AM32" s="8"/>
      <c r="AN32" s="8"/>
      <c r="AO32" s="8"/>
      <c r="AP32" s="8"/>
      <c r="AQ32" s="8"/>
      <c r="AR32" s="8"/>
      <c r="AS32" s="8"/>
      <c r="AT32" s="8"/>
      <c r="AU32" s="8"/>
      <c r="AV32" s="8"/>
      <c r="AW32" s="8"/>
      <c r="AX32" s="8"/>
      <c r="AY32" s="8"/>
      <c r="AZ32" s="8"/>
      <c r="BA32" s="8"/>
      <c r="BB32" s="8"/>
      <c r="BC32" s="8"/>
      <c r="BD32" s="8"/>
      <c r="BE32" s="8"/>
      <c r="BF32" s="8"/>
    </row>
    <row r="33" spans="2:58" s="20" customFormat="1" ht="20" customHeight="1" x14ac:dyDescent="0.55000000000000004">
      <c r="B33" s="403" t="s">
        <v>386</v>
      </c>
      <c r="C33" s="404"/>
      <c r="D33" s="404"/>
      <c r="E33" s="404"/>
      <c r="F33" s="404"/>
      <c r="G33" s="438"/>
      <c r="H33" s="405"/>
      <c r="I33" s="439"/>
      <c r="J33" s="440"/>
      <c r="K33" s="440"/>
      <c r="L33" s="440"/>
      <c r="N33" s="11"/>
      <c r="AG33" s="29"/>
      <c r="AH33" s="32"/>
      <c r="AI33" s="8"/>
      <c r="AJ33" s="8"/>
      <c r="AK33" s="8"/>
      <c r="AL33" s="8"/>
      <c r="AM33" s="8"/>
      <c r="AN33" s="8"/>
      <c r="AO33" s="8"/>
      <c r="AP33" s="8"/>
      <c r="AQ33" s="8"/>
      <c r="AR33" s="8"/>
      <c r="AS33" s="8"/>
      <c r="AT33" s="8"/>
      <c r="AU33" s="8"/>
      <c r="AV33" s="8"/>
      <c r="AW33" s="8"/>
      <c r="AX33" s="8"/>
      <c r="AY33" s="8"/>
      <c r="AZ33" s="8"/>
      <c r="BA33" s="8"/>
      <c r="BB33" s="8"/>
      <c r="BC33" s="8"/>
      <c r="BD33" s="8"/>
      <c r="BE33" s="8"/>
      <c r="BF33" s="8"/>
    </row>
    <row r="34" spans="2:58" ht="5" customHeight="1" x14ac:dyDescent="0.55000000000000004">
      <c r="B34" s="436" t="s">
        <v>211</v>
      </c>
      <c r="C34" s="436"/>
      <c r="D34" s="436"/>
      <c r="E34" s="436"/>
      <c r="F34" s="436"/>
      <c r="G34" s="436"/>
      <c r="H34" s="436"/>
      <c r="I34" s="436"/>
      <c r="J34" s="436"/>
      <c r="K34" s="436"/>
      <c r="L34" s="436"/>
      <c r="N34" s="11"/>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row>
    <row r="35" spans="2:58" ht="17.25" customHeight="1" x14ac:dyDescent="0.55000000000000004">
      <c r="B35" s="437" t="s">
        <v>212</v>
      </c>
      <c r="C35" s="437"/>
      <c r="D35" s="437"/>
      <c r="E35" s="437"/>
      <c r="F35" s="437"/>
      <c r="G35" s="437"/>
      <c r="H35" s="437"/>
      <c r="I35" s="437"/>
      <c r="J35" s="437"/>
      <c r="K35" s="437"/>
      <c r="L35" s="437"/>
      <c r="N35" s="11"/>
    </row>
    <row r="36" spans="2:58" s="12" customFormat="1" ht="26.25" customHeight="1" x14ac:dyDescent="0.55000000000000004">
      <c r="B36" s="255" t="s">
        <v>213</v>
      </c>
      <c r="C36" s="419" t="s">
        <v>214</v>
      </c>
      <c r="D36" s="419"/>
      <c r="E36" s="419"/>
      <c r="F36" s="419"/>
      <c r="G36" s="251" t="s">
        <v>215</v>
      </c>
      <c r="H36" s="119" t="s">
        <v>216</v>
      </c>
      <c r="I36" s="419" t="s">
        <v>217</v>
      </c>
      <c r="J36" s="419"/>
      <c r="K36" s="419" t="s">
        <v>277</v>
      </c>
      <c r="L36" s="420"/>
      <c r="N36" s="11"/>
    </row>
    <row r="37" spans="2:58" ht="16" customHeight="1" x14ac:dyDescent="0.55000000000000004">
      <c r="B37" s="191"/>
      <c r="C37" s="431"/>
      <c r="D37" s="431"/>
      <c r="E37" s="431"/>
      <c r="F37" s="431"/>
      <c r="G37" s="234"/>
      <c r="H37" s="192"/>
      <c r="I37" s="441"/>
      <c r="J37" s="441"/>
      <c r="K37" s="421"/>
      <c r="L37" s="422"/>
      <c r="N37" s="11"/>
    </row>
    <row r="38" spans="2:58" ht="16" customHeight="1" x14ac:dyDescent="0.55000000000000004">
      <c r="B38" s="191"/>
      <c r="C38" s="431"/>
      <c r="D38" s="431"/>
      <c r="E38" s="431"/>
      <c r="F38" s="431"/>
      <c r="G38" s="234"/>
      <c r="H38" s="192"/>
      <c r="I38" s="441"/>
      <c r="J38" s="441"/>
      <c r="K38" s="421"/>
      <c r="L38" s="422"/>
      <c r="N38" s="11"/>
    </row>
    <row r="39" spans="2:58" ht="16" customHeight="1" x14ac:dyDescent="0.55000000000000004">
      <c r="B39" s="193"/>
      <c r="C39" s="431"/>
      <c r="D39" s="431"/>
      <c r="E39" s="431"/>
      <c r="F39" s="431"/>
      <c r="G39" s="234"/>
      <c r="H39" s="194"/>
      <c r="I39" s="441"/>
      <c r="J39" s="441"/>
      <c r="K39" s="421"/>
      <c r="L39" s="422"/>
      <c r="N39" s="11"/>
    </row>
    <row r="40" spans="2:58" ht="16" customHeight="1" x14ac:dyDescent="0.55000000000000004">
      <c r="B40" s="195"/>
      <c r="C40" s="444"/>
      <c r="D40" s="444"/>
      <c r="E40" s="444"/>
      <c r="F40" s="444"/>
      <c r="G40" s="235"/>
      <c r="H40" s="196"/>
      <c r="I40" s="445"/>
      <c r="J40" s="445"/>
      <c r="K40" s="442"/>
      <c r="L40" s="443"/>
      <c r="N40" s="11"/>
    </row>
    <row r="41" spans="2:58" ht="20.25" customHeight="1" x14ac:dyDescent="0.55000000000000004">
      <c r="B41" s="34"/>
      <c r="C41" s="34"/>
      <c r="D41" s="35"/>
      <c r="E41" s="35"/>
      <c r="F41" s="31"/>
      <c r="G41" s="31"/>
      <c r="H41" s="34"/>
      <c r="I41" s="34"/>
      <c r="J41" s="34"/>
      <c r="K41" s="34"/>
      <c r="N41" s="11"/>
    </row>
    <row r="42" spans="2:58" ht="25.5" customHeight="1" x14ac:dyDescent="0.55000000000000004">
      <c r="B42" s="34"/>
      <c r="C42" s="34"/>
      <c r="D42" s="34"/>
      <c r="E42" s="34"/>
      <c r="F42" s="34"/>
      <c r="G42" s="34"/>
      <c r="H42" s="34"/>
      <c r="I42" s="34"/>
      <c r="J42" s="34"/>
      <c r="K42" s="34"/>
      <c r="N42" s="11"/>
    </row>
    <row r="43" spans="2:58" ht="20.25" customHeight="1" x14ac:dyDescent="0.55000000000000004">
      <c r="D43" s="10"/>
      <c r="E43" s="10"/>
      <c r="I43" s="10"/>
      <c r="N43" s="11"/>
    </row>
    <row r="44" spans="2:58" ht="21.75" customHeight="1" x14ac:dyDescent="0.55000000000000004">
      <c r="D44" s="10"/>
      <c r="E44" s="10"/>
      <c r="I44" s="10"/>
      <c r="N44" s="11"/>
    </row>
    <row r="45" spans="2:58" ht="25.5" customHeight="1" x14ac:dyDescent="0.55000000000000004">
      <c r="D45" s="10"/>
      <c r="E45" s="10"/>
      <c r="I45" s="10"/>
      <c r="N45" s="11"/>
    </row>
    <row r="46" spans="2:58" ht="28.5" customHeight="1" x14ac:dyDescent="0.55000000000000004">
      <c r="D46" s="10"/>
      <c r="E46" s="10"/>
      <c r="I46" s="10"/>
    </row>
    <row r="47" spans="2:58" ht="28.5" customHeight="1" x14ac:dyDescent="0.55000000000000004">
      <c r="D47" s="10"/>
      <c r="E47" s="10"/>
      <c r="I47" s="10"/>
    </row>
  </sheetData>
  <sheetProtection algorithmName="SHA-512" hashValue="dPf3+j6ypeRDtdaOrty1Tff4oeVlg8bVwCRfYOtk0vSmzfCjXblKsWtBYhG/c7jYXNaaSOTvc+PlTofNOpmjAA==" saltValue="mNvRASG79PZQB8OQQgZpmw==" spinCount="100000" sheet="1" objects="1" scenarios="1" formatCells="0"/>
  <dataConsolidate/>
  <mergeCells count="87">
    <mergeCell ref="K39:L39"/>
    <mergeCell ref="K40:L40"/>
    <mergeCell ref="C39:F39"/>
    <mergeCell ref="I39:J39"/>
    <mergeCell ref="C40:F40"/>
    <mergeCell ref="I40:J40"/>
    <mergeCell ref="I38:J38"/>
    <mergeCell ref="C36:F36"/>
    <mergeCell ref="I36:J36"/>
    <mergeCell ref="C37:F37"/>
    <mergeCell ref="I37:J37"/>
    <mergeCell ref="C38:F38"/>
    <mergeCell ref="K36:L36"/>
    <mergeCell ref="K37:L37"/>
    <mergeCell ref="K38:L38"/>
    <mergeCell ref="B24:C26"/>
    <mergeCell ref="D24:G26"/>
    <mergeCell ref="H24:H26"/>
    <mergeCell ref="J24:L24"/>
    <mergeCell ref="J25:L25"/>
    <mergeCell ref="J26:L26"/>
    <mergeCell ref="G28:L28"/>
    <mergeCell ref="B30:G30"/>
    <mergeCell ref="B34:L34"/>
    <mergeCell ref="B35:L35"/>
    <mergeCell ref="B33:G33"/>
    <mergeCell ref="H33:I33"/>
    <mergeCell ref="J33:L33"/>
    <mergeCell ref="B32:G32"/>
    <mergeCell ref="H32:J32"/>
    <mergeCell ref="K32:L32"/>
    <mergeCell ref="B22:C22"/>
    <mergeCell ref="D22:F22"/>
    <mergeCell ref="H22:H23"/>
    <mergeCell ref="J22:L22"/>
    <mergeCell ref="B23:C23"/>
    <mergeCell ref="D23:F23"/>
    <mergeCell ref="J23:L23"/>
    <mergeCell ref="H30:J30"/>
    <mergeCell ref="K30:L30"/>
    <mergeCell ref="H31:J31"/>
    <mergeCell ref="K31:L31"/>
    <mergeCell ref="B31:G31"/>
    <mergeCell ref="B21:C21"/>
    <mergeCell ref="D21:F21"/>
    <mergeCell ref="H21:I21"/>
    <mergeCell ref="J21:K21"/>
    <mergeCell ref="B18:C20"/>
    <mergeCell ref="D18:G18"/>
    <mergeCell ref="J18:L20"/>
    <mergeCell ref="E19:G19"/>
    <mergeCell ref="D20:G20"/>
    <mergeCell ref="H18:I19"/>
    <mergeCell ref="H20:I20"/>
    <mergeCell ref="B2:L2"/>
    <mergeCell ref="B5:C5"/>
    <mergeCell ref="D5:G5"/>
    <mergeCell ref="H5:H7"/>
    <mergeCell ref="J5:L5"/>
    <mergeCell ref="B6:C7"/>
    <mergeCell ref="D6:G7"/>
    <mergeCell ref="J6:L6"/>
    <mergeCell ref="J7:L7"/>
    <mergeCell ref="B14:C17"/>
    <mergeCell ref="D14:E14"/>
    <mergeCell ref="F14:G14"/>
    <mergeCell ref="B8:C10"/>
    <mergeCell ref="D8:G8"/>
    <mergeCell ref="B11:C13"/>
    <mergeCell ref="F17:G17"/>
    <mergeCell ref="E11:G11"/>
    <mergeCell ref="D12:G13"/>
    <mergeCell ref="J8:L10"/>
    <mergeCell ref="D15:E16"/>
    <mergeCell ref="F15:G16"/>
    <mergeCell ref="H15:I17"/>
    <mergeCell ref="J15:L17"/>
    <mergeCell ref="D17:E17"/>
    <mergeCell ref="E9:G9"/>
    <mergeCell ref="D10:G10"/>
    <mergeCell ref="I11:I12"/>
    <mergeCell ref="J11:L12"/>
    <mergeCell ref="J13:L13"/>
    <mergeCell ref="I14:L14"/>
    <mergeCell ref="H11:H12"/>
    <mergeCell ref="H8:I9"/>
    <mergeCell ref="H10:I10"/>
  </mergeCells>
  <phoneticPr fontId="2"/>
  <conditionalFormatting sqref="K37:L40">
    <cfRule type="cellIs" dxfId="74" priority="19" operator="equal">
      <formula>"重複している×"</formula>
    </cfRule>
  </conditionalFormatting>
  <conditionalFormatting sqref="J23">
    <cfRule type="containsText" dxfId="73" priority="1" operator="containsText" text="98 地方公務">
      <formula>NOT(ISERROR(SEARCH("98 地方公務",J23)))</formula>
    </cfRule>
    <cfRule type="containsText" dxfId="72" priority="2" operator="containsText" text="97 国家公務">
      <formula>NOT(ISERROR(SEARCH("97 国家公務",J23)))</formula>
    </cfRule>
    <cfRule type="containsText" dxfId="71" priority="3" operator="containsText" text="96 外国公務">
      <formula>NOT(ISERROR(SEARCH("96 外国公務",J23)))</formula>
    </cfRule>
    <cfRule type="containsText" dxfId="70" priority="4" operator="containsText" text="94 宗教">
      <formula>NOT(ISERROR(SEARCH("94 宗教",J23)))</formula>
    </cfRule>
    <cfRule type="containsText" dxfId="69" priority="5" operator="containsText" text="93 政治・経済・文化団体">
      <formula>NOT(ISERROR(SEARCH("93 政治・経済・文化団体",J23)))</formula>
    </cfRule>
    <cfRule type="containsText" dxfId="68" priority="6" operator="containsText" text="87 協同組合（他に分類されないもの）">
      <formula>NOT(ISERROR(SEARCH("87 協同組合（他に分類されないもの）",J23)))</formula>
    </cfRule>
    <cfRule type="containsText" dxfId="67" priority="7" operator="containsText" text="855 障害者福祉事業">
      <formula>NOT(ISERROR(SEARCH("855 障害者福祉事業",J23)))</formula>
    </cfRule>
    <cfRule type="containsText" dxfId="66" priority="8" operator="containsText" text="852 福祉事務所">
      <formula>NOT(ISERROR(SEARCH("852 福祉事務所",J23)))</formula>
    </cfRule>
    <cfRule type="containsText" dxfId="65" priority="9" operator="containsText" text="851 社会保険事業団体">
      <formula>NOT(ISERROR(SEARCH("851 社会保険事業団体",J23)))</formula>
    </cfRule>
    <cfRule type="containsText" dxfId="64" priority="10" operator="containsText" text="84 保健衛生業　（840　を除く全て）">
      <formula>NOT(ISERROR(SEARCH("84 保健衛生業　（840　を除く全て）",J23)))</formula>
    </cfRule>
    <cfRule type="containsText" dxfId="63" priority="11" operator="containsText" text="833 歯科診療所">
      <formula>NOT(ISERROR(SEARCH("833 歯科診療所",J23)))</formula>
    </cfRule>
    <cfRule type="containsText" dxfId="62" priority="12" operator="containsText" text="832　一般診療所">
      <formula>NOT(ISERROR(SEARCH("832　一般診療所",J23)))</formula>
    </cfRule>
    <cfRule type="containsText" dxfId="61" priority="13" operator="containsText" text="831 病院">
      <formula>NOT(ISERROR(SEARCH("831 病院",J23)))</formula>
    </cfRule>
    <cfRule type="containsText" dxfId="60" priority="14" operator="containsText" text="81 学校教育　（810　を除く全て）">
      <formula>NOT(ISERROR(SEARCH("81 学校教育　（810　を除く全て）",J23)))</formula>
    </cfRule>
    <cfRule type="containsText" dxfId="59" priority="15" operator="containsText" text="712 人文・社会科学研究所">
      <formula>NOT(ISERROR(SEARCH("712 人文・社会科学研究所",J23)))</formula>
    </cfRule>
    <cfRule type="containsText" dxfId="58" priority="17" operator="containsText" text="711 自然科学研究所">
      <formula>NOT(ISERROR(SEARCH("711 自然科学研究所",J23)))</formula>
    </cfRule>
  </conditionalFormatting>
  <dataValidations xWindow="644" yWindow="669" count="24">
    <dataValidation type="list" allowBlank="1" showInputMessage="1" showErrorMessage="1" prompt="プルダウンして選択" sqref="B37:B40">
      <formula1>"2021,2020,2019,2018,2017,2016"</formula1>
    </dataValidation>
    <dataValidation type="list" allowBlank="1" showInputMessage="1" showErrorMessage="1" prompt="プルダウンして選択" sqref="J22:L22">
      <formula1>大分類</formula1>
    </dataValidation>
    <dataValidation type="list" allowBlank="1" showInputMessage="1" showErrorMessage="1" prompt="「大分類」選択後にプルダウンして選択" sqref="J23">
      <formula1>INDIRECT($J$22)</formula1>
    </dataValidation>
    <dataValidation allowBlank="1" showInputMessage="1" showErrorMessage="1" prompt="入力不要_x000a_（表紙が反映されます）" sqref="D10:G10 D6:G7 J6:L7"/>
    <dataValidation allowBlank="1" showInputMessage="1" showErrorMessage="1" prompt="申請日時点の雇用保険被保険者数を入力" sqref="D22:F22"/>
    <dataValidation allowBlank="1" showInputMessage="1" showErrorMessage="1" prompt="▶申請日時点の総数を入力_x000a_▶半角数字で入力_x000a_（個人事業主は入力不要）_x000a_" sqref="J21:K21"/>
    <dataValidation allowBlank="1" showInputMessage="1" showErrorMessage="1" prompt="▶申請日時点の資本金額を入力_x000a_▶半角数字で入力_x000a_（個人事業主は入力不要）" sqref="D21:F21"/>
    <dataValidation allowBlank="1" showInputMessage="1" showErrorMessage="1" prompt="都内のみの場合は、入力不要_x000a_▶ビル名の有無なども含め「履歴事項全部証明書」（個人の場合は「開業届」）と同じ表記(旧字体含む)で入力_x000a_▶英数字は「半角」で入力" sqref="D20:G20"/>
    <dataValidation allowBlank="1" showInputMessage="1" showErrorMessage="1" prompt="数値のみ入力_x000a_※単位に注意" sqref="H37:H40"/>
    <dataValidation allowBlank="1" showInputMessage="1" showErrorMessage="1" prompt="西暦年/月/日　を半角で入力_x000a_例）_x000a_2020年4月1日_x000a_→2020/4/1" sqref="I37:J40"/>
    <dataValidation imeMode="disabled" allowBlank="1" showInputMessage="1" showErrorMessage="1" prompt="登記住所が都内のみの場合は、入力不要_x000a__x000a_半角数字で入力" sqref="J18:L20"/>
    <dataValidation allowBlank="1" showInputMessage="1" showErrorMessage="1" prompt="郵送用住所です_x000a_▶ビル名まで正確に入力_x000a_▶英数字は半角で入力" sqref="D12:G13"/>
    <dataValidation allowBlank="1" showInputMessage="1" showErrorMessage="1" prompt="自社の役員又は従業員に限る（グループ会社含め外部の方は担当できません）" sqref="F15:G16"/>
    <dataValidation allowBlank="1" showInputMessage="1" showErrorMessage="1" prompt="自社事業、自社で取り扱っている商品名等を具体的に明記してください" sqref="D24:G26"/>
    <dataValidation allowBlank="1" showInputMessage="1" showErrorMessage="1" prompt="取引先名ではなく、事業名を入力" sqref="J24:L26"/>
    <dataValidation type="list" allowBlank="1" showInputMessage="1" showErrorMessage="1" prompt="プルダウンして選択" sqref="H33:I33">
      <formula1>"なし,あり,申請中"</formula1>
    </dataValidation>
    <dataValidation type="list" allowBlank="1" showInputMessage="1" showErrorMessage="1" prompt="プルダウンして選択" sqref="H30:J30">
      <formula1>"利用なし,令和2年度(確定又は中止),令和2年度(利用中)×,令和3年度(申請中)×,令和3年度(利用中)×,令和3年度(確定又は中止)"</formula1>
    </dataValidation>
    <dataValidation type="list" allowBlank="1" showInputMessage="1" showErrorMessage="1" prompt="プルダウンして選択" sqref="H31:J31">
      <formula1>"利用なし,令和2年度(確定又は中止),令和2年度(利用中)×,令和3年度(申請中)×,令和3年度(利用中)×,令和3年度(確定又は中止)"</formula1>
    </dataValidation>
    <dataValidation type="list" allowBlank="1" showInputMessage="1" showErrorMessage="1" prompt="プルダウンして選択" sqref="H32:J32">
      <formula1>"利用なし,申請中×,確定または中止"</formula1>
    </dataValidation>
    <dataValidation type="list" allowBlank="1" showInputMessage="1" showErrorMessage="1" prompt="プルダウンして選択_x000a_（重複している場合は申請できません）" sqref="K37:L40">
      <formula1>"重複していない,重複している×"</formula1>
    </dataValidation>
    <dataValidation imeMode="disabled" allowBlank="1" showInputMessage="1" showErrorMessage="1" sqref="J15 I14:L14"/>
    <dataValidation imeMode="disabled" allowBlank="1" showInputMessage="1" showErrorMessage="1" prompt="半角数字で入力" sqref="J8:L13"/>
    <dataValidation imeMode="disabled" allowBlank="1" showInputMessage="1" showErrorMessage="1" prompt="半角数字で入力してください" sqref="E9:G9 E11:G11 E19:G19"/>
    <dataValidation allowBlank="1" showInputMessage="1" showErrorMessage="1" prompt="申請日時点の総従業員数を入力" sqref="D23:F23"/>
  </dataValidations>
  <printOptions horizontalCentered="1"/>
  <pageMargins left="0.51181102362204722" right="0.51181102362204722" top="0.74803149606299213" bottom="0.74803149606299213" header="0.31496062992125984" footer="0.19685039370078741"/>
  <pageSetup paperSize="9" scale="97" orientation="portrait" cellComments="asDisplayed" r:id="rId1"/>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13F7B0D2-BC28-4EC3-A18F-3076F614E253}">
            <xm:f>NOT(ISERROR(SEARCH("申請不可",K30)))</xm:f>
            <xm:f>"申請不可"</xm:f>
            <x14:dxf>
              <font>
                <color rgb="FF9C0006"/>
              </font>
              <fill>
                <patternFill>
                  <bgColor rgb="FFFFC7CE"/>
                </patternFill>
              </fill>
            </x14:dxf>
          </x14:cfRule>
          <xm:sqref>K30:L30</xm:sqref>
        </x14:conditionalFormatting>
        <x14:conditionalFormatting xmlns:xm="http://schemas.microsoft.com/office/excel/2006/main">
          <x14:cfRule type="containsText" priority="20" operator="containsText" id="{E4316C9D-F230-4467-BF44-41A78ADE5A6D}">
            <xm:f>NOT(ISERROR(SEARCH("申請不可",K31)))</xm:f>
            <xm:f>"申請不可"</xm:f>
            <x14:dxf>
              <font>
                <color rgb="FF9C0006"/>
              </font>
              <fill>
                <patternFill>
                  <bgColor rgb="FFFFC7CE"/>
                </patternFill>
              </fill>
            </x14:dxf>
          </x14:cfRule>
          <xm:sqref>K31:L32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heetViews>
  <sheetFormatPr defaultColWidth="9" defaultRowHeight="17.5" x14ac:dyDescent="0.55000000000000004"/>
  <cols>
    <col min="1" max="1" width="1.83203125" style="10" customWidth="1"/>
    <col min="2" max="2" width="2.58203125" style="10" customWidth="1"/>
    <col min="3" max="3" width="15.5" style="10" customWidth="1"/>
    <col min="4" max="5" width="11.25" style="10" customWidth="1"/>
    <col min="6" max="6" width="8.33203125" style="10" customWidth="1"/>
    <col min="7" max="7" width="8.83203125" style="10" customWidth="1"/>
    <col min="8" max="8" width="8.33203125" style="10" customWidth="1"/>
    <col min="9" max="9" width="6.08203125" style="10" customWidth="1"/>
    <col min="10" max="10" width="9.58203125" style="10" customWidth="1"/>
    <col min="11" max="16384" width="9" style="10"/>
  </cols>
  <sheetData>
    <row r="1" spans="1:10" ht="15" customHeight="1" x14ac:dyDescent="0.55000000000000004">
      <c r="A1" s="197" t="s">
        <v>16</v>
      </c>
    </row>
    <row r="2" spans="1:10" ht="15" customHeight="1" x14ac:dyDescent="0.55000000000000004">
      <c r="A2" s="9"/>
    </row>
    <row r="3" spans="1:10" ht="16" customHeight="1" x14ac:dyDescent="0.55000000000000004">
      <c r="A3" s="36" t="s">
        <v>218</v>
      </c>
      <c r="B3" s="37"/>
      <c r="D3" s="74" t="s">
        <v>325</v>
      </c>
    </row>
    <row r="4" spans="1:10" s="14" customFormat="1" ht="17" x14ac:dyDescent="0.55000000000000004">
      <c r="B4" s="454" t="s">
        <v>307</v>
      </c>
      <c r="C4" s="454"/>
      <c r="D4" s="454"/>
      <c r="E4" s="454"/>
      <c r="F4" s="454"/>
      <c r="G4" s="454"/>
      <c r="H4" s="454"/>
      <c r="I4" s="454"/>
      <c r="J4" s="454"/>
    </row>
    <row r="5" spans="1:10" s="14" customFormat="1" ht="48.75" customHeight="1" x14ac:dyDescent="0.55000000000000004">
      <c r="B5" s="455" t="s">
        <v>219</v>
      </c>
      <c r="C5" s="455"/>
      <c r="D5" s="455"/>
      <c r="E5" s="455"/>
      <c r="F5" s="455"/>
      <c r="G5" s="455"/>
      <c r="H5" s="455"/>
      <c r="I5" s="455"/>
      <c r="J5" s="455"/>
    </row>
    <row r="6" spans="1:10" ht="16.5" customHeight="1" x14ac:dyDescent="0.55000000000000004">
      <c r="B6" s="456" t="s">
        <v>220</v>
      </c>
      <c r="C6" s="456"/>
      <c r="D6" s="456"/>
      <c r="E6" s="456"/>
      <c r="F6" s="456"/>
      <c r="G6" s="456"/>
      <c r="H6" s="456"/>
      <c r="I6" s="456"/>
      <c r="J6" s="456"/>
    </row>
    <row r="7" spans="1:10" ht="15.75" customHeight="1" x14ac:dyDescent="0.55000000000000004">
      <c r="A7" s="34"/>
      <c r="B7" s="368" t="s">
        <v>222</v>
      </c>
      <c r="C7" s="419" t="s">
        <v>223</v>
      </c>
      <c r="D7" s="419" t="s">
        <v>224</v>
      </c>
      <c r="E7" s="419" t="s">
        <v>225</v>
      </c>
      <c r="F7" s="457" t="s">
        <v>417</v>
      </c>
      <c r="G7" s="459" t="s">
        <v>416</v>
      </c>
      <c r="H7" s="461" t="s">
        <v>226</v>
      </c>
      <c r="I7" s="462"/>
      <c r="J7" s="463"/>
    </row>
    <row r="8" spans="1:10" ht="24" customHeight="1" x14ac:dyDescent="0.55000000000000004">
      <c r="A8" s="34"/>
      <c r="B8" s="369"/>
      <c r="C8" s="373"/>
      <c r="D8" s="373"/>
      <c r="E8" s="373"/>
      <c r="F8" s="458"/>
      <c r="G8" s="460"/>
      <c r="H8" s="122" t="s">
        <v>227</v>
      </c>
      <c r="I8" s="123" t="s">
        <v>418</v>
      </c>
      <c r="J8" s="259" t="s">
        <v>229</v>
      </c>
    </row>
    <row r="9" spans="1:10" ht="20" customHeight="1" x14ac:dyDescent="0.55000000000000004">
      <c r="A9" s="34"/>
      <c r="B9" s="121">
        <v>1</v>
      </c>
      <c r="C9" s="198"/>
      <c r="D9" s="199"/>
      <c r="E9" s="200"/>
      <c r="F9" s="201"/>
      <c r="G9" s="261" t="str">
        <f>IF('１申請者概要２申請状況 '!J21="","",F9/'１申請者概要２申請状況 '!J21*100)</f>
        <v/>
      </c>
      <c r="H9" s="206"/>
      <c r="I9" s="207"/>
      <c r="J9" s="208"/>
    </row>
    <row r="10" spans="1:10" ht="20" customHeight="1" x14ac:dyDescent="0.55000000000000004">
      <c r="A10" s="34"/>
      <c r="B10" s="121">
        <v>2</v>
      </c>
      <c r="C10" s="198"/>
      <c r="D10" s="199"/>
      <c r="E10" s="200"/>
      <c r="F10" s="201"/>
      <c r="G10" s="261" t="str">
        <f>IF('１申請者概要２申請状況 '!J21="","",F10/'１申請者概要２申請状況 '!J21*100)</f>
        <v/>
      </c>
      <c r="H10" s="206"/>
      <c r="I10" s="207"/>
      <c r="J10" s="208"/>
    </row>
    <row r="11" spans="1:10" ht="20" customHeight="1" x14ac:dyDescent="0.55000000000000004">
      <c r="A11" s="34"/>
      <c r="B11" s="121">
        <v>3</v>
      </c>
      <c r="C11" s="198"/>
      <c r="D11" s="199"/>
      <c r="E11" s="200"/>
      <c r="F11" s="201"/>
      <c r="G11" s="261" t="str">
        <f>IF('１申請者概要２申請状況 '!J21="","",F11/'１申請者概要２申請状況 '!J21*100)</f>
        <v/>
      </c>
      <c r="H11" s="206"/>
      <c r="I11" s="207"/>
      <c r="J11" s="208"/>
    </row>
    <row r="12" spans="1:10" ht="20" customHeight="1" x14ac:dyDescent="0.55000000000000004">
      <c r="A12" s="34"/>
      <c r="B12" s="121">
        <v>4</v>
      </c>
      <c r="C12" s="198"/>
      <c r="D12" s="199"/>
      <c r="E12" s="200"/>
      <c r="F12" s="201"/>
      <c r="G12" s="261" t="str">
        <f>IF('１申請者概要２申請状況 '!J21="","",F12/'１申請者概要２申請状況 '!J21*100)</f>
        <v/>
      </c>
      <c r="H12" s="206"/>
      <c r="I12" s="207"/>
      <c r="J12" s="208"/>
    </row>
    <row r="13" spans="1:10" ht="20" customHeight="1" x14ac:dyDescent="0.55000000000000004">
      <c r="A13" s="34"/>
      <c r="B13" s="121">
        <v>5</v>
      </c>
      <c r="C13" s="198"/>
      <c r="D13" s="199"/>
      <c r="E13" s="200"/>
      <c r="F13" s="201"/>
      <c r="G13" s="261" t="str">
        <f>IF('１申請者概要２申請状況 '!J21="","",F13/'１申請者概要２申請状況 '!J21*100)</f>
        <v/>
      </c>
      <c r="H13" s="206"/>
      <c r="I13" s="207"/>
      <c r="J13" s="208"/>
    </row>
    <row r="14" spans="1:10" ht="20" customHeight="1" x14ac:dyDescent="0.55000000000000004">
      <c r="A14" s="34"/>
      <c r="B14" s="121">
        <v>6</v>
      </c>
      <c r="C14" s="198"/>
      <c r="D14" s="199"/>
      <c r="E14" s="200"/>
      <c r="F14" s="201"/>
      <c r="G14" s="261" t="str">
        <f>IF('１申請者概要２申請状況 '!J21="","",F14/'１申請者概要２申請状況 '!J21*100)</f>
        <v/>
      </c>
      <c r="H14" s="206"/>
      <c r="I14" s="207"/>
      <c r="J14" s="208"/>
    </row>
    <row r="15" spans="1:10" ht="20" customHeight="1" x14ac:dyDescent="0.55000000000000004">
      <c r="A15" s="34"/>
      <c r="B15" s="121">
        <v>7</v>
      </c>
      <c r="C15" s="198"/>
      <c r="D15" s="199"/>
      <c r="E15" s="200"/>
      <c r="F15" s="201"/>
      <c r="G15" s="261" t="str">
        <f>IF('１申請者概要２申請状況 '!J21="","",F15/'１申請者概要２申請状況 '!J21*100)</f>
        <v/>
      </c>
      <c r="H15" s="206"/>
      <c r="I15" s="207"/>
      <c r="J15" s="208"/>
    </row>
    <row r="16" spans="1:10" ht="20" customHeight="1" x14ac:dyDescent="0.55000000000000004">
      <c r="A16" s="34"/>
      <c r="B16" s="121">
        <v>8</v>
      </c>
      <c r="C16" s="198"/>
      <c r="D16" s="199"/>
      <c r="E16" s="200"/>
      <c r="F16" s="201"/>
      <c r="G16" s="261" t="str">
        <f>IF('１申請者概要２申請状況 '!J21="","",F16/'１申請者概要２申請状況 '!J21*100)</f>
        <v/>
      </c>
      <c r="H16" s="206"/>
      <c r="I16" s="207"/>
      <c r="J16" s="208"/>
    </row>
    <row r="17" spans="1:15" ht="20" customHeight="1" x14ac:dyDescent="0.55000000000000004">
      <c r="A17" s="34"/>
      <c r="B17" s="121">
        <v>9</v>
      </c>
      <c r="C17" s="198"/>
      <c r="D17" s="199"/>
      <c r="E17" s="200"/>
      <c r="F17" s="201"/>
      <c r="G17" s="261" t="str">
        <f>IF('１申請者概要２申請状況 '!J21="","",F17/'１申請者概要２申請状況 '!J21*100)</f>
        <v/>
      </c>
      <c r="H17" s="206"/>
      <c r="I17" s="207"/>
      <c r="J17" s="208"/>
    </row>
    <row r="18" spans="1:15" ht="20" customHeight="1" x14ac:dyDescent="0.55000000000000004">
      <c r="A18" s="34"/>
      <c r="B18" s="124">
        <v>10</v>
      </c>
      <c r="C18" s="202"/>
      <c r="D18" s="203"/>
      <c r="E18" s="204"/>
      <c r="F18" s="201"/>
      <c r="G18" s="261" t="str">
        <f>IF('１申請者概要２申請状況 '!J21="","",F18/'１申請者概要２申請状況 '!J21*100)</f>
        <v/>
      </c>
      <c r="H18" s="209"/>
      <c r="I18" s="210"/>
      <c r="J18" s="211"/>
    </row>
    <row r="19" spans="1:15" ht="23.15" customHeight="1" thickBot="1" x14ac:dyDescent="0.6">
      <c r="A19" s="34"/>
      <c r="B19" s="467" t="s">
        <v>230</v>
      </c>
      <c r="C19" s="468"/>
      <c r="D19" s="468"/>
      <c r="E19" s="469"/>
      <c r="F19" s="205"/>
      <c r="G19" s="262" t="str">
        <f>IF('１申請者概要２申請状況 '!J21="","",F19/'１申請者概要２申請状況 '!J21*100)</f>
        <v/>
      </c>
      <c r="H19" s="134"/>
      <c r="I19" s="135"/>
      <c r="J19" s="136"/>
    </row>
    <row r="20" spans="1:15" ht="23.25" customHeight="1" thickTop="1" x14ac:dyDescent="0.55000000000000004">
      <c r="B20" s="464" t="s">
        <v>231</v>
      </c>
      <c r="C20" s="465"/>
      <c r="D20" s="465"/>
      <c r="E20" s="465"/>
      <c r="F20" s="120">
        <f>SUM(F9:F19)</f>
        <v>0</v>
      </c>
      <c r="G20" s="263">
        <f>SUM(G9:G19)</f>
        <v>0</v>
      </c>
      <c r="H20" s="137"/>
      <c r="I20" s="138"/>
      <c r="J20" s="139"/>
    </row>
    <row r="21" spans="1:15" ht="16" customHeight="1" x14ac:dyDescent="0.55000000000000004">
      <c r="A21" s="34"/>
      <c r="B21" s="466" t="s">
        <v>221</v>
      </c>
      <c r="C21" s="466"/>
      <c r="D21" s="466"/>
      <c r="E21" s="466"/>
      <c r="F21" s="466"/>
      <c r="G21" s="466"/>
      <c r="H21" s="466"/>
      <c r="I21" s="466"/>
      <c r="J21" s="466"/>
    </row>
    <row r="22" spans="1:15" ht="36" customHeight="1" x14ac:dyDescent="0.55000000000000004">
      <c r="B22" s="447" t="s">
        <v>232</v>
      </c>
      <c r="C22" s="448"/>
      <c r="D22" s="448"/>
      <c r="E22" s="448"/>
      <c r="F22" s="452"/>
      <c r="G22" s="452"/>
      <c r="H22" s="452"/>
      <c r="I22" s="452"/>
      <c r="J22" s="453"/>
    </row>
    <row r="23" spans="1:15" ht="12.75" customHeight="1" x14ac:dyDescent="0.55000000000000004">
      <c r="A23" s="38"/>
      <c r="B23" s="38"/>
      <c r="C23" s="38"/>
      <c r="D23" s="38"/>
      <c r="E23" s="38"/>
      <c r="F23" s="38"/>
      <c r="G23" s="38"/>
      <c r="H23" s="62"/>
      <c r="I23" s="62"/>
      <c r="J23" s="62"/>
    </row>
    <row r="24" spans="1:15" ht="36" customHeight="1" x14ac:dyDescent="0.55000000000000004">
      <c r="A24" s="38"/>
      <c r="B24" s="447" t="s">
        <v>252</v>
      </c>
      <c r="C24" s="448"/>
      <c r="D24" s="448"/>
      <c r="E24" s="448"/>
      <c r="F24" s="448"/>
      <c r="G24" s="448"/>
      <c r="H24" s="449"/>
      <c r="I24" s="449"/>
      <c r="J24" s="450"/>
      <c r="K24" s="688" t="s">
        <v>419</v>
      </c>
      <c r="L24" s="688"/>
      <c r="M24" s="688"/>
      <c r="N24" s="688"/>
      <c r="O24" s="688"/>
    </row>
    <row r="25" spans="1:15" x14ac:dyDescent="0.5">
      <c r="A25" s="14"/>
      <c r="B25" s="451" t="s">
        <v>233</v>
      </c>
      <c r="C25" s="451"/>
      <c r="D25" s="451"/>
      <c r="E25" s="451"/>
      <c r="F25" s="451"/>
      <c r="G25" s="451"/>
      <c r="H25" s="451"/>
      <c r="I25" s="451"/>
      <c r="J25" s="451"/>
      <c r="K25" s="688"/>
      <c r="L25" s="688"/>
      <c r="M25" s="688"/>
      <c r="N25" s="688"/>
      <c r="O25" s="688"/>
    </row>
    <row r="26" spans="1:15" ht="15" customHeight="1" x14ac:dyDescent="0.55000000000000004">
      <c r="A26" s="39"/>
      <c r="B26" s="368" t="s">
        <v>222</v>
      </c>
      <c r="C26" s="419" t="s">
        <v>223</v>
      </c>
      <c r="D26" s="419" t="s">
        <v>234</v>
      </c>
      <c r="E26" s="419"/>
      <c r="F26" s="419"/>
      <c r="G26" s="419"/>
      <c r="H26" s="419"/>
      <c r="I26" s="419"/>
      <c r="J26" s="420"/>
      <c r="K26" s="687"/>
      <c r="L26" s="687"/>
      <c r="M26" s="687"/>
      <c r="N26" s="687"/>
      <c r="O26" s="687"/>
    </row>
    <row r="27" spans="1:15" ht="24.75" customHeight="1" x14ac:dyDescent="0.55000000000000004">
      <c r="A27" s="39"/>
      <c r="B27" s="369"/>
      <c r="C27" s="373"/>
      <c r="D27" s="373" t="s">
        <v>235</v>
      </c>
      <c r="E27" s="373"/>
      <c r="F27" s="373"/>
      <c r="G27" s="260" t="s">
        <v>236</v>
      </c>
      <c r="H27" s="123" t="s">
        <v>227</v>
      </c>
      <c r="I27" s="123" t="s">
        <v>228</v>
      </c>
      <c r="J27" s="259" t="s">
        <v>229</v>
      </c>
    </row>
    <row r="28" spans="1:15" ht="20.149999999999999" customHeight="1" x14ac:dyDescent="0.55000000000000004">
      <c r="A28" s="39"/>
      <c r="B28" s="121">
        <v>1</v>
      </c>
      <c r="C28" s="212"/>
      <c r="D28" s="289"/>
      <c r="E28" s="289"/>
      <c r="F28" s="289"/>
      <c r="G28" s="199"/>
      <c r="H28" s="207"/>
      <c r="I28" s="207"/>
      <c r="J28" s="208"/>
    </row>
    <row r="29" spans="1:15" ht="20.149999999999999" customHeight="1" x14ac:dyDescent="0.55000000000000004">
      <c r="A29" s="39"/>
      <c r="B29" s="121">
        <v>2</v>
      </c>
      <c r="C29" s="212"/>
      <c r="D29" s="289"/>
      <c r="E29" s="289"/>
      <c r="F29" s="289"/>
      <c r="G29" s="199"/>
      <c r="H29" s="207"/>
      <c r="I29" s="207"/>
      <c r="J29" s="208"/>
    </row>
    <row r="30" spans="1:15" ht="20.149999999999999" customHeight="1" x14ac:dyDescent="0.55000000000000004">
      <c r="A30" s="39"/>
      <c r="B30" s="121">
        <v>3</v>
      </c>
      <c r="C30" s="212"/>
      <c r="D30" s="289"/>
      <c r="E30" s="289"/>
      <c r="F30" s="289"/>
      <c r="G30" s="199"/>
      <c r="H30" s="207"/>
      <c r="I30" s="207"/>
      <c r="J30" s="208"/>
    </row>
    <row r="31" spans="1:15" ht="20.149999999999999" customHeight="1" x14ac:dyDescent="0.55000000000000004">
      <c r="A31" s="39"/>
      <c r="B31" s="121">
        <v>4</v>
      </c>
      <c r="C31" s="212"/>
      <c r="D31" s="289"/>
      <c r="E31" s="289"/>
      <c r="F31" s="289"/>
      <c r="G31" s="199"/>
      <c r="H31" s="207"/>
      <c r="I31" s="207"/>
      <c r="J31" s="208"/>
    </row>
    <row r="32" spans="1:15" ht="20.149999999999999" customHeight="1" x14ac:dyDescent="0.55000000000000004">
      <c r="A32" s="39"/>
      <c r="B32" s="125">
        <v>5</v>
      </c>
      <c r="C32" s="213"/>
      <c r="D32" s="446"/>
      <c r="E32" s="446"/>
      <c r="F32" s="446"/>
      <c r="G32" s="214"/>
      <c r="H32" s="215"/>
      <c r="I32" s="215"/>
      <c r="J32" s="216"/>
    </row>
    <row r="33" spans="1:10" ht="15.75" customHeight="1" x14ac:dyDescent="0.55000000000000004">
      <c r="A33" s="35"/>
      <c r="B33" s="35"/>
      <c r="D33" s="35"/>
      <c r="E33" s="35"/>
      <c r="F33" s="35"/>
      <c r="G33" s="35"/>
      <c r="H33" s="35"/>
      <c r="I33" s="35"/>
      <c r="J33" s="35"/>
    </row>
  </sheetData>
  <sheetProtection algorithmName="SHA-512" hashValue="/89gorICOdRxa7Y3i63KnaUBJFoE1BovR963phBuUy7zCr02Z4WWy0COyeEzfzvZ7mLeB2p8i0nBN+YZHSNvog==" saltValue="wb2iuOtiyo6MdKlk1FouOg==" spinCount="100000" sheet="1" objects="1" scenarios="1" formatCells="0"/>
  <mergeCells count="28">
    <mergeCell ref="K24:O25"/>
    <mergeCell ref="B22:E22"/>
    <mergeCell ref="F22:J22"/>
    <mergeCell ref="B4:J4"/>
    <mergeCell ref="B5:J5"/>
    <mergeCell ref="B6:J6"/>
    <mergeCell ref="B7:B8"/>
    <mergeCell ref="C7:C8"/>
    <mergeCell ref="D7:D8"/>
    <mergeCell ref="E7:E8"/>
    <mergeCell ref="F7:F8"/>
    <mergeCell ref="G7:G8"/>
    <mergeCell ref="H7:J7"/>
    <mergeCell ref="B20:E20"/>
    <mergeCell ref="B21:J21"/>
    <mergeCell ref="B19:E19"/>
    <mergeCell ref="B24:G24"/>
    <mergeCell ref="H24:J24"/>
    <mergeCell ref="B25:J25"/>
    <mergeCell ref="B26:B27"/>
    <mergeCell ref="C26:C27"/>
    <mergeCell ref="D26:J26"/>
    <mergeCell ref="D27:F27"/>
    <mergeCell ref="D28:F28"/>
    <mergeCell ref="D29:F29"/>
    <mergeCell ref="D32:F32"/>
    <mergeCell ref="D30:F30"/>
    <mergeCell ref="D31:F31"/>
  </mergeCells>
  <phoneticPr fontId="2"/>
  <conditionalFormatting sqref="F20">
    <cfRule type="expression" dxfId="55" priority="1">
      <formula>"&lt;&gt;'１申請者概要２申請状況'!$J$22:$K$22"</formula>
    </cfRule>
    <cfRule type="expression" dxfId="54" priority="2">
      <formula>"&lt;&gt;'１申請者概要２申請状況'!$J$22:$K$22"</formula>
    </cfRule>
    <cfRule type="cellIs" dxfId="53" priority="3" operator="equal">
      <formula>0</formula>
    </cfRule>
  </conditionalFormatting>
  <conditionalFormatting sqref="G20">
    <cfRule type="expression" dxfId="52" priority="6">
      <formula>$G$20&lt;&gt;100</formula>
    </cfRule>
    <cfRule type="expression" priority="7">
      <formula>$K$19&lt;&gt;100</formula>
    </cfRule>
    <cfRule type="expression" dxfId="51" priority="8">
      <formula>#REF!&lt;&gt;100</formula>
    </cfRule>
    <cfRule type="expression" dxfId="50" priority="9">
      <formula>"&lt;&gt;100"</formula>
    </cfRule>
  </conditionalFormatting>
  <dataValidations count="11">
    <dataValidation imeMode="disabled" allowBlank="1" showInputMessage="1" showErrorMessage="1" prompt="数値のみ入力_x000a_※単位に注意" sqref="F9:F19"/>
    <dataValidation type="list" allowBlank="1" showInputMessage="1" showErrorMessage="1" prompt="プルダウンして選択" sqref="H24:J24">
      <formula1>"はい,いいえ"</formula1>
    </dataValidation>
    <dataValidation allowBlank="1" showInputMessage="1" showErrorMessage="1" prompt="▶「履歴事項全部証明書」「確定申告書別表2」と同じ表記(旧字体含む)で入力_x000a_▶法人の場合は、「株主が法人の場合」の内訳も入力必須" sqref="C9:C18"/>
    <dataValidation imeMode="disabled" allowBlank="1" showInputMessage="1" showErrorMessage="1" prompt="千円単位で_x000a_数値のみ入力" sqref="H28:H32"/>
    <dataValidation type="list" allowBlank="1" showInputMessage="1" showErrorMessage="1" prompt="プルダウンして選択" sqref="J9:J18 J28:J32">
      <formula1>"製造業・その他,卸売業,小売業,サービス業"</formula1>
    </dataValidation>
    <dataValidation type="list" allowBlank="1" showInputMessage="1" showErrorMessage="1" prompt="プルダウンして選択" sqref="E9:E18">
      <formula1>"役員・株主,役員,株主"</formula1>
    </dataValidation>
    <dataValidation type="list" allowBlank="1" showInputMessage="1" showErrorMessage="1" prompt="プルダウンして選択" sqref="D9:D18 G28:G32">
      <formula1>"代表取締役,取締役,監査役,代表社員,その他役員"</formula1>
    </dataValidation>
    <dataValidation imeMode="disabled" allowBlank="1" showInputMessage="1" showErrorMessage="1" prompt="千円単位で_x000a_数値のみ入力" sqref="H9:H18"/>
    <dataValidation imeMode="disabled" allowBlank="1" showInputMessage="1" showErrorMessage="1" prompt="数値のみ入力" sqref="I9:I18"/>
    <dataValidation imeMode="disabled" allowBlank="1" showInputMessage="1" showErrorMessage="1" sqref="I28:I32"/>
    <dataValidation allowBlank="1" showInputMessage="1" showErrorMessage="1" prompt="入力不要_x000a_（自動計算されます）" sqref="G9:G19 F20:G20"/>
  </dataValidations>
  <printOptions horizontalCentered="1"/>
  <pageMargins left="0.51181102362204722" right="0.51181102362204722" top="0.74803149606299213" bottom="0.74803149606299213" header="0.31496062992125984" footer="0.19685039370078741"/>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FBF24421-52B3-46F1-94A9-98AEF7C593C9}">
            <xm:f>$G$19&lt;&gt;'\\tkkdfs01\公社文書\100_企画管理部\030_助成課\010 助成事業\010 事業管理\230_展示会等出展支援助成事業\平成30年度\010_事業管理\090_H31準備\030_公社要綱・要領\010_助成金交付要綱\010_本文・様式\[190312_申請書案ver3.1_計算式のみ確認.xlsx]１申請者概要２セミナー３申請状況'!#REF!</xm:f>
            <x14:dxf>
              <font>
                <b/>
                <i/>
                <color rgb="FFFF0000"/>
              </font>
            </x14:dxf>
          </x14:cfRule>
          <x14:cfRule type="expression" priority="5" stopIfTrue="1" id="{22FFC3B5-E7B2-4F9C-9FB1-190C7BF1777F}">
            <xm:f>'\\tkkdfs01\公社文書\100_企画管理部\030_助成課\010 助成事業\010 事業管理\230_展示会等出展支援助成事業\令和2年度\010_事業管理\100_R3準備\040_募集要項・申請書\020_申請書\[R3_申請書_210107_案+誓約書.xlsx]１申請者概要２申請状況'!#REF!&lt;&gt;$F$20</xm:f>
            <x14:dxf>
              <font>
                <b/>
                <i/>
                <strike val="0"/>
                <color rgb="FFFF0000"/>
              </font>
            </x14:dxf>
          </x14:cfRule>
          <xm:sqref>F20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heetViews>
  <sheetFormatPr defaultColWidth="9" defaultRowHeight="17.5" x14ac:dyDescent="0.55000000000000004"/>
  <cols>
    <col min="1" max="1" width="1.83203125" style="10" customWidth="1"/>
    <col min="2" max="2" width="2.58203125" style="10" customWidth="1"/>
    <col min="3" max="3" width="18.83203125" style="10" customWidth="1"/>
    <col min="4" max="5" width="11.25" style="10" customWidth="1"/>
    <col min="6" max="6" width="8.33203125" style="10" customWidth="1"/>
    <col min="7" max="7" width="8.83203125" style="10" customWidth="1"/>
    <col min="8" max="8" width="8.33203125" style="10" customWidth="1"/>
    <col min="9" max="9" width="10.9140625" style="10" customWidth="1"/>
    <col min="10" max="16384" width="9" style="10"/>
  </cols>
  <sheetData>
    <row r="1" spans="1:9" ht="15" customHeight="1" x14ac:dyDescent="0.55000000000000004">
      <c r="A1" s="197" t="s">
        <v>16</v>
      </c>
    </row>
    <row r="2" spans="1:9" ht="15" customHeight="1" x14ac:dyDescent="0.55000000000000004">
      <c r="A2" s="9"/>
    </row>
    <row r="3" spans="1:9" ht="18" x14ac:dyDescent="0.55000000000000004">
      <c r="A3" s="36" t="s">
        <v>310</v>
      </c>
      <c r="E3" s="74" t="s">
        <v>325</v>
      </c>
    </row>
    <row r="4" spans="1:9" s="20" customFormat="1" ht="16.5" x14ac:dyDescent="0.55000000000000004">
      <c r="A4" s="27"/>
      <c r="B4" s="484" t="s">
        <v>306</v>
      </c>
      <c r="C4" s="484"/>
      <c r="D4" s="484"/>
      <c r="E4" s="484"/>
      <c r="F4" s="484"/>
      <c r="G4" s="484"/>
      <c r="H4" s="484"/>
      <c r="I4" s="484"/>
    </row>
    <row r="5" spans="1:9" s="20" customFormat="1" ht="25.5" customHeight="1" x14ac:dyDescent="0.55000000000000004">
      <c r="A5" s="27"/>
      <c r="B5" s="479" t="s">
        <v>395</v>
      </c>
      <c r="C5" s="480"/>
      <c r="D5" s="480"/>
      <c r="E5" s="481"/>
      <c r="F5" s="481"/>
      <c r="G5" s="481"/>
      <c r="H5" s="481"/>
      <c r="I5" s="482"/>
    </row>
    <row r="6" spans="1:9" s="20" customFormat="1" ht="39.5" customHeight="1" x14ac:dyDescent="0.55000000000000004">
      <c r="A6" s="27"/>
      <c r="B6" s="479" t="s">
        <v>305</v>
      </c>
      <c r="C6" s="480"/>
      <c r="D6" s="480"/>
      <c r="E6" s="481"/>
      <c r="F6" s="481"/>
      <c r="G6" s="481"/>
      <c r="H6" s="481"/>
      <c r="I6" s="482"/>
    </row>
    <row r="7" spans="1:9" s="20" customFormat="1" ht="17" customHeight="1" x14ac:dyDescent="0.55000000000000004">
      <c r="A7" s="27"/>
      <c r="B7" s="483" t="str">
        <f>IF(E6="申請はしたが、給付通知書を受け取っていない","給付通知書（お知らせのハガキ）写しの提出が間に合わない場合に選択が可能","")</f>
        <v/>
      </c>
      <c r="C7" s="483"/>
      <c r="D7" s="483"/>
      <c r="E7" s="483"/>
      <c r="F7" s="483"/>
      <c r="G7" s="483"/>
      <c r="H7" s="483"/>
      <c r="I7" s="483"/>
    </row>
    <row r="8" spans="1:9" ht="7.5" customHeight="1" x14ac:dyDescent="0.55000000000000004">
      <c r="A8" s="9"/>
    </row>
    <row r="9" spans="1:9" ht="16" customHeight="1" x14ac:dyDescent="0.55000000000000004">
      <c r="A9" s="36" t="s">
        <v>311</v>
      </c>
      <c r="B9" s="37"/>
      <c r="D9" s="74" t="s">
        <v>325</v>
      </c>
    </row>
    <row r="10" spans="1:9" s="14" customFormat="1" ht="17" x14ac:dyDescent="0.55000000000000004">
      <c r="B10" s="454" t="s">
        <v>318</v>
      </c>
      <c r="C10" s="454"/>
      <c r="D10" s="454"/>
      <c r="E10" s="454"/>
      <c r="F10" s="454"/>
      <c r="G10" s="454"/>
      <c r="H10" s="454"/>
      <c r="I10" s="454"/>
    </row>
    <row r="11" spans="1:9" s="14" customFormat="1" ht="48.5" customHeight="1" x14ac:dyDescent="0.55000000000000004">
      <c r="B11" s="455" t="s">
        <v>387</v>
      </c>
      <c r="C11" s="455"/>
      <c r="D11" s="455"/>
      <c r="E11" s="455"/>
      <c r="F11" s="455"/>
      <c r="G11" s="455"/>
      <c r="H11" s="455"/>
      <c r="I11" s="455"/>
    </row>
    <row r="12" spans="1:9" s="14" customFormat="1" ht="35" customHeight="1" x14ac:dyDescent="0.55000000000000004">
      <c r="B12" s="264" t="s">
        <v>312</v>
      </c>
      <c r="C12" s="476" t="s">
        <v>323</v>
      </c>
      <c r="D12" s="477"/>
      <c r="E12" s="477"/>
      <c r="F12" s="477"/>
      <c r="G12" s="477"/>
      <c r="H12" s="477"/>
      <c r="I12" s="478"/>
    </row>
    <row r="13" spans="1:9" s="14" customFormat="1" ht="35" customHeight="1" x14ac:dyDescent="0.55000000000000004">
      <c r="B13" s="65">
        <v>1</v>
      </c>
      <c r="C13" s="470"/>
      <c r="D13" s="471"/>
      <c r="E13" s="471"/>
      <c r="F13" s="471"/>
      <c r="G13" s="471"/>
      <c r="H13" s="471"/>
      <c r="I13" s="472"/>
    </row>
    <row r="14" spans="1:9" s="14" customFormat="1" ht="35" customHeight="1" x14ac:dyDescent="0.55000000000000004">
      <c r="B14" s="65">
        <v>2</v>
      </c>
      <c r="C14" s="470"/>
      <c r="D14" s="471"/>
      <c r="E14" s="471"/>
      <c r="F14" s="471"/>
      <c r="G14" s="471"/>
      <c r="H14" s="471"/>
      <c r="I14" s="472"/>
    </row>
    <row r="15" spans="1:9" s="14" customFormat="1" ht="35" customHeight="1" x14ac:dyDescent="0.55000000000000004">
      <c r="B15" s="65">
        <v>3</v>
      </c>
      <c r="C15" s="470"/>
      <c r="D15" s="471"/>
      <c r="E15" s="471"/>
      <c r="F15" s="471"/>
      <c r="G15" s="471"/>
      <c r="H15" s="471"/>
      <c r="I15" s="472"/>
    </row>
    <row r="16" spans="1:9" s="14" customFormat="1" ht="35" customHeight="1" x14ac:dyDescent="0.55000000000000004">
      <c r="B16" s="65">
        <v>4</v>
      </c>
      <c r="C16" s="470"/>
      <c r="D16" s="471"/>
      <c r="E16" s="471"/>
      <c r="F16" s="471"/>
      <c r="G16" s="471"/>
      <c r="H16" s="471"/>
      <c r="I16" s="472"/>
    </row>
    <row r="17" spans="2:9" s="14" customFormat="1" ht="35" customHeight="1" x14ac:dyDescent="0.55000000000000004">
      <c r="B17" s="65">
        <v>5</v>
      </c>
      <c r="C17" s="470"/>
      <c r="D17" s="471"/>
      <c r="E17" s="471"/>
      <c r="F17" s="471"/>
      <c r="G17" s="471"/>
      <c r="H17" s="471"/>
      <c r="I17" s="472"/>
    </row>
    <row r="18" spans="2:9" s="14" customFormat="1" ht="35" customHeight="1" x14ac:dyDescent="0.55000000000000004">
      <c r="B18" s="65">
        <v>6</v>
      </c>
      <c r="C18" s="470"/>
      <c r="D18" s="471"/>
      <c r="E18" s="471"/>
      <c r="F18" s="471"/>
      <c r="G18" s="471"/>
      <c r="H18" s="471"/>
      <c r="I18" s="472"/>
    </row>
    <row r="19" spans="2:9" s="14" customFormat="1" ht="35" customHeight="1" x14ac:dyDescent="0.55000000000000004">
      <c r="B19" s="65">
        <v>7</v>
      </c>
      <c r="C19" s="470"/>
      <c r="D19" s="471"/>
      <c r="E19" s="471"/>
      <c r="F19" s="471"/>
      <c r="G19" s="471"/>
      <c r="H19" s="471"/>
      <c r="I19" s="472"/>
    </row>
    <row r="20" spans="2:9" s="14" customFormat="1" ht="35" customHeight="1" x14ac:dyDescent="0.55000000000000004">
      <c r="B20" s="65">
        <v>8</v>
      </c>
      <c r="C20" s="470"/>
      <c r="D20" s="471"/>
      <c r="E20" s="471"/>
      <c r="F20" s="471"/>
      <c r="G20" s="471"/>
      <c r="H20" s="471"/>
      <c r="I20" s="472"/>
    </row>
    <row r="21" spans="2:9" s="14" customFormat="1" ht="35" customHeight="1" x14ac:dyDescent="0.55000000000000004">
      <c r="B21" s="65">
        <v>9</v>
      </c>
      <c r="C21" s="470"/>
      <c r="D21" s="471"/>
      <c r="E21" s="471"/>
      <c r="F21" s="471"/>
      <c r="G21" s="471"/>
      <c r="H21" s="471"/>
      <c r="I21" s="472"/>
    </row>
    <row r="22" spans="2:9" s="14" customFormat="1" ht="35" customHeight="1" x14ac:dyDescent="0.55000000000000004">
      <c r="B22" s="66">
        <v>10</v>
      </c>
      <c r="C22" s="473"/>
      <c r="D22" s="474"/>
      <c r="E22" s="474"/>
      <c r="F22" s="474"/>
      <c r="G22" s="474"/>
      <c r="H22" s="474"/>
      <c r="I22" s="475"/>
    </row>
  </sheetData>
  <sheetProtection algorithmName="SHA-512" hashValue="6RmVU/fifT3YJlegwHehIewKrPLNYpGBX7n2VYUk8VGpSREEk78EKOljKssbZgHZtedZSHFh5VOr50qH4evWvA==" saltValue="Cy7tohIulXOxi9EZvNqdOQ==" spinCount="100000" sheet="1" objects="1" scenarios="1" formatCells="0"/>
  <mergeCells count="19">
    <mergeCell ref="B6:D6"/>
    <mergeCell ref="E6:I6"/>
    <mergeCell ref="B7:I7"/>
    <mergeCell ref="B4:I4"/>
    <mergeCell ref="C20:I20"/>
    <mergeCell ref="B5:D5"/>
    <mergeCell ref="E5:I5"/>
    <mergeCell ref="C21:I21"/>
    <mergeCell ref="C22:I22"/>
    <mergeCell ref="B10:I10"/>
    <mergeCell ref="B11:I11"/>
    <mergeCell ref="C15:I15"/>
    <mergeCell ref="C16:I16"/>
    <mergeCell ref="C17:I17"/>
    <mergeCell ref="C18:I18"/>
    <mergeCell ref="C19:I19"/>
    <mergeCell ref="C12:I12"/>
    <mergeCell ref="C13:I13"/>
    <mergeCell ref="C14:I14"/>
  </mergeCells>
  <phoneticPr fontId="2"/>
  <conditionalFormatting sqref="E6:I6">
    <cfRule type="cellIs" dxfId="47" priority="5" operator="equal">
      <formula>"申請を行っていない×（本事業の申請はできません）"</formula>
    </cfRule>
  </conditionalFormatting>
  <conditionalFormatting sqref="E5:I5">
    <cfRule type="cellIs" dxfId="46" priority="4" operator="equal">
      <formula>"申請を行っていない×"</formula>
    </cfRule>
  </conditionalFormatting>
  <conditionalFormatting sqref="B7">
    <cfRule type="containsText" dxfId="45" priority="1" operator="containsText" text="給付通知書（お知らせのハガキ）写しの提出が間に合わない場合に選択が可能">
      <formula>NOT(ISERROR(SEARCH("給付通知書（お知らせのハガキ）写しの提出が間に合わない場合に選択が可能",B7)))</formula>
    </cfRule>
  </conditionalFormatting>
  <dataValidations count="3">
    <dataValidation type="list" allowBlank="1" showInputMessage="1" showErrorMessage="1" prompt="プルダウンして選択" sqref="E5:I5">
      <formula1>"一時支援金（国）,月次支援金（国）,月次支援給付金（都）"</formula1>
    </dataValidation>
    <dataValidation allowBlank="1" showInputMessage="1" showErrorMessage="1" prompt="展示会(オンライン出展を含む)、ECサイト、販売促進で使用する名称をにご記載ください" sqref="C13:I22"/>
    <dataValidation type="list" allowBlank="1" showInputMessage="1" showErrorMessage="1" prompt="プルダウンして選択" sqref="E6:I6">
      <formula1>"申請をして、給付通知書を受け取っている,申請はしたが、給付通知書を受け取っていない,申請を行っていない×（本事業の申請はできません）"</formula1>
    </dataValidation>
  </dataValidations>
  <printOptions horizontalCentered="1"/>
  <pageMargins left="0.51181102362204722" right="0.51181102362204722" top="0.74803149606299213" bottom="0.74803149606299213" header="0.31496062992125984"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7"/>
  <sheetViews>
    <sheetView view="pageBreakPreview" zoomScaleNormal="115" zoomScaleSheetLayoutView="100" workbookViewId="0"/>
  </sheetViews>
  <sheetFormatPr defaultRowHeight="24" customHeight="1" x14ac:dyDescent="0.55000000000000004"/>
  <cols>
    <col min="1" max="1" width="4.08203125" customWidth="1"/>
    <col min="2" max="2" width="4.83203125" customWidth="1"/>
    <col min="3" max="3" width="8.58203125" customWidth="1"/>
    <col min="4" max="4" width="14.58203125" style="1" customWidth="1"/>
    <col min="5" max="5" width="2.1640625" style="1" customWidth="1"/>
    <col min="6" max="6" width="14.58203125" style="1" customWidth="1"/>
    <col min="7" max="7" width="19.4140625" style="1" customWidth="1"/>
    <col min="8" max="8" width="18" style="1" customWidth="1"/>
    <col min="35" max="35" width="12.9140625" customWidth="1"/>
    <col min="36" max="36" width="15.58203125" customWidth="1"/>
    <col min="38" max="38" width="19" customWidth="1"/>
    <col min="39" max="39" width="26.5" customWidth="1"/>
    <col min="40" max="40" width="17" customWidth="1"/>
    <col min="41" max="41" width="21.1640625" customWidth="1"/>
    <col min="42" max="42" width="23.33203125" customWidth="1"/>
    <col min="43" max="43" width="22.25" customWidth="1"/>
    <col min="45" max="45" width="21.1640625" customWidth="1"/>
    <col min="46" max="46" width="27" customWidth="1"/>
    <col min="47" max="47" width="34.4140625" customWidth="1"/>
  </cols>
  <sheetData>
    <row r="1" spans="1:47" ht="17.25" customHeight="1" x14ac:dyDescent="0.5">
      <c r="A1" s="40" t="s">
        <v>16</v>
      </c>
    </row>
    <row r="2" spans="1:47" ht="18" x14ac:dyDescent="0.55000000000000004">
      <c r="A2" s="60" t="s">
        <v>313</v>
      </c>
      <c r="B2" s="60"/>
      <c r="C2" s="60"/>
      <c r="D2" s="60"/>
      <c r="E2" s="77" t="s">
        <v>325</v>
      </c>
      <c r="F2" s="60"/>
      <c r="G2" s="60"/>
      <c r="H2" s="61" t="s">
        <v>275</v>
      </c>
    </row>
    <row r="3" spans="1:47" ht="17.5" customHeight="1" thickBot="1" x14ac:dyDescent="0.6">
      <c r="A3" s="126" t="s">
        <v>381</v>
      </c>
      <c r="B3" s="60"/>
      <c r="C3" s="60"/>
      <c r="D3" s="60"/>
      <c r="E3" s="77"/>
      <c r="F3" s="60"/>
      <c r="G3" s="60"/>
      <c r="H3" s="61"/>
    </row>
    <row r="4" spans="1:47" ht="19.5" customHeight="1" x14ac:dyDescent="0.55000000000000004">
      <c r="A4" s="512" t="s">
        <v>290</v>
      </c>
      <c r="B4" s="513"/>
      <c r="C4" s="513"/>
      <c r="D4" s="513"/>
      <c r="E4" s="513"/>
      <c r="F4" s="513"/>
      <c r="G4" s="513"/>
      <c r="H4" s="514"/>
    </row>
    <row r="5" spans="1:47" ht="29" customHeight="1" x14ac:dyDescent="0.55000000000000004">
      <c r="A5" s="515" t="s">
        <v>330</v>
      </c>
      <c r="B5" s="516"/>
      <c r="C5" s="516"/>
      <c r="D5" s="516"/>
      <c r="E5" s="517"/>
      <c r="F5" s="518"/>
      <c r="G5" s="518"/>
      <c r="H5" s="519"/>
    </row>
    <row r="6" spans="1:47" ht="16.5" customHeight="1" x14ac:dyDescent="0.55000000000000004">
      <c r="A6" s="495" t="s">
        <v>355</v>
      </c>
      <c r="B6" s="503" t="s">
        <v>1</v>
      </c>
      <c r="C6" s="504"/>
      <c r="D6" s="505"/>
      <c r="E6" s="506"/>
      <c r="F6" s="506"/>
      <c r="G6" s="506"/>
      <c r="H6" s="507"/>
    </row>
    <row r="7" spans="1:47" ht="16.5" customHeight="1" x14ac:dyDescent="0.55000000000000004">
      <c r="A7" s="496"/>
      <c r="B7" s="508" t="s">
        <v>280</v>
      </c>
      <c r="C7" s="509"/>
      <c r="D7" s="490"/>
      <c r="E7" s="491"/>
      <c r="F7" s="491"/>
      <c r="G7" s="486"/>
      <c r="H7" s="487"/>
      <c r="I7" s="59"/>
    </row>
    <row r="8" spans="1:47" ht="16.5" customHeight="1" x14ac:dyDescent="0.55000000000000004">
      <c r="A8" s="496"/>
      <c r="B8" s="508" t="s">
        <v>12</v>
      </c>
      <c r="C8" s="509"/>
      <c r="D8" s="492"/>
      <c r="E8" s="493"/>
      <c r="F8" s="494"/>
      <c r="G8" s="245" t="s">
        <v>364</v>
      </c>
      <c r="H8" s="488">
        <v>0</v>
      </c>
    </row>
    <row r="9" spans="1:47" ht="16.5" customHeight="1" x14ac:dyDescent="0.55000000000000004">
      <c r="A9" s="496"/>
      <c r="B9" s="499" t="s">
        <v>2</v>
      </c>
      <c r="C9" s="237" t="s">
        <v>4</v>
      </c>
      <c r="D9" s="238"/>
      <c r="E9" s="239" t="s">
        <v>3</v>
      </c>
      <c r="F9" s="240"/>
      <c r="G9" s="246" t="s">
        <v>405</v>
      </c>
      <c r="H9" s="489"/>
    </row>
    <row r="10" spans="1:47" ht="16.5" customHeight="1" x14ac:dyDescent="0.55000000000000004">
      <c r="A10" s="496"/>
      <c r="B10" s="500"/>
      <c r="C10" s="237" t="s">
        <v>0</v>
      </c>
      <c r="D10" s="238"/>
      <c r="E10" s="239" t="s">
        <v>3</v>
      </c>
      <c r="F10" s="240"/>
      <c r="G10" s="236" t="s">
        <v>352</v>
      </c>
      <c r="H10" s="241">
        <v>0</v>
      </c>
    </row>
    <row r="11" spans="1:47" ht="16.5" customHeight="1" x14ac:dyDescent="0.55000000000000004">
      <c r="A11" s="497"/>
      <c r="B11" s="501" t="s">
        <v>279</v>
      </c>
      <c r="C11" s="502"/>
      <c r="D11" s="492"/>
      <c r="E11" s="493"/>
      <c r="F11" s="494"/>
      <c r="G11" s="236" t="s">
        <v>353</v>
      </c>
      <c r="H11" s="241">
        <v>0</v>
      </c>
    </row>
    <row r="12" spans="1:47" ht="16.5" customHeight="1" x14ac:dyDescent="0.55000000000000004">
      <c r="A12" s="498"/>
      <c r="B12" s="510" t="s">
        <v>13</v>
      </c>
      <c r="C12" s="511"/>
      <c r="D12" s="485"/>
      <c r="E12" s="486"/>
      <c r="F12" s="487"/>
      <c r="G12" s="236" t="s">
        <v>354</v>
      </c>
      <c r="H12" s="242">
        <f>IF(AND(COUNTBLANK(D8),SUM(H8:H11)&gt;=1),"出展形態入力",IF(D8="オンラインのみ",H8,SUM(H8:H11)))</f>
        <v>0</v>
      </c>
    </row>
    <row r="13" spans="1:47" ht="16.5" customHeight="1" x14ac:dyDescent="0.55000000000000004">
      <c r="A13" s="495" t="s">
        <v>356</v>
      </c>
      <c r="B13" s="503" t="s">
        <v>1</v>
      </c>
      <c r="C13" s="504"/>
      <c r="D13" s="505"/>
      <c r="E13" s="506"/>
      <c r="F13" s="506"/>
      <c r="G13" s="506"/>
      <c r="H13" s="507"/>
    </row>
    <row r="14" spans="1:47" ht="16.5" customHeight="1" x14ac:dyDescent="0.55000000000000004">
      <c r="A14" s="496"/>
      <c r="B14" s="508" t="s">
        <v>280</v>
      </c>
      <c r="C14" s="509"/>
      <c r="D14" s="490"/>
      <c r="E14" s="491"/>
      <c r="F14" s="491"/>
      <c r="G14" s="486"/>
      <c r="H14" s="487"/>
      <c r="AG14" t="s">
        <v>258</v>
      </c>
      <c r="AH14" t="s">
        <v>259</v>
      </c>
      <c r="AI14" t="s">
        <v>260</v>
      </c>
      <c r="AJ14" t="s">
        <v>261</v>
      </c>
      <c r="AK14" t="s">
        <v>262</v>
      </c>
      <c r="AL14" t="s">
        <v>263</v>
      </c>
      <c r="AM14" t="s">
        <v>264</v>
      </c>
      <c r="AN14" t="s">
        <v>265</v>
      </c>
      <c r="AO14" t="s">
        <v>266</v>
      </c>
      <c r="AP14" t="s">
        <v>267</v>
      </c>
      <c r="AQ14" t="s">
        <v>268</v>
      </c>
      <c r="AR14" t="s">
        <v>269</v>
      </c>
      <c r="AS14" t="s">
        <v>270</v>
      </c>
      <c r="AT14" t="s">
        <v>271</v>
      </c>
      <c r="AU14" t="s">
        <v>272</v>
      </c>
    </row>
    <row r="15" spans="1:47" ht="16.5" customHeight="1" x14ac:dyDescent="0.55000000000000004">
      <c r="A15" s="496"/>
      <c r="B15" s="508" t="s">
        <v>12</v>
      </c>
      <c r="C15" s="509"/>
      <c r="D15" s="492"/>
      <c r="E15" s="493"/>
      <c r="F15" s="494"/>
      <c r="G15" s="245" t="s">
        <v>364</v>
      </c>
      <c r="H15" s="488">
        <v>0</v>
      </c>
      <c r="AG15" t="s">
        <v>382</v>
      </c>
      <c r="AH15" t="s">
        <v>383</v>
      </c>
    </row>
    <row r="16" spans="1:47" ht="16.5" customHeight="1" x14ac:dyDescent="0.55000000000000004">
      <c r="A16" s="496"/>
      <c r="B16" s="499" t="s">
        <v>2</v>
      </c>
      <c r="C16" s="237" t="s">
        <v>4</v>
      </c>
      <c r="D16" s="238"/>
      <c r="E16" s="239" t="s">
        <v>3</v>
      </c>
      <c r="F16" s="240"/>
      <c r="G16" s="246" t="s">
        <v>405</v>
      </c>
      <c r="H16" s="489"/>
    </row>
    <row r="17" spans="1:8" ht="16.5" customHeight="1" x14ac:dyDescent="0.55000000000000004">
      <c r="A17" s="496"/>
      <c r="B17" s="500"/>
      <c r="C17" s="237" t="s">
        <v>0</v>
      </c>
      <c r="D17" s="238"/>
      <c r="E17" s="239" t="s">
        <v>3</v>
      </c>
      <c r="F17" s="240"/>
      <c r="G17" s="236" t="s">
        <v>352</v>
      </c>
      <c r="H17" s="241">
        <v>0</v>
      </c>
    </row>
    <row r="18" spans="1:8" ht="16.5" customHeight="1" x14ac:dyDescent="0.55000000000000004">
      <c r="A18" s="497"/>
      <c r="B18" s="501" t="s">
        <v>279</v>
      </c>
      <c r="C18" s="502"/>
      <c r="D18" s="492"/>
      <c r="E18" s="493"/>
      <c r="F18" s="494"/>
      <c r="G18" s="236" t="s">
        <v>353</v>
      </c>
      <c r="H18" s="241">
        <v>0</v>
      </c>
    </row>
    <row r="19" spans="1:8" ht="16.5" customHeight="1" x14ac:dyDescent="0.55000000000000004">
      <c r="A19" s="498"/>
      <c r="B19" s="510" t="s">
        <v>13</v>
      </c>
      <c r="C19" s="511"/>
      <c r="D19" s="485"/>
      <c r="E19" s="486"/>
      <c r="F19" s="487"/>
      <c r="G19" s="236" t="s">
        <v>354</v>
      </c>
      <c r="H19" s="242">
        <f>IF(AND(COUNTBLANK(D15),SUM(H15:H18)&gt;=1),"出展形態入力",IF(D15="オンラインのみ",H15,SUM(H15:H18)))</f>
        <v>0</v>
      </c>
    </row>
    <row r="20" spans="1:8" ht="16.5" customHeight="1" x14ac:dyDescent="0.55000000000000004">
      <c r="A20" s="495" t="s">
        <v>357</v>
      </c>
      <c r="B20" s="503" t="s">
        <v>1</v>
      </c>
      <c r="C20" s="504"/>
      <c r="D20" s="505"/>
      <c r="E20" s="506"/>
      <c r="F20" s="506"/>
      <c r="G20" s="506"/>
      <c r="H20" s="507"/>
    </row>
    <row r="21" spans="1:8" ht="16.5" customHeight="1" x14ac:dyDescent="0.55000000000000004">
      <c r="A21" s="496"/>
      <c r="B21" s="508" t="s">
        <v>280</v>
      </c>
      <c r="C21" s="509"/>
      <c r="D21" s="490"/>
      <c r="E21" s="491"/>
      <c r="F21" s="491"/>
      <c r="G21" s="486"/>
      <c r="H21" s="487"/>
    </row>
    <row r="22" spans="1:8" ht="16.5" customHeight="1" x14ac:dyDescent="0.55000000000000004">
      <c r="A22" s="496"/>
      <c r="B22" s="508" t="s">
        <v>12</v>
      </c>
      <c r="C22" s="509"/>
      <c r="D22" s="492"/>
      <c r="E22" s="493"/>
      <c r="F22" s="494"/>
      <c r="G22" s="245" t="s">
        <v>364</v>
      </c>
      <c r="H22" s="488">
        <v>0</v>
      </c>
    </row>
    <row r="23" spans="1:8" ht="16.5" customHeight="1" x14ac:dyDescent="0.55000000000000004">
      <c r="A23" s="496"/>
      <c r="B23" s="499" t="s">
        <v>2</v>
      </c>
      <c r="C23" s="237" t="s">
        <v>4</v>
      </c>
      <c r="D23" s="238"/>
      <c r="E23" s="239" t="s">
        <v>3</v>
      </c>
      <c r="F23" s="240"/>
      <c r="G23" s="246" t="s">
        <v>405</v>
      </c>
      <c r="H23" s="489"/>
    </row>
    <row r="24" spans="1:8" ht="16.5" customHeight="1" x14ac:dyDescent="0.55000000000000004">
      <c r="A24" s="496"/>
      <c r="B24" s="500"/>
      <c r="C24" s="237" t="s">
        <v>0</v>
      </c>
      <c r="D24" s="238"/>
      <c r="E24" s="239" t="s">
        <v>3</v>
      </c>
      <c r="F24" s="240"/>
      <c r="G24" s="236" t="s">
        <v>352</v>
      </c>
      <c r="H24" s="241">
        <v>0</v>
      </c>
    </row>
    <row r="25" spans="1:8" ht="16.5" customHeight="1" x14ac:dyDescent="0.55000000000000004">
      <c r="A25" s="497"/>
      <c r="B25" s="501" t="s">
        <v>279</v>
      </c>
      <c r="C25" s="502"/>
      <c r="D25" s="492"/>
      <c r="E25" s="493"/>
      <c r="F25" s="494"/>
      <c r="G25" s="236" t="s">
        <v>353</v>
      </c>
      <c r="H25" s="241">
        <v>0</v>
      </c>
    </row>
    <row r="26" spans="1:8" ht="16.5" customHeight="1" x14ac:dyDescent="0.55000000000000004">
      <c r="A26" s="498"/>
      <c r="B26" s="510" t="s">
        <v>13</v>
      </c>
      <c r="C26" s="511"/>
      <c r="D26" s="485"/>
      <c r="E26" s="486"/>
      <c r="F26" s="487"/>
      <c r="G26" s="236" t="s">
        <v>354</v>
      </c>
      <c r="H26" s="242">
        <f>IF(AND(COUNTBLANK(D22),SUM(H22:H25)&gt;=1),"出展形態入力",IF(D22="オンラインのみ",H22,SUM(H22:H25)))</f>
        <v>0</v>
      </c>
    </row>
    <row r="27" spans="1:8" ht="16.5" customHeight="1" x14ac:dyDescent="0.55000000000000004">
      <c r="A27" s="495" t="s">
        <v>358</v>
      </c>
      <c r="B27" s="503" t="s">
        <v>1</v>
      </c>
      <c r="C27" s="504"/>
      <c r="D27" s="505"/>
      <c r="E27" s="506"/>
      <c r="F27" s="506"/>
      <c r="G27" s="506"/>
      <c r="H27" s="507"/>
    </row>
    <row r="28" spans="1:8" ht="16.5" customHeight="1" x14ac:dyDescent="0.55000000000000004">
      <c r="A28" s="496"/>
      <c r="B28" s="508" t="s">
        <v>280</v>
      </c>
      <c r="C28" s="509"/>
      <c r="D28" s="490"/>
      <c r="E28" s="491"/>
      <c r="F28" s="491"/>
      <c r="G28" s="486"/>
      <c r="H28" s="487"/>
    </row>
    <row r="29" spans="1:8" ht="16.5" customHeight="1" x14ac:dyDescent="0.55000000000000004">
      <c r="A29" s="496"/>
      <c r="B29" s="508" t="s">
        <v>12</v>
      </c>
      <c r="C29" s="509"/>
      <c r="D29" s="492"/>
      <c r="E29" s="493"/>
      <c r="F29" s="494"/>
      <c r="G29" s="245" t="s">
        <v>364</v>
      </c>
      <c r="H29" s="488">
        <v>0</v>
      </c>
    </row>
    <row r="30" spans="1:8" ht="16.5" customHeight="1" x14ac:dyDescent="0.55000000000000004">
      <c r="A30" s="496"/>
      <c r="B30" s="499" t="s">
        <v>2</v>
      </c>
      <c r="C30" s="237" t="s">
        <v>4</v>
      </c>
      <c r="D30" s="238"/>
      <c r="E30" s="239" t="s">
        <v>3</v>
      </c>
      <c r="F30" s="240"/>
      <c r="G30" s="246" t="s">
        <v>405</v>
      </c>
      <c r="H30" s="489"/>
    </row>
    <row r="31" spans="1:8" ht="16.5" customHeight="1" x14ac:dyDescent="0.55000000000000004">
      <c r="A31" s="496"/>
      <c r="B31" s="500"/>
      <c r="C31" s="237" t="s">
        <v>0</v>
      </c>
      <c r="D31" s="238"/>
      <c r="E31" s="239" t="s">
        <v>3</v>
      </c>
      <c r="F31" s="240"/>
      <c r="G31" s="236" t="s">
        <v>352</v>
      </c>
      <c r="H31" s="241">
        <v>0</v>
      </c>
    </row>
    <row r="32" spans="1:8" ht="16.5" customHeight="1" x14ac:dyDescent="0.55000000000000004">
      <c r="A32" s="497"/>
      <c r="B32" s="501" t="s">
        <v>279</v>
      </c>
      <c r="C32" s="502"/>
      <c r="D32" s="492"/>
      <c r="E32" s="493"/>
      <c r="F32" s="494"/>
      <c r="G32" s="236" t="s">
        <v>353</v>
      </c>
      <c r="H32" s="241">
        <v>0</v>
      </c>
    </row>
    <row r="33" spans="1:9" ht="16.5" customHeight="1" x14ac:dyDescent="0.55000000000000004">
      <c r="A33" s="498"/>
      <c r="B33" s="510" t="s">
        <v>13</v>
      </c>
      <c r="C33" s="511"/>
      <c r="D33" s="485"/>
      <c r="E33" s="486"/>
      <c r="F33" s="487"/>
      <c r="G33" s="236" t="s">
        <v>354</v>
      </c>
      <c r="H33" s="242">
        <f>IF(AND(COUNTBLANK(D29),SUM(H29:H32)&gt;=1),"出展形態入力",IF(D29="オンラインのみ",H29,SUM(H29:H32)))</f>
        <v>0</v>
      </c>
    </row>
    <row r="34" spans="1:9" ht="16.5" customHeight="1" x14ac:dyDescent="0.55000000000000004">
      <c r="A34" s="495" t="s">
        <v>359</v>
      </c>
      <c r="B34" s="503" t="s">
        <v>1</v>
      </c>
      <c r="C34" s="504"/>
      <c r="D34" s="505"/>
      <c r="E34" s="506"/>
      <c r="F34" s="506"/>
      <c r="G34" s="506"/>
      <c r="H34" s="507"/>
    </row>
    <row r="35" spans="1:9" ht="16.5" customHeight="1" x14ac:dyDescent="0.55000000000000004">
      <c r="A35" s="496"/>
      <c r="B35" s="508" t="s">
        <v>280</v>
      </c>
      <c r="C35" s="509"/>
      <c r="D35" s="490"/>
      <c r="E35" s="491"/>
      <c r="F35" s="491"/>
      <c r="G35" s="486"/>
      <c r="H35" s="487"/>
    </row>
    <row r="36" spans="1:9" ht="16.5" customHeight="1" x14ac:dyDescent="0.55000000000000004">
      <c r="A36" s="496"/>
      <c r="B36" s="508" t="s">
        <v>12</v>
      </c>
      <c r="C36" s="509"/>
      <c r="D36" s="492"/>
      <c r="E36" s="493"/>
      <c r="F36" s="494"/>
      <c r="G36" s="245" t="s">
        <v>364</v>
      </c>
      <c r="H36" s="488">
        <v>0</v>
      </c>
    </row>
    <row r="37" spans="1:9" ht="16.5" customHeight="1" x14ac:dyDescent="0.55000000000000004">
      <c r="A37" s="496"/>
      <c r="B37" s="499" t="s">
        <v>2</v>
      </c>
      <c r="C37" s="237" t="s">
        <v>4</v>
      </c>
      <c r="D37" s="238"/>
      <c r="E37" s="239" t="s">
        <v>3</v>
      </c>
      <c r="F37" s="240"/>
      <c r="G37" s="246" t="s">
        <v>405</v>
      </c>
      <c r="H37" s="489"/>
    </row>
    <row r="38" spans="1:9" ht="16.5" customHeight="1" x14ac:dyDescent="0.55000000000000004">
      <c r="A38" s="496"/>
      <c r="B38" s="500"/>
      <c r="C38" s="237" t="s">
        <v>0</v>
      </c>
      <c r="D38" s="238"/>
      <c r="E38" s="239" t="s">
        <v>3</v>
      </c>
      <c r="F38" s="240"/>
      <c r="G38" s="236" t="s">
        <v>352</v>
      </c>
      <c r="H38" s="241">
        <v>0</v>
      </c>
    </row>
    <row r="39" spans="1:9" ht="16.5" customHeight="1" x14ac:dyDescent="0.55000000000000004">
      <c r="A39" s="497"/>
      <c r="B39" s="501" t="s">
        <v>279</v>
      </c>
      <c r="C39" s="502"/>
      <c r="D39" s="492"/>
      <c r="E39" s="493"/>
      <c r="F39" s="494"/>
      <c r="G39" s="236" t="s">
        <v>353</v>
      </c>
      <c r="H39" s="241">
        <v>0</v>
      </c>
    </row>
    <row r="40" spans="1:9" ht="16.5" customHeight="1" x14ac:dyDescent="0.55000000000000004">
      <c r="A40" s="498"/>
      <c r="B40" s="510" t="s">
        <v>13</v>
      </c>
      <c r="C40" s="511"/>
      <c r="D40" s="485"/>
      <c r="E40" s="486"/>
      <c r="F40" s="487"/>
      <c r="G40" s="236" t="s">
        <v>354</v>
      </c>
      <c r="H40" s="242">
        <f>IF(AND(COUNTBLANK(D36),SUM(H36:H39)&gt;=1),"出展形態入力",IF(D36="オンラインのみ",H36,SUM(H36:H39)))</f>
        <v>0</v>
      </c>
    </row>
    <row r="41" spans="1:9" ht="16.5" customHeight="1" x14ac:dyDescent="0.55000000000000004">
      <c r="A41" s="495" t="s">
        <v>380</v>
      </c>
      <c r="B41" s="503" t="s">
        <v>1</v>
      </c>
      <c r="C41" s="504"/>
      <c r="D41" s="505"/>
      <c r="E41" s="506"/>
      <c r="F41" s="506"/>
      <c r="G41" s="506"/>
      <c r="H41" s="507"/>
      <c r="I41" s="59"/>
    </row>
    <row r="42" spans="1:9" ht="16.5" customHeight="1" x14ac:dyDescent="0.55000000000000004">
      <c r="A42" s="496"/>
      <c r="B42" s="508" t="s">
        <v>280</v>
      </c>
      <c r="C42" s="509"/>
      <c r="D42" s="490"/>
      <c r="E42" s="491"/>
      <c r="F42" s="491"/>
      <c r="G42" s="486"/>
      <c r="H42" s="487"/>
    </row>
    <row r="43" spans="1:9" ht="16.5" customHeight="1" x14ac:dyDescent="0.55000000000000004">
      <c r="A43" s="496"/>
      <c r="B43" s="508" t="s">
        <v>12</v>
      </c>
      <c r="C43" s="509"/>
      <c r="D43" s="492"/>
      <c r="E43" s="493"/>
      <c r="F43" s="494"/>
      <c r="G43" s="245" t="s">
        <v>364</v>
      </c>
      <c r="H43" s="488">
        <v>0</v>
      </c>
    </row>
    <row r="44" spans="1:9" ht="16.5" customHeight="1" x14ac:dyDescent="0.55000000000000004">
      <c r="A44" s="496"/>
      <c r="B44" s="499" t="s">
        <v>2</v>
      </c>
      <c r="C44" s="237" t="s">
        <v>4</v>
      </c>
      <c r="D44" s="238"/>
      <c r="E44" s="239" t="s">
        <v>3</v>
      </c>
      <c r="F44" s="240"/>
      <c r="G44" s="246" t="s">
        <v>405</v>
      </c>
      <c r="H44" s="489"/>
    </row>
    <row r="45" spans="1:9" ht="16.5" customHeight="1" x14ac:dyDescent="0.55000000000000004">
      <c r="A45" s="496"/>
      <c r="B45" s="500"/>
      <c r="C45" s="237" t="s">
        <v>0</v>
      </c>
      <c r="D45" s="238"/>
      <c r="E45" s="239" t="s">
        <v>3</v>
      </c>
      <c r="F45" s="240"/>
      <c r="G45" s="236" t="s">
        <v>352</v>
      </c>
      <c r="H45" s="241">
        <v>0</v>
      </c>
    </row>
    <row r="46" spans="1:9" ht="16.5" customHeight="1" x14ac:dyDescent="0.55000000000000004">
      <c r="A46" s="497"/>
      <c r="B46" s="501" t="s">
        <v>279</v>
      </c>
      <c r="C46" s="502"/>
      <c r="D46" s="492"/>
      <c r="E46" s="493"/>
      <c r="F46" s="494"/>
      <c r="G46" s="236" t="s">
        <v>353</v>
      </c>
      <c r="H46" s="241">
        <v>0</v>
      </c>
    </row>
    <row r="47" spans="1:9" ht="16.5" customHeight="1" x14ac:dyDescent="0.55000000000000004">
      <c r="A47" s="498"/>
      <c r="B47" s="510" t="s">
        <v>13</v>
      </c>
      <c r="C47" s="511"/>
      <c r="D47" s="485"/>
      <c r="E47" s="486"/>
      <c r="F47" s="487"/>
      <c r="G47" s="236" t="s">
        <v>354</v>
      </c>
      <c r="H47" s="242">
        <f>IF(AND(COUNTBLANK(D43),SUM(H43:H46)&gt;=1),"出展形態入力",IF(D43="オンラインのみ",H43,SUM(H43:H46)))</f>
        <v>0</v>
      </c>
    </row>
  </sheetData>
  <sheetProtection algorithmName="SHA-512" hashValue="ZUFWgm8SJwCovKfaBmjF5arYylFs2poNY9SORnQ4PFcdu1udzaZcqIzPwviZHDyXi0F5S2R6ywaqErrjDRqI2w==" saltValue="oipJlKHyhanHuD76j7qPrQ==" spinCount="100000" sheet="1" objects="1" scenarios="1" formatCells="0"/>
  <mergeCells count="81">
    <mergeCell ref="A20:A26"/>
    <mergeCell ref="D22:F22"/>
    <mergeCell ref="B25:C25"/>
    <mergeCell ref="A13:A19"/>
    <mergeCell ref="B13:C13"/>
    <mergeCell ref="B20:C20"/>
    <mergeCell ref="B21:C21"/>
    <mergeCell ref="B22:C22"/>
    <mergeCell ref="D25:F25"/>
    <mergeCell ref="B14:C14"/>
    <mergeCell ref="B18:C18"/>
    <mergeCell ref="D13:H13"/>
    <mergeCell ref="D14:H14"/>
    <mergeCell ref="B15:C15"/>
    <mergeCell ref="D15:F15"/>
    <mergeCell ref="B16:B17"/>
    <mergeCell ref="A4:H4"/>
    <mergeCell ref="A6:A12"/>
    <mergeCell ref="B6:C6"/>
    <mergeCell ref="B11:C11"/>
    <mergeCell ref="B12:C12"/>
    <mergeCell ref="A5:D5"/>
    <mergeCell ref="E5:H5"/>
    <mergeCell ref="B7:C7"/>
    <mergeCell ref="D6:H6"/>
    <mergeCell ref="D7:H7"/>
    <mergeCell ref="D8:F8"/>
    <mergeCell ref="D12:F12"/>
    <mergeCell ref="B8:C8"/>
    <mergeCell ref="D11:F11"/>
    <mergeCell ref="B9:B10"/>
    <mergeCell ref="A34:A40"/>
    <mergeCell ref="D41:H41"/>
    <mergeCell ref="D42:H42"/>
    <mergeCell ref="B34:C34"/>
    <mergeCell ref="B35:C35"/>
    <mergeCell ref="B37:B38"/>
    <mergeCell ref="B40:C40"/>
    <mergeCell ref="D34:H34"/>
    <mergeCell ref="D35:H35"/>
    <mergeCell ref="B36:C36"/>
    <mergeCell ref="D36:F36"/>
    <mergeCell ref="B39:C39"/>
    <mergeCell ref="D39:F39"/>
    <mergeCell ref="D40:F40"/>
    <mergeCell ref="B41:C41"/>
    <mergeCell ref="B42:C42"/>
    <mergeCell ref="B43:C43"/>
    <mergeCell ref="D43:F43"/>
    <mergeCell ref="B26:C26"/>
    <mergeCell ref="D26:F26"/>
    <mergeCell ref="B19:C19"/>
    <mergeCell ref="D19:F19"/>
    <mergeCell ref="D20:H20"/>
    <mergeCell ref="D33:F33"/>
    <mergeCell ref="B23:B24"/>
    <mergeCell ref="A41:A47"/>
    <mergeCell ref="B44:B45"/>
    <mergeCell ref="B46:C46"/>
    <mergeCell ref="D46:F46"/>
    <mergeCell ref="A27:A33"/>
    <mergeCell ref="B27:C27"/>
    <mergeCell ref="D27:H27"/>
    <mergeCell ref="B28:C28"/>
    <mergeCell ref="D28:H28"/>
    <mergeCell ref="B30:B31"/>
    <mergeCell ref="B29:C29"/>
    <mergeCell ref="D29:F29"/>
    <mergeCell ref="B32:C32"/>
    <mergeCell ref="D32:F32"/>
    <mergeCell ref="B33:C33"/>
    <mergeCell ref="B47:C47"/>
    <mergeCell ref="D47:F47"/>
    <mergeCell ref="H8:H9"/>
    <mergeCell ref="H15:H16"/>
    <mergeCell ref="H22:H23"/>
    <mergeCell ref="H29:H30"/>
    <mergeCell ref="H36:H37"/>
    <mergeCell ref="H43:H44"/>
    <mergeCell ref="D21:H21"/>
    <mergeCell ref="D18:F18"/>
  </mergeCells>
  <phoneticPr fontId="2"/>
  <conditionalFormatting sqref="E5:H5">
    <cfRule type="cellIs" dxfId="44" priority="46" operator="equal">
      <formula>"販売する×（対象外になります）"</formula>
    </cfRule>
  </conditionalFormatting>
  <conditionalFormatting sqref="H10 H17 H24 H31 H38 H45">
    <cfRule type="expression" dxfId="43" priority="51">
      <formula>($AG$15=D8)</formula>
    </cfRule>
  </conditionalFormatting>
  <conditionalFormatting sqref="H11 H18 H25 H32 H39 H46">
    <cfRule type="expression" dxfId="42" priority="52">
      <formula>($AG$15=D8)</formula>
    </cfRule>
  </conditionalFormatting>
  <conditionalFormatting sqref="D16:F16">
    <cfRule type="expression" dxfId="41" priority="71">
      <formula>$D$15=$AG$15</formula>
    </cfRule>
  </conditionalFormatting>
  <conditionalFormatting sqref="D17:F17">
    <cfRule type="expression" dxfId="40" priority="72">
      <formula>$D$15=$AH$15</formula>
    </cfRule>
  </conditionalFormatting>
  <conditionalFormatting sqref="D9:F9">
    <cfRule type="expression" dxfId="39" priority="75">
      <formula>$D$8=$AG$15</formula>
    </cfRule>
  </conditionalFormatting>
  <conditionalFormatting sqref="D10:F10">
    <cfRule type="expression" dxfId="38" priority="76">
      <formula>$D$8=$AH$15</formula>
    </cfRule>
  </conditionalFormatting>
  <conditionalFormatting sqref="D23:F23">
    <cfRule type="expression" dxfId="37" priority="89">
      <formula>$D$22=$AG$15</formula>
    </cfRule>
  </conditionalFormatting>
  <conditionalFormatting sqref="D24:F24">
    <cfRule type="expression" dxfId="36" priority="90">
      <formula>$D$22=$AH$15</formula>
    </cfRule>
  </conditionalFormatting>
  <conditionalFormatting sqref="D30:F30">
    <cfRule type="expression" dxfId="35" priority="101">
      <formula>$D$29=$AG$15</formula>
    </cfRule>
  </conditionalFormatting>
  <conditionalFormatting sqref="D31:F31">
    <cfRule type="expression" dxfId="34" priority="102">
      <formula>$D$29=$AH$15</formula>
    </cfRule>
  </conditionalFormatting>
  <conditionalFormatting sqref="D37:F37">
    <cfRule type="expression" dxfId="33" priority="105">
      <formula>$D$36=$AG$15</formula>
    </cfRule>
  </conditionalFormatting>
  <conditionalFormatting sqref="D38:F38">
    <cfRule type="expression" dxfId="32" priority="106">
      <formula>$D$36=$AH$15</formula>
    </cfRule>
  </conditionalFormatting>
  <conditionalFormatting sqref="D44:F44">
    <cfRule type="expression" dxfId="31" priority="109">
      <formula>$D$43=$AG$15</formula>
    </cfRule>
  </conditionalFormatting>
  <conditionalFormatting sqref="D45:F45">
    <cfRule type="expression" dxfId="30" priority="110">
      <formula>$D$43=$AH$15</formula>
    </cfRule>
  </conditionalFormatting>
  <conditionalFormatting sqref="H12">
    <cfRule type="containsText" dxfId="29" priority="6" operator="containsText" text="出展形態入力">
      <formula>NOT(ISERROR(SEARCH("出展形態入力",H12)))</formula>
    </cfRule>
  </conditionalFormatting>
  <conditionalFormatting sqref="H19">
    <cfRule type="containsText" dxfId="28" priority="5" operator="containsText" text="出展形態入力">
      <formula>NOT(ISERROR(SEARCH("出展形態入力",H19)))</formula>
    </cfRule>
  </conditionalFormatting>
  <conditionalFormatting sqref="H26">
    <cfRule type="containsText" dxfId="27" priority="4" operator="containsText" text="出展形態入力">
      <formula>NOT(ISERROR(SEARCH("出展形態入力",H26)))</formula>
    </cfRule>
  </conditionalFormatting>
  <conditionalFormatting sqref="H33">
    <cfRule type="containsText" dxfId="26" priority="3" operator="containsText" text="出展形態入力">
      <formula>NOT(ISERROR(SEARCH("出展形態入力",H33)))</formula>
    </cfRule>
  </conditionalFormatting>
  <conditionalFormatting sqref="H40">
    <cfRule type="containsText" dxfId="25" priority="2" operator="containsText" text="出展形態入力">
      <formula>NOT(ISERROR(SEARCH("出展形態入力",H40)))</formula>
    </cfRule>
  </conditionalFormatting>
  <conditionalFormatting sqref="H47">
    <cfRule type="containsText" dxfId="24" priority="1" operator="containsText" text="出展形態入力">
      <formula>NOT(ISERROR(SEARCH("出展形態入力",H47)))</formula>
    </cfRule>
  </conditionalFormatting>
  <dataValidations xWindow="797" yWindow="451" count="9">
    <dataValidation type="list" allowBlank="1" showInputMessage="1" showErrorMessage="1" prompt="プルダウンして選択" sqref="D33 D19 D12 D40 D26 D47">
      <formula1>"単独（主催者）,パビリオン（主催者）,パビリオン（公的機関）"</formula1>
    </dataValidation>
    <dataValidation type="list" allowBlank="1" showInputMessage="1" showErrorMessage="1" prompt="プルダウンして選択_x000a__x000a_※販売する場合は助成対象になりません" sqref="E5:H5">
      <formula1>"販売は小間の内外を問わず一切しない,販売する×（対象外になります）"</formula1>
    </dataValidation>
    <dataValidation allowBlank="1" showInputMessage="1" showErrorMessage="1" prompt="助成対象期間内_x000a_西暦年/月/日 を半角で入力_x000a_例）2020/4/1_x000a_" sqref="D9:D10 D37:D38 D16:D17 D30:D31 D23:D24 D44:D45"/>
    <dataValidation allowBlank="1" showInputMessage="1" showErrorMessage="1" prompt="助成対象期間内_x000a_西暦年/月/日 を半角で入力_x000a_例）2020/4/1" sqref="F9:F10 F37:F38 F16:F17 F30:F31 F23:F24 F44:F45"/>
    <dataValidation imeMode="disabled" allowBlank="1" showInputMessage="1" showErrorMessage="1" prompt="展示物輸送を運送業者へ外部委託する場合が対象（オンラインのみは入力不可）" sqref="H11 H39 H18 H25 H32 H46"/>
    <dataValidation type="list" allowBlank="1" showInputMessage="1" showErrorMessage="1" prompt="プルダウンして選択" sqref="D8:F8 D15:F15 D22:F22 D29:F29 D36:F36 D43:F43">
      <formula1>"リアルのみ,リアル + オンライン,オンラインのみ"</formula1>
    </dataValidation>
    <dataValidation imeMode="disabled" allowBlank="1" showInputMessage="1" showErrorMessage="1" prompt="主催者又はパビリオンと契約した小間スペース利用料(オンライン出展)が対象" sqref="H8:H9 H36:H37 H15:H16 H22:H23 H29:H30 H43:H44"/>
    <dataValidation allowBlank="1" showInputMessage="1" showErrorMessage="1" prompt="入力不要_x000a_（合計金額が計算されます）" sqref="H12 H26 H33 H40 H19 H47"/>
    <dataValidation imeMode="disabled" allowBlank="1" showInputMessage="1" showErrorMessage="1" prompt="該当展示会の小間装飾委託費が対象（オンラインのみは入力不可）" sqref="H10 H17 H24 H31 H38 H45"/>
  </dataValidations>
  <pageMargins left="0.70866141732283472" right="0.70866141732283472" top="0.74803149606299213" bottom="0.74803149606299213" header="0.31496062992125984" footer="0.31496062992125984"/>
  <pageSetup paperSize="9" scale="9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view="pageBreakPreview" zoomScaleNormal="100" zoomScaleSheetLayoutView="100" workbookViewId="0"/>
  </sheetViews>
  <sheetFormatPr defaultRowHeight="24" customHeight="1" x14ac:dyDescent="0.55000000000000004"/>
  <cols>
    <col min="1" max="1" width="3.25" customWidth="1"/>
    <col min="2" max="2" width="5.83203125" customWidth="1"/>
    <col min="3" max="3" width="8.58203125" customWidth="1"/>
    <col min="4" max="4" width="37.4140625" customWidth="1"/>
    <col min="5" max="5" width="14" style="1" customWidth="1"/>
    <col min="6" max="6" width="16" style="1" customWidth="1"/>
    <col min="32" max="50" width="8.6640625" customWidth="1"/>
  </cols>
  <sheetData>
    <row r="1" spans="1:37" ht="17.25" customHeight="1" x14ac:dyDescent="0.5">
      <c r="A1" s="40" t="s">
        <v>16</v>
      </c>
      <c r="E1" s="78" t="s">
        <v>325</v>
      </c>
    </row>
    <row r="2" spans="1:37" ht="23" customHeight="1" x14ac:dyDescent="0.55000000000000004">
      <c r="A2" s="60" t="s">
        <v>314</v>
      </c>
      <c r="B2" s="60"/>
      <c r="C2" s="60"/>
      <c r="D2" s="60"/>
      <c r="E2" s="60"/>
      <c r="F2" s="61" t="s">
        <v>275</v>
      </c>
    </row>
    <row r="3" spans="1:37" ht="33" customHeight="1" x14ac:dyDescent="0.55000000000000004">
      <c r="A3" s="534" t="s">
        <v>337</v>
      </c>
      <c r="B3" s="535"/>
      <c r="C3" s="535"/>
      <c r="D3" s="535"/>
      <c r="E3" s="535"/>
      <c r="F3" s="536"/>
    </row>
    <row r="4" spans="1:37" ht="20" customHeight="1" x14ac:dyDescent="0.55000000000000004">
      <c r="A4" s="539" t="s">
        <v>281</v>
      </c>
      <c r="B4" s="543" t="s">
        <v>247</v>
      </c>
      <c r="C4" s="544"/>
      <c r="D4" s="520"/>
      <c r="E4" s="521"/>
      <c r="F4" s="522"/>
      <c r="Z4" t="s">
        <v>258</v>
      </c>
      <c r="AA4" t="s">
        <v>259</v>
      </c>
      <c r="AB4" t="s">
        <v>260</v>
      </c>
      <c r="AC4" t="s">
        <v>399</v>
      </c>
      <c r="AD4" t="s">
        <v>264</v>
      </c>
      <c r="AE4" t="s">
        <v>265</v>
      </c>
      <c r="AF4" t="s">
        <v>266</v>
      </c>
      <c r="AG4" t="s">
        <v>267</v>
      </c>
      <c r="AH4" t="s">
        <v>268</v>
      </c>
      <c r="AI4" t="s">
        <v>269</v>
      </c>
      <c r="AJ4" t="s">
        <v>270</v>
      </c>
      <c r="AK4" t="s">
        <v>271</v>
      </c>
    </row>
    <row r="5" spans="1:37" ht="20" customHeight="1" x14ac:dyDescent="0.55000000000000004">
      <c r="A5" s="542"/>
      <c r="B5" s="537" t="s">
        <v>396</v>
      </c>
      <c r="C5" s="538"/>
      <c r="D5" s="523"/>
      <c r="E5" s="524"/>
      <c r="F5" s="525"/>
    </row>
    <row r="6" spans="1:37" ht="20" customHeight="1" x14ac:dyDescent="0.55000000000000004">
      <c r="A6" s="540"/>
      <c r="B6" s="545" t="s">
        <v>254</v>
      </c>
      <c r="C6" s="545"/>
      <c r="D6" s="526"/>
      <c r="E6" s="527"/>
      <c r="F6" s="528"/>
    </row>
    <row r="7" spans="1:37" ht="20" customHeight="1" x14ac:dyDescent="0.55000000000000004">
      <c r="A7" s="540"/>
      <c r="B7" s="545" t="s">
        <v>397</v>
      </c>
      <c r="C7" s="545"/>
      <c r="D7" s="529"/>
      <c r="E7" s="530"/>
      <c r="F7" s="531"/>
    </row>
    <row r="8" spans="1:37" ht="20" customHeight="1" x14ac:dyDescent="0.55000000000000004">
      <c r="A8" s="540"/>
      <c r="B8" s="545" t="s">
        <v>398</v>
      </c>
      <c r="C8" s="545"/>
      <c r="D8" s="222"/>
      <c r="E8" s="223" t="s">
        <v>248</v>
      </c>
      <c r="F8" s="226"/>
    </row>
    <row r="9" spans="1:37" ht="20" customHeight="1" x14ac:dyDescent="0.55000000000000004">
      <c r="A9" s="540"/>
      <c r="B9" s="545" t="s">
        <v>249</v>
      </c>
      <c r="C9" s="545"/>
      <c r="D9" s="224"/>
      <c r="E9" s="243" t="s">
        <v>403</v>
      </c>
      <c r="F9" s="532">
        <v>0</v>
      </c>
    </row>
    <row r="10" spans="1:37" ht="20" customHeight="1" x14ac:dyDescent="0.55000000000000004">
      <c r="A10" s="541"/>
      <c r="B10" s="546" t="s">
        <v>253</v>
      </c>
      <c r="C10" s="547"/>
      <c r="D10" s="225"/>
      <c r="E10" s="244" t="s">
        <v>404</v>
      </c>
      <c r="F10" s="533"/>
    </row>
    <row r="11" spans="1:37" ht="20" customHeight="1" x14ac:dyDescent="0.55000000000000004">
      <c r="A11" s="539" t="s">
        <v>282</v>
      </c>
      <c r="B11" s="543" t="s">
        <v>247</v>
      </c>
      <c r="C11" s="544"/>
      <c r="D11" s="520"/>
      <c r="E11" s="521"/>
      <c r="F11" s="522"/>
    </row>
    <row r="12" spans="1:37" ht="20" customHeight="1" x14ac:dyDescent="0.55000000000000004">
      <c r="A12" s="540"/>
      <c r="B12" s="537" t="s">
        <v>396</v>
      </c>
      <c r="C12" s="538"/>
      <c r="D12" s="523"/>
      <c r="E12" s="524"/>
      <c r="F12" s="525"/>
    </row>
    <row r="13" spans="1:37" ht="20" customHeight="1" x14ac:dyDescent="0.55000000000000004">
      <c r="A13" s="540"/>
      <c r="B13" s="545" t="s">
        <v>254</v>
      </c>
      <c r="C13" s="545"/>
      <c r="D13" s="526"/>
      <c r="E13" s="527"/>
      <c r="F13" s="528"/>
    </row>
    <row r="14" spans="1:37" ht="20" customHeight="1" x14ac:dyDescent="0.55000000000000004">
      <c r="A14" s="540"/>
      <c r="B14" s="545" t="s">
        <v>397</v>
      </c>
      <c r="C14" s="545"/>
      <c r="D14" s="529"/>
      <c r="E14" s="530"/>
      <c r="F14" s="531"/>
    </row>
    <row r="15" spans="1:37" ht="20" customHeight="1" x14ac:dyDescent="0.55000000000000004">
      <c r="A15" s="540"/>
      <c r="B15" s="545" t="s">
        <v>398</v>
      </c>
      <c r="C15" s="545"/>
      <c r="D15" s="222"/>
      <c r="E15" s="223" t="s">
        <v>248</v>
      </c>
      <c r="F15" s="226"/>
    </row>
    <row r="16" spans="1:37" ht="20" customHeight="1" x14ac:dyDescent="0.55000000000000004">
      <c r="A16" s="540"/>
      <c r="B16" s="545" t="s">
        <v>249</v>
      </c>
      <c r="C16" s="545"/>
      <c r="D16" s="224"/>
      <c r="E16" s="243" t="s">
        <v>403</v>
      </c>
      <c r="F16" s="532">
        <v>0</v>
      </c>
    </row>
    <row r="17" spans="1:6" ht="20" customHeight="1" x14ac:dyDescent="0.55000000000000004">
      <c r="A17" s="541"/>
      <c r="B17" s="546" t="s">
        <v>253</v>
      </c>
      <c r="C17" s="547"/>
      <c r="D17" s="225"/>
      <c r="E17" s="244" t="s">
        <v>404</v>
      </c>
      <c r="F17" s="533"/>
    </row>
    <row r="18" spans="1:6" ht="20" customHeight="1" x14ac:dyDescent="0.55000000000000004">
      <c r="A18" s="539" t="s">
        <v>283</v>
      </c>
      <c r="B18" s="543" t="s">
        <v>247</v>
      </c>
      <c r="C18" s="544"/>
      <c r="D18" s="520"/>
      <c r="E18" s="521"/>
      <c r="F18" s="522"/>
    </row>
    <row r="19" spans="1:6" ht="20" customHeight="1" x14ac:dyDescent="0.55000000000000004">
      <c r="A19" s="540"/>
      <c r="B19" s="537" t="s">
        <v>396</v>
      </c>
      <c r="C19" s="538"/>
      <c r="D19" s="523"/>
      <c r="E19" s="524"/>
      <c r="F19" s="525"/>
    </row>
    <row r="20" spans="1:6" ht="20" customHeight="1" x14ac:dyDescent="0.55000000000000004">
      <c r="A20" s="540"/>
      <c r="B20" s="545" t="s">
        <v>254</v>
      </c>
      <c r="C20" s="545"/>
      <c r="D20" s="526"/>
      <c r="E20" s="527"/>
      <c r="F20" s="528"/>
    </row>
    <row r="21" spans="1:6" ht="20" customHeight="1" x14ac:dyDescent="0.55000000000000004">
      <c r="A21" s="540"/>
      <c r="B21" s="545" t="s">
        <v>397</v>
      </c>
      <c r="C21" s="545"/>
      <c r="D21" s="529"/>
      <c r="E21" s="530"/>
      <c r="F21" s="531"/>
    </row>
    <row r="22" spans="1:6" ht="20" customHeight="1" x14ac:dyDescent="0.55000000000000004">
      <c r="A22" s="540"/>
      <c r="B22" s="545" t="s">
        <v>398</v>
      </c>
      <c r="C22" s="545"/>
      <c r="D22" s="222"/>
      <c r="E22" s="223" t="s">
        <v>248</v>
      </c>
      <c r="F22" s="226"/>
    </row>
    <row r="23" spans="1:6" ht="20" customHeight="1" x14ac:dyDescent="0.55000000000000004">
      <c r="A23" s="540"/>
      <c r="B23" s="545" t="s">
        <v>249</v>
      </c>
      <c r="C23" s="545"/>
      <c r="D23" s="224"/>
      <c r="E23" s="243" t="s">
        <v>403</v>
      </c>
      <c r="F23" s="532">
        <v>0</v>
      </c>
    </row>
    <row r="24" spans="1:6" ht="20" customHeight="1" x14ac:dyDescent="0.55000000000000004">
      <c r="A24" s="541"/>
      <c r="B24" s="546" t="s">
        <v>253</v>
      </c>
      <c r="C24" s="547"/>
      <c r="D24" s="225"/>
      <c r="E24" s="244" t="s">
        <v>404</v>
      </c>
      <c r="F24" s="533"/>
    </row>
    <row r="25" spans="1:6" ht="20" customHeight="1" x14ac:dyDescent="0.55000000000000004">
      <c r="A25" s="539" t="s">
        <v>284</v>
      </c>
      <c r="B25" s="543" t="s">
        <v>247</v>
      </c>
      <c r="C25" s="544"/>
      <c r="D25" s="520"/>
      <c r="E25" s="521"/>
      <c r="F25" s="522"/>
    </row>
    <row r="26" spans="1:6" ht="20" customHeight="1" x14ac:dyDescent="0.55000000000000004">
      <c r="A26" s="540"/>
      <c r="B26" s="537" t="s">
        <v>396</v>
      </c>
      <c r="C26" s="538"/>
      <c r="D26" s="523"/>
      <c r="E26" s="524"/>
      <c r="F26" s="525"/>
    </row>
    <row r="27" spans="1:6" ht="20" customHeight="1" x14ac:dyDescent="0.55000000000000004">
      <c r="A27" s="540"/>
      <c r="B27" s="545" t="s">
        <v>254</v>
      </c>
      <c r="C27" s="545"/>
      <c r="D27" s="526"/>
      <c r="E27" s="527"/>
      <c r="F27" s="528"/>
    </row>
    <row r="28" spans="1:6" ht="20" customHeight="1" x14ac:dyDescent="0.55000000000000004">
      <c r="A28" s="540"/>
      <c r="B28" s="545" t="s">
        <v>397</v>
      </c>
      <c r="C28" s="545"/>
      <c r="D28" s="529"/>
      <c r="E28" s="530"/>
      <c r="F28" s="531"/>
    </row>
    <row r="29" spans="1:6" ht="20" customHeight="1" x14ac:dyDescent="0.55000000000000004">
      <c r="A29" s="540"/>
      <c r="B29" s="545" t="s">
        <v>398</v>
      </c>
      <c r="C29" s="545"/>
      <c r="D29" s="222"/>
      <c r="E29" s="223" t="s">
        <v>248</v>
      </c>
      <c r="F29" s="226"/>
    </row>
    <row r="30" spans="1:6" ht="20" customHeight="1" x14ac:dyDescent="0.55000000000000004">
      <c r="A30" s="540"/>
      <c r="B30" s="545" t="s">
        <v>249</v>
      </c>
      <c r="C30" s="545"/>
      <c r="D30" s="224"/>
      <c r="E30" s="243" t="s">
        <v>403</v>
      </c>
      <c r="F30" s="532">
        <v>0</v>
      </c>
    </row>
    <row r="31" spans="1:6" ht="20" customHeight="1" x14ac:dyDescent="0.55000000000000004">
      <c r="A31" s="541"/>
      <c r="B31" s="546" t="s">
        <v>253</v>
      </c>
      <c r="C31" s="547"/>
      <c r="D31" s="225"/>
      <c r="E31" s="244" t="s">
        <v>404</v>
      </c>
      <c r="F31" s="533"/>
    </row>
    <row r="32" spans="1:6" ht="20" customHeight="1" x14ac:dyDescent="0.55000000000000004">
      <c r="A32" s="539" t="s">
        <v>292</v>
      </c>
      <c r="B32" s="543" t="s">
        <v>247</v>
      </c>
      <c r="C32" s="544"/>
      <c r="D32" s="520"/>
      <c r="E32" s="521"/>
      <c r="F32" s="522"/>
    </row>
    <row r="33" spans="1:6" ht="20" customHeight="1" x14ac:dyDescent="0.55000000000000004">
      <c r="A33" s="540"/>
      <c r="B33" s="537" t="s">
        <v>396</v>
      </c>
      <c r="C33" s="538"/>
      <c r="D33" s="523"/>
      <c r="E33" s="524"/>
      <c r="F33" s="525"/>
    </row>
    <row r="34" spans="1:6" ht="20" customHeight="1" x14ac:dyDescent="0.55000000000000004">
      <c r="A34" s="540"/>
      <c r="B34" s="545" t="s">
        <v>254</v>
      </c>
      <c r="C34" s="545"/>
      <c r="D34" s="526"/>
      <c r="E34" s="527"/>
      <c r="F34" s="528"/>
    </row>
    <row r="35" spans="1:6" ht="20" customHeight="1" x14ac:dyDescent="0.55000000000000004">
      <c r="A35" s="540"/>
      <c r="B35" s="545" t="s">
        <v>397</v>
      </c>
      <c r="C35" s="545"/>
      <c r="D35" s="529"/>
      <c r="E35" s="530"/>
      <c r="F35" s="531"/>
    </row>
    <row r="36" spans="1:6" ht="20" customHeight="1" x14ac:dyDescent="0.55000000000000004">
      <c r="A36" s="540"/>
      <c r="B36" s="545" t="s">
        <v>398</v>
      </c>
      <c r="C36" s="545"/>
      <c r="D36" s="222"/>
      <c r="E36" s="223" t="s">
        <v>248</v>
      </c>
      <c r="F36" s="226"/>
    </row>
    <row r="37" spans="1:6" ht="20" customHeight="1" x14ac:dyDescent="0.55000000000000004">
      <c r="A37" s="540"/>
      <c r="B37" s="545" t="s">
        <v>249</v>
      </c>
      <c r="C37" s="545"/>
      <c r="D37" s="224"/>
      <c r="E37" s="243" t="s">
        <v>403</v>
      </c>
      <c r="F37" s="532">
        <v>0</v>
      </c>
    </row>
    <row r="38" spans="1:6" ht="20" customHeight="1" x14ac:dyDescent="0.55000000000000004">
      <c r="A38" s="541"/>
      <c r="B38" s="546" t="s">
        <v>253</v>
      </c>
      <c r="C38" s="547"/>
      <c r="D38" s="225"/>
      <c r="E38" s="244" t="s">
        <v>404</v>
      </c>
      <c r="F38" s="533"/>
    </row>
  </sheetData>
  <sheetProtection algorithmName="SHA-512" hashValue="J2DYtgsKiKzCi4l+egDSw+sYKbur6UGQwBWCa+w12z/OkZLvywBgPmUrgo9/GzQb+GYP7kaogCa4sPluHQhRQA==" saltValue="R4vPlosq04Zf5OlkKS7WAw==" spinCount="100000" sheet="1" objects="1" scenarios="1" formatCells="0"/>
  <mergeCells count="66">
    <mergeCell ref="B7:C7"/>
    <mergeCell ref="A25:A31"/>
    <mergeCell ref="B28:C28"/>
    <mergeCell ref="B29:C29"/>
    <mergeCell ref="B24:C24"/>
    <mergeCell ref="B21:C21"/>
    <mergeCell ref="B22:C22"/>
    <mergeCell ref="B23:C23"/>
    <mergeCell ref="A18:A24"/>
    <mergeCell ref="B17:C17"/>
    <mergeCell ref="B18:C18"/>
    <mergeCell ref="B19:C19"/>
    <mergeCell ref="B20:C20"/>
    <mergeCell ref="B25:C25"/>
    <mergeCell ref="B31:C31"/>
    <mergeCell ref="F9:F10"/>
    <mergeCell ref="F16:F17"/>
    <mergeCell ref="B10:C10"/>
    <mergeCell ref="B14:C14"/>
    <mergeCell ref="B15:C15"/>
    <mergeCell ref="B16:C16"/>
    <mergeCell ref="B13:C13"/>
    <mergeCell ref="B9:C9"/>
    <mergeCell ref="B11:C11"/>
    <mergeCell ref="D25:F25"/>
    <mergeCell ref="D26:F26"/>
    <mergeCell ref="D27:F27"/>
    <mergeCell ref="D28:F28"/>
    <mergeCell ref="B30:C30"/>
    <mergeCell ref="F30:F31"/>
    <mergeCell ref="B26:C26"/>
    <mergeCell ref="B27:C27"/>
    <mergeCell ref="A32:A38"/>
    <mergeCell ref="B32:C32"/>
    <mergeCell ref="B33:C33"/>
    <mergeCell ref="B34:C34"/>
    <mergeCell ref="B35:C35"/>
    <mergeCell ref="B36:C36"/>
    <mergeCell ref="B37:C37"/>
    <mergeCell ref="B38:C38"/>
    <mergeCell ref="A3:F3"/>
    <mergeCell ref="D11:F11"/>
    <mergeCell ref="D12:F12"/>
    <mergeCell ref="D13:F13"/>
    <mergeCell ref="D14:F14"/>
    <mergeCell ref="D4:F4"/>
    <mergeCell ref="D5:F5"/>
    <mergeCell ref="D6:F6"/>
    <mergeCell ref="D7:F7"/>
    <mergeCell ref="B12:C12"/>
    <mergeCell ref="A11:A17"/>
    <mergeCell ref="A4:A10"/>
    <mergeCell ref="B4:C4"/>
    <mergeCell ref="B6:C6"/>
    <mergeCell ref="B5:C5"/>
    <mergeCell ref="B8:C8"/>
    <mergeCell ref="D18:F18"/>
    <mergeCell ref="D19:F19"/>
    <mergeCell ref="D20:F20"/>
    <mergeCell ref="D21:F21"/>
    <mergeCell ref="F23:F24"/>
    <mergeCell ref="D32:F32"/>
    <mergeCell ref="D33:F33"/>
    <mergeCell ref="D34:F34"/>
    <mergeCell ref="D35:F35"/>
    <mergeCell ref="F37:F38"/>
  </mergeCells>
  <phoneticPr fontId="2"/>
  <conditionalFormatting sqref="D8">
    <cfRule type="containsText" dxfId="23" priority="10" operator="containsText" text="自社で取り扱う製品・技術・商品・サービス以外×">
      <formula>NOT(ISERROR(SEARCH("自社で取り扱う製品・技術・商品・サービス以外×",D8)))</formula>
    </cfRule>
  </conditionalFormatting>
  <conditionalFormatting sqref="D5:F5">
    <cfRule type="expression" dxfId="22" priority="9">
      <formula>OR(D4="",D4="3)その他（下に名称記入)")</formula>
    </cfRule>
  </conditionalFormatting>
  <conditionalFormatting sqref="D15">
    <cfRule type="containsText" dxfId="21" priority="8" operator="containsText" text="自社で取り扱う製品・技術・商品・サービス以外×">
      <formula>NOT(ISERROR(SEARCH("自社で取り扱う製品・技術・商品・サービス以外×",D15)))</formula>
    </cfRule>
  </conditionalFormatting>
  <conditionalFormatting sqref="D12:F12">
    <cfRule type="expression" dxfId="20" priority="7">
      <formula>OR(D11="",D11="3)その他（下に名称記入)")</formula>
    </cfRule>
  </conditionalFormatting>
  <conditionalFormatting sqref="D22">
    <cfRule type="containsText" dxfId="19" priority="6" operator="containsText" text="自社で取り扱う製品・技術・商品・サービス以外×">
      <formula>NOT(ISERROR(SEARCH("自社で取り扱う製品・技術・商品・サービス以外×",D22)))</formula>
    </cfRule>
  </conditionalFormatting>
  <conditionalFormatting sqref="D19:F19">
    <cfRule type="expression" dxfId="18" priority="5">
      <formula>OR(D18="",D18="3)その他（下に名称記入)")</formula>
    </cfRule>
  </conditionalFormatting>
  <conditionalFormatting sqref="D29">
    <cfRule type="containsText" dxfId="17" priority="4" operator="containsText" text="自社で取り扱う製品・技術・商品・サービス以外×">
      <formula>NOT(ISERROR(SEARCH("自社で取り扱う製品・技術・商品・サービス以外×",D29)))</formula>
    </cfRule>
  </conditionalFormatting>
  <conditionalFormatting sqref="D26:F26">
    <cfRule type="expression" dxfId="16" priority="3">
      <formula>OR(D25="",D25="3)その他（下に名称記入)")</formula>
    </cfRule>
  </conditionalFormatting>
  <conditionalFormatting sqref="D36">
    <cfRule type="containsText" dxfId="15" priority="2" operator="containsText" text="自社で取り扱う製品・技術・商品・サービス以外×">
      <formula>NOT(ISERROR(SEARCH("自社で取り扱う製品・技術・商品・サービス以外×",D36)))</formula>
    </cfRule>
  </conditionalFormatting>
  <conditionalFormatting sqref="D33:F33">
    <cfRule type="expression" dxfId="14" priority="1">
      <formula>OR(D32="",D32="3)その他（下に名称記入)")</formula>
    </cfRule>
  </conditionalFormatting>
  <dataValidations xWindow="483" yWindow="678" count="8">
    <dataValidation allowBlank="1" showInputMessage="1" showErrorMessage="1" prompt="出店予定のECモールサイトのトップページのURLを入力_x000a_" sqref="D27 D20 D6 D13 D34"/>
    <dataValidation imeMode="disabled" allowBlank="1" showInputMessage="1" showErrorMessage="1" prompt="初期登録料のみ対象" sqref="F30 F16 F23 F9 F37"/>
    <dataValidation type="list" allowBlank="1" showInputMessage="1" showErrorMessage="1" prompt="プルダウンして選択" sqref="F29 F8 F15 F22 F36">
      <formula1>"自社名,自社名＋自社ブランド名,自社ブランド名,その他"</formula1>
    </dataValidation>
    <dataValidation allowBlank="1" showInputMessage="1" showErrorMessage="1" prompt="助成対象期間内_x000a_西暦年/月/日 を半角で入力_x000a_例）2021/4/1" sqref="D31 D10 D17 D24 D38"/>
    <dataValidation allowBlank="1" showInputMessage="1" showErrorMessage="1" prompt="助成対象期間内_x000a_西暦年/月/日 を半角で入力_x000a_例）2020/4/1" sqref="D30 D9 D16 D23 D37"/>
    <dataValidation type="list" allowBlank="1" showInputMessage="1" showErrorMessage="1" prompt="プルダウンして選択" sqref="D8 D15 D22 D29 D36">
      <formula1>"自社で取り扱う製品・技術・商品・サービス,自社で取り扱う製品・技術・商品・サービス以外×"</formula1>
    </dataValidation>
    <dataValidation allowBlank="1" showInputMessage="1" showErrorMessage="1" prompt="上記のECモール名を「3)その他（下に名称記入)」と選択した場合のみ記入" sqref="D5:F5 D12:F12 D19:F19 D26:F26 D33:F33"/>
    <dataValidation type="list" allowBlank="1" showInputMessage="1" showErrorMessage="1" sqref="D4:F4 D11:F11 D18:F18 D25:F25 D32:F32">
      <formula1>$AA$4:$AK$4</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Normal="100" zoomScaleSheetLayoutView="100" workbookViewId="0"/>
  </sheetViews>
  <sheetFormatPr defaultRowHeight="24" customHeight="1" x14ac:dyDescent="0.55000000000000004"/>
  <cols>
    <col min="1" max="1" width="3.33203125" customWidth="1"/>
    <col min="2" max="2" width="3.9140625" customWidth="1"/>
    <col min="3" max="3" width="48.9140625" style="1" customWidth="1"/>
    <col min="4" max="4" width="13.4140625" style="1" customWidth="1"/>
    <col min="5" max="5" width="19.1640625" style="1" customWidth="1"/>
    <col min="6" max="6" width="19.1640625" customWidth="1"/>
    <col min="31" max="31" width="12.9140625" customWidth="1"/>
    <col min="32" max="32" width="15.58203125" customWidth="1"/>
    <col min="34" max="34" width="19" customWidth="1"/>
    <col min="35" max="35" width="26.5" customWidth="1"/>
    <col min="36" max="36" width="17" customWidth="1"/>
    <col min="37" max="37" width="21.1640625" customWidth="1"/>
    <col min="38" max="38" width="23.33203125" customWidth="1"/>
    <col min="39" max="39" width="22.25" customWidth="1"/>
    <col min="41" max="41" width="21.1640625" customWidth="1"/>
    <col min="42" max="42" width="27" customWidth="1"/>
    <col min="43" max="43" width="34.4140625" customWidth="1"/>
  </cols>
  <sheetData>
    <row r="1" spans="1:5" ht="17.25" customHeight="1" x14ac:dyDescent="0.5">
      <c r="A1" s="40" t="s">
        <v>16</v>
      </c>
      <c r="D1" s="78" t="s">
        <v>338</v>
      </c>
    </row>
    <row r="2" spans="1:5" ht="23" customHeight="1" x14ac:dyDescent="0.55000000000000004">
      <c r="A2" s="60" t="s">
        <v>315</v>
      </c>
      <c r="B2" s="60"/>
      <c r="C2" s="60"/>
      <c r="D2" s="60"/>
    </row>
    <row r="3" spans="1:5" ht="30.5" customHeight="1" x14ac:dyDescent="0.55000000000000004">
      <c r="A3" s="548" t="s">
        <v>348</v>
      </c>
      <c r="B3" s="548"/>
      <c r="C3" s="548"/>
      <c r="D3" s="548"/>
      <c r="E3" s="85" t="s">
        <v>275</v>
      </c>
    </row>
    <row r="4" spans="1:5" ht="22.5" customHeight="1" x14ac:dyDescent="0.55000000000000004">
      <c r="A4" s="549" t="s">
        <v>289</v>
      </c>
      <c r="B4" s="550"/>
      <c r="C4" s="550"/>
      <c r="D4" s="550"/>
      <c r="E4" s="551"/>
    </row>
    <row r="5" spans="1:5" ht="19" customHeight="1" x14ac:dyDescent="0.55000000000000004">
      <c r="A5" s="552" t="s">
        <v>366</v>
      </c>
      <c r="B5" s="141" t="s">
        <v>317</v>
      </c>
      <c r="C5" s="556" t="s">
        <v>335</v>
      </c>
      <c r="D5" s="557"/>
      <c r="E5" s="142" t="s">
        <v>276</v>
      </c>
    </row>
    <row r="6" spans="1:5" ht="19" customHeight="1" x14ac:dyDescent="0.55000000000000004">
      <c r="A6" s="552"/>
      <c r="B6" s="143">
        <v>1</v>
      </c>
      <c r="C6" s="554"/>
      <c r="D6" s="554"/>
      <c r="E6" s="217">
        <v>0</v>
      </c>
    </row>
    <row r="7" spans="1:5" ht="19" customHeight="1" x14ac:dyDescent="0.55000000000000004">
      <c r="A7" s="552"/>
      <c r="B7" s="143">
        <v>2</v>
      </c>
      <c r="C7" s="554"/>
      <c r="D7" s="554"/>
      <c r="E7" s="217">
        <v>0</v>
      </c>
    </row>
    <row r="8" spans="1:5" ht="19" customHeight="1" x14ac:dyDescent="0.55000000000000004">
      <c r="A8" s="552"/>
      <c r="B8" s="143">
        <v>3</v>
      </c>
      <c r="C8" s="554"/>
      <c r="D8" s="554"/>
      <c r="E8" s="217">
        <v>0</v>
      </c>
    </row>
    <row r="9" spans="1:5" ht="19" customHeight="1" x14ac:dyDescent="0.55000000000000004">
      <c r="A9" s="552"/>
      <c r="B9" s="143">
        <v>4</v>
      </c>
      <c r="C9" s="554"/>
      <c r="D9" s="554"/>
      <c r="E9" s="217">
        <v>0</v>
      </c>
    </row>
    <row r="10" spans="1:5" ht="19" customHeight="1" x14ac:dyDescent="0.55000000000000004">
      <c r="A10" s="552"/>
      <c r="B10" s="143">
        <v>5</v>
      </c>
      <c r="C10" s="554"/>
      <c r="D10" s="554"/>
      <c r="E10" s="217">
        <v>0</v>
      </c>
    </row>
    <row r="11" spans="1:5" ht="19" customHeight="1" x14ac:dyDescent="0.55000000000000004">
      <c r="A11" s="552"/>
      <c r="B11" s="143">
        <v>6</v>
      </c>
      <c r="C11" s="554"/>
      <c r="D11" s="554"/>
      <c r="E11" s="217">
        <v>0</v>
      </c>
    </row>
    <row r="12" spans="1:5" ht="19" customHeight="1" x14ac:dyDescent="0.55000000000000004">
      <c r="A12" s="552"/>
      <c r="B12" s="133">
        <v>7</v>
      </c>
      <c r="C12" s="554"/>
      <c r="D12" s="555"/>
      <c r="E12" s="218">
        <v>0</v>
      </c>
    </row>
    <row r="13" spans="1:5" ht="19" customHeight="1" x14ac:dyDescent="0.55000000000000004">
      <c r="A13" s="553"/>
      <c r="B13" s="144"/>
      <c r="C13" s="145"/>
      <c r="D13" s="146" t="s">
        <v>278</v>
      </c>
      <c r="E13" s="72">
        <f>SUM(E6:E12)</f>
        <v>0</v>
      </c>
    </row>
    <row r="14" spans="1:5" ht="19" customHeight="1" x14ac:dyDescent="0.55000000000000004">
      <c r="A14" s="552" t="s">
        <v>377</v>
      </c>
      <c r="B14" s="141" t="s">
        <v>317</v>
      </c>
      <c r="C14" s="556" t="s">
        <v>334</v>
      </c>
      <c r="D14" s="557"/>
      <c r="E14" s="142" t="s">
        <v>276</v>
      </c>
    </row>
    <row r="15" spans="1:5" ht="19" customHeight="1" x14ac:dyDescent="0.55000000000000004">
      <c r="A15" s="552"/>
      <c r="B15" s="143">
        <v>1</v>
      </c>
      <c r="C15" s="554"/>
      <c r="D15" s="554"/>
      <c r="E15" s="217">
        <v>0</v>
      </c>
    </row>
    <row r="16" spans="1:5" ht="19" customHeight="1" x14ac:dyDescent="0.55000000000000004">
      <c r="A16" s="552"/>
      <c r="B16" s="143">
        <v>2</v>
      </c>
      <c r="C16" s="554"/>
      <c r="D16" s="554"/>
      <c r="E16" s="217">
        <v>0</v>
      </c>
    </row>
    <row r="17" spans="1:9" ht="19" customHeight="1" x14ac:dyDescent="0.55000000000000004">
      <c r="A17" s="552"/>
      <c r="B17" s="143">
        <v>3</v>
      </c>
      <c r="C17" s="554"/>
      <c r="D17" s="554"/>
      <c r="E17" s="217">
        <v>0</v>
      </c>
    </row>
    <row r="18" spans="1:9" ht="19" customHeight="1" x14ac:dyDescent="0.55000000000000004">
      <c r="A18" s="552"/>
      <c r="B18" s="143">
        <v>4</v>
      </c>
      <c r="C18" s="554"/>
      <c r="D18" s="554"/>
      <c r="E18" s="217">
        <v>0</v>
      </c>
    </row>
    <row r="19" spans="1:9" ht="19" customHeight="1" x14ac:dyDescent="0.55000000000000004">
      <c r="A19" s="552"/>
      <c r="B19" s="143">
        <v>5</v>
      </c>
      <c r="C19" s="554"/>
      <c r="D19" s="554"/>
      <c r="E19" s="217">
        <v>0</v>
      </c>
    </row>
    <row r="20" spans="1:9" ht="19" customHeight="1" x14ac:dyDescent="0.55000000000000004">
      <c r="A20" s="552"/>
      <c r="B20" s="143">
        <v>6</v>
      </c>
      <c r="C20" s="554"/>
      <c r="D20" s="554"/>
      <c r="E20" s="217">
        <v>0</v>
      </c>
    </row>
    <row r="21" spans="1:9" ht="19" customHeight="1" x14ac:dyDescent="0.55000000000000004">
      <c r="A21" s="552"/>
      <c r="B21" s="133">
        <v>7</v>
      </c>
      <c r="C21" s="554"/>
      <c r="D21" s="555"/>
      <c r="E21" s="218">
        <v>0</v>
      </c>
    </row>
    <row r="22" spans="1:9" ht="19" customHeight="1" x14ac:dyDescent="0.55000000000000004">
      <c r="A22" s="558"/>
      <c r="B22" s="144"/>
      <c r="C22" s="145"/>
      <c r="D22" s="146" t="s">
        <v>278</v>
      </c>
      <c r="E22" s="72">
        <f>SUM(E15:E21)</f>
        <v>0</v>
      </c>
    </row>
    <row r="23" spans="1:9" ht="19" customHeight="1" x14ac:dyDescent="0.55000000000000004">
      <c r="A23" s="559" t="s">
        <v>378</v>
      </c>
      <c r="B23" s="141" t="s">
        <v>317</v>
      </c>
      <c r="C23" s="556" t="s">
        <v>333</v>
      </c>
      <c r="D23" s="557"/>
      <c r="E23" s="142" t="s">
        <v>276</v>
      </c>
      <c r="F23" s="231" t="s">
        <v>400</v>
      </c>
    </row>
    <row r="24" spans="1:9" ht="19" customHeight="1" x14ac:dyDescent="0.55000000000000004">
      <c r="A24" s="552"/>
      <c r="B24" s="143">
        <v>1</v>
      </c>
      <c r="C24" s="554"/>
      <c r="D24" s="554"/>
      <c r="E24" s="217">
        <v>0</v>
      </c>
      <c r="F24" s="227">
        <f>E24*1.1</f>
        <v>0</v>
      </c>
    </row>
    <row r="25" spans="1:9" ht="19" customHeight="1" x14ac:dyDescent="0.55000000000000004">
      <c r="A25" s="552"/>
      <c r="B25" s="143">
        <v>2</v>
      </c>
      <c r="C25" s="554"/>
      <c r="D25" s="554"/>
      <c r="E25" s="217">
        <v>0</v>
      </c>
      <c r="F25" s="227">
        <f t="shared" ref="F25:F30" si="0">E25*1.1</f>
        <v>0</v>
      </c>
    </row>
    <row r="26" spans="1:9" ht="19" customHeight="1" x14ac:dyDescent="0.55000000000000004">
      <c r="A26" s="552"/>
      <c r="B26" s="143">
        <v>3</v>
      </c>
      <c r="C26" s="554"/>
      <c r="D26" s="554"/>
      <c r="E26" s="217">
        <v>0</v>
      </c>
      <c r="F26" s="227">
        <f t="shared" si="0"/>
        <v>0</v>
      </c>
    </row>
    <row r="27" spans="1:9" ht="19" customHeight="1" x14ac:dyDescent="0.55000000000000004">
      <c r="A27" s="552"/>
      <c r="B27" s="143">
        <v>4</v>
      </c>
      <c r="C27" s="554"/>
      <c r="D27" s="554"/>
      <c r="E27" s="217">
        <v>0</v>
      </c>
      <c r="F27" s="227">
        <f t="shared" si="0"/>
        <v>0</v>
      </c>
    </row>
    <row r="28" spans="1:9" ht="19" customHeight="1" x14ac:dyDescent="0.55000000000000004">
      <c r="A28" s="552"/>
      <c r="B28" s="143">
        <v>5</v>
      </c>
      <c r="C28" s="554"/>
      <c r="D28" s="554"/>
      <c r="E28" s="217">
        <v>0</v>
      </c>
      <c r="F28" s="227">
        <f t="shared" si="0"/>
        <v>0</v>
      </c>
    </row>
    <row r="29" spans="1:9" ht="19" customHeight="1" x14ac:dyDescent="0.55000000000000004">
      <c r="A29" s="552"/>
      <c r="B29" s="143">
        <v>6</v>
      </c>
      <c r="C29" s="554"/>
      <c r="D29" s="554"/>
      <c r="E29" s="217">
        <v>0</v>
      </c>
      <c r="F29" s="227">
        <f t="shared" si="0"/>
        <v>0</v>
      </c>
    </row>
    <row r="30" spans="1:9" ht="19" customHeight="1" x14ac:dyDescent="0.55000000000000004">
      <c r="A30" s="552"/>
      <c r="B30" s="133">
        <v>7</v>
      </c>
      <c r="C30" s="554"/>
      <c r="D30" s="555"/>
      <c r="E30" s="217">
        <v>0</v>
      </c>
      <c r="F30" s="228">
        <f t="shared" si="0"/>
        <v>0</v>
      </c>
    </row>
    <row r="31" spans="1:9" ht="19" customHeight="1" x14ac:dyDescent="0.55000000000000004">
      <c r="A31" s="558"/>
      <c r="B31" s="144"/>
      <c r="C31" s="147"/>
      <c r="D31" s="148" t="s">
        <v>278</v>
      </c>
      <c r="E31" s="72">
        <f>IF(F31&gt;500000,"税込50万円以上。再入力",SUM(E24:E30))</f>
        <v>0</v>
      </c>
      <c r="F31" s="229">
        <f>SUM(F24:F30)</f>
        <v>0</v>
      </c>
      <c r="G31" s="230" t="s">
        <v>401</v>
      </c>
      <c r="H31" s="230"/>
      <c r="I31" s="230"/>
    </row>
    <row r="32" spans="1:9" ht="19" customHeight="1" x14ac:dyDescent="0.55000000000000004">
      <c r="A32" s="559" t="s">
        <v>379</v>
      </c>
      <c r="B32" s="141" t="s">
        <v>317</v>
      </c>
      <c r="C32" s="556" t="s">
        <v>336</v>
      </c>
      <c r="D32" s="557"/>
      <c r="E32" s="142" t="s">
        <v>276</v>
      </c>
      <c r="G32" s="230" t="s">
        <v>402</v>
      </c>
      <c r="H32" s="230"/>
      <c r="I32" s="230"/>
    </row>
    <row r="33" spans="1:5" ht="19" customHeight="1" x14ac:dyDescent="0.55000000000000004">
      <c r="A33" s="552"/>
      <c r="B33" s="143">
        <v>1</v>
      </c>
      <c r="C33" s="554"/>
      <c r="D33" s="554"/>
      <c r="E33" s="217">
        <v>0</v>
      </c>
    </row>
    <row r="34" spans="1:5" ht="19" customHeight="1" x14ac:dyDescent="0.55000000000000004">
      <c r="A34" s="552"/>
      <c r="B34" s="143">
        <v>2</v>
      </c>
      <c r="C34" s="554"/>
      <c r="D34" s="554"/>
      <c r="E34" s="217">
        <v>0</v>
      </c>
    </row>
    <row r="35" spans="1:5" ht="19" customHeight="1" x14ac:dyDescent="0.55000000000000004">
      <c r="A35" s="552"/>
      <c r="B35" s="143">
        <v>3</v>
      </c>
      <c r="C35" s="554"/>
      <c r="D35" s="554"/>
      <c r="E35" s="217">
        <v>0</v>
      </c>
    </row>
    <row r="36" spans="1:5" ht="19" customHeight="1" x14ac:dyDescent="0.55000000000000004">
      <c r="A36" s="552"/>
      <c r="B36" s="143">
        <v>4</v>
      </c>
      <c r="C36" s="554"/>
      <c r="D36" s="554"/>
      <c r="E36" s="217">
        <v>0</v>
      </c>
    </row>
    <row r="37" spans="1:5" ht="19" customHeight="1" x14ac:dyDescent="0.55000000000000004">
      <c r="A37" s="552"/>
      <c r="B37" s="143">
        <v>5</v>
      </c>
      <c r="C37" s="554"/>
      <c r="D37" s="554"/>
      <c r="E37" s="217">
        <v>0</v>
      </c>
    </row>
    <row r="38" spans="1:5" ht="19" customHeight="1" x14ac:dyDescent="0.55000000000000004">
      <c r="A38" s="552"/>
      <c r="B38" s="143">
        <v>6</v>
      </c>
      <c r="C38" s="554"/>
      <c r="D38" s="554"/>
      <c r="E38" s="217">
        <v>0</v>
      </c>
    </row>
    <row r="39" spans="1:5" ht="19" customHeight="1" x14ac:dyDescent="0.55000000000000004">
      <c r="A39" s="552"/>
      <c r="B39" s="133">
        <v>7</v>
      </c>
      <c r="C39" s="554"/>
      <c r="D39" s="555"/>
      <c r="E39" s="218">
        <v>0</v>
      </c>
    </row>
    <row r="40" spans="1:5" ht="19" customHeight="1" x14ac:dyDescent="0.55000000000000004">
      <c r="A40" s="558"/>
      <c r="B40" s="144"/>
      <c r="C40" s="145"/>
      <c r="D40" s="146" t="s">
        <v>278</v>
      </c>
      <c r="E40" s="72">
        <f>SUM(E33:E39)</f>
        <v>0</v>
      </c>
    </row>
  </sheetData>
  <sheetProtection algorithmName="SHA-512" hashValue="dKFTqzyN5EDZOp0TrRfDROPywbaeBz/qaLp9R8J/hvn6S73xp1z3ru9kRENKEbOdI8jGtDaa6QoE/Thq40FVmQ==" saltValue="WNpGgPw56pOou0wuoccf3A==" spinCount="100000" sheet="1" objects="1" scenarios="1" formatCells="0"/>
  <mergeCells count="38">
    <mergeCell ref="A32:A40"/>
    <mergeCell ref="C33:D33"/>
    <mergeCell ref="C34:D34"/>
    <mergeCell ref="C35:D35"/>
    <mergeCell ref="C36:D36"/>
    <mergeCell ref="C38:D38"/>
    <mergeCell ref="C39:D39"/>
    <mergeCell ref="C37:D37"/>
    <mergeCell ref="C32:D32"/>
    <mergeCell ref="A23:A31"/>
    <mergeCell ref="C24:D24"/>
    <mergeCell ref="C25:D25"/>
    <mergeCell ref="C26:D26"/>
    <mergeCell ref="C27:D27"/>
    <mergeCell ref="C30:D30"/>
    <mergeCell ref="C29:D29"/>
    <mergeCell ref="C28:D28"/>
    <mergeCell ref="C23:D23"/>
    <mergeCell ref="A14:A22"/>
    <mergeCell ref="C15:D15"/>
    <mergeCell ref="C16:D16"/>
    <mergeCell ref="C17:D17"/>
    <mergeCell ref="C18:D18"/>
    <mergeCell ref="C21:D21"/>
    <mergeCell ref="C19:D19"/>
    <mergeCell ref="C20:D20"/>
    <mergeCell ref="C14:D14"/>
    <mergeCell ref="A3:D3"/>
    <mergeCell ref="A4:E4"/>
    <mergeCell ref="A5:A13"/>
    <mergeCell ref="C6:D6"/>
    <mergeCell ref="C7:D7"/>
    <mergeCell ref="C8:D8"/>
    <mergeCell ref="C9:D9"/>
    <mergeCell ref="C12:D12"/>
    <mergeCell ref="C10:D10"/>
    <mergeCell ref="C11:D11"/>
    <mergeCell ref="C5:D5"/>
  </mergeCells>
  <phoneticPr fontId="2"/>
  <conditionalFormatting sqref="E31">
    <cfRule type="containsText" dxfId="13" priority="1" operator="containsText" text="税込50万円以上。再入力">
      <formula>NOT(ISERROR(SEARCH("税込50万円以上。再入力",E31)))</formula>
    </cfRule>
  </conditionalFormatting>
  <dataValidations xWindow="570" yWindow="627" count="5">
    <dataValidation imeMode="disabled" allowBlank="1" showInputMessage="1" showErrorMessage="1" sqref="E6:E12 E15:E21 E33:E39"/>
    <dataValidation imeMode="disabled" allowBlank="1" showInputMessage="1" showErrorMessage="1" prompt="入力不要_x000a_(自動計算されます)" sqref="E13 E22 E40"/>
    <dataValidation allowBlank="1" showInputMessage="1" showErrorMessage="1" prompt="助成事業で実施する内容をご記入ください" sqref="C6:D12 C15:D21 C24:D30 C33:D39"/>
    <dataValidation type="custom" imeMode="disabled" allowBlank="1" showInputMessage="1" showErrorMessage="1" errorTitle="税込50万円を超過" error="&quot;税込&quot;の合計が50万円未満になるようにご入力下さい。" prompt="税込の合計金額が50万円以上とならないように入力してください" sqref="E24:E30">
      <formula1>$F$31&lt;500000</formula1>
    </dataValidation>
    <dataValidation allowBlank="1" showInputMessage="1" showErrorMessage="1" prompt="入力不要_x000a_(自動計算されます)" sqref="E31"/>
  </dataValidations>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Normal="70" zoomScaleSheetLayoutView="100" workbookViewId="0"/>
  </sheetViews>
  <sheetFormatPr defaultRowHeight="18" x14ac:dyDescent="0.55000000000000004"/>
  <cols>
    <col min="1" max="1" width="13.4140625" customWidth="1"/>
    <col min="2" max="7" width="8.33203125" customWidth="1"/>
    <col min="8" max="8" width="2.9140625" customWidth="1"/>
    <col min="9" max="9" width="15.5" customWidth="1"/>
  </cols>
  <sheetData>
    <row r="1" spans="1:9" x14ac:dyDescent="0.5">
      <c r="A1" s="40" t="s">
        <v>16</v>
      </c>
      <c r="D1" s="81" t="s">
        <v>325</v>
      </c>
    </row>
    <row r="2" spans="1:9" ht="20.25" customHeight="1" x14ac:dyDescent="0.55000000000000004">
      <c r="A2" s="153" t="s">
        <v>316</v>
      </c>
      <c r="B2" s="153"/>
      <c r="C2" s="153"/>
      <c r="D2" s="80"/>
      <c r="E2" s="153"/>
      <c r="F2" s="79"/>
      <c r="G2" s="79"/>
      <c r="H2" s="153"/>
    </row>
    <row r="3" spans="1:9" ht="19.5" customHeight="1" x14ac:dyDescent="0.5">
      <c r="A3" s="154" t="s">
        <v>15</v>
      </c>
      <c r="B3" s="154"/>
      <c r="C3" s="154"/>
      <c r="D3" s="154"/>
      <c r="E3" s="154"/>
      <c r="F3" s="63"/>
      <c r="G3" s="161" t="s">
        <v>370</v>
      </c>
      <c r="H3" s="101"/>
    </row>
    <row r="4" spans="1:9" ht="20" customHeight="1" x14ac:dyDescent="0.5">
      <c r="A4" s="612" t="s">
        <v>291</v>
      </c>
      <c r="B4" s="613"/>
      <c r="C4" s="613"/>
      <c r="D4" s="613"/>
      <c r="E4" s="613"/>
      <c r="F4" s="613"/>
      <c r="G4" s="614"/>
      <c r="I4" s="160"/>
    </row>
    <row r="5" spans="1:9" ht="20" customHeight="1" x14ac:dyDescent="0.55000000000000004">
      <c r="A5" s="111"/>
      <c r="B5" s="112" t="s">
        <v>360</v>
      </c>
      <c r="C5" s="112" t="s">
        <v>356</v>
      </c>
      <c r="D5" s="112" t="s">
        <v>361</v>
      </c>
      <c r="E5" s="112" t="s">
        <v>362</v>
      </c>
      <c r="F5" s="112" t="s">
        <v>363</v>
      </c>
      <c r="G5" s="127" t="s">
        <v>380</v>
      </c>
      <c r="H5" s="642" t="str">
        <f>IF(COUNTIF(B6:G9,"出展形態？"),"展示会の出展形態が選択されていません。","")</f>
        <v/>
      </c>
      <c r="I5" s="643"/>
    </row>
    <row r="6" spans="1:9" ht="20" customHeight="1" x14ac:dyDescent="0.55000000000000004">
      <c r="A6" s="100" t="s">
        <v>364</v>
      </c>
      <c r="B6" s="113">
        <f>IF('６展示会参加費'!$D$8="オンラインのみ",0,IF(AND('６展示会参加費'!$D$8="",'６展示会参加費'!H8&gt;0),"出展形態？",IF('６展示会参加費'!H8="","",'６展示会参加費'!H8)))</f>
        <v>0</v>
      </c>
      <c r="C6" s="113">
        <f>IF('６展示会参加費'!$D$15="オンラインのみ",0,IF(AND('６展示会参加費'!$D$15="",'６展示会参加費'!H15&gt;0),"出展形態？",IF('６展示会参加費'!H15="","",'６展示会参加費'!H15)))</f>
        <v>0</v>
      </c>
      <c r="D6" s="113">
        <f>IF('６展示会参加費'!$D$22="オンラインのみ",0,IF(AND('６展示会参加費'!$D$22="",'６展示会参加費'!H22&gt;0),"出展形態？",IF('６展示会参加費'!H22="","",'６展示会参加費'!H22)))</f>
        <v>0</v>
      </c>
      <c r="E6" s="113">
        <f>IF('６展示会参加費'!$D$29="オンラインのみ",0,IF(AND('６展示会参加費'!$D$29="",'６展示会参加費'!H29&gt;0),"出展形態？",IF('６展示会参加費'!H29="","",'６展示会参加費'!H29)))</f>
        <v>0</v>
      </c>
      <c r="F6" s="113">
        <f>IF('６展示会参加費'!$D$36="オンラインのみ",0,IF(AND('６展示会参加費'!$D$36="",'６展示会参加費'!H36&gt;0),"出展形態？",IF('６展示会参加費'!H36="","",'６展示会参加費'!H36)))</f>
        <v>0</v>
      </c>
      <c r="G6" s="128">
        <f>IF('６展示会参加費'!$D$43="オンラインのみ",0,IF(AND('６展示会参加費'!$D$43="",'６展示会参加費'!H43&gt;0),"出展形態？",IF('６展示会参加費'!H43="","",'６展示会参加費'!H43)))</f>
        <v>0</v>
      </c>
      <c r="H6" s="642"/>
      <c r="I6" s="643"/>
    </row>
    <row r="7" spans="1:9" ht="20" customHeight="1" x14ac:dyDescent="0.55000000000000004">
      <c r="A7" s="100" t="s">
        <v>384</v>
      </c>
      <c r="B7" s="113">
        <f>IF(OR('６展示会参加費'!$D$8="リアルのみ",'６展示会参加費'!$D$8="リアル + オンライン"),0,IF(AND('６展示会参加費'!$D$8="",'６展示会参加費'!H8&gt;0),"出展形態？",IF('６展示会参加費'!H8="","",'６展示会参加費'!H8)))</f>
        <v>0</v>
      </c>
      <c r="C7" s="113">
        <f>IF(OR('６展示会参加費'!$D$15="リアルのみ",'６展示会参加費'!$D$15="リアル + オンライン"),0,IF(AND('６展示会参加費'!$D$15="",'６展示会参加費'!H15&gt;0),"出展形態？",IF('６展示会参加費'!H15="","",'６展示会参加費'!H15)))</f>
        <v>0</v>
      </c>
      <c r="D7" s="113">
        <f>IF(OR('６展示会参加費'!$D$22="リアルのみ",'６展示会参加費'!$D$22="リアル + オンライン"),0,IF(AND('６展示会参加費'!$D$22="",'６展示会参加費'!H22&gt;0),"出展形態？",IF('６展示会参加費'!H22="","",'６展示会参加費'!H22)))</f>
        <v>0</v>
      </c>
      <c r="E7" s="113">
        <f>IF(OR('６展示会参加費'!$D$29="リアルのみ",'６展示会参加費'!$D$29="リアル + オンライン"),0,IF(AND('６展示会参加費'!$D$29="",'６展示会参加費'!H29&gt;0),"出展形態？",IF('６展示会参加費'!H29="","",'６展示会参加費'!H29)))</f>
        <v>0</v>
      </c>
      <c r="F7" s="113">
        <f>IF(OR('６展示会参加費'!$D$36="リアルのみ",'６展示会参加費'!$D$36="リアル + オンライン"),0,IF(AND('６展示会参加費'!$D$36="",'６展示会参加費'!H36&gt;0),"出展形態？",IF('６展示会参加費'!H36="","",'６展示会参加費'!H36)))</f>
        <v>0</v>
      </c>
      <c r="G7" s="128">
        <f>IF(OR('６展示会参加費'!$D$43="リアルのみ",'６展示会参加費'!$D$43="リアル + オンライン"),0,IF(AND('６展示会参加費'!$D$43="",'６展示会参加費'!H43&gt;0),"出展形態？",IF('６展示会参加費'!H43="","",'６展示会参加費'!H43)))</f>
        <v>0</v>
      </c>
      <c r="H7" s="642"/>
      <c r="I7" s="643"/>
    </row>
    <row r="8" spans="1:9" ht="20" customHeight="1" x14ac:dyDescent="0.55000000000000004">
      <c r="A8" s="236" t="s">
        <v>365</v>
      </c>
      <c r="B8" s="113">
        <f>IF('６展示会参加費'!$D$8="オンラインのみ",0,IF(AND('６展示会参加費'!$D$8="",'６展示会参加費'!H10&gt;0),"出展形態？",IF('６展示会参加費'!H10="","",'６展示会参加費'!H10)))</f>
        <v>0</v>
      </c>
      <c r="C8" s="129">
        <f>IF('６展示会参加費'!$D$15="オンラインのみ",0,IF(AND('６展示会参加費'!$D$15="",'６展示会参加費'!H17&gt;0),"出展形態？",IF('６展示会参加費'!H17="","",'６展示会参加費'!H17)))</f>
        <v>0</v>
      </c>
      <c r="D8" s="129">
        <f>IF('６展示会参加費'!$D$22="オンラインのみ",0,IF(AND('６展示会参加費'!$D$22="",'６展示会参加費'!H24&gt;0),"出展形態？",IF('６展示会参加費'!H24="","",'６展示会参加費'!H24)))</f>
        <v>0</v>
      </c>
      <c r="E8" s="129">
        <f>IF('６展示会参加費'!$D$29="オンラインのみ",0,IF(AND('６展示会参加費'!$D$29="",'６展示会参加費'!H31&gt;0),"出展形態？",IF('６展示会参加費'!H31="","",'６展示会参加費'!H31)))</f>
        <v>0</v>
      </c>
      <c r="F8" s="129">
        <f>IF('６展示会参加費'!$D$36="オンラインのみ",0,IF(AND('６展示会参加費'!$D$36="",'６展示会参加費'!H38&gt;0),"出展形態？",IF('６展示会参加費'!H38="","",'６展示会参加費'!H38)))</f>
        <v>0</v>
      </c>
      <c r="G8" s="130">
        <f>IF('６展示会参加費'!$D$43="オンラインのみ",0,IF(AND('６展示会参加費'!$D$43="",'６展示会参加費'!H45&gt;0),"出展形態？",IF('６展示会参加費'!H45="","",'６展示会参加費'!H45)))</f>
        <v>0</v>
      </c>
      <c r="H8" s="640" t="str">
        <f>IF(COUNTIF(B6:G9,"出展形態？"),"展示会参加費シートの出展形態を選択してください。","")</f>
        <v/>
      </c>
      <c r="I8" s="641"/>
    </row>
    <row r="9" spans="1:9" ht="20" customHeight="1" thickBot="1" x14ac:dyDescent="0.6">
      <c r="A9" s="114" t="s">
        <v>11</v>
      </c>
      <c r="B9" s="115">
        <f>IF('６展示会参加費'!$D$8="オンラインのみ",0,IF(AND('６展示会参加費'!$D$8="",'６展示会参加費'!H11&gt;0),"出展形態？",IF('６展示会参加費'!H11="","",'６展示会参加費'!H11)))</f>
        <v>0</v>
      </c>
      <c r="C9" s="115">
        <f>IF('６展示会参加費'!$D$15="オンラインのみ",0,IF(AND('６展示会参加費'!$D$15="",'６展示会参加費'!H18&gt;0),"出展形態？",IF('６展示会参加費'!H18="","",'６展示会参加費'!H18)))</f>
        <v>0</v>
      </c>
      <c r="D9" s="115">
        <f>IF('６展示会参加費'!$D$22="オンラインのみ",0,IF(AND('６展示会参加費'!$D$22="",'６展示会参加費'!H25&gt;0),"出展形態？",IF('６展示会参加費'!H25="","",'６展示会参加費'!H25)))</f>
        <v>0</v>
      </c>
      <c r="E9" s="115">
        <f>IF('６展示会参加費'!$D$29="オンラインのみ",0,IF(AND('６展示会参加費'!$D$29="",'６展示会参加費'!H32&gt;0),"出展形態？",IF('６展示会参加費'!H32="","",'６展示会参加費'!H32)))</f>
        <v>0</v>
      </c>
      <c r="F9" s="115">
        <f>IF('６展示会参加費'!$D$36="オンラインのみ",0,IF(AND('６展示会参加費'!$D$36="",'６展示会参加費'!H39&gt;0),"出展形態？",IF('６展示会参加費'!H39="","",'６展示会参加費'!H39)))</f>
        <v>0</v>
      </c>
      <c r="G9" s="164">
        <f>IF('６展示会参加費'!$D$43="オンラインのみ",0,IF(AND('６展示会参加費'!$D$43="",'６展示会参加費'!H46&gt;0),"出展形態？",IF('６展示会参加費'!H46="","",'６展示会参加費'!H46)))</f>
        <v>0</v>
      </c>
      <c r="H9" s="640"/>
      <c r="I9" s="641"/>
    </row>
    <row r="10" spans="1:9" ht="20" customHeight="1" thickTop="1" x14ac:dyDescent="0.55000000000000004">
      <c r="A10" s="99" t="s">
        <v>10</v>
      </c>
      <c r="B10" s="116">
        <f t="shared" ref="B10:G10" si="0">IF(AND(B6="",B8="",B9=""),"",SUM(B6:B9))</f>
        <v>0</v>
      </c>
      <c r="C10" s="116">
        <f t="shared" si="0"/>
        <v>0</v>
      </c>
      <c r="D10" s="116">
        <f t="shared" si="0"/>
        <v>0</v>
      </c>
      <c r="E10" s="116">
        <f t="shared" si="0"/>
        <v>0</v>
      </c>
      <c r="F10" s="116">
        <f t="shared" si="0"/>
        <v>0</v>
      </c>
      <c r="G10" s="140">
        <f t="shared" si="0"/>
        <v>0</v>
      </c>
      <c r="H10" s="640"/>
      <c r="I10" s="641"/>
    </row>
    <row r="11" spans="1:9" x14ac:dyDescent="0.5">
      <c r="A11" s="2"/>
      <c r="B11" s="163" t="s">
        <v>14</v>
      </c>
      <c r="C11" s="64"/>
      <c r="D11" s="64"/>
      <c r="E11" s="63"/>
      <c r="F11" s="162" t="s">
        <v>370</v>
      </c>
    </row>
    <row r="12" spans="1:9" ht="20" customHeight="1" x14ac:dyDescent="0.55000000000000004">
      <c r="A12" s="649" t="s">
        <v>298</v>
      </c>
      <c r="B12" s="649"/>
      <c r="C12" s="2"/>
      <c r="D12" s="615" t="s">
        <v>287</v>
      </c>
      <c r="E12" s="616"/>
      <c r="F12" s="617"/>
    </row>
    <row r="13" spans="1:9" ht="20" customHeight="1" x14ac:dyDescent="0.55000000000000004">
      <c r="A13" s="103" t="s">
        <v>293</v>
      </c>
      <c r="B13" s="104">
        <f>IF('７ECサイト'!F9="","",'７ECサイト'!F9)</f>
        <v>0</v>
      </c>
      <c r="C13" s="2"/>
      <c r="D13" s="618" t="s">
        <v>366</v>
      </c>
      <c r="E13" s="619"/>
      <c r="F13" s="232">
        <f>IF('８販促費'!E13="","0",'８販促費'!E13)</f>
        <v>0</v>
      </c>
    </row>
    <row r="14" spans="1:9" ht="20" customHeight="1" x14ac:dyDescent="0.55000000000000004">
      <c r="A14" s="105" t="s">
        <v>294</v>
      </c>
      <c r="B14" s="106">
        <f>IF('７ECサイト'!F16="","",'７ECサイト'!F16)</f>
        <v>0</v>
      </c>
      <c r="C14" s="2"/>
      <c r="D14" s="618" t="s">
        <v>367</v>
      </c>
      <c r="E14" s="619"/>
      <c r="F14" s="232">
        <f>IF('８販促費'!E22="","0",'８販促費'!E22)</f>
        <v>0</v>
      </c>
    </row>
    <row r="15" spans="1:9" ht="20" customHeight="1" x14ac:dyDescent="0.55000000000000004">
      <c r="A15" s="105" t="s">
        <v>295</v>
      </c>
      <c r="B15" s="106">
        <f>IF('７ECサイト'!F23="","",'７ECサイト'!F23)</f>
        <v>0</v>
      </c>
      <c r="C15" s="2"/>
      <c r="D15" s="618" t="s">
        <v>368</v>
      </c>
      <c r="E15" s="619"/>
      <c r="F15" s="232">
        <f>IF('８販促費'!E31="税込50万円以上。再入力","0",'８販促費'!E31)</f>
        <v>0</v>
      </c>
    </row>
    <row r="16" spans="1:9" ht="20" customHeight="1" thickBot="1" x14ac:dyDescent="0.6">
      <c r="A16" s="105" t="s">
        <v>296</v>
      </c>
      <c r="B16" s="106">
        <f>IF('７ECサイト'!F30="","",'７ECサイト'!F30)</f>
        <v>0</v>
      </c>
      <c r="C16" s="2"/>
      <c r="D16" s="656" t="s">
        <v>369</v>
      </c>
      <c r="E16" s="657"/>
      <c r="F16" s="233">
        <f>IF('８販促費'!E40="","0",'８販促費'!E40)</f>
        <v>0</v>
      </c>
    </row>
    <row r="17" spans="1:9" ht="20" customHeight="1" thickTop="1" thickBot="1" x14ac:dyDescent="0.6">
      <c r="A17" s="107" t="s">
        <v>297</v>
      </c>
      <c r="B17" s="108">
        <f>IF('７ECサイト'!F37="","",'７ECサイト'!F37)</f>
        <v>0</v>
      </c>
      <c r="C17" s="2"/>
      <c r="D17" s="658" t="s">
        <v>10</v>
      </c>
      <c r="E17" s="659"/>
      <c r="F17" s="110">
        <f>IF(AND(F13="",F14="",F15="",F16=""),"",SUM($F$13:$F$16))</f>
        <v>0</v>
      </c>
    </row>
    <row r="18" spans="1:9" ht="20" customHeight="1" thickTop="1" x14ac:dyDescent="0.4">
      <c r="A18" s="109" t="s">
        <v>288</v>
      </c>
      <c r="B18" s="110">
        <f>IF(AND(B13="",B14="",B15="",B16="",B17=""),"",SUM($B$13:$B$17))</f>
        <v>0</v>
      </c>
      <c r="C18" s="2"/>
      <c r="G18" s="158"/>
      <c r="I18" s="644" t="s">
        <v>394</v>
      </c>
    </row>
    <row r="19" spans="1:9" ht="7" customHeight="1" x14ac:dyDescent="0.4">
      <c r="A19" s="156"/>
      <c r="B19" s="156"/>
      <c r="C19" s="156"/>
      <c r="D19" s="156"/>
      <c r="E19" s="156"/>
      <c r="F19" s="155"/>
      <c r="G19" s="159"/>
      <c r="H19" s="157"/>
      <c r="I19" s="645"/>
    </row>
    <row r="20" spans="1:9" ht="17" customHeight="1" x14ac:dyDescent="0.55000000000000004">
      <c r="A20" s="577" t="s">
        <v>5</v>
      </c>
      <c r="B20" s="578"/>
      <c r="C20" s="579"/>
      <c r="D20" s="590" t="s">
        <v>6</v>
      </c>
      <c r="E20" s="591"/>
      <c r="F20" s="583" t="s">
        <v>413</v>
      </c>
      <c r="G20" s="584"/>
      <c r="H20" s="560" t="s">
        <v>414</v>
      </c>
      <c r="I20" s="561"/>
    </row>
    <row r="21" spans="1:9" ht="17" customHeight="1" x14ac:dyDescent="0.55000000000000004">
      <c r="A21" s="580"/>
      <c r="B21" s="581"/>
      <c r="C21" s="582"/>
      <c r="D21" s="592"/>
      <c r="E21" s="593"/>
      <c r="F21" s="585" t="s">
        <v>411</v>
      </c>
      <c r="G21" s="586"/>
      <c r="H21" s="562"/>
      <c r="I21" s="563"/>
    </row>
    <row r="22" spans="1:9" ht="17" customHeight="1" x14ac:dyDescent="0.55000000000000004">
      <c r="A22" s="102"/>
      <c r="B22" s="576" t="s">
        <v>7</v>
      </c>
      <c r="C22" s="576"/>
      <c r="D22" s="594"/>
      <c r="E22" s="595"/>
      <c r="F22" s="564" t="s">
        <v>412</v>
      </c>
      <c r="G22" s="587"/>
      <c r="H22" s="564" t="s">
        <v>415</v>
      </c>
      <c r="I22" s="565"/>
    </row>
    <row r="23" spans="1:9" ht="30" customHeight="1" x14ac:dyDescent="0.65">
      <c r="A23" s="650" t="s">
        <v>291</v>
      </c>
      <c r="B23" s="570" t="s">
        <v>372</v>
      </c>
      <c r="C23" s="570"/>
      <c r="D23" s="605">
        <f>IF(AND(B6="",C6="",D6="",E6="",F6="",G6=""),"",SUM($B$6:$G$6))</f>
        <v>0</v>
      </c>
      <c r="E23" s="606"/>
      <c r="F23" s="606">
        <f>IF(D23="","",(ROUNDDOWN(SUM(D23)*0.8,-3)))</f>
        <v>0</v>
      </c>
      <c r="G23" s="607"/>
      <c r="H23" s="603" t="str">
        <f>IF(AND(1500000&gt;$I$35,F27&gt;I27),"☟増やせます☟","")</f>
        <v/>
      </c>
      <c r="I23" s="604"/>
    </row>
    <row r="24" spans="1:9" ht="30" customHeight="1" x14ac:dyDescent="0.65">
      <c r="A24" s="651"/>
      <c r="B24" s="574" t="s">
        <v>373</v>
      </c>
      <c r="C24" s="575"/>
      <c r="D24" s="597">
        <f>IF(AND(B7="",C7="",D7="",E7="",F7="",G7=""),"",SUM($B$7:$G$7))</f>
        <v>0</v>
      </c>
      <c r="E24" s="598"/>
      <c r="F24" s="598">
        <f>IF(D24="","",IF((ROUNDDOWN(SUM(D24)*0.8,-3))&gt;200000,200000,ROUNDDOWN(SUM(D24)*0.8,-3)))</f>
        <v>0</v>
      </c>
      <c r="G24" s="611"/>
      <c r="H24" s="599"/>
      <c r="I24" s="600"/>
    </row>
    <row r="25" spans="1:9" ht="30" customHeight="1" x14ac:dyDescent="0.65">
      <c r="A25" s="651"/>
      <c r="B25" s="572" t="s">
        <v>371</v>
      </c>
      <c r="C25" s="572"/>
      <c r="D25" s="597">
        <f>IF(AND(B8="",C8="",D8="",E8="",F8="",G8=""),"",SUM($B$8:$G$8))</f>
        <v>0</v>
      </c>
      <c r="E25" s="598"/>
      <c r="F25" s="598">
        <f>IF(D25="","",IF((ROUNDDOWN(SUM(D25)*0.8,-3))&gt;350000,350000,ROUNDDOWN(SUM(D25)*0.8,-3)))</f>
        <v>0</v>
      </c>
      <c r="G25" s="611"/>
      <c r="H25" s="599"/>
      <c r="I25" s="600"/>
    </row>
    <row r="26" spans="1:9" ht="30" customHeight="1" thickBot="1" x14ac:dyDescent="0.7">
      <c r="A26" s="651"/>
      <c r="B26" s="573" t="s">
        <v>8</v>
      </c>
      <c r="C26" s="573"/>
      <c r="D26" s="597">
        <f>IF(AND(B9="",C9="",D9="",E9="",F9="",G9=""),"",SUM($B$9:$G$9))</f>
        <v>0</v>
      </c>
      <c r="E26" s="598"/>
      <c r="F26" s="598">
        <f>IF(D26="","",(ROUNDDOWN(SUM(D26)*0.8,-3)))</f>
        <v>0</v>
      </c>
      <c r="G26" s="611"/>
      <c r="H26" s="599"/>
      <c r="I26" s="600"/>
    </row>
    <row r="27" spans="1:9" ht="23" customHeight="1" thickTop="1" thickBot="1" x14ac:dyDescent="0.7">
      <c r="A27" s="652"/>
      <c r="B27" s="655" t="s">
        <v>256</v>
      </c>
      <c r="C27" s="655"/>
      <c r="D27" s="596">
        <f>IF(AND(D23="",D25="",D26="",D24=""),"",SUM(D23:E26))</f>
        <v>0</v>
      </c>
      <c r="E27" s="596"/>
      <c r="F27" s="653">
        <f>IF(AND(F23="",F25="",F26="",F24=""),"",SUM(F23:G26))</f>
        <v>0</v>
      </c>
      <c r="G27" s="654"/>
      <c r="H27" s="221" t="s">
        <v>393</v>
      </c>
      <c r="I27" s="258">
        <v>0</v>
      </c>
    </row>
    <row r="28" spans="1:9" ht="30" customHeight="1" thickBot="1" x14ac:dyDescent="0.7">
      <c r="A28" s="588" t="s">
        <v>299</v>
      </c>
      <c r="B28" s="647" t="s">
        <v>300</v>
      </c>
      <c r="C28" s="648"/>
      <c r="D28" s="610">
        <f>IF(B18="","",B18)</f>
        <v>0</v>
      </c>
      <c r="E28" s="610"/>
      <c r="F28" s="638">
        <f>IF(D28="","",IF((ROUNDDOWN(D28*0.8,-3))&gt;200000,200000,ROUNDDOWN(D28*0.8,-3)))</f>
        <v>0</v>
      </c>
      <c r="G28" s="639"/>
      <c r="H28" s="601" t="str">
        <f>IF(AND(1500000&gt;$I$35,F29&gt;I29),"☟増やせます☟","")</f>
        <v/>
      </c>
      <c r="I28" s="602"/>
    </row>
    <row r="29" spans="1:9" ht="23" customHeight="1" thickTop="1" thickBot="1" x14ac:dyDescent="0.7">
      <c r="A29" s="589"/>
      <c r="B29" s="635" t="s">
        <v>257</v>
      </c>
      <c r="C29" s="635"/>
      <c r="D29" s="636">
        <f>IF(D28="","",SUM(D28))</f>
        <v>0</v>
      </c>
      <c r="E29" s="637"/>
      <c r="F29" s="646">
        <f>IF(F28="","",IF(SUM(F28:G28)&gt;200000,200000,SUM(F28:G28)))</f>
        <v>0</v>
      </c>
      <c r="G29" s="637"/>
      <c r="H29" s="221" t="s">
        <v>393</v>
      </c>
      <c r="I29" s="258">
        <v>0</v>
      </c>
    </row>
    <row r="30" spans="1:9" ht="30" customHeight="1" x14ac:dyDescent="0.65">
      <c r="A30" s="628" t="s">
        <v>9</v>
      </c>
      <c r="B30" s="631" t="s">
        <v>374</v>
      </c>
      <c r="C30" s="631"/>
      <c r="D30" s="632">
        <f>IF(F13="","",F13)</f>
        <v>0</v>
      </c>
      <c r="E30" s="606"/>
      <c r="F30" s="633">
        <f>IF(D30="","",IF((ROUNDDOWN(D30*0.8,-3))&gt;500000,500000,ROUNDDOWN(D30*0.8,-3)))</f>
        <v>0</v>
      </c>
      <c r="G30" s="634"/>
      <c r="H30" s="599" t="str">
        <f>IF(AND(1500000&gt;$I$35,F34&gt;I34),"☟増やせます☟","")</f>
        <v/>
      </c>
      <c r="I30" s="600"/>
    </row>
    <row r="31" spans="1:9" ht="30" customHeight="1" x14ac:dyDescent="0.65">
      <c r="A31" s="629"/>
      <c r="B31" s="571" t="s">
        <v>367</v>
      </c>
      <c r="C31" s="571"/>
      <c r="D31" s="608">
        <f>IF(F14="","",F14)</f>
        <v>0</v>
      </c>
      <c r="E31" s="609"/>
      <c r="F31" s="608">
        <f>IF(D31="","",IF((ROUNDDOWN(D31*0.8,-3))&gt;200000,200000,ROUNDDOWN(D31*0.8,-3)))</f>
        <v>0</v>
      </c>
      <c r="G31" s="609"/>
      <c r="H31" s="599"/>
      <c r="I31" s="600"/>
    </row>
    <row r="32" spans="1:9" ht="30" customHeight="1" x14ac:dyDescent="0.65">
      <c r="A32" s="629"/>
      <c r="B32" s="571" t="s">
        <v>375</v>
      </c>
      <c r="C32" s="571"/>
      <c r="D32" s="608">
        <f>IF(F15="","",F15)</f>
        <v>0</v>
      </c>
      <c r="E32" s="609"/>
      <c r="F32" s="608">
        <f>IF(D32="","",IF((ROUNDDOWN(D32*0.8,-3))&gt;200000,200000,ROUNDDOWN(D32*0.8,-3)))</f>
        <v>0</v>
      </c>
      <c r="G32" s="609"/>
      <c r="H32" s="599"/>
      <c r="I32" s="600"/>
    </row>
    <row r="33" spans="1:10" ht="30" customHeight="1" thickBot="1" x14ac:dyDescent="0.7">
      <c r="A33" s="629"/>
      <c r="B33" s="623" t="s">
        <v>376</v>
      </c>
      <c r="C33" s="623"/>
      <c r="D33" s="624">
        <f>IF(F16="","",F16)</f>
        <v>0</v>
      </c>
      <c r="E33" s="568"/>
      <c r="F33" s="568">
        <f>IF(D33="","",IF((ROUNDDOWN(D33*0.8,-3))&gt;200000,200000,ROUNDDOWN(D33*0.8,-3)))</f>
        <v>0</v>
      </c>
      <c r="G33" s="569"/>
      <c r="H33" s="599"/>
      <c r="I33" s="600"/>
    </row>
    <row r="34" spans="1:10" ht="23" customHeight="1" thickTop="1" thickBot="1" x14ac:dyDescent="0.6">
      <c r="A34" s="630"/>
      <c r="B34" s="625" t="s">
        <v>285</v>
      </c>
      <c r="C34" s="625"/>
      <c r="D34" s="626">
        <f>IF(AND(D30="",D31="",D32="",D33=""),"",SUM(D30:E33))</f>
        <v>0</v>
      </c>
      <c r="E34" s="627"/>
      <c r="F34" s="626">
        <f>IF(AND(F30="",F31="",F32="",F33=""),"",SUM(F30:G33))</f>
        <v>0</v>
      </c>
      <c r="G34" s="627"/>
      <c r="H34" s="221" t="s">
        <v>393</v>
      </c>
      <c r="I34" s="256">
        <v>0</v>
      </c>
    </row>
    <row r="35" spans="1:10" ht="40" customHeight="1" thickTop="1" thickBot="1" x14ac:dyDescent="0.8">
      <c r="A35" s="620" t="s">
        <v>286</v>
      </c>
      <c r="B35" s="621"/>
      <c r="C35" s="621"/>
      <c r="D35" s="622">
        <f>IF(AND(D27="",D29="",D34=""),"",SUM(D27,D29,D34))</f>
        <v>0</v>
      </c>
      <c r="E35" s="622"/>
      <c r="F35" s="622">
        <f>SUM(F27,F29,F34)</f>
        <v>0</v>
      </c>
      <c r="G35" s="622"/>
      <c r="H35" s="220"/>
      <c r="I35" s="257">
        <f>ROUNDDOWN(SUM(I27,I29,I34),-3)</f>
        <v>0</v>
      </c>
    </row>
    <row r="36" spans="1:10" ht="26.5" customHeight="1" x14ac:dyDescent="0.55000000000000004">
      <c r="A36" s="566" t="str">
        <f>IF(I35&gt;1500000,"助成限度額150万円を超えています。",IF(OR(I27="",I29="",I34="",I35=""),"OK",""))</f>
        <v/>
      </c>
      <c r="B36" s="566"/>
      <c r="C36" s="566"/>
      <c r="D36" s="566"/>
      <c r="E36" s="566"/>
      <c r="F36" s="566"/>
      <c r="G36" s="566"/>
      <c r="H36" s="566"/>
      <c r="I36" s="566"/>
    </row>
    <row r="37" spans="1:10" ht="15" customHeight="1" x14ac:dyDescent="0.55000000000000004">
      <c r="A37" s="567" t="str">
        <f>IF(I35&gt;1500000,"150万円以下になるように各経費区分の申請額(クリーム色のセル)を入力し直してください。",IF(OR(I27="",I29="",I34="",I35=""),"OK",""))</f>
        <v/>
      </c>
      <c r="B37" s="567"/>
      <c r="C37" s="567"/>
      <c r="D37" s="567"/>
      <c r="E37" s="567"/>
      <c r="F37" s="567"/>
      <c r="G37" s="567"/>
      <c r="H37" s="567"/>
      <c r="I37" s="567"/>
    </row>
    <row r="38" spans="1:10" ht="15" customHeight="1" x14ac:dyDescent="0.55000000000000004">
      <c r="E38" s="3"/>
      <c r="F38" s="3"/>
      <c r="G38" s="3"/>
      <c r="H38" s="3"/>
      <c r="I38" s="3"/>
    </row>
    <row r="39" spans="1:10" ht="15" customHeight="1" x14ac:dyDescent="0.55000000000000004"/>
    <row r="40" spans="1:10" s="4" customFormat="1" ht="15" customHeight="1" x14ac:dyDescent="0.55000000000000004">
      <c r="F40"/>
      <c r="G40"/>
      <c r="H40"/>
      <c r="I40"/>
      <c r="J40"/>
    </row>
    <row r="41" spans="1:10" ht="15" customHeight="1" x14ac:dyDescent="0.55000000000000004"/>
    <row r="42" spans="1:10" ht="15" customHeight="1" x14ac:dyDescent="0.55000000000000004"/>
    <row r="43" spans="1:10" ht="15" customHeight="1" x14ac:dyDescent="0.55000000000000004"/>
    <row r="44" spans="1:10" ht="15" customHeight="1" x14ac:dyDescent="0.55000000000000004"/>
    <row r="45" spans="1:10" ht="15" customHeight="1" x14ac:dyDescent="0.55000000000000004">
      <c r="A45" s="5"/>
      <c r="B45" s="6"/>
      <c r="C45" s="6"/>
      <c r="D45" s="6"/>
      <c r="E45" s="6"/>
      <c r="F45" s="6"/>
      <c r="G45" s="6"/>
      <c r="H45" s="6"/>
    </row>
    <row r="46" spans="1:10" ht="15" customHeight="1" x14ac:dyDescent="0.55000000000000004">
      <c r="A46" s="7"/>
      <c r="B46" s="7"/>
      <c r="C46" s="7"/>
      <c r="D46" s="7"/>
      <c r="E46" s="7"/>
      <c r="F46" s="7"/>
      <c r="G46" s="7"/>
      <c r="H46" s="7"/>
    </row>
    <row r="47" spans="1:10" ht="15" customHeight="1" x14ac:dyDescent="0.55000000000000004">
      <c r="G47" s="7"/>
      <c r="H47" s="7"/>
    </row>
    <row r="48" spans="1:10" ht="15" customHeight="1" x14ac:dyDescent="0.55000000000000004">
      <c r="G48" s="7"/>
      <c r="H48" s="7"/>
    </row>
    <row r="49" spans="7:8" ht="15" customHeight="1" x14ac:dyDescent="0.55000000000000004">
      <c r="G49" s="7"/>
      <c r="H49" s="7"/>
    </row>
    <row r="50" spans="7:8" ht="15" customHeight="1" x14ac:dyDescent="0.55000000000000004">
      <c r="G50" s="7"/>
      <c r="H50" s="7"/>
    </row>
    <row r="51" spans="7:8" ht="15" customHeight="1" x14ac:dyDescent="0.55000000000000004">
      <c r="G51" s="7"/>
      <c r="H51" s="7"/>
    </row>
    <row r="52" spans="7:8" ht="15" customHeight="1" x14ac:dyDescent="0.55000000000000004">
      <c r="G52" s="7"/>
      <c r="H52" s="7"/>
    </row>
    <row r="53" spans="7:8" ht="15" customHeight="1" x14ac:dyDescent="0.55000000000000004">
      <c r="G53" s="7"/>
      <c r="H53" s="7"/>
    </row>
    <row r="54" spans="7:8" ht="15" customHeight="1" x14ac:dyDescent="0.55000000000000004">
      <c r="G54" s="7"/>
      <c r="H54" s="7"/>
    </row>
    <row r="55" spans="7:8" ht="15" customHeight="1" x14ac:dyDescent="0.55000000000000004"/>
    <row r="56" spans="7:8" ht="15" customHeight="1" x14ac:dyDescent="0.55000000000000004"/>
    <row r="57" spans="7:8" ht="15" customHeight="1" x14ac:dyDescent="0.55000000000000004"/>
    <row r="58" spans="7:8" ht="15" customHeight="1" x14ac:dyDescent="0.55000000000000004"/>
  </sheetData>
  <sheetProtection algorithmName="SHA-512" hashValue="nwd2/gXC5C2w4ySgEU+xIXeDNAy2iJPLerza3qGVwo9HLctBzGUnR1hmgaIpVv5RmFiNOMrJX7UVdY/K1+iOdg==" saltValue="F9b/e+7HDD7R9MQn/4zXZg==" spinCount="100000" sheet="1" objects="1" scenarios="1" formatCells="0"/>
  <mergeCells count="66">
    <mergeCell ref="B29:C29"/>
    <mergeCell ref="D29:E29"/>
    <mergeCell ref="F28:G28"/>
    <mergeCell ref="H8:I10"/>
    <mergeCell ref="H5:I7"/>
    <mergeCell ref="I18:I19"/>
    <mergeCell ref="F29:G29"/>
    <mergeCell ref="B28:C28"/>
    <mergeCell ref="A12:B12"/>
    <mergeCell ref="A23:A27"/>
    <mergeCell ref="F25:G25"/>
    <mergeCell ref="F26:G26"/>
    <mergeCell ref="F27:G27"/>
    <mergeCell ref="B27:C27"/>
    <mergeCell ref="D16:E16"/>
    <mergeCell ref="D17:E17"/>
    <mergeCell ref="A35:C35"/>
    <mergeCell ref="D35:E35"/>
    <mergeCell ref="F35:G35"/>
    <mergeCell ref="B33:C33"/>
    <mergeCell ref="D33:E33"/>
    <mergeCell ref="B34:C34"/>
    <mergeCell ref="D34:E34"/>
    <mergeCell ref="F34:G34"/>
    <mergeCell ref="A30:A34"/>
    <mergeCell ref="B30:C30"/>
    <mergeCell ref="D30:E30"/>
    <mergeCell ref="F30:G30"/>
    <mergeCell ref="B31:C31"/>
    <mergeCell ref="D31:E31"/>
    <mergeCell ref="F31:G31"/>
    <mergeCell ref="A4:G4"/>
    <mergeCell ref="D12:F12"/>
    <mergeCell ref="D13:E13"/>
    <mergeCell ref="D15:E15"/>
    <mergeCell ref="D14:E14"/>
    <mergeCell ref="H30:I33"/>
    <mergeCell ref="H28:I28"/>
    <mergeCell ref="H23:I26"/>
    <mergeCell ref="D23:E23"/>
    <mergeCell ref="F23:G23"/>
    <mergeCell ref="D32:E32"/>
    <mergeCell ref="F32:G32"/>
    <mergeCell ref="D28:E28"/>
    <mergeCell ref="F24:G24"/>
    <mergeCell ref="D20:E22"/>
    <mergeCell ref="D27:E27"/>
    <mergeCell ref="D25:E25"/>
    <mergeCell ref="D26:E26"/>
    <mergeCell ref="D24:E24"/>
    <mergeCell ref="H20:I21"/>
    <mergeCell ref="H22:I22"/>
    <mergeCell ref="A36:I36"/>
    <mergeCell ref="A37:I37"/>
    <mergeCell ref="F33:G33"/>
    <mergeCell ref="B23:C23"/>
    <mergeCell ref="B32:C32"/>
    <mergeCell ref="B25:C25"/>
    <mergeCell ref="B26:C26"/>
    <mergeCell ref="B24:C24"/>
    <mergeCell ref="B22:C22"/>
    <mergeCell ref="A20:C21"/>
    <mergeCell ref="F20:G20"/>
    <mergeCell ref="F21:G21"/>
    <mergeCell ref="F22:G22"/>
    <mergeCell ref="A28:A29"/>
  </mergeCells>
  <phoneticPr fontId="2"/>
  <conditionalFormatting sqref="B10:E10">
    <cfRule type="cellIs" dxfId="12" priority="24" operator="equal">
      <formula>"申請不可  "</formula>
    </cfRule>
  </conditionalFormatting>
  <conditionalFormatting sqref="F17">
    <cfRule type="cellIs" dxfId="11" priority="20" operator="equal">
      <formula>"申請不可  "</formula>
    </cfRule>
  </conditionalFormatting>
  <conditionalFormatting sqref="B18">
    <cfRule type="cellIs" dxfId="10" priority="19" operator="equal">
      <formula>"申請不可  "</formula>
    </cfRule>
  </conditionalFormatting>
  <conditionalFormatting sqref="F10:G10">
    <cfRule type="cellIs" dxfId="9" priority="18" operator="equal">
      <formula>"申請不可  "</formula>
    </cfRule>
  </conditionalFormatting>
  <conditionalFormatting sqref="B6:G9">
    <cfRule type="cellIs" dxfId="8" priority="17" operator="equal">
      <formula>"出展形態？"</formula>
    </cfRule>
  </conditionalFormatting>
  <conditionalFormatting sqref="H23">
    <cfRule type="containsText" dxfId="7" priority="10" operator="containsText" text="増やせます☟">
      <formula>NOT(ISERROR(SEARCH("増やせます☟",H23)))</formula>
    </cfRule>
  </conditionalFormatting>
  <conditionalFormatting sqref="A36">
    <cfRule type="containsText" dxfId="6" priority="9" operator="containsText" text="助成限度額150万円を超えています。">
      <formula>NOT(ISERROR(SEARCH("助成限度額150万円を超えています。",A36)))</formula>
    </cfRule>
  </conditionalFormatting>
  <conditionalFormatting sqref="H30">
    <cfRule type="containsText" dxfId="5" priority="8" operator="containsText" text="☟増やせます☟">
      <formula>NOT(ISERROR(SEARCH("☟増やせます☟",H30)))</formula>
    </cfRule>
  </conditionalFormatting>
  <conditionalFormatting sqref="I35">
    <cfRule type="cellIs" dxfId="4" priority="7" operator="greaterThan">
      <formula>1500000</formula>
    </cfRule>
  </conditionalFormatting>
  <conditionalFormatting sqref="H28">
    <cfRule type="containsText" dxfId="3" priority="6" operator="containsText" text="☟増やせます☟">
      <formula>NOT(ISERROR(SEARCH("☟増やせます☟",H28)))</formula>
    </cfRule>
  </conditionalFormatting>
  <conditionalFormatting sqref="A37">
    <cfRule type="containsText" dxfId="2" priority="5"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NOT(ISERROR(SEARCH("150万円以下になるように各経費区分の申請額(クリーム色のセル)を入力し直してください。",A37)))</formula>
    </cfRule>
  </conditionalFormatting>
  <conditionalFormatting sqref="D8:F8">
    <cfRule type="expression" priority="3">
      <formula>IF(OR($B$6:$G$9),"出展形態？",FALSE)</formula>
    </cfRule>
  </conditionalFormatting>
  <conditionalFormatting sqref="H5">
    <cfRule type="containsText" dxfId="1" priority="2" operator="containsText" text="展示会の出展形態が選択されていません。">
      <formula>NOT(ISERROR(SEARCH("展示会の出展形態が選択されていません。",H5)))</formula>
    </cfRule>
  </conditionalFormatting>
  <conditionalFormatting sqref="H8">
    <cfRule type="containsText" dxfId="0" priority="1" operator="containsText" text="出展形態を選択してください。">
      <formula>NOT(ISERROR(SEARCH("出展形態を選択してください。",H8)))</formula>
    </cfRule>
  </conditionalFormatting>
  <dataValidations xWindow="397" yWindow="692" count="6">
    <dataValidation allowBlank="1" showInputMessage="1" showErrorMessage="1" prompt="入力不要_x000a_(自動計算されます)" sqref="B6:G10 B13:B18 F13:F17 H29 H34 D23:G26 H27 D27:E35 F27:F34 G27:G32 G34"/>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販売促進費の助成金交付申請額をご入力ください。左記セルの金額を参考にしてください。" sqref="I34">
      <formula1>AND(F34&gt;=I34,MOD(I34,1000)=0)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展示会参加費の助成金交付申請額をご入力ください。左記セルの金額を参考にしてください。" sqref="I27">
      <formula1>AND(F27&gt;=I27,MOD(I27,1000)=0)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ECサイト初期登録料の助成金交付申請額をご入力ください。左記セルの金額を参考にしてください。" sqref="I29">
      <formula1>AND(F29&gt;=I29,MOD(I29,1000)=0)</formula1>
    </dataValidation>
    <dataValidation allowBlank="1" showInputMessage="1" showErrorMessage="1" prompt="▶入力不要_x000a_(自動計算されます)_x000a_" sqref="F35:G35"/>
    <dataValidation allowBlank="1" showInputMessage="1" showErrorMessage="1" prompt="入力不要（自動計算されます。）_x000a_本助成金の助成金交付申請額の金額となります。" sqref="I35"/>
  </dataValidations>
  <pageMargins left="0.70866141732283472" right="0.70866141732283472" top="0.55118110236220474" bottom="0.55118110236220474" header="0.31496062992125984" footer="0.31496062992125984"/>
  <pageSetup paperSize="9" scale="89"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7"/>
  <sheetViews>
    <sheetView view="pageBreakPreview" zoomScaleNormal="90" zoomScaleSheetLayoutView="100" workbookViewId="0"/>
  </sheetViews>
  <sheetFormatPr defaultColWidth="9" defaultRowHeight="17" x14ac:dyDescent="0.5"/>
  <cols>
    <col min="1" max="1" width="3.83203125" style="40" customWidth="1"/>
    <col min="2" max="2" width="2.33203125" style="41" customWidth="1"/>
    <col min="3" max="3" width="1.4140625" style="41" customWidth="1"/>
    <col min="4" max="4" width="3.6640625" style="41" customWidth="1"/>
    <col min="5" max="5" width="3.83203125" style="41" customWidth="1"/>
    <col min="6" max="6" width="3.6640625" style="41" customWidth="1"/>
    <col min="7" max="7" width="3.75" style="42" customWidth="1"/>
    <col min="8" max="8" width="3.6640625" style="42" customWidth="1"/>
    <col min="9" max="9" width="2.75" style="43" customWidth="1"/>
    <col min="10" max="10" width="2.5" style="71" customWidth="1"/>
    <col min="11" max="11" width="2.58203125" style="42" customWidth="1"/>
    <col min="12" max="12" width="6.5" style="42" customWidth="1"/>
    <col min="13" max="13" width="2.1640625" style="42" customWidth="1"/>
    <col min="14" max="14" width="1.25" style="42" customWidth="1"/>
    <col min="15" max="15" width="12" style="42" customWidth="1"/>
    <col min="16" max="16" width="15.6640625" style="42" customWidth="1"/>
    <col min="17" max="17" width="9.08203125" style="42" customWidth="1"/>
    <col min="18" max="18" width="25" style="42" customWidth="1"/>
    <col min="19" max="16384" width="9" style="42"/>
  </cols>
  <sheetData>
    <row r="1" spans="1:18" x14ac:dyDescent="0.5">
      <c r="A1" s="40" t="s">
        <v>16</v>
      </c>
      <c r="O1" s="86" t="s">
        <v>325</v>
      </c>
    </row>
    <row r="2" spans="1:18" ht="31" customHeight="1" x14ac:dyDescent="0.5">
      <c r="A2" s="683" t="s">
        <v>349</v>
      </c>
      <c r="B2" s="684"/>
      <c r="C2" s="684"/>
      <c r="D2" s="684"/>
      <c r="E2" s="684"/>
      <c r="F2" s="684"/>
      <c r="G2" s="684"/>
      <c r="H2" s="684"/>
      <c r="I2" s="684"/>
      <c r="J2" s="684"/>
      <c r="K2" s="684"/>
      <c r="L2" s="684"/>
      <c r="M2" s="684"/>
      <c r="N2" s="684"/>
      <c r="O2" s="684"/>
      <c r="P2" s="684"/>
      <c r="Q2" s="684"/>
      <c r="R2" s="44"/>
    </row>
    <row r="3" spans="1:18" ht="23.5" customHeight="1" x14ac:dyDescent="0.5">
      <c r="A3" s="685" t="s">
        <v>237</v>
      </c>
      <c r="B3" s="685"/>
      <c r="C3" s="685"/>
      <c r="D3" s="685"/>
      <c r="E3" s="685"/>
      <c r="F3" s="685"/>
      <c r="G3" s="685"/>
      <c r="H3" s="685"/>
      <c r="I3" s="685"/>
      <c r="J3" s="685"/>
      <c r="K3" s="685"/>
      <c r="L3" s="685"/>
      <c r="M3" s="685"/>
      <c r="N3" s="685"/>
      <c r="O3" s="685"/>
      <c r="P3" s="685"/>
      <c r="Q3" s="685"/>
      <c r="R3" s="58"/>
    </row>
    <row r="4" spans="1:18" ht="32.5" customHeight="1" x14ac:dyDescent="0.5">
      <c r="A4" s="686" t="s">
        <v>301</v>
      </c>
      <c r="B4" s="686"/>
      <c r="C4" s="686"/>
      <c r="D4" s="686"/>
      <c r="E4" s="686"/>
      <c r="F4" s="686"/>
      <c r="G4" s="686"/>
      <c r="H4" s="686"/>
      <c r="I4" s="686"/>
      <c r="J4" s="686"/>
      <c r="K4" s="686"/>
      <c r="L4" s="686"/>
      <c r="M4" s="686"/>
      <c r="N4" s="686"/>
      <c r="O4" s="686"/>
      <c r="P4" s="686"/>
      <c r="Q4" s="686"/>
      <c r="R4" s="68"/>
    </row>
    <row r="5" spans="1:18" x14ac:dyDescent="0.5">
      <c r="A5" s="667" t="s">
        <v>238</v>
      </c>
      <c r="B5" s="667"/>
      <c r="C5" s="667"/>
      <c r="D5" s="667"/>
      <c r="E5" s="667"/>
      <c r="F5" s="667"/>
      <c r="G5" s="667"/>
      <c r="H5" s="667"/>
      <c r="I5" s="667"/>
      <c r="J5" s="667"/>
      <c r="K5" s="667"/>
      <c r="L5" s="667"/>
      <c r="M5" s="667"/>
      <c r="N5" s="667"/>
      <c r="O5" s="667"/>
      <c r="P5" s="667"/>
      <c r="Q5" s="667"/>
      <c r="R5" s="67"/>
    </row>
    <row r="6" spans="1:18" ht="31.5" customHeight="1" x14ac:dyDescent="0.5">
      <c r="A6" s="151">
        <v>1</v>
      </c>
      <c r="B6" s="152"/>
      <c r="C6" s="681" t="s">
        <v>390</v>
      </c>
      <c r="D6" s="681"/>
      <c r="E6" s="681"/>
      <c r="F6" s="681"/>
      <c r="G6" s="681"/>
      <c r="H6" s="681"/>
      <c r="I6" s="681"/>
      <c r="J6" s="681"/>
      <c r="K6" s="681"/>
      <c r="L6" s="681"/>
      <c r="M6" s="681"/>
      <c r="N6" s="681"/>
      <c r="O6" s="681"/>
      <c r="P6" s="681"/>
      <c r="Q6" s="681"/>
      <c r="R6" s="57"/>
    </row>
    <row r="7" spans="1:18" ht="31.5" customHeight="1" x14ac:dyDescent="0.5">
      <c r="A7" s="151">
        <v>2</v>
      </c>
      <c r="B7" s="152"/>
      <c r="C7" s="681" t="s">
        <v>389</v>
      </c>
      <c r="D7" s="681"/>
      <c r="E7" s="681"/>
      <c r="F7" s="681"/>
      <c r="G7" s="681"/>
      <c r="H7" s="681"/>
      <c r="I7" s="681"/>
      <c r="J7" s="681"/>
      <c r="K7" s="681"/>
      <c r="L7" s="681"/>
      <c r="M7" s="681"/>
      <c r="N7" s="681"/>
      <c r="O7" s="681"/>
      <c r="P7" s="681"/>
      <c r="Q7" s="681"/>
      <c r="R7" s="57"/>
    </row>
    <row r="8" spans="1:18" ht="31.5" customHeight="1" x14ac:dyDescent="0.5">
      <c r="A8" s="151">
        <v>3</v>
      </c>
      <c r="B8" s="152"/>
      <c r="C8" s="660" t="s">
        <v>388</v>
      </c>
      <c r="D8" s="660"/>
      <c r="E8" s="660"/>
      <c r="F8" s="660"/>
      <c r="G8" s="660"/>
      <c r="H8" s="660"/>
      <c r="I8" s="660"/>
      <c r="J8" s="660"/>
      <c r="K8" s="660"/>
      <c r="L8" s="660"/>
      <c r="M8" s="660"/>
      <c r="N8" s="660"/>
      <c r="O8" s="660"/>
      <c r="P8" s="660"/>
      <c r="Q8" s="660"/>
      <c r="R8" s="57"/>
    </row>
    <row r="9" spans="1:18" ht="31.5" customHeight="1" x14ac:dyDescent="0.5">
      <c r="A9" s="151">
        <v>4</v>
      </c>
      <c r="B9" s="152"/>
      <c r="C9" s="682" t="s">
        <v>392</v>
      </c>
      <c r="D9" s="682"/>
      <c r="E9" s="682"/>
      <c r="F9" s="682"/>
      <c r="G9" s="682"/>
      <c r="H9" s="682"/>
      <c r="I9" s="682"/>
      <c r="J9" s="682"/>
      <c r="K9" s="682"/>
      <c r="L9" s="682"/>
      <c r="M9" s="682"/>
      <c r="N9" s="682"/>
      <c r="O9" s="682"/>
      <c r="P9" s="682"/>
      <c r="Q9" s="682"/>
      <c r="R9" s="57"/>
    </row>
    <row r="10" spans="1:18" ht="31.5" customHeight="1" x14ac:dyDescent="0.5">
      <c r="A10" s="151">
        <v>5</v>
      </c>
      <c r="B10" s="152"/>
      <c r="C10" s="660" t="s">
        <v>240</v>
      </c>
      <c r="D10" s="660"/>
      <c r="E10" s="660"/>
      <c r="F10" s="660"/>
      <c r="G10" s="660"/>
      <c r="H10" s="660"/>
      <c r="I10" s="660"/>
      <c r="J10" s="660"/>
      <c r="K10" s="660"/>
      <c r="L10" s="660"/>
      <c r="M10" s="660"/>
      <c r="N10" s="660"/>
      <c r="O10" s="660"/>
      <c r="P10" s="660"/>
      <c r="Q10" s="660"/>
      <c r="R10" s="57"/>
    </row>
    <row r="11" spans="1:18" ht="31.5" customHeight="1" x14ac:dyDescent="0.5">
      <c r="A11" s="151">
        <v>6</v>
      </c>
      <c r="B11" s="152"/>
      <c r="C11" s="660" t="s">
        <v>324</v>
      </c>
      <c r="D11" s="660"/>
      <c r="E11" s="660"/>
      <c r="F11" s="660"/>
      <c r="G11" s="660"/>
      <c r="H11" s="660"/>
      <c r="I11" s="660"/>
      <c r="J11" s="660"/>
      <c r="K11" s="660"/>
      <c r="L11" s="660"/>
      <c r="M11" s="660"/>
      <c r="N11" s="660"/>
      <c r="O11" s="660"/>
      <c r="P11" s="660"/>
      <c r="Q11" s="660"/>
      <c r="R11" s="57"/>
    </row>
    <row r="12" spans="1:18" ht="31.5" customHeight="1" x14ac:dyDescent="0.5">
      <c r="A12" s="151">
        <v>7</v>
      </c>
      <c r="B12" s="152"/>
      <c r="C12" s="660" t="s">
        <v>319</v>
      </c>
      <c r="D12" s="660"/>
      <c r="E12" s="660"/>
      <c r="F12" s="660"/>
      <c r="G12" s="660"/>
      <c r="H12" s="660"/>
      <c r="I12" s="660"/>
      <c r="J12" s="660"/>
      <c r="K12" s="660"/>
      <c r="L12" s="660"/>
      <c r="M12" s="660"/>
      <c r="N12" s="660"/>
      <c r="O12" s="660"/>
      <c r="P12" s="660"/>
      <c r="Q12" s="660"/>
      <c r="R12" s="57"/>
    </row>
    <row r="13" spans="1:18" ht="31.5" customHeight="1" x14ac:dyDescent="0.5">
      <c r="A13" s="151">
        <v>8</v>
      </c>
      <c r="B13" s="152"/>
      <c r="C13" s="660" t="s">
        <v>303</v>
      </c>
      <c r="D13" s="660"/>
      <c r="E13" s="660"/>
      <c r="F13" s="660"/>
      <c r="G13" s="660"/>
      <c r="H13" s="660"/>
      <c r="I13" s="660"/>
      <c r="J13" s="660"/>
      <c r="K13" s="660"/>
      <c r="L13" s="660"/>
      <c r="M13" s="660"/>
      <c r="N13" s="660"/>
      <c r="O13" s="660"/>
      <c r="P13" s="660"/>
      <c r="Q13" s="660"/>
      <c r="R13" s="57"/>
    </row>
    <row r="14" spans="1:18" ht="31.5" customHeight="1" x14ac:dyDescent="0.5">
      <c r="A14" s="151">
        <v>9</v>
      </c>
      <c r="B14" s="152"/>
      <c r="C14" s="660" t="s">
        <v>302</v>
      </c>
      <c r="D14" s="660"/>
      <c r="E14" s="660"/>
      <c r="F14" s="660"/>
      <c r="G14" s="660"/>
      <c r="H14" s="660"/>
      <c r="I14" s="660"/>
      <c r="J14" s="660"/>
      <c r="K14" s="660"/>
      <c r="L14" s="660"/>
      <c r="M14" s="660"/>
      <c r="N14" s="660"/>
      <c r="O14" s="660"/>
      <c r="P14" s="660"/>
      <c r="Q14" s="660"/>
      <c r="R14" s="57"/>
    </row>
    <row r="15" spans="1:18" ht="31.5" customHeight="1" x14ac:dyDescent="0.5">
      <c r="A15" s="151">
        <v>10</v>
      </c>
      <c r="B15" s="152"/>
      <c r="C15" s="660" t="s">
        <v>241</v>
      </c>
      <c r="D15" s="660"/>
      <c r="E15" s="660"/>
      <c r="F15" s="660"/>
      <c r="G15" s="660"/>
      <c r="H15" s="660"/>
      <c r="I15" s="660"/>
      <c r="J15" s="660"/>
      <c r="K15" s="660"/>
      <c r="L15" s="660"/>
      <c r="M15" s="660"/>
      <c r="N15" s="660"/>
      <c r="O15" s="660"/>
      <c r="P15" s="660"/>
      <c r="Q15" s="660"/>
      <c r="R15" s="57"/>
    </row>
    <row r="16" spans="1:18" ht="31.5" customHeight="1" x14ac:dyDescent="0.5">
      <c r="A16" s="151">
        <v>11</v>
      </c>
      <c r="B16" s="152"/>
      <c r="C16" s="660" t="s">
        <v>350</v>
      </c>
      <c r="D16" s="660"/>
      <c r="E16" s="660"/>
      <c r="F16" s="660"/>
      <c r="G16" s="660"/>
      <c r="H16" s="660"/>
      <c r="I16" s="660"/>
      <c r="J16" s="660"/>
      <c r="K16" s="660"/>
      <c r="L16" s="660"/>
      <c r="M16" s="660"/>
      <c r="N16" s="660"/>
      <c r="O16" s="660"/>
      <c r="P16" s="660"/>
      <c r="Q16" s="660"/>
      <c r="R16" s="57"/>
    </row>
    <row r="17" spans="1:18" ht="42.5" customHeight="1" x14ac:dyDescent="0.5">
      <c r="A17" s="151">
        <v>12</v>
      </c>
      <c r="B17" s="152"/>
      <c r="C17" s="660" t="s">
        <v>351</v>
      </c>
      <c r="D17" s="660"/>
      <c r="E17" s="660"/>
      <c r="F17" s="660"/>
      <c r="G17" s="660"/>
      <c r="H17" s="660"/>
      <c r="I17" s="660"/>
      <c r="J17" s="660"/>
      <c r="K17" s="660"/>
      <c r="L17" s="660"/>
      <c r="M17" s="660"/>
      <c r="N17" s="660"/>
      <c r="O17" s="660"/>
      <c r="P17" s="660"/>
      <c r="Q17" s="660"/>
      <c r="R17" s="57"/>
    </row>
    <row r="18" spans="1:18" ht="42.5" customHeight="1" x14ac:dyDescent="0.5">
      <c r="A18" s="151">
        <v>13</v>
      </c>
      <c r="B18" s="152"/>
      <c r="C18" s="660" t="s">
        <v>239</v>
      </c>
      <c r="D18" s="660"/>
      <c r="E18" s="660"/>
      <c r="F18" s="660"/>
      <c r="G18" s="660"/>
      <c r="H18" s="660"/>
      <c r="I18" s="660"/>
      <c r="J18" s="660"/>
      <c r="K18" s="660"/>
      <c r="L18" s="660"/>
      <c r="M18" s="660"/>
      <c r="N18" s="660"/>
      <c r="O18" s="660"/>
      <c r="P18" s="660"/>
      <c r="Q18" s="660"/>
      <c r="R18" s="57"/>
    </row>
    <row r="19" spans="1:18" ht="31.5" customHeight="1" x14ac:dyDescent="0.5">
      <c r="A19" s="98">
        <v>14</v>
      </c>
      <c r="B19" s="98"/>
      <c r="C19" s="666" t="s">
        <v>391</v>
      </c>
      <c r="D19" s="666"/>
      <c r="E19" s="666"/>
      <c r="F19" s="666"/>
      <c r="G19" s="666"/>
      <c r="H19" s="666"/>
      <c r="I19" s="666"/>
      <c r="J19" s="666"/>
      <c r="K19" s="666"/>
      <c r="L19" s="666"/>
      <c r="M19" s="666"/>
      <c r="N19" s="666"/>
      <c r="O19" s="666"/>
      <c r="P19" s="666"/>
      <c r="Q19" s="666"/>
      <c r="R19" s="57"/>
    </row>
    <row r="20" spans="1:18" ht="31.5" customHeight="1" x14ac:dyDescent="0.5">
      <c r="A20" s="667"/>
      <c r="B20" s="667"/>
      <c r="C20" s="667"/>
      <c r="D20" s="667"/>
      <c r="E20" s="667"/>
      <c r="F20" s="667"/>
      <c r="G20" s="667"/>
      <c r="H20" s="667"/>
      <c r="I20" s="667"/>
      <c r="J20" s="667"/>
      <c r="K20" s="667"/>
      <c r="L20" s="667"/>
      <c r="M20" s="667"/>
      <c r="N20" s="667"/>
      <c r="O20" s="667"/>
      <c r="P20" s="667"/>
      <c r="Q20" s="667"/>
      <c r="R20" s="57"/>
    </row>
    <row r="21" spans="1:18" ht="20" customHeight="1" x14ac:dyDescent="0.5">
      <c r="A21" s="87" t="s">
        <v>242</v>
      </c>
      <c r="B21" s="665"/>
      <c r="C21" s="665"/>
      <c r="D21" s="97" t="s">
        <v>243</v>
      </c>
      <c r="E21" s="219"/>
      <c r="F21" s="88" t="s">
        <v>244</v>
      </c>
      <c r="G21" s="219"/>
      <c r="H21" s="67" t="s">
        <v>245</v>
      </c>
      <c r="I21" s="91"/>
      <c r="J21" s="669" t="s">
        <v>250</v>
      </c>
      <c r="K21" s="669"/>
      <c r="L21" s="669"/>
      <c r="M21" s="67" t="s">
        <v>246</v>
      </c>
      <c r="N21" s="670"/>
      <c r="O21" s="671"/>
      <c r="P21" s="671"/>
      <c r="Q21" s="672"/>
      <c r="R21" s="57"/>
    </row>
    <row r="22" spans="1:18" ht="20" customHeight="1" x14ac:dyDescent="0.5">
      <c r="A22" s="89"/>
      <c r="B22" s="90"/>
      <c r="C22" s="90"/>
      <c r="D22" s="90"/>
      <c r="E22" s="90"/>
      <c r="F22" s="90"/>
      <c r="G22" s="45"/>
      <c r="H22" s="45"/>
      <c r="I22" s="91"/>
      <c r="J22" s="92"/>
      <c r="K22" s="93"/>
      <c r="L22" s="93"/>
      <c r="M22" s="94"/>
      <c r="N22" s="673"/>
      <c r="O22" s="674"/>
      <c r="P22" s="674"/>
      <c r="Q22" s="675"/>
      <c r="R22" s="57"/>
    </row>
    <row r="23" spans="1:18" ht="40" customHeight="1" x14ac:dyDescent="0.5">
      <c r="A23" s="95"/>
      <c r="B23" s="96"/>
      <c r="C23" s="96"/>
      <c r="D23" s="96"/>
      <c r="E23" s="96"/>
      <c r="F23" s="96"/>
      <c r="G23" s="45"/>
      <c r="H23" s="45"/>
      <c r="I23" s="91"/>
      <c r="J23" s="669" t="s">
        <v>304</v>
      </c>
      <c r="K23" s="669"/>
      <c r="L23" s="669"/>
      <c r="M23" s="67" t="s">
        <v>246</v>
      </c>
      <c r="N23" s="676"/>
      <c r="O23" s="677"/>
      <c r="P23" s="677"/>
      <c r="Q23" s="678"/>
      <c r="R23" s="57"/>
    </row>
    <row r="24" spans="1:18" ht="24" customHeight="1" x14ac:dyDescent="0.5">
      <c r="A24" s="95"/>
      <c r="B24" s="96"/>
      <c r="C24" s="96"/>
      <c r="D24" s="96"/>
      <c r="E24" s="96"/>
      <c r="F24" s="96"/>
      <c r="G24" s="45"/>
      <c r="H24" s="45"/>
      <c r="I24" s="91"/>
      <c r="J24" s="679" t="s">
        <v>331</v>
      </c>
      <c r="K24" s="679"/>
      <c r="L24" s="679"/>
      <c r="M24" s="71" t="s">
        <v>246</v>
      </c>
      <c r="N24" s="661"/>
      <c r="O24" s="662"/>
      <c r="P24" s="662"/>
      <c r="Q24" s="663"/>
      <c r="R24" s="57"/>
    </row>
    <row r="25" spans="1:18" ht="24" customHeight="1" x14ac:dyDescent="0.5">
      <c r="A25" s="95"/>
      <c r="B25" s="96"/>
      <c r="C25" s="96"/>
      <c r="D25" s="96"/>
      <c r="E25" s="96"/>
      <c r="F25" s="96"/>
      <c r="G25" s="45"/>
      <c r="H25" s="45"/>
      <c r="I25" s="91"/>
      <c r="J25" s="669" t="s">
        <v>332</v>
      </c>
      <c r="K25" s="669"/>
      <c r="L25" s="669"/>
      <c r="M25" s="67" t="s">
        <v>246</v>
      </c>
      <c r="N25" s="661"/>
      <c r="O25" s="662"/>
      <c r="P25" s="662"/>
      <c r="Q25" s="664"/>
      <c r="R25" s="57"/>
    </row>
    <row r="26" spans="1:18" ht="13.5" customHeight="1" x14ac:dyDescent="0.5">
      <c r="A26" s="46"/>
      <c r="B26" s="47"/>
      <c r="C26" s="47"/>
      <c r="D26" s="47"/>
      <c r="E26" s="47"/>
      <c r="F26" s="47"/>
      <c r="G26" s="45"/>
      <c r="H26" s="45"/>
      <c r="I26" s="48"/>
      <c r="J26" s="49"/>
      <c r="K26" s="49"/>
      <c r="L26" s="49"/>
      <c r="M26" s="49"/>
      <c r="N26" s="49"/>
      <c r="O26" s="49"/>
      <c r="P26" s="49"/>
      <c r="Q26" s="50"/>
      <c r="R26" s="50"/>
    </row>
    <row r="27" spans="1:18" ht="13.5" customHeight="1" x14ac:dyDescent="0.5">
      <c r="A27" s="46"/>
      <c r="B27" s="47"/>
      <c r="C27" s="47"/>
      <c r="D27" s="47"/>
      <c r="E27" s="47"/>
      <c r="F27" s="47"/>
      <c r="G27" s="45"/>
      <c r="H27" s="45"/>
      <c r="I27" s="48"/>
      <c r="J27" s="49"/>
      <c r="K27" s="49"/>
      <c r="L27" s="49"/>
      <c r="M27" s="49"/>
      <c r="N27" s="49"/>
      <c r="O27" s="49"/>
      <c r="P27" s="49"/>
      <c r="Q27" s="50"/>
      <c r="R27" s="50"/>
    </row>
    <row r="28" spans="1:18" ht="13.5" customHeight="1" x14ac:dyDescent="0.5">
      <c r="A28" s="46"/>
      <c r="B28" s="47"/>
      <c r="C28" s="47"/>
      <c r="D28" s="47"/>
      <c r="E28" s="47"/>
      <c r="F28" s="47"/>
      <c r="G28" s="45"/>
      <c r="H28" s="45"/>
      <c r="I28" s="48"/>
      <c r="J28" s="49"/>
      <c r="K28" s="49"/>
      <c r="L28" s="49"/>
      <c r="M28" s="49"/>
      <c r="N28" s="49"/>
      <c r="O28" s="49"/>
      <c r="P28" s="49"/>
      <c r="Q28" s="50"/>
      <c r="R28" s="50"/>
    </row>
    <row r="29" spans="1:18" ht="13.5" customHeight="1" x14ac:dyDescent="0.5">
      <c r="A29" s="46"/>
      <c r="B29" s="47"/>
      <c r="C29" s="47"/>
      <c r="D29" s="47"/>
      <c r="E29" s="47"/>
      <c r="F29" s="47"/>
      <c r="G29" s="45"/>
      <c r="H29" s="45"/>
      <c r="I29" s="48"/>
      <c r="J29" s="49"/>
      <c r="K29" s="49"/>
      <c r="L29" s="49"/>
      <c r="M29" s="49"/>
      <c r="N29" s="49"/>
      <c r="O29" s="49"/>
      <c r="P29" s="49"/>
      <c r="Q29" s="50"/>
      <c r="R29" s="50"/>
    </row>
    <row r="30" spans="1:18" ht="13.5" customHeight="1" x14ac:dyDescent="0.5">
      <c r="A30" s="46"/>
      <c r="B30" s="47"/>
      <c r="C30" s="47"/>
      <c r="D30" s="47"/>
      <c r="E30" s="47"/>
      <c r="F30" s="47"/>
      <c r="G30" s="45"/>
      <c r="H30" s="45"/>
      <c r="I30" s="48"/>
      <c r="J30" s="49"/>
      <c r="K30" s="49"/>
      <c r="L30" s="49"/>
      <c r="M30" s="49"/>
      <c r="N30" s="49"/>
      <c r="O30" s="49"/>
      <c r="P30" s="49"/>
      <c r="Q30" s="50"/>
      <c r="R30" s="50"/>
    </row>
    <row r="31" spans="1:18" ht="13.5" customHeight="1" x14ac:dyDescent="0.5">
      <c r="A31" s="46"/>
      <c r="B31" s="47"/>
      <c r="C31" s="47"/>
      <c r="D31" s="47"/>
      <c r="E31" s="47"/>
      <c r="F31" s="47"/>
      <c r="G31" s="45"/>
      <c r="H31" s="45"/>
      <c r="I31" s="48"/>
      <c r="J31" s="49"/>
      <c r="K31" s="49"/>
      <c r="L31" s="49"/>
      <c r="M31" s="49"/>
      <c r="N31" s="49"/>
      <c r="O31" s="49"/>
      <c r="P31" s="49"/>
      <c r="Q31" s="50"/>
      <c r="R31" s="50"/>
    </row>
    <row r="32" spans="1:18" x14ac:dyDescent="0.5">
      <c r="A32" s="46"/>
      <c r="B32" s="47"/>
      <c r="C32" s="47"/>
      <c r="D32" s="47"/>
      <c r="E32" s="47"/>
      <c r="F32" s="47"/>
      <c r="G32" s="45"/>
      <c r="H32" s="45"/>
      <c r="I32" s="51"/>
      <c r="J32" s="69"/>
      <c r="K32" s="45"/>
      <c r="L32" s="45"/>
      <c r="M32" s="45"/>
      <c r="N32" s="45"/>
      <c r="O32" s="45"/>
      <c r="P32" s="45"/>
      <c r="Q32" s="45"/>
      <c r="R32" s="45"/>
    </row>
    <row r="33" spans="1:18" x14ac:dyDescent="0.5">
      <c r="A33" s="46"/>
      <c r="B33" s="47"/>
      <c r="C33" s="47"/>
      <c r="D33" s="47"/>
      <c r="E33" s="47"/>
      <c r="F33" s="47"/>
      <c r="G33" s="45"/>
      <c r="H33" s="45"/>
      <c r="I33" s="51"/>
      <c r="J33" s="69"/>
      <c r="K33" s="45"/>
      <c r="L33" s="45"/>
      <c r="M33" s="45"/>
      <c r="N33" s="45"/>
      <c r="O33" s="45"/>
      <c r="P33" s="45"/>
      <c r="Q33" s="45"/>
      <c r="R33" s="45"/>
    </row>
    <row r="34" spans="1:18" x14ac:dyDescent="0.5">
      <c r="A34" s="46"/>
      <c r="B34" s="47"/>
      <c r="C34" s="47"/>
      <c r="D34" s="47"/>
      <c r="E34" s="47"/>
      <c r="F34" s="47"/>
      <c r="G34" s="45"/>
      <c r="H34" s="45"/>
      <c r="I34" s="51"/>
      <c r="J34" s="680"/>
      <c r="K34" s="680"/>
      <c r="L34" s="680"/>
      <c r="M34" s="680"/>
      <c r="N34" s="680"/>
      <c r="O34" s="680"/>
      <c r="P34" s="680"/>
      <c r="Q34" s="680"/>
      <c r="R34" s="70"/>
    </row>
    <row r="35" spans="1:18" x14ac:dyDescent="0.5">
      <c r="A35" s="46"/>
      <c r="B35" s="47"/>
      <c r="C35" s="47"/>
      <c r="D35" s="47"/>
      <c r="E35" s="47"/>
      <c r="F35" s="47"/>
      <c r="G35" s="45"/>
      <c r="H35" s="45"/>
      <c r="I35" s="51"/>
      <c r="J35" s="69"/>
      <c r="K35" s="45"/>
      <c r="L35" s="45"/>
      <c r="M35" s="45"/>
      <c r="N35" s="45"/>
      <c r="O35" s="45"/>
      <c r="P35" s="45"/>
      <c r="Q35" s="45"/>
      <c r="R35" s="45"/>
    </row>
    <row r="36" spans="1:18" x14ac:dyDescent="0.5">
      <c r="A36" s="46"/>
      <c r="B36" s="47"/>
      <c r="C36" s="47"/>
      <c r="D36" s="47"/>
      <c r="E36" s="47"/>
      <c r="F36" s="47"/>
      <c r="G36" s="45"/>
      <c r="H36" s="45"/>
      <c r="I36" s="51"/>
      <c r="J36" s="69"/>
      <c r="K36" s="45"/>
      <c r="L36" s="45"/>
      <c r="M36" s="45"/>
      <c r="N36" s="45"/>
      <c r="O36" s="45"/>
      <c r="P36" s="45"/>
      <c r="Q36" s="45"/>
      <c r="R36" s="45"/>
    </row>
    <row r="37" spans="1:18" x14ac:dyDescent="0.5">
      <c r="A37" s="46"/>
      <c r="B37" s="47"/>
      <c r="C37" s="47"/>
      <c r="D37" s="47"/>
      <c r="E37" s="47"/>
      <c r="F37" s="47"/>
      <c r="G37" s="45"/>
      <c r="H37" s="45"/>
      <c r="I37" s="51"/>
      <c r="J37" s="668"/>
      <c r="K37" s="668"/>
      <c r="L37" s="668"/>
      <c r="M37" s="668"/>
      <c r="N37" s="668"/>
      <c r="O37" s="668"/>
      <c r="P37" s="668"/>
      <c r="Q37" s="668"/>
      <c r="R37" s="69"/>
    </row>
    <row r="38" spans="1:18" x14ac:dyDescent="0.5">
      <c r="A38" s="46"/>
      <c r="B38" s="47"/>
      <c r="C38" s="47"/>
      <c r="D38" s="47"/>
      <c r="E38" s="47"/>
      <c r="F38" s="47"/>
      <c r="G38" s="45"/>
      <c r="H38" s="45"/>
      <c r="I38" s="52"/>
      <c r="J38" s="69"/>
      <c r="K38" s="45"/>
      <c r="L38" s="45"/>
      <c r="M38" s="45"/>
      <c r="N38" s="45"/>
      <c r="O38" s="45"/>
      <c r="P38" s="45"/>
      <c r="Q38" s="45"/>
      <c r="R38" s="45"/>
    </row>
    <row r="39" spans="1:18" x14ac:dyDescent="0.5">
      <c r="A39" s="46"/>
      <c r="B39" s="47"/>
      <c r="C39" s="47"/>
      <c r="D39" s="47"/>
      <c r="E39" s="47"/>
      <c r="F39" s="47"/>
      <c r="G39" s="45"/>
      <c r="H39" s="45"/>
      <c r="I39" s="52"/>
      <c r="J39" s="69"/>
      <c r="K39" s="45"/>
      <c r="L39" s="45"/>
      <c r="M39" s="45"/>
      <c r="N39" s="45"/>
      <c r="O39" s="45"/>
      <c r="P39" s="45"/>
      <c r="Q39" s="45"/>
      <c r="R39" s="45"/>
    </row>
    <row r="40" spans="1:18" x14ac:dyDescent="0.5">
      <c r="G40" s="53"/>
      <c r="H40" s="53"/>
      <c r="I40" s="54"/>
      <c r="J40" s="55"/>
      <c r="K40" s="53"/>
      <c r="L40" s="53"/>
      <c r="M40" s="53"/>
      <c r="N40" s="53"/>
      <c r="O40" s="53"/>
      <c r="P40" s="53"/>
      <c r="Q40" s="53"/>
      <c r="R40" s="53"/>
    </row>
    <row r="41" spans="1:18" x14ac:dyDescent="0.5">
      <c r="G41" s="53"/>
      <c r="H41" s="53"/>
      <c r="I41" s="54"/>
      <c r="J41" s="55"/>
      <c r="K41" s="53"/>
      <c r="L41" s="53"/>
      <c r="M41" s="53"/>
      <c r="N41" s="53"/>
      <c r="O41" s="53"/>
      <c r="P41" s="53"/>
      <c r="Q41" s="53"/>
      <c r="R41" s="53"/>
    </row>
    <row r="42" spans="1:18" x14ac:dyDescent="0.5">
      <c r="G42" s="53"/>
      <c r="H42" s="53"/>
      <c r="I42" s="54"/>
      <c r="J42" s="55"/>
      <c r="K42" s="53"/>
      <c r="L42" s="53"/>
      <c r="M42" s="53"/>
      <c r="N42" s="53"/>
      <c r="O42" s="53"/>
      <c r="P42" s="53"/>
      <c r="Q42" s="53"/>
      <c r="R42" s="53"/>
    </row>
    <row r="43" spans="1:18" x14ac:dyDescent="0.5">
      <c r="G43" s="53"/>
      <c r="H43" s="53"/>
      <c r="I43" s="54"/>
      <c r="J43" s="55"/>
      <c r="K43" s="53"/>
      <c r="L43" s="53"/>
      <c r="M43" s="53"/>
      <c r="N43" s="53"/>
      <c r="O43" s="53"/>
      <c r="P43" s="53"/>
      <c r="Q43" s="53"/>
      <c r="R43" s="53"/>
    </row>
    <row r="44" spans="1:18" x14ac:dyDescent="0.5">
      <c r="G44" s="53"/>
      <c r="H44" s="53"/>
      <c r="I44" s="54"/>
      <c r="J44" s="55"/>
      <c r="K44" s="53"/>
      <c r="L44" s="53"/>
      <c r="M44" s="53"/>
      <c r="N44" s="53"/>
      <c r="O44" s="53"/>
      <c r="P44" s="53"/>
      <c r="Q44" s="53"/>
      <c r="R44" s="53"/>
    </row>
    <row r="45" spans="1:18" x14ac:dyDescent="0.5">
      <c r="G45" s="53"/>
      <c r="H45" s="53"/>
      <c r="I45" s="54"/>
      <c r="J45" s="55"/>
      <c r="K45" s="53"/>
      <c r="L45" s="53"/>
      <c r="M45" s="53"/>
      <c r="N45" s="53"/>
      <c r="O45" s="53"/>
      <c r="P45" s="53"/>
      <c r="Q45" s="53"/>
      <c r="R45" s="53"/>
    </row>
    <row r="46" spans="1:18" x14ac:dyDescent="0.5">
      <c r="G46" s="53"/>
      <c r="H46" s="53"/>
      <c r="I46" s="54"/>
      <c r="J46" s="55"/>
      <c r="K46" s="53"/>
      <c r="L46" s="53"/>
      <c r="M46" s="53"/>
      <c r="N46" s="53"/>
      <c r="O46" s="53"/>
      <c r="P46" s="53"/>
      <c r="Q46" s="53"/>
      <c r="R46" s="53"/>
    </row>
    <row r="47" spans="1:18" x14ac:dyDescent="0.5">
      <c r="G47" s="53"/>
      <c r="H47" s="53"/>
      <c r="I47" s="54"/>
      <c r="J47" s="55"/>
      <c r="K47" s="53"/>
      <c r="L47" s="53"/>
      <c r="M47" s="53"/>
      <c r="N47" s="53"/>
      <c r="O47" s="53"/>
      <c r="P47" s="53"/>
      <c r="Q47" s="53"/>
      <c r="R47" s="53"/>
    </row>
  </sheetData>
  <sheetProtection algorithmName="SHA-512" hashValue="Wh68OTcI/WbKyIvZEa3ZwcH7rsw+1Qb9ZicQDXQblQ218HWHMY/9TIvVk6fd2kSKDrUa8TRB6KuymU5dSQXCzA==" saltValue="V3JKmyN6cCcNCMQd9/B5vA==" spinCount="100000" sheet="1" objects="1" scenarios="1" formatCells="0"/>
  <mergeCells count="31">
    <mergeCell ref="C7:Q7"/>
    <mergeCell ref="C8:Q8"/>
    <mergeCell ref="C9:Q9"/>
    <mergeCell ref="A2:Q2"/>
    <mergeCell ref="A3:Q3"/>
    <mergeCell ref="A4:Q4"/>
    <mergeCell ref="A5:Q5"/>
    <mergeCell ref="C6:Q6"/>
    <mergeCell ref="J37:Q37"/>
    <mergeCell ref="J21:L21"/>
    <mergeCell ref="N21:Q22"/>
    <mergeCell ref="J23:L23"/>
    <mergeCell ref="N23:Q23"/>
    <mergeCell ref="J24:L24"/>
    <mergeCell ref="N25:P25"/>
    <mergeCell ref="J25:L25"/>
    <mergeCell ref="J34:Q34"/>
    <mergeCell ref="C10:Q10"/>
    <mergeCell ref="C11:Q11"/>
    <mergeCell ref="C12:Q12"/>
    <mergeCell ref="N24:P24"/>
    <mergeCell ref="Q24:Q25"/>
    <mergeCell ref="C14:Q14"/>
    <mergeCell ref="C15:Q15"/>
    <mergeCell ref="C16:Q16"/>
    <mergeCell ref="C13:Q13"/>
    <mergeCell ref="B21:C21"/>
    <mergeCell ref="C19:Q19"/>
    <mergeCell ref="C17:Q17"/>
    <mergeCell ref="C18:Q18"/>
    <mergeCell ref="A20:Q20"/>
  </mergeCells>
  <phoneticPr fontId="2"/>
  <dataValidations count="5">
    <dataValidation allowBlank="1" showInputMessage="1" showErrorMessage="1" prompt="▶「履歴事項全部証明書」（個人の場合は「開業届」）と同じ表記(旧字体含む)で入力_x000a_▶英数字は「半角」で入力" sqref="N21:Q22"/>
    <dataValidation allowBlank="1" showInputMessage="1" showErrorMessage="1" prompt="登記簿等の記載と同一に_x000a_（旧字体含む）" sqref="N23:Q23"/>
    <dataValidation allowBlank="1" showInputMessage="1" showErrorMessage="1" prompt="登記簿等の記載と同一に_x000a_(旧字体含む）" sqref="N25"/>
    <dataValidation allowBlank="1" showInputMessage="1" showErrorMessage="1" prompt="▶「履歴事項全部証明書」と同一の役職名を入力_x000a_例）×代表取締役社長_x000a_　　　○代表取締役_x000a_▶個人事業主は記入不要" sqref="N24"/>
    <dataValidation allowBlank="1" showInputMessage="1" showErrorMessage="1" prompt="申請日を入力" sqref="B21"/>
  </dataValidations>
  <printOptions horizontalCentered="1"/>
  <pageMargins left="0.59055118110236227" right="0.59055118110236227" top="0.78740157480314965" bottom="0.78740157480314965" header="0" footer="0.1968503937007874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31</vt:i4>
      </vt:variant>
    </vt:vector>
  </HeadingPairs>
  <TitlesOfParts>
    <vt:vector size="40" baseType="lpstr">
      <vt:lpstr>申請書表紙</vt:lpstr>
      <vt:lpstr>１申請者概要２申請状況 </vt:lpstr>
      <vt:lpstr>３役員・株主</vt:lpstr>
      <vt:lpstr>４受給状況５掲載名称</vt:lpstr>
      <vt:lpstr>６展示会参加費</vt:lpstr>
      <vt:lpstr>７ECサイト</vt:lpstr>
      <vt:lpstr>８販促費</vt:lpstr>
      <vt:lpstr>９資金計画</vt:lpstr>
      <vt:lpstr>誓約書</vt:lpstr>
      <vt:lpstr>'１申請者概要２申請状況 '!A_農業・林業</vt:lpstr>
      <vt:lpstr>'１申請者概要２申請状況 '!B_漁業</vt:lpstr>
      <vt:lpstr>'１申請者概要２申請状況 '!C_鉱業・採石業・砂利採取業</vt:lpstr>
      <vt:lpstr>'１申請者概要２申請状況 '!D_建設業</vt:lpstr>
      <vt:lpstr>'１申請者概要２申請状況 '!E_製造業</vt:lpstr>
      <vt:lpstr>'６展示会参加費'!ECサイト</vt:lpstr>
      <vt:lpstr>'１申請者概要２申請状況 '!F_電気・ガス・熱供給・水道業</vt:lpstr>
      <vt:lpstr>'１申請者概要２申請状況 '!G_情報通信業</vt:lpstr>
      <vt:lpstr>'１申請者概要２申請状況 '!H_運輸業・郵便業</vt:lpstr>
      <vt:lpstr>'１申請者概要２申請状況 '!I_卸売業・小売業</vt:lpstr>
      <vt:lpstr>'１申請者概要２申請状況 '!J_金融業・保険業</vt:lpstr>
      <vt:lpstr>'１申請者概要２申請状況 '!K_不動産業・物品賃貸業</vt:lpstr>
      <vt:lpstr>'１申請者概要２申請状況 '!L_学術研究・専門・技術ｻｰﾋﾞｽ業</vt:lpstr>
      <vt:lpstr>'１申請者概要２申請状況 '!M_宿泊業・飲食ｻｰﾋﾞｽ業</vt:lpstr>
      <vt:lpstr>'１申請者概要２申請状況 '!N_生活関連ｻｰﾋﾞｽ業・娯楽業</vt:lpstr>
      <vt:lpstr>'１申請者概要２申請状況 '!O_教育・学習支援業</vt:lpstr>
      <vt:lpstr>'１申請者概要２申請状況 '!P_医療・福祉</vt:lpstr>
      <vt:lpstr>'１申請者概要２申請状況 '!Print_Area</vt:lpstr>
      <vt:lpstr>'３役員・株主'!Print_Area</vt:lpstr>
      <vt:lpstr>'４受給状況５掲載名称'!Print_Area</vt:lpstr>
      <vt:lpstr>'６展示会参加費'!Print_Area</vt:lpstr>
      <vt:lpstr>'７ECサイト'!Print_Area</vt:lpstr>
      <vt:lpstr>'８販促費'!Print_Area</vt:lpstr>
      <vt:lpstr>'９資金計画'!Print_Area</vt:lpstr>
      <vt:lpstr>申請書表紙!Print_Area</vt:lpstr>
      <vt:lpstr>誓約書!Print_Area</vt:lpstr>
      <vt:lpstr>'１申請者概要２申請状況 '!Q_複合ｻｰﾋﾞｽ事業</vt:lpstr>
      <vt:lpstr>'１申請者概要２申請状況 '!R_ｻｰﾋﾞｽ業〈他に分類されないもの〉</vt:lpstr>
      <vt:lpstr>'１申請者概要２申請状況 '!S_公務〈他に分類されるものを除く〉</vt:lpstr>
      <vt:lpstr>'１申請者概要２申請状況 '!T_分類不能の産業</vt:lpstr>
      <vt:lpstr>'１申請者概要２申請状況 '!大分類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2021-08-04T04:56:44Z</dcterms:modified>
</cp:coreProperties>
</file>