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n-mochizuki\Desktop\"/>
    </mc:Choice>
  </mc:AlternateContent>
  <bookViews>
    <workbookView xWindow="0" yWindow="0" windowWidth="19200" windowHeight="6970" activeTab="3"/>
  </bookViews>
  <sheets>
    <sheet name="データ収集" sheetId="160" r:id="rId1"/>
    <sheet name="申請前確認書" sheetId="153" r:id="rId2"/>
    <sheet name="申請前確認書 (2)" sheetId="159" r:id="rId3"/>
    <sheet name="1-4" sheetId="154" r:id="rId4"/>
    <sheet name="5-7" sheetId="157" r:id="rId5"/>
    <sheet name="共同申請構成表" sheetId="156" r:id="rId6"/>
    <sheet name="8" sheetId="158" r:id="rId7"/>
    <sheet name="9-1" sheetId="98" r:id="rId8"/>
    <sheet name="9-2" sheetId="97" r:id="rId9"/>
    <sheet name="9-3" sheetId="150" r:id="rId10"/>
    <sheet name="9-4" sheetId="125" r:id="rId11"/>
    <sheet name="9-5" sheetId="151" r:id="rId12"/>
    <sheet name="10" sheetId="152" r:id="rId13"/>
    <sheet name="11-12" sheetId="122" r:id="rId14"/>
    <sheet name="選択肢" sheetId="103" state="hidden" r:id="rId15"/>
    <sheet name="産業分類" sheetId="109" state="hidden" r:id="rId16"/>
    <sheet name="13" sheetId="99" r:id="rId17"/>
    <sheet name="経費区分別内訳" sheetId="155" r:id="rId18"/>
    <sheet name="利用・導入計画書(1件100万円以上の費用は提出必要）" sheetId="133" r:id="rId19"/>
    <sheet name="見積限定理由書" sheetId="148" state="hidden" r:id="rId20"/>
    <sheet name="ア　マーケティング調査委託費" sheetId="146" r:id="rId21"/>
    <sheet name="イ　 原材料副資材費" sheetId="138" r:id="rId22"/>
    <sheet name="ウ　システム及び設備導入費" sheetId="139" r:id="rId23"/>
    <sheet name="エ　外注・委託費" sheetId="140" r:id="rId24"/>
    <sheet name="オ　直接人件費" sheetId="141" r:id="rId25"/>
    <sheet name="カ　規格認証費" sheetId="143" r:id="rId26"/>
    <sheet name="キ　産業財産権出願費" sheetId="144" r:id="rId27"/>
    <sheet name="ク　販路開拓費" sheetId="142" r:id="rId28"/>
    <sheet name="日本標準産業分類表" sheetId="123" r:id="rId29"/>
    <sheet name="人件費単価一覧表" sheetId="145" r:id="rId30"/>
  </sheets>
  <externalReferences>
    <externalReference r:id="rId31"/>
    <externalReference r:id="rId32"/>
    <externalReference r:id="rId33"/>
  </externalReferences>
  <definedNames>
    <definedName name="_9．資金支出明細" localSheetId="12">#REF!</definedName>
    <definedName name="_9．資金支出明細" localSheetId="9">#REF!</definedName>
    <definedName name="_9．資金支出明細" localSheetId="11">#REF!</definedName>
    <definedName name="_9．資金支出明細" localSheetId="20">'ア　マーケティング調査委託費'!$A$1:$I$20</definedName>
    <definedName name="_9．資金支出明細" localSheetId="21">'イ　 原材料副資材費'!$A$1:$I$20</definedName>
    <definedName name="_9．資金支出明細" localSheetId="22">'ウ　システム及び設備導入費'!$A$1:$J$20</definedName>
    <definedName name="_9．資金支出明細" localSheetId="23">'エ　外注・委託費'!$A$2:$G$19</definedName>
    <definedName name="_9．資金支出明細" localSheetId="24">'オ　直接人件費'!$A$1:$I$14</definedName>
    <definedName name="_9．資金支出明細" localSheetId="25">'カ　規格認証費'!$A$1:$G$14</definedName>
    <definedName name="_9．資金支出明細" localSheetId="26">'キ　産業財産権出願費'!$A$1:$G$14</definedName>
    <definedName name="_9．資金支出明細" localSheetId="27">'ク　販路開拓費'!$A$1:$I$14</definedName>
    <definedName name="_9．資金支出明細" localSheetId="2">#REF!</definedName>
    <definedName name="_9．資金支出明細" localSheetId="29">#REF!</definedName>
    <definedName name="_9．資金支出明細">#REF!</definedName>
    <definedName name="e" localSheetId="2">#REF!</definedName>
    <definedName name="e">#REF!</definedName>
    <definedName name="ja" localSheetId="12">#REF!</definedName>
    <definedName name="ja" localSheetId="9">#REF!</definedName>
    <definedName name="ja" localSheetId="11">#REF!</definedName>
    <definedName name="ja" localSheetId="20">#REF!</definedName>
    <definedName name="ja" localSheetId="26">#REF!</definedName>
    <definedName name="ja" localSheetId="2">#REF!</definedName>
    <definedName name="ja">#REF!</definedName>
    <definedName name="kaidai" localSheetId="12">#REF!</definedName>
    <definedName name="kaidai" localSheetId="9">#REF!</definedName>
    <definedName name="kaidai" localSheetId="11">#REF!</definedName>
    <definedName name="kaidai" localSheetId="20">#REF!</definedName>
    <definedName name="kaidai" localSheetId="26">#REF!</definedName>
    <definedName name="kaidai" localSheetId="2">#REF!</definedName>
    <definedName name="kaidai">#REF!</definedName>
    <definedName name="koukoku" localSheetId="12">#REF!</definedName>
    <definedName name="koukoku" localSheetId="9">#REF!</definedName>
    <definedName name="koukoku" localSheetId="11">#REF!</definedName>
    <definedName name="koukoku" localSheetId="20">#REF!</definedName>
    <definedName name="koukoku" localSheetId="26">#REF!</definedName>
    <definedName name="koukoku" localSheetId="2">#REF!</definedName>
    <definedName name="koukoku">#REF!</definedName>
    <definedName name="_xlnm.Print_Area" localSheetId="12">'10'!$A$1:$R$17</definedName>
    <definedName name="_xlnm.Print_Area" localSheetId="13">'11-12'!$A$1:$Q$20</definedName>
    <definedName name="_xlnm.Print_Area" localSheetId="16">'13'!$A$1:$T$29</definedName>
    <definedName name="_xlnm.Print_Area" localSheetId="3">'1-4'!$A$1:$X$31</definedName>
    <definedName name="_xlnm.Print_Area" localSheetId="4">'5-7'!$A$1:$X$41</definedName>
    <definedName name="_xlnm.Print_Area" localSheetId="6">'8'!$A$1:$Y$31</definedName>
    <definedName name="_xlnm.Print_Area" localSheetId="7">'9-1'!$A$1:$I$15</definedName>
    <definedName name="_xlnm.Print_Area" localSheetId="8">'9-2'!$A$1:$P$12</definedName>
    <definedName name="_xlnm.Print_Area" localSheetId="9">'9-3'!$A$1:$R$31</definedName>
    <definedName name="_xlnm.Print_Area" localSheetId="10">'9-4'!$A$1:$R$16</definedName>
    <definedName name="_xlnm.Print_Area" localSheetId="11">'9-5'!$A$1:$Q$19</definedName>
    <definedName name="_xlnm.Print_Area" localSheetId="20">'ア　マーケティング調査委託費'!$A$1:$J$20</definedName>
    <definedName name="_xlnm.Print_Area" localSheetId="21">'イ　 原材料副資材費'!$A$1:$J$20</definedName>
    <definedName name="_xlnm.Print_Area" localSheetId="22">'ウ　システム及び設備導入費'!$A$1:$K$21</definedName>
    <definedName name="_xlnm.Print_Area" localSheetId="23">'エ　外注・委託費'!$A$1:$H$19</definedName>
    <definedName name="_xlnm.Print_Area" localSheetId="24">'オ　直接人件費'!$A$1:$I$14</definedName>
    <definedName name="_xlnm.Print_Area" localSheetId="25">'カ　規格認証費'!$A$1:$H$14</definedName>
    <definedName name="_xlnm.Print_Area" localSheetId="26">'キ　産業財産権出願費'!$A$1:$H$14</definedName>
    <definedName name="_xlnm.Print_Area" localSheetId="27">'ク　販路開拓費'!$A$1:$J$14</definedName>
    <definedName name="_xlnm.Print_Area" localSheetId="5">共同申請構成表!$A$1:$X$26</definedName>
    <definedName name="_xlnm.Print_Area" localSheetId="17">経費区分別内訳!$A$1:$G$31</definedName>
    <definedName name="_xlnm.Print_Area" localSheetId="19">見積限定理由書!$A$1:$N$53</definedName>
    <definedName name="_xlnm.Print_Area" localSheetId="1">申請前確認書!$A$1:$W$41</definedName>
    <definedName name="_xlnm.Print_Area" localSheetId="2">'申請前確認書 (2)'!$A$1:$W$43</definedName>
    <definedName name="_xlnm.Print_Area" localSheetId="29">人件費単価一覧表!$A$1:$B$25</definedName>
    <definedName name="_xlnm.Print_Area" localSheetId="14">選択肢!$M$2:$M$7</definedName>
    <definedName name="_xlnm.Print_Area" localSheetId="28">日本標準産業分類表!$A$1:$I$76</definedName>
    <definedName name="_xlnm.Print_Area" localSheetId="18">'利用・導入計画書(1件100万円以上の費用は提出必要）'!$A$1:$S$15</definedName>
    <definedName name="_xlnm.Print_Titles" localSheetId="18">'利用・導入計画書(1件100万円以上の費用は提出必要）'!$1:$3</definedName>
    <definedName name="q" localSheetId="12">#REF!</definedName>
    <definedName name="q" localSheetId="9">#REF!</definedName>
    <definedName name="q" localSheetId="11">#REF!</definedName>
    <definedName name="q" localSheetId="20">#REF!</definedName>
    <definedName name="q" localSheetId="26">#REF!</definedName>
    <definedName name="q" localSheetId="2">#REF!</definedName>
    <definedName name="q">#REF!</definedName>
    <definedName name="S_公務〈他に分類されるものを除く〉" localSheetId="12">'[1]１申請者概要２セミナー３申請状況'!#REF!</definedName>
    <definedName name="S_公務〈他に分類されるものを除く〉" localSheetId="9">'[1]１申請者概要２セミナー３申請状況'!#REF!</definedName>
    <definedName name="S_公務〈他に分類されるものを除く〉" localSheetId="11">'[1]１申請者概要２セミナー３申請状況'!#REF!</definedName>
    <definedName name="S_公務〈他に分類されるものを除く〉" localSheetId="20">'[1]１申請者概要２セミナー３申請状況'!#REF!</definedName>
    <definedName name="S_公務〈他に分類されるものを除く〉" localSheetId="26">'[1]１申請者概要２セミナー３申請状況'!#REF!</definedName>
    <definedName name="S_公務〈他に分類されるものを除く〉" localSheetId="2">'[1]１申請者概要２セミナー３申請状況'!#REF!</definedName>
    <definedName name="S_公務〈他に分類されるものを除く〉">'[1]１申請者概要２セミナー３申請状況'!#REF!</definedName>
    <definedName name="siki" localSheetId="12">#REF!</definedName>
    <definedName name="siki" localSheetId="9">#REF!</definedName>
    <definedName name="siki" localSheetId="11">#REF!</definedName>
    <definedName name="siki" localSheetId="20">#REF!</definedName>
    <definedName name="siki" localSheetId="26">#REF!</definedName>
    <definedName name="siki" localSheetId="2">#REF!</definedName>
    <definedName name="siki">#REF!</definedName>
    <definedName name="T_分類不能の産業" localSheetId="12">'[1]１申請者概要２セミナー３申請状況'!#REF!</definedName>
    <definedName name="T_分類不能の産業" localSheetId="9">'[1]１申請者概要２セミナー３申請状況'!#REF!</definedName>
    <definedName name="T_分類不能の産業" localSheetId="11">'[1]１申請者概要２セミナー３申請状況'!#REF!</definedName>
    <definedName name="T_分類不能の産業" localSheetId="20">'[1]１申請者概要２セミナー３申請状況'!#REF!</definedName>
    <definedName name="T_分類不能の産業" localSheetId="26">'[1]１申請者概要２セミナー３申請状況'!#REF!</definedName>
    <definedName name="T_分類不能の産業" localSheetId="2">'[1]１申請者概要２セミナー３申請状況'!#REF!</definedName>
    <definedName name="T_分類不能の産業">'[1]１申請者概要２セミナー３申請状況'!#REF!</definedName>
    <definedName name="w" localSheetId="12">#REF!</definedName>
    <definedName name="w" localSheetId="9">#REF!</definedName>
    <definedName name="w" localSheetId="11">#REF!</definedName>
    <definedName name="w" localSheetId="20">#REF!</definedName>
    <definedName name="w" localSheetId="26">#REF!</definedName>
    <definedName name="w" localSheetId="2">#REF!</definedName>
    <definedName name="w">#REF!</definedName>
    <definedName name="ｚ" localSheetId="12">#REF!</definedName>
    <definedName name="ｚ" localSheetId="9">#REF!</definedName>
    <definedName name="ｚ" localSheetId="11">#REF!</definedName>
    <definedName name="ｚ" localSheetId="20">#REF!</definedName>
    <definedName name="ｚ" localSheetId="21">#REF!</definedName>
    <definedName name="ｚ" localSheetId="22">#REF!</definedName>
    <definedName name="ｚ" localSheetId="23">#REF!</definedName>
    <definedName name="ｚ" localSheetId="24">#REF!</definedName>
    <definedName name="ｚ" localSheetId="25">#REF!</definedName>
    <definedName name="ｚ" localSheetId="26">#REF!</definedName>
    <definedName name="ｚ" localSheetId="27">#REF!</definedName>
    <definedName name="ｚ" localSheetId="2">#REF!</definedName>
    <definedName name="ｚ" localSheetId="29">#REF!</definedName>
    <definedName name="ｚ">#REF!</definedName>
    <definedName name="Z_78A06D35_997C_49BE_BF64_1932D8EC4307_.wvu.PrintArea" localSheetId="20" hidden="1">'ア　マーケティング調査委託費'!$A$1:$I$9</definedName>
    <definedName name="Z_78A06D35_997C_49BE_BF64_1932D8EC4307_.wvu.PrintArea" localSheetId="21" hidden="1">'イ　 原材料副資材費'!$A$1:$I$9</definedName>
    <definedName name="Z_78A06D35_997C_49BE_BF64_1932D8EC4307_.wvu.PrintArea" localSheetId="22" hidden="1">'ウ　システム及び設備導入費'!$A$1:$J$19</definedName>
    <definedName name="Z_78A06D35_997C_49BE_BF64_1932D8EC4307_.wvu.PrintArea" localSheetId="23" hidden="1">'エ　外注・委託費'!$A$2:$G$18</definedName>
    <definedName name="Z_78A06D35_997C_49BE_BF64_1932D8EC4307_.wvu.PrintArea" localSheetId="24" hidden="1">'オ　直接人件費'!$A$1:$I$13</definedName>
    <definedName name="Z_78A06D35_997C_49BE_BF64_1932D8EC4307_.wvu.PrintArea" localSheetId="25" hidden="1">'カ　規格認証費'!$A$1:$G$8</definedName>
    <definedName name="Z_78A06D35_997C_49BE_BF64_1932D8EC4307_.wvu.PrintArea" localSheetId="26" hidden="1">'キ　産業財産権出願費'!$A$1:$G$8</definedName>
    <definedName name="Z_78A06D35_997C_49BE_BF64_1932D8EC4307_.wvu.PrintArea" localSheetId="27" hidden="1">'ク　販路開拓費'!$A$1:$I$8</definedName>
    <definedName name="zz" localSheetId="12">#REF!</definedName>
    <definedName name="zz" localSheetId="9">#REF!</definedName>
    <definedName name="zz" localSheetId="11">#REF!</definedName>
    <definedName name="zz" localSheetId="20">#REF!</definedName>
    <definedName name="zz" localSheetId="26">#REF!</definedName>
    <definedName name="zz" localSheetId="2">#REF!</definedName>
    <definedName name="zz">#REF!</definedName>
    <definedName name="ああ" localSheetId="2">#REF!</definedName>
    <definedName name="ああ">#REF!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24">#REF!</definedName>
    <definedName name="サービス業" localSheetId="25">#REF!</definedName>
    <definedName name="サービス業" localSheetId="26">#REF!</definedName>
    <definedName name="サービス業" localSheetId="27">#REF!</definedName>
    <definedName name="サービス業" localSheetId="17">#REF!</definedName>
    <definedName name="サービス業" localSheetId="29">#REF!</definedName>
    <definedName name="サービス業" localSheetId="18">#REF!</definedName>
    <definedName name="サービス業">産業分類!$E$4:$E$32</definedName>
    <definedName name="サンプル" localSheetId="12">#REF!</definedName>
    <definedName name="サンプル" localSheetId="9">#REF!</definedName>
    <definedName name="サンプル" localSheetId="11">#REF!</definedName>
    <definedName name="サンプル" localSheetId="20">#REF!</definedName>
    <definedName name="サンプル" localSheetId="26">#REF!</definedName>
    <definedName name="サンプル" localSheetId="2">#REF!</definedName>
    <definedName name="サンプル">#REF!</definedName>
    <definedName name="スマートシティ" localSheetId="12">#REF!</definedName>
    <definedName name="スマートシティ" localSheetId="9">#REF!</definedName>
    <definedName name="スマートシティ" localSheetId="11">#REF!</definedName>
    <definedName name="スマートシティ" localSheetId="20">#REF!</definedName>
    <definedName name="スマートシティ" localSheetId="26">#REF!</definedName>
    <definedName name="スマートシティ" localSheetId="2">#REF!</definedName>
    <definedName name="スマートシティ">#REF!</definedName>
    <definedName name="セーフシティ" localSheetId="12">#REF!</definedName>
    <definedName name="セーフシティ" localSheetId="9">#REF!</definedName>
    <definedName name="セーフシティ" localSheetId="11">#REF!</definedName>
    <definedName name="セーフシティ" localSheetId="20">#REF!</definedName>
    <definedName name="セーフシティ" localSheetId="26">#REF!</definedName>
    <definedName name="セーフシティ" localSheetId="2">#REF!</definedName>
    <definedName name="セーフシティ">#REF!</definedName>
    <definedName name="ダイバーシティ" localSheetId="12">#REF!</definedName>
    <definedName name="ダイバーシティ" localSheetId="9">#REF!</definedName>
    <definedName name="ダイバーシティ" localSheetId="11">#REF!</definedName>
    <definedName name="ダイバーシティ" localSheetId="20">#REF!</definedName>
    <definedName name="ダイバーシティ" localSheetId="26">#REF!</definedName>
    <definedName name="ダイバーシティ" localSheetId="2">#REF!</definedName>
    <definedName name="ダイバーシティ">#REF!</definedName>
    <definedName name="卸売業" localSheetId="20">#REF!</definedName>
    <definedName name="卸売業" localSheetId="21">#REF!</definedName>
    <definedName name="卸売業" localSheetId="22">#REF!</definedName>
    <definedName name="卸売業" localSheetId="23">#REF!</definedName>
    <definedName name="卸売業" localSheetId="24">#REF!</definedName>
    <definedName name="卸売業" localSheetId="25">#REF!</definedName>
    <definedName name="卸売業" localSheetId="26">#REF!</definedName>
    <definedName name="卸売業" localSheetId="27">#REF!</definedName>
    <definedName name="卸売業" localSheetId="17">#REF!</definedName>
    <definedName name="卸売業" localSheetId="29">#REF!</definedName>
    <definedName name="卸売業" localSheetId="18">#REF!</definedName>
    <definedName name="卸売業">産業分類!$C$4:$C$9</definedName>
    <definedName name="海外" localSheetId="12">#REF!</definedName>
    <definedName name="海外" localSheetId="9">#REF!</definedName>
    <definedName name="海外" localSheetId="11">#REF!</definedName>
    <definedName name="海外" localSheetId="20">#REF!</definedName>
    <definedName name="海外" localSheetId="26">#REF!</definedName>
    <definedName name="海外" localSheetId="2">#REF!</definedName>
    <definedName name="海外">#REF!</definedName>
    <definedName name="雑役・事務">'[2]個人別時間-入力'!$E$3</definedName>
    <definedName name="実施計画７" localSheetId="12">#REF!</definedName>
    <definedName name="実施計画７" localSheetId="9">#REF!</definedName>
    <definedName name="実施計画７" localSheetId="11">#REF!</definedName>
    <definedName name="実施計画７" localSheetId="20">#REF!</definedName>
    <definedName name="実施計画７" localSheetId="26">#REF!</definedName>
    <definedName name="実施計画７" localSheetId="2">#REF!</definedName>
    <definedName name="実施計画７">#REF!</definedName>
    <definedName name="種別" localSheetId="12">#REF!</definedName>
    <definedName name="種別" localSheetId="9">#REF!</definedName>
    <definedName name="種別" localSheetId="11">#REF!</definedName>
    <definedName name="種別" localSheetId="20">#REF!</definedName>
    <definedName name="種別" localSheetId="26">#REF!</definedName>
    <definedName name="種別" localSheetId="2">#REF!</definedName>
    <definedName name="種別">#REF!</definedName>
    <definedName name="助成事業のフロー・スケジュール" localSheetId="12">#REF!</definedName>
    <definedName name="助成事業のフロー・スケジュール" localSheetId="9">#REF!</definedName>
    <definedName name="助成事業のフロー・スケジュール" localSheetId="11">#REF!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27">#REF!</definedName>
    <definedName name="助成事業のフロー・スケジュール" localSheetId="2">#REF!</definedName>
    <definedName name="助成事業のフロー・スケジュール" localSheetId="29">#REF!</definedName>
    <definedName name="助成事業のフロー・スケジュール">#REF!</definedName>
    <definedName name="小売業" localSheetId="20">#REF!</definedName>
    <definedName name="小売業" localSheetId="21">#REF!</definedName>
    <definedName name="小売業" localSheetId="22">#REF!</definedName>
    <definedName name="小売業" localSheetId="23">#REF!</definedName>
    <definedName name="小売業" localSheetId="24">#REF!</definedName>
    <definedName name="小売業" localSheetId="25">#REF!</definedName>
    <definedName name="小売業" localSheetId="26">#REF!</definedName>
    <definedName name="小売業" localSheetId="27">#REF!</definedName>
    <definedName name="小売業" localSheetId="17">#REF!</definedName>
    <definedName name="小売業" localSheetId="29">#REF!</definedName>
    <definedName name="小売業" localSheetId="18">#REF!</definedName>
    <definedName name="小売業">産業分類!$D$4:$D$11</definedName>
    <definedName name="製造業・その他">産業分類!$B$4:$B$62</definedName>
    <definedName name="製造業その他" localSheetId="12">#REF!</definedName>
    <definedName name="製造業その他" localSheetId="9">#REF!</definedName>
    <definedName name="製造業その他" localSheetId="11">#REF!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24">#REF!</definedName>
    <definedName name="製造業その他" localSheetId="25">#REF!</definedName>
    <definedName name="製造業その他" localSheetId="26">#REF!</definedName>
    <definedName name="製造業その他" localSheetId="27">#REF!</definedName>
    <definedName name="製造業その他" localSheetId="2">#REF!</definedName>
    <definedName name="製造業その他" localSheetId="29">#REF!</definedName>
    <definedName name="製造業その他">#REF!</definedName>
    <definedName name="大分類">'[1]１申請者概要２セミナー３申請状況'!$AG$5:$AG$22</definedName>
  </definedNames>
  <calcPr calcId="162913"/>
</workbook>
</file>

<file path=xl/calcChain.xml><?xml version="1.0" encoding="utf-8"?>
<calcChain xmlns="http://schemas.openxmlformats.org/spreadsheetml/2006/main">
  <c r="AS2" i="160" l="1"/>
  <c r="AP2" i="160"/>
  <c r="AO2" i="160"/>
  <c r="AN2" i="160"/>
  <c r="AM2" i="160"/>
  <c r="AL2" i="160"/>
  <c r="AK2" i="160"/>
  <c r="AJ2" i="160"/>
  <c r="AI2" i="160"/>
  <c r="AH2" i="160"/>
  <c r="AG2" i="160"/>
  <c r="AE2" i="160"/>
  <c r="AD2" i="160"/>
  <c r="AC2" i="160"/>
  <c r="AB2" i="160"/>
  <c r="AA2" i="160"/>
  <c r="Y2" i="160"/>
  <c r="X2" i="160"/>
  <c r="W2" i="160"/>
  <c r="V2" i="160"/>
  <c r="U2" i="160"/>
  <c r="T2" i="160"/>
  <c r="S2" i="160"/>
  <c r="R2" i="160"/>
  <c r="Q2" i="160"/>
  <c r="P2" i="160"/>
  <c r="O2" i="160"/>
  <c r="N2" i="160"/>
  <c r="M2" i="160"/>
  <c r="L2" i="160"/>
  <c r="K2" i="160"/>
  <c r="J2" i="160"/>
  <c r="I2" i="160"/>
  <c r="H2" i="160"/>
  <c r="G2" i="160"/>
  <c r="F2" i="160"/>
  <c r="E2" i="160"/>
  <c r="C2" i="160"/>
  <c r="B2" i="160"/>
  <c r="R2" i="157" l="1"/>
  <c r="J5" i="157" l="1"/>
  <c r="H3" i="157"/>
  <c r="O9" i="154"/>
  <c r="N6" i="154"/>
  <c r="F16" i="152" l="1"/>
  <c r="F15" i="152"/>
  <c r="F14" i="152"/>
  <c r="F13" i="152"/>
  <c r="F12" i="152"/>
  <c r="O3" i="152"/>
  <c r="M18" i="154" l="1"/>
  <c r="A18" i="154"/>
  <c r="R4" i="157"/>
  <c r="V16" i="158"/>
  <c r="S16" i="158"/>
  <c r="D25" i="155"/>
  <c r="S16" i="125" l="1"/>
  <c r="Q3" i="97"/>
  <c r="Q4" i="97"/>
  <c r="Q5" i="97"/>
  <c r="Q7" i="97"/>
  <c r="Q8" i="97"/>
  <c r="Q10" i="97"/>
  <c r="Q11" i="97"/>
  <c r="Q12" i="97"/>
  <c r="Q2" i="97"/>
  <c r="J15" i="98"/>
  <c r="J14" i="98"/>
  <c r="J13" i="98"/>
  <c r="J11" i="98"/>
  <c r="J7" i="98"/>
  <c r="J9" i="98"/>
  <c r="J6" i="98"/>
  <c r="J4" i="98"/>
  <c r="O16" i="152" l="1"/>
  <c r="O15" i="152"/>
  <c r="O14" i="152"/>
  <c r="O13" i="152"/>
  <c r="O12" i="152"/>
  <c r="A5" i="138" l="1"/>
  <c r="K19" i="146"/>
  <c r="I19" i="146"/>
  <c r="H19" i="146"/>
  <c r="K18" i="146"/>
  <c r="I18" i="146"/>
  <c r="H18" i="146" s="1"/>
  <c r="K17" i="146"/>
  <c r="I17" i="146"/>
  <c r="H17" i="146"/>
  <c r="K16" i="146"/>
  <c r="I16" i="146"/>
  <c r="H16" i="146" s="1"/>
  <c r="K15" i="146"/>
  <c r="I15" i="146"/>
  <c r="H15" i="146"/>
  <c r="K14" i="146"/>
  <c r="I14" i="146"/>
  <c r="H14" i="146" s="1"/>
  <c r="K13" i="146"/>
  <c r="I13" i="146"/>
  <c r="H13" i="146"/>
  <c r="K12" i="146"/>
  <c r="I12" i="146"/>
  <c r="H12" i="146" s="1"/>
  <c r="K11" i="146"/>
  <c r="I11" i="146"/>
  <c r="H11" i="146"/>
  <c r="K10" i="146"/>
  <c r="I10" i="146"/>
  <c r="H10" i="146" s="1"/>
  <c r="K9" i="146"/>
  <c r="I9" i="146"/>
  <c r="H9" i="146"/>
  <c r="K8" i="146"/>
  <c r="I8" i="146"/>
  <c r="H8" i="146" s="1"/>
  <c r="K7" i="146"/>
  <c r="I7" i="146"/>
  <c r="H7" i="146" s="1"/>
  <c r="K6" i="146"/>
  <c r="I6" i="146"/>
  <c r="H6" i="146"/>
  <c r="K5" i="146"/>
  <c r="I5" i="146"/>
  <c r="I20" i="146" s="1"/>
  <c r="E6" i="155" s="1"/>
  <c r="F6" i="155" s="1"/>
  <c r="I13" i="144"/>
  <c r="G13" i="144"/>
  <c r="F13" i="144"/>
  <c r="A13" i="144"/>
  <c r="I12" i="144"/>
  <c r="G12" i="144"/>
  <c r="F12" i="144" s="1"/>
  <c r="A12" i="144"/>
  <c r="I11" i="144"/>
  <c r="G11" i="144"/>
  <c r="F11" i="144"/>
  <c r="A11" i="144"/>
  <c r="I10" i="144"/>
  <c r="G10" i="144"/>
  <c r="F10" i="144" s="1"/>
  <c r="A10" i="144"/>
  <c r="I9" i="144"/>
  <c r="G9" i="144"/>
  <c r="F9" i="144"/>
  <c r="A9" i="144"/>
  <c r="I8" i="144"/>
  <c r="G8" i="144"/>
  <c r="F8" i="144" s="1"/>
  <c r="A8" i="144"/>
  <c r="I7" i="144"/>
  <c r="G7" i="144"/>
  <c r="F7" i="144"/>
  <c r="A7" i="144"/>
  <c r="I6" i="144"/>
  <c r="G6" i="144"/>
  <c r="F6" i="144" s="1"/>
  <c r="A6" i="144"/>
  <c r="I5" i="144"/>
  <c r="G5" i="144"/>
  <c r="F5" i="144"/>
  <c r="A5" i="144"/>
  <c r="I4" i="144"/>
  <c r="G4" i="144"/>
  <c r="G14" i="144" s="1"/>
  <c r="E12" i="155" s="1"/>
  <c r="F12" i="155" s="1"/>
  <c r="A4" i="144"/>
  <c r="I13" i="143"/>
  <c r="G13" i="143"/>
  <c r="F13" i="143"/>
  <c r="I12" i="143"/>
  <c r="G12" i="143"/>
  <c r="F12" i="143" s="1"/>
  <c r="I11" i="143"/>
  <c r="G11" i="143"/>
  <c r="F11" i="143"/>
  <c r="I10" i="143"/>
  <c r="G10" i="143"/>
  <c r="F10" i="143" s="1"/>
  <c r="I9" i="143"/>
  <c r="G9" i="143"/>
  <c r="F9" i="143"/>
  <c r="I8" i="143"/>
  <c r="G8" i="143"/>
  <c r="F8" i="143" s="1"/>
  <c r="I7" i="143"/>
  <c r="G7" i="143"/>
  <c r="F7" i="143"/>
  <c r="I6" i="143"/>
  <c r="G6" i="143"/>
  <c r="F6" i="143" s="1"/>
  <c r="I5" i="143"/>
  <c r="G5" i="143"/>
  <c r="F5" i="143"/>
  <c r="I4" i="143"/>
  <c r="G4" i="143"/>
  <c r="G14" i="143" s="1"/>
  <c r="E11" i="155" s="1"/>
  <c r="F11" i="155" s="1"/>
  <c r="K13" i="142"/>
  <c r="I13" i="142"/>
  <c r="H13" i="142"/>
  <c r="K12" i="142"/>
  <c r="I12" i="142"/>
  <c r="H12" i="142" s="1"/>
  <c r="K11" i="142"/>
  <c r="I11" i="142"/>
  <c r="H11" i="142"/>
  <c r="K10" i="142"/>
  <c r="I10" i="142"/>
  <c r="H10" i="142" s="1"/>
  <c r="K9" i="142"/>
  <c r="I9" i="142"/>
  <c r="H9" i="142"/>
  <c r="K8" i="142"/>
  <c r="I8" i="142"/>
  <c r="H8" i="142" s="1"/>
  <c r="K7" i="142"/>
  <c r="I7" i="142"/>
  <c r="H7" i="142"/>
  <c r="K6" i="142"/>
  <c r="I6" i="142"/>
  <c r="H6" i="142" s="1"/>
  <c r="K5" i="142"/>
  <c r="I5" i="142"/>
  <c r="H5" i="142"/>
  <c r="K4" i="142"/>
  <c r="I4" i="142"/>
  <c r="I14" i="142" s="1"/>
  <c r="E13" i="155" s="1"/>
  <c r="F13" i="155" s="1"/>
  <c r="J13" i="141"/>
  <c r="I13" i="141"/>
  <c r="H13" i="141"/>
  <c r="A13" i="141"/>
  <c r="J12" i="141"/>
  <c r="I12" i="141"/>
  <c r="H12" i="141" s="1"/>
  <c r="A12" i="141"/>
  <c r="J11" i="141"/>
  <c r="I11" i="141"/>
  <c r="H11" i="141" s="1"/>
  <c r="A11" i="141"/>
  <c r="J10" i="141"/>
  <c r="I10" i="141"/>
  <c r="H10" i="141" s="1"/>
  <c r="A10" i="141"/>
  <c r="J9" i="141"/>
  <c r="I9" i="141"/>
  <c r="H9" i="141" s="1"/>
  <c r="A9" i="141"/>
  <c r="J8" i="141"/>
  <c r="I8" i="141"/>
  <c r="H8" i="141" s="1"/>
  <c r="A8" i="141"/>
  <c r="J7" i="141"/>
  <c r="I7" i="141"/>
  <c r="H7" i="141"/>
  <c r="A7" i="141"/>
  <c r="J6" i="141"/>
  <c r="I6" i="141"/>
  <c r="H6" i="141" s="1"/>
  <c r="A6" i="141"/>
  <c r="J5" i="141"/>
  <c r="I5" i="141"/>
  <c r="H5" i="141" s="1"/>
  <c r="A5" i="141"/>
  <c r="J4" i="141"/>
  <c r="I4" i="141"/>
  <c r="A4" i="141"/>
  <c r="I18" i="140"/>
  <c r="G18" i="140"/>
  <c r="F18" i="140" s="1"/>
  <c r="I17" i="140"/>
  <c r="G17" i="140"/>
  <c r="F17" i="140" s="1"/>
  <c r="I16" i="140"/>
  <c r="G16" i="140"/>
  <c r="F16" i="140"/>
  <c r="I15" i="140"/>
  <c r="G15" i="140"/>
  <c r="F15" i="140" s="1"/>
  <c r="I14" i="140"/>
  <c r="G14" i="140"/>
  <c r="F14" i="140" s="1"/>
  <c r="I13" i="140"/>
  <c r="G13" i="140"/>
  <c r="F13" i="140" s="1"/>
  <c r="I12" i="140"/>
  <c r="G12" i="140"/>
  <c r="F12" i="140"/>
  <c r="I11" i="140"/>
  <c r="G11" i="140"/>
  <c r="F11" i="140" s="1"/>
  <c r="I10" i="140"/>
  <c r="G10" i="140"/>
  <c r="F10" i="140"/>
  <c r="I9" i="140"/>
  <c r="G9" i="140"/>
  <c r="F9" i="140" s="1"/>
  <c r="I8" i="140"/>
  <c r="G8" i="140"/>
  <c r="F8" i="140" s="1"/>
  <c r="I7" i="140"/>
  <c r="G7" i="140"/>
  <c r="F7" i="140" s="1"/>
  <c r="I6" i="140"/>
  <c r="G6" i="140"/>
  <c r="F6" i="140"/>
  <c r="I5" i="140"/>
  <c r="G5" i="140"/>
  <c r="F5" i="140" s="1"/>
  <c r="I4" i="140"/>
  <c r="G4" i="140"/>
  <c r="G19" i="140" s="1"/>
  <c r="E9" i="155" s="1"/>
  <c r="L19" i="139"/>
  <c r="J19" i="139"/>
  <c r="I19" i="139"/>
  <c r="L18" i="139"/>
  <c r="J18" i="139"/>
  <c r="I18" i="139" s="1"/>
  <c r="L17" i="139"/>
  <c r="J17" i="139"/>
  <c r="I17" i="139"/>
  <c r="L16" i="139"/>
  <c r="J16" i="139"/>
  <c r="I16" i="139" s="1"/>
  <c r="L15" i="139"/>
  <c r="J15" i="139"/>
  <c r="I15" i="139"/>
  <c r="L14" i="139"/>
  <c r="J14" i="139"/>
  <c r="I14" i="139" s="1"/>
  <c r="L13" i="139"/>
  <c r="J13" i="139"/>
  <c r="I13" i="139" s="1"/>
  <c r="L12" i="139"/>
  <c r="J12" i="139"/>
  <c r="I12" i="139" s="1"/>
  <c r="L11" i="139"/>
  <c r="J11" i="139"/>
  <c r="I11" i="139"/>
  <c r="L10" i="139"/>
  <c r="J10" i="139"/>
  <c r="I10" i="139" s="1"/>
  <c r="L9" i="139"/>
  <c r="J9" i="139"/>
  <c r="I9" i="139"/>
  <c r="L8" i="139"/>
  <c r="J8" i="139"/>
  <c r="I8" i="139"/>
  <c r="L7" i="139"/>
  <c r="J7" i="139"/>
  <c r="I7" i="139"/>
  <c r="L6" i="139"/>
  <c r="J6" i="139"/>
  <c r="I6" i="139" s="1"/>
  <c r="L5" i="139"/>
  <c r="J5" i="139"/>
  <c r="I5" i="139" s="1"/>
  <c r="I5" i="138"/>
  <c r="H5" i="138" s="1"/>
  <c r="P7" i="138" s="1"/>
  <c r="K5" i="138"/>
  <c r="A6" i="138"/>
  <c r="I6" i="138"/>
  <c r="H6" i="138" s="1"/>
  <c r="K6" i="138"/>
  <c r="A7" i="138"/>
  <c r="H7" i="138"/>
  <c r="I7" i="138"/>
  <c r="K7" i="138"/>
  <c r="A8" i="138"/>
  <c r="I8" i="138"/>
  <c r="H8" i="138" s="1"/>
  <c r="K8" i="138"/>
  <c r="A9" i="138"/>
  <c r="I9" i="138"/>
  <c r="H9" i="138" s="1"/>
  <c r="K9" i="138"/>
  <c r="A10" i="138"/>
  <c r="I10" i="138"/>
  <c r="H10" i="138" s="1"/>
  <c r="K10" i="138"/>
  <c r="A11" i="138"/>
  <c r="I11" i="138"/>
  <c r="H11" i="138" s="1"/>
  <c r="K11" i="138"/>
  <c r="A12" i="138"/>
  <c r="I12" i="138"/>
  <c r="H12" i="138" s="1"/>
  <c r="K12" i="138"/>
  <c r="A13" i="138"/>
  <c r="I13" i="138"/>
  <c r="H13" i="138" s="1"/>
  <c r="K13" i="138"/>
  <c r="A14" i="138"/>
  <c r="I14" i="138"/>
  <c r="H14" i="138" s="1"/>
  <c r="K14" i="138"/>
  <c r="A15" i="138"/>
  <c r="I15" i="138"/>
  <c r="H15" i="138" s="1"/>
  <c r="K15" i="138"/>
  <c r="A16" i="138"/>
  <c r="I16" i="138"/>
  <c r="H16" i="138" s="1"/>
  <c r="K16" i="138"/>
  <c r="A17" i="138"/>
  <c r="I17" i="138"/>
  <c r="H17" i="138" s="1"/>
  <c r="K17" i="138"/>
  <c r="A18" i="138"/>
  <c r="I18" i="138"/>
  <c r="H18" i="138" s="1"/>
  <c r="K18" i="138"/>
  <c r="A19" i="138"/>
  <c r="I19" i="138"/>
  <c r="H19" i="138" s="1"/>
  <c r="K19" i="138"/>
  <c r="F9" i="155" l="1"/>
  <c r="J20" i="139"/>
  <c r="E8" i="155" s="1"/>
  <c r="F8" i="155" s="1"/>
  <c r="I20" i="139"/>
  <c r="D8" i="155" s="1"/>
  <c r="H5" i="146"/>
  <c r="P7" i="146" s="1"/>
  <c r="I20" i="138"/>
  <c r="E7" i="155" s="1"/>
  <c r="H20" i="138"/>
  <c r="D7" i="155" s="1"/>
  <c r="I14" i="141"/>
  <c r="E10" i="155" s="1"/>
  <c r="H4" i="141"/>
  <c r="H14" i="141" s="1"/>
  <c r="D10" i="155" s="1"/>
  <c r="F4" i="144"/>
  <c r="F14" i="144" s="1"/>
  <c r="D12" i="155" s="1"/>
  <c r="F4" i="143"/>
  <c r="F14" i="143" s="1"/>
  <c r="D11" i="155" s="1"/>
  <c r="H4" i="142"/>
  <c r="H14" i="142" s="1"/>
  <c r="D13" i="155" s="1"/>
  <c r="F4" i="140"/>
  <c r="F19" i="140" s="1"/>
  <c r="D9" i="155" s="1"/>
  <c r="H20" i="146" l="1"/>
  <c r="D6" i="155" s="1"/>
  <c r="D15" i="155" s="1"/>
  <c r="H25" i="155" s="1"/>
  <c r="F10" i="155"/>
  <c r="E15" i="155"/>
  <c r="F7" i="155"/>
  <c r="F15" i="155" l="1"/>
  <c r="A21" i="154" s="1"/>
  <c r="H15" i="155"/>
</calcChain>
</file>

<file path=xl/sharedStrings.xml><?xml version="1.0" encoding="utf-8"?>
<sst xmlns="http://schemas.openxmlformats.org/spreadsheetml/2006/main" count="1158" uniqueCount="943">
  <si>
    <t>ＴＥＬ</t>
  </si>
  <si>
    <t>事業開始</t>
    <rPh sb="0" eb="2">
      <t>ジギョウ</t>
    </rPh>
    <rPh sb="2" eb="4">
      <t>カイシ</t>
    </rPh>
    <phoneticPr fontId="2"/>
  </si>
  <si>
    <t>年</t>
    <rPh sb="0" eb="1">
      <t>ネン</t>
    </rPh>
    <phoneticPr fontId="2"/>
  </si>
  <si>
    <t>月</t>
    <rPh sb="0" eb="1">
      <t>ツキ</t>
    </rPh>
    <phoneticPr fontId="2"/>
  </si>
  <si>
    <t>日</t>
    <rPh sb="0" eb="1">
      <t>ニチ</t>
    </rPh>
    <phoneticPr fontId="2"/>
  </si>
  <si>
    <t>サービス業</t>
    <rPh sb="4" eb="5">
      <t>ギョウ</t>
    </rPh>
    <phoneticPr fontId="4"/>
  </si>
  <si>
    <t>　公益財団法人東京都中小企業振興公社</t>
    <rPh sb="16" eb="18">
      <t>コウシャ</t>
    </rPh>
    <phoneticPr fontId="4"/>
  </si>
  <si>
    <t>代表者</t>
    <rPh sb="0" eb="3">
      <t>ダイヒョウシャ</t>
    </rPh>
    <phoneticPr fontId="4"/>
  </si>
  <si>
    <t>（役職）</t>
    <rPh sb="1" eb="3">
      <t>ヤクショク</t>
    </rPh>
    <phoneticPr fontId="4"/>
  </si>
  <si>
    <t>（氏名）</t>
    <rPh sb="1" eb="3">
      <t>シメイ</t>
    </rPh>
    <phoneticPr fontId="4"/>
  </si>
  <si>
    <t>卸売業</t>
    <rPh sb="0" eb="3">
      <t>オロシウリギョウ</t>
    </rPh>
    <phoneticPr fontId="4"/>
  </si>
  <si>
    <t>小売業</t>
    <rPh sb="0" eb="3">
      <t>コウリギョウ</t>
    </rPh>
    <phoneticPr fontId="4"/>
  </si>
  <si>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</si>
  <si>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</si>
  <si>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創業</t>
    <rPh sb="0" eb="1">
      <t>キズ</t>
    </rPh>
    <rPh sb="1" eb="2">
      <t>ギョウ</t>
    </rPh>
    <phoneticPr fontId="2"/>
  </si>
  <si>
    <t>役員数</t>
    <rPh sb="0" eb="1">
      <t>ヤク</t>
    </rPh>
    <rPh sb="1" eb="2">
      <t>イン</t>
    </rPh>
    <rPh sb="2" eb="3">
      <t>スウ</t>
    </rPh>
    <phoneticPr fontId="2"/>
  </si>
  <si>
    <t>所在地</t>
    <rPh sb="0" eb="1">
      <t>トコロ</t>
    </rPh>
    <rPh sb="1" eb="2">
      <t>ザイ</t>
    </rPh>
    <rPh sb="2" eb="3">
      <t>チ</t>
    </rPh>
    <phoneticPr fontId="2"/>
  </si>
  <si>
    <t>年度</t>
    <rPh sb="0" eb="2">
      <t>ネンド</t>
    </rPh>
    <phoneticPr fontId="2"/>
  </si>
  <si>
    <t>申請先</t>
    <rPh sb="0" eb="2">
      <t>シンセイ</t>
    </rPh>
    <rPh sb="2" eb="3">
      <t>サキ</t>
    </rPh>
    <phoneticPr fontId="2"/>
  </si>
  <si>
    <t>フリガナ</t>
    <phoneticPr fontId="2"/>
  </si>
  <si>
    <t>E - mail</t>
    <phoneticPr fontId="2"/>
  </si>
  <si>
    <t>資本金</t>
    <rPh sb="0" eb="1">
      <t>シ</t>
    </rPh>
    <rPh sb="1" eb="2">
      <t>ホン</t>
    </rPh>
    <rPh sb="2" eb="3">
      <t>キン</t>
    </rPh>
    <phoneticPr fontId="2"/>
  </si>
  <si>
    <t>人</t>
    <rPh sb="0" eb="1">
      <t>ニン</t>
    </rPh>
    <phoneticPr fontId="2"/>
  </si>
  <si>
    <t>名称</t>
    <phoneticPr fontId="2"/>
  </si>
  <si>
    <t>　　　</t>
    <phoneticPr fontId="2"/>
  </si>
  <si>
    <t>　　　　　理　　事　　長　　殿</t>
    <phoneticPr fontId="4"/>
  </si>
  <si>
    <t>人</t>
    <rPh sb="0" eb="1">
      <t>ヒト</t>
    </rPh>
    <phoneticPr fontId="2"/>
  </si>
  <si>
    <t>企業名</t>
    <rPh sb="0" eb="2">
      <t>キギョウ</t>
    </rPh>
    <rPh sb="2" eb="3">
      <t>メイ</t>
    </rPh>
    <phoneticPr fontId="2"/>
  </si>
  <si>
    <t>資本金額</t>
    <rPh sb="0" eb="2">
      <t>シホン</t>
    </rPh>
    <rPh sb="2" eb="4">
      <t>キンガク</t>
    </rPh>
    <phoneticPr fontId="2"/>
  </si>
  <si>
    <t>従業員数</t>
    <rPh sb="0" eb="3">
      <t>ジュウギョウイン</t>
    </rPh>
    <rPh sb="3" eb="4">
      <t>スウ</t>
    </rPh>
    <phoneticPr fontId="2"/>
  </si>
  <si>
    <t>業種</t>
    <rPh sb="0" eb="2">
      <t>ギョウシュ</t>
    </rPh>
    <phoneticPr fontId="2"/>
  </si>
  <si>
    <t>持ち株数</t>
    <rPh sb="0" eb="1">
      <t>モ</t>
    </rPh>
    <rPh sb="2" eb="3">
      <t>カブ</t>
    </rPh>
    <rPh sb="3" eb="4">
      <t>スウ</t>
    </rPh>
    <phoneticPr fontId="2"/>
  </si>
  <si>
    <t>持ち株比率</t>
    <rPh sb="0" eb="1">
      <t>モ</t>
    </rPh>
    <rPh sb="2" eb="3">
      <t>カブ</t>
    </rPh>
    <rPh sb="3" eb="5">
      <t>ヒリツ</t>
    </rPh>
    <phoneticPr fontId="2"/>
  </si>
  <si>
    <t>（監査役を含む）</t>
    <phoneticPr fontId="2"/>
  </si>
  <si>
    <t>うち正社員数</t>
    <rPh sb="2" eb="3">
      <t>セイ</t>
    </rPh>
    <rPh sb="3" eb="6">
      <t>シャインスウ</t>
    </rPh>
    <phoneticPr fontId="2"/>
  </si>
  <si>
    <t>うち大企業からの出資</t>
    <rPh sb="2" eb="5">
      <t>ダイキギョウ</t>
    </rPh>
    <rPh sb="8" eb="10">
      <t>シュッシ</t>
    </rPh>
    <phoneticPr fontId="2"/>
  </si>
  <si>
    <t>円</t>
    <rPh sb="0" eb="1">
      <t>エン</t>
    </rPh>
    <phoneticPr fontId="2"/>
  </si>
  <si>
    <t>西暦</t>
    <rPh sb="0" eb="2">
      <t>セイレキ</t>
    </rPh>
    <phoneticPr fontId="2"/>
  </si>
  <si>
    <t>TEL</t>
    <phoneticPr fontId="2"/>
  </si>
  <si>
    <t>〒</t>
    <phoneticPr fontId="2"/>
  </si>
  <si>
    <t>氏名</t>
    <rPh sb="0" eb="2">
      <t>シメイ</t>
    </rPh>
    <phoneticPr fontId="2"/>
  </si>
  <si>
    <t>取組項目</t>
    <rPh sb="0" eb="2">
      <t>トリクミ</t>
    </rPh>
    <rPh sb="2" eb="4">
      <t>コウモク</t>
    </rPh>
    <phoneticPr fontId="2"/>
  </si>
  <si>
    <t>前期売上高</t>
    <rPh sb="0" eb="2">
      <t>ゼンキ</t>
    </rPh>
    <rPh sb="2" eb="4">
      <t>ウリアゲ</t>
    </rPh>
    <rPh sb="4" eb="5">
      <t>タカ</t>
    </rPh>
    <phoneticPr fontId="2"/>
  </si>
  <si>
    <t>前々期売上高</t>
    <rPh sb="0" eb="2">
      <t>ゼンゼン</t>
    </rPh>
    <rPh sb="2" eb="3">
      <t>キ</t>
    </rPh>
    <rPh sb="3" eb="5">
      <t>ウリアゲ</t>
    </rPh>
    <rPh sb="5" eb="6">
      <t>タカ</t>
    </rPh>
    <phoneticPr fontId="2"/>
  </si>
  <si>
    <t>部署/役職</t>
    <rPh sb="0" eb="1">
      <t>ブ</t>
    </rPh>
    <rPh sb="1" eb="2">
      <t>ショ</t>
    </rPh>
    <rPh sb="3" eb="5">
      <t>ヤクショク</t>
    </rPh>
    <phoneticPr fontId="2"/>
  </si>
  <si>
    <t>連絡担当者</t>
    <rPh sb="0" eb="2">
      <t>レンラク</t>
    </rPh>
    <rPh sb="2" eb="5">
      <t>タントウシャ</t>
    </rPh>
    <phoneticPr fontId="2"/>
  </si>
  <si>
    <t>法人設立</t>
    <rPh sb="0" eb="1">
      <t>ホウ</t>
    </rPh>
    <rPh sb="1" eb="2">
      <t>ニン</t>
    </rPh>
    <rPh sb="2" eb="3">
      <t>セツ</t>
    </rPh>
    <rPh sb="3" eb="4">
      <t>タテ</t>
    </rPh>
    <phoneticPr fontId="2"/>
  </si>
  <si>
    <t>事業者区分</t>
    <rPh sb="0" eb="3">
      <t>ジギョウシャ</t>
    </rPh>
    <rPh sb="3" eb="5">
      <t>クブン</t>
    </rPh>
    <phoneticPr fontId="2"/>
  </si>
  <si>
    <t>企業組合</t>
    <rPh sb="0" eb="2">
      <t>キギョウ</t>
    </rPh>
    <rPh sb="2" eb="4">
      <t>クミアイ</t>
    </rPh>
    <phoneticPr fontId="2"/>
  </si>
  <si>
    <t>法人（単独）</t>
    <rPh sb="0" eb="2">
      <t>ホウジン</t>
    </rPh>
    <rPh sb="3" eb="5">
      <t>タンドク</t>
    </rPh>
    <phoneticPr fontId="2"/>
  </si>
  <si>
    <t>中小企業グループ</t>
    <rPh sb="0" eb="4">
      <t>チュウショウキギョウ</t>
    </rPh>
    <phoneticPr fontId="2"/>
  </si>
  <si>
    <t>中小企業団体</t>
    <rPh sb="0" eb="2">
      <t>チュウショウ</t>
    </rPh>
    <rPh sb="2" eb="4">
      <t>キギョウ</t>
    </rPh>
    <rPh sb="4" eb="6">
      <t>ダンタイ</t>
    </rPh>
    <phoneticPr fontId="2"/>
  </si>
  <si>
    <t>協業組合</t>
    <rPh sb="0" eb="2">
      <t>キョウギョウ</t>
    </rPh>
    <rPh sb="2" eb="4">
      <t>クミアイ</t>
    </rPh>
    <phoneticPr fontId="2"/>
  </si>
  <si>
    <t>事業協同組合</t>
    <rPh sb="0" eb="2">
      <t>ジギョウ</t>
    </rPh>
    <rPh sb="2" eb="4">
      <t>キョウドウ</t>
    </rPh>
    <rPh sb="4" eb="6">
      <t>クミアイ</t>
    </rPh>
    <phoneticPr fontId="2"/>
  </si>
  <si>
    <t>商工組合</t>
    <rPh sb="0" eb="2">
      <t>ショウコウ</t>
    </rPh>
    <rPh sb="2" eb="4">
      <t>クミアイ</t>
    </rPh>
    <phoneticPr fontId="2"/>
  </si>
  <si>
    <t>協同組合連合会</t>
    <rPh sb="0" eb="4">
      <t>キョウドウクミアイ</t>
    </rPh>
    <rPh sb="4" eb="7">
      <t>レンゴウカイ</t>
    </rPh>
    <phoneticPr fontId="2"/>
  </si>
  <si>
    <t>その他</t>
    <rPh sb="2" eb="3">
      <t>ホカ</t>
    </rPh>
    <phoneticPr fontId="2"/>
  </si>
  <si>
    <t>公社記入欄</t>
    <rPh sb="0" eb="2">
      <t>コウシャ</t>
    </rPh>
    <rPh sb="2" eb="5">
      <t>キニュウラン</t>
    </rPh>
    <phoneticPr fontId="2"/>
  </si>
  <si>
    <t>受付番号</t>
    <rPh sb="0" eb="2">
      <t>ウケツケ</t>
    </rPh>
    <rPh sb="2" eb="4">
      <t>バンゴウ</t>
    </rPh>
    <phoneticPr fontId="2"/>
  </si>
  <si>
    <t>受付日</t>
    <rPh sb="0" eb="3">
      <t>ウケツケヒ</t>
    </rPh>
    <phoneticPr fontId="2"/>
  </si>
  <si>
    <t>受付者</t>
    <rPh sb="0" eb="3">
      <t>ウケツケモノ</t>
    </rPh>
    <phoneticPr fontId="2"/>
  </si>
  <si>
    <t>事業上の役割</t>
    <phoneticPr fontId="2"/>
  </si>
  <si>
    <t>プルダウンより１つ選択</t>
    <rPh sb="9" eb="11">
      <t>センタク</t>
    </rPh>
    <phoneticPr fontId="2"/>
  </si>
  <si>
    <t>構成員の２分の１以上が東京都内で実質的に事業を行っている中小企業者である者</t>
    <rPh sb="0" eb="3">
      <t>コウセイイン</t>
    </rPh>
    <rPh sb="5" eb="6">
      <t>ブン</t>
    </rPh>
    <rPh sb="8" eb="10">
      <t>イジョウ</t>
    </rPh>
    <rPh sb="11" eb="15">
      <t>トウキョウトナイ</t>
    </rPh>
    <rPh sb="16" eb="18">
      <t>ジッシツ</t>
    </rPh>
    <rPh sb="18" eb="19">
      <t>テキ</t>
    </rPh>
    <rPh sb="20" eb="22">
      <t>ジギョウ</t>
    </rPh>
    <rPh sb="23" eb="24">
      <t>オコナ</t>
    </rPh>
    <rPh sb="28" eb="32">
      <t>チュウショウキギョウ</t>
    </rPh>
    <rPh sb="32" eb="33">
      <t>モノ</t>
    </rPh>
    <rPh sb="36" eb="37">
      <t>モノ</t>
    </rPh>
    <phoneticPr fontId="2"/>
  </si>
  <si>
    <t>中小企業団体の組織</t>
    <rPh sb="0" eb="4">
      <t>チュウショウキギョウ</t>
    </rPh>
    <rPh sb="4" eb="6">
      <t>ダンタイ</t>
    </rPh>
    <rPh sb="7" eb="9">
      <t>ソシキ</t>
    </rPh>
    <phoneticPr fontId="2"/>
  </si>
  <si>
    <t>※上記、事業者区分で「中小企業団体」を選択した場合のみ選択してください。</t>
    <rPh sb="1" eb="3">
      <t>ジョウキ</t>
    </rPh>
    <rPh sb="4" eb="7">
      <t>ジギョウシャ</t>
    </rPh>
    <rPh sb="7" eb="9">
      <t>クブン</t>
    </rPh>
    <rPh sb="11" eb="15">
      <t>チュウショウキギョウ</t>
    </rPh>
    <rPh sb="15" eb="17">
      <t>ダンタイ</t>
    </rPh>
    <rPh sb="19" eb="21">
      <t>センタク</t>
    </rPh>
    <rPh sb="23" eb="25">
      <t>バアイ</t>
    </rPh>
    <rPh sb="27" eb="29">
      <t>センタク</t>
    </rPh>
    <phoneticPr fontId="2"/>
  </si>
  <si>
    <t>共同申請者１</t>
    <rPh sb="0" eb="2">
      <t>キョウドウ</t>
    </rPh>
    <rPh sb="2" eb="5">
      <t>シンセイシャ</t>
    </rPh>
    <phoneticPr fontId="2"/>
  </si>
  <si>
    <t>会社名（商号）</t>
    <rPh sb="0" eb="3">
      <t>カイシャメイ</t>
    </rPh>
    <rPh sb="4" eb="6">
      <t>ショウゴウ</t>
    </rPh>
    <phoneticPr fontId="4"/>
  </si>
  <si>
    <t>都内
所在地</t>
    <phoneticPr fontId="2"/>
  </si>
  <si>
    <t>従業員数</t>
    <rPh sb="0" eb="4">
      <t>ジュウギョウインスウ</t>
    </rPh>
    <phoneticPr fontId="2"/>
  </si>
  <si>
    <t>資本金</t>
    <phoneticPr fontId="2"/>
  </si>
  <si>
    <t>理由</t>
    <rPh sb="0" eb="2">
      <t>リユウ</t>
    </rPh>
    <phoneticPr fontId="2"/>
  </si>
  <si>
    <t>事業概要</t>
    <rPh sb="0" eb="2">
      <t>ジギョウ</t>
    </rPh>
    <rPh sb="2" eb="4">
      <t>ガイヨウ</t>
    </rPh>
    <phoneticPr fontId="2"/>
  </si>
  <si>
    <t>自社WEB
サイトURL</t>
    <rPh sb="0" eb="2">
      <t>ジシャ</t>
    </rPh>
    <phoneticPr fontId="2"/>
  </si>
  <si>
    <t>最寄駅</t>
    <rPh sb="0" eb="2">
      <t>モヨ</t>
    </rPh>
    <rPh sb="2" eb="3">
      <t>エキ</t>
    </rPh>
    <phoneticPr fontId="2"/>
  </si>
  <si>
    <t>履行事項全部証明書に記載されている全役員及び株式総数の70％までを所有する全ての株主を持ち株比率が高い順に記載してください。</t>
    <rPh sb="0" eb="2">
      <t>リコウ</t>
    </rPh>
    <rPh sb="2" eb="4">
      <t>ジコウ</t>
    </rPh>
    <rPh sb="4" eb="6">
      <t>ゼンブ</t>
    </rPh>
    <rPh sb="6" eb="9">
      <t>ショウメイショ</t>
    </rPh>
    <rPh sb="10" eb="12">
      <t>キサイ</t>
    </rPh>
    <rPh sb="17" eb="18">
      <t>ゼン</t>
    </rPh>
    <rPh sb="18" eb="20">
      <t>ヤクイン</t>
    </rPh>
    <rPh sb="20" eb="21">
      <t>オヨ</t>
    </rPh>
    <rPh sb="22" eb="24">
      <t>カブシキ</t>
    </rPh>
    <rPh sb="24" eb="26">
      <t>ソウスウ</t>
    </rPh>
    <rPh sb="33" eb="35">
      <t>ショユウ</t>
    </rPh>
    <rPh sb="37" eb="38">
      <t>スベ</t>
    </rPh>
    <rPh sb="40" eb="42">
      <t>カブヌシ</t>
    </rPh>
    <rPh sb="43" eb="44">
      <t>モ</t>
    </rPh>
    <rPh sb="45" eb="46">
      <t>カブ</t>
    </rPh>
    <rPh sb="46" eb="48">
      <t>ヒリツ</t>
    </rPh>
    <rPh sb="49" eb="50">
      <t>タカ</t>
    </rPh>
    <rPh sb="51" eb="52">
      <t>ジュン</t>
    </rPh>
    <rPh sb="53" eb="55">
      <t>キサイ</t>
    </rPh>
    <phoneticPr fontId="2"/>
  </si>
  <si>
    <t>NO.</t>
    <phoneticPr fontId="2"/>
  </si>
  <si>
    <t>役職名</t>
    <rPh sb="0" eb="2">
      <t>ヤクショク</t>
    </rPh>
    <rPh sb="2" eb="3">
      <t>メイ</t>
    </rPh>
    <phoneticPr fontId="2"/>
  </si>
  <si>
    <t>申請企業との関係又は職業</t>
    <rPh sb="0" eb="2">
      <t>シンセイ</t>
    </rPh>
    <rPh sb="2" eb="4">
      <t>キギョウ</t>
    </rPh>
    <rPh sb="6" eb="8">
      <t>カンケイ</t>
    </rPh>
    <rPh sb="8" eb="9">
      <t>マタ</t>
    </rPh>
    <rPh sb="10" eb="12">
      <t>ショクギョウ</t>
    </rPh>
    <phoneticPr fontId="2"/>
  </si>
  <si>
    <t>補助・助成金事業名</t>
    <rPh sb="0" eb="2">
      <t>ホジョ</t>
    </rPh>
    <rPh sb="3" eb="6">
      <t>ジョセイキン</t>
    </rPh>
    <rPh sb="6" eb="8">
      <t>ジギョウ</t>
    </rPh>
    <rPh sb="8" eb="9">
      <t>メイ</t>
    </rPh>
    <phoneticPr fontId="2"/>
  </si>
  <si>
    <t>ー</t>
    <phoneticPr fontId="2"/>
  </si>
  <si>
    <t>その他の株主</t>
    <rPh sb="2" eb="3">
      <t>ホカ</t>
    </rPh>
    <rPh sb="4" eb="6">
      <t>カブヌシ</t>
    </rPh>
    <phoneticPr fontId="2"/>
  </si>
  <si>
    <t>合計</t>
    <rPh sb="0" eb="1">
      <t>ゴウ</t>
    </rPh>
    <rPh sb="1" eb="2">
      <t>ケイ</t>
    </rPh>
    <phoneticPr fontId="2"/>
  </si>
  <si>
    <t>※複数の企業で申請する場合は、申請企業ごとに作成してください。</t>
    <rPh sb="1" eb="3">
      <t>フクスウ</t>
    </rPh>
    <rPh sb="4" eb="6">
      <t>キギョウ</t>
    </rPh>
    <rPh sb="7" eb="9">
      <t>シンセイ</t>
    </rPh>
    <rPh sb="11" eb="13">
      <t>バアイ</t>
    </rPh>
    <rPh sb="15" eb="17">
      <t>シンセイ</t>
    </rPh>
    <rPh sb="17" eb="19">
      <t>キギョウ</t>
    </rPh>
    <rPh sb="22" eb="24">
      <t>サクセイ</t>
    </rPh>
    <phoneticPr fontId="2"/>
  </si>
  <si>
    <t>NO</t>
    <phoneticPr fontId="2"/>
  </si>
  <si>
    <t>非接触</t>
    <rPh sb="0" eb="3">
      <t>ヒセッショク</t>
    </rPh>
    <phoneticPr fontId="2"/>
  </si>
  <si>
    <t>デジタル化</t>
    <rPh sb="4" eb="5">
      <t>カ</t>
    </rPh>
    <phoneticPr fontId="2"/>
  </si>
  <si>
    <t>オンライン化</t>
    <rPh sb="5" eb="6">
      <t>カ</t>
    </rPh>
    <phoneticPr fontId="2"/>
  </si>
  <si>
    <t>遠隔操作</t>
    <rPh sb="0" eb="2">
      <t>エンカク</t>
    </rPh>
    <rPh sb="2" eb="4">
      <t>ソウサ</t>
    </rPh>
    <phoneticPr fontId="2"/>
  </si>
  <si>
    <t>自動化</t>
    <rPh sb="0" eb="3">
      <t>ジドウカ</t>
    </rPh>
    <phoneticPr fontId="2"/>
  </si>
  <si>
    <t>テレワーク</t>
    <phoneticPr fontId="2"/>
  </si>
  <si>
    <t>省人化</t>
    <rPh sb="0" eb="2">
      <t>ショウジン</t>
    </rPh>
    <rPh sb="2" eb="3">
      <t>バ</t>
    </rPh>
    <phoneticPr fontId="2"/>
  </si>
  <si>
    <t>リモート化</t>
    <rPh sb="4" eb="5">
      <t>バ</t>
    </rPh>
    <phoneticPr fontId="2"/>
  </si>
  <si>
    <t>分散化</t>
    <rPh sb="0" eb="3">
      <t>ブンサンカ</t>
    </rPh>
    <phoneticPr fontId="2"/>
  </si>
  <si>
    <t>ロボティクス</t>
    <phoneticPr fontId="2"/>
  </si>
  <si>
    <t>キャッシュレス</t>
    <phoneticPr fontId="2"/>
  </si>
  <si>
    <t>ペーパレス</t>
    <phoneticPr fontId="2"/>
  </si>
  <si>
    <t>はんこレス</t>
    <phoneticPr fontId="2"/>
  </si>
  <si>
    <t>タッチレス</t>
    <phoneticPr fontId="2"/>
  </si>
  <si>
    <t>新サービスのアイデアはある</t>
    <rPh sb="0" eb="1">
      <t>シン</t>
    </rPh>
    <phoneticPr fontId="2"/>
  </si>
  <si>
    <t>ビジネスモデルを構想中</t>
    <rPh sb="8" eb="11">
      <t>コウソウチュウ</t>
    </rPh>
    <phoneticPr fontId="2"/>
  </si>
  <si>
    <t>アイデアを具現化中</t>
    <rPh sb="5" eb="8">
      <t>グゲンカ</t>
    </rPh>
    <rPh sb="8" eb="9">
      <t>チュウ</t>
    </rPh>
    <phoneticPr fontId="2"/>
  </si>
  <si>
    <t>試作・検証中</t>
    <rPh sb="0" eb="2">
      <t>シサク</t>
    </rPh>
    <rPh sb="3" eb="6">
      <t>ケンショウチュウ</t>
    </rPh>
    <phoneticPr fontId="2"/>
  </si>
  <si>
    <t>ビジネスモデルをもとに、事業戦略を構想・策定中</t>
    <rPh sb="12" eb="16">
      <t>ジギョウセンリャク</t>
    </rPh>
    <rPh sb="17" eb="19">
      <t>コウソウ</t>
    </rPh>
    <rPh sb="20" eb="22">
      <t>サクテイ</t>
    </rPh>
    <rPh sb="22" eb="23">
      <t>チュウ</t>
    </rPh>
    <phoneticPr fontId="2"/>
  </si>
  <si>
    <t>名称</t>
    <rPh sb="0" eb="2">
      <t>メイショウ</t>
    </rPh>
    <phoneticPr fontId="2"/>
  </si>
  <si>
    <t>権利の種類</t>
    <rPh sb="0" eb="2">
      <t>ケンリ</t>
    </rPh>
    <rPh sb="3" eb="5">
      <t>シュルイ</t>
    </rPh>
    <phoneticPr fontId="2"/>
  </si>
  <si>
    <t>登録番号又は
出願番号</t>
    <rPh sb="0" eb="2">
      <t>トウロク</t>
    </rPh>
    <rPh sb="2" eb="4">
      <t>バンゴウ</t>
    </rPh>
    <rPh sb="4" eb="5">
      <t>マタ</t>
    </rPh>
    <rPh sb="7" eb="9">
      <t>シュツガン</t>
    </rPh>
    <rPh sb="9" eb="11">
      <t>バンゴウ</t>
    </rPh>
    <phoneticPr fontId="2"/>
  </si>
  <si>
    <t>状態</t>
    <rPh sb="0" eb="2">
      <t>ジョウタイ</t>
    </rPh>
    <phoneticPr fontId="2"/>
  </si>
  <si>
    <t>取得国又は
出願国</t>
    <rPh sb="0" eb="2">
      <t>シュトク</t>
    </rPh>
    <rPh sb="2" eb="3">
      <t>クニ</t>
    </rPh>
    <rPh sb="3" eb="4">
      <t>マタ</t>
    </rPh>
    <rPh sb="6" eb="8">
      <t>シュツガン</t>
    </rPh>
    <rPh sb="8" eb="9">
      <t>クニ</t>
    </rPh>
    <phoneticPr fontId="2"/>
  </si>
  <si>
    <t>売上高（千円）</t>
    <rPh sb="0" eb="2">
      <t>ウリアゲ</t>
    </rPh>
    <rPh sb="2" eb="3">
      <t>タカ</t>
    </rPh>
    <rPh sb="4" eb="6">
      <t>センエン</t>
    </rPh>
    <phoneticPr fontId="2"/>
  </si>
  <si>
    <t>月期</t>
    <rPh sb="0" eb="1">
      <t>ツキ</t>
    </rPh>
    <rPh sb="1" eb="2">
      <t>キ</t>
    </rPh>
    <phoneticPr fontId="2"/>
  </si>
  <si>
    <t>共同申請者３</t>
    <rPh sb="0" eb="2">
      <t>キョウドウ</t>
    </rPh>
    <rPh sb="2" eb="5">
      <t>シンセイシャ</t>
    </rPh>
    <phoneticPr fontId="2"/>
  </si>
  <si>
    <t>共同申請者４</t>
    <rPh sb="0" eb="2">
      <t>キョウドウ</t>
    </rPh>
    <rPh sb="2" eb="5">
      <t>シンセイシャ</t>
    </rPh>
    <phoneticPr fontId="2"/>
  </si>
  <si>
    <t>共同申請者５</t>
    <rPh sb="0" eb="2">
      <t>キョウドウ</t>
    </rPh>
    <rPh sb="2" eb="5">
      <t>シンセイシャ</t>
    </rPh>
    <phoneticPr fontId="2"/>
  </si>
  <si>
    <t>共同申請者６</t>
    <rPh sb="0" eb="2">
      <t>キョウドウ</t>
    </rPh>
    <rPh sb="2" eb="5">
      <t>シンセイシャ</t>
    </rPh>
    <phoneticPr fontId="2"/>
  </si>
  <si>
    <t>個人事業者（単独）</t>
    <rPh sb="0" eb="2">
      <t>コジン</t>
    </rPh>
    <rPh sb="2" eb="5">
      <t>ジギョウシャ</t>
    </rPh>
    <rPh sb="6" eb="8">
      <t>タンドク</t>
    </rPh>
    <phoneticPr fontId="2"/>
  </si>
  <si>
    <t>名　称</t>
    <rPh sb="0" eb="1">
      <t>ナ</t>
    </rPh>
    <rPh sb="2" eb="3">
      <t>ショウ</t>
    </rPh>
    <phoneticPr fontId="2"/>
  </si>
  <si>
    <t>代表者</t>
    <rPh sb="0" eb="3">
      <t>ダイヒョウシャ</t>
    </rPh>
    <phoneticPr fontId="2"/>
  </si>
  <si>
    <t>役職</t>
    <rPh sb="0" eb="2">
      <t>ヤクショク</t>
    </rPh>
    <phoneticPr fontId="2"/>
  </si>
  <si>
    <r>
      <t xml:space="preserve">業種_中分類：2桁
</t>
    </r>
    <r>
      <rPr>
        <sz val="9"/>
        <rFont val="Meiryo UI"/>
        <family val="3"/>
        <charset val="128"/>
      </rPr>
      <t>※別紙産業分類表参照</t>
    </r>
    <rPh sb="11" eb="13">
      <t>ベッシ</t>
    </rPh>
    <rPh sb="13" eb="15">
      <t>サンギョウ</t>
    </rPh>
    <rPh sb="15" eb="18">
      <t>ブンルイヒョウ</t>
    </rPh>
    <rPh sb="18" eb="20">
      <t>サンショウ</t>
    </rPh>
    <phoneticPr fontId="2"/>
  </si>
  <si>
    <t>A　農業</t>
    <rPh sb="2" eb="4">
      <t>ノウギョウ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</si>
  <si>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</si>
  <si>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</si>
  <si>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5">
      <t>ケンセツギョウ</t>
    </rPh>
    <phoneticPr fontId="2"/>
  </si>
  <si>
    <t>E　製造業</t>
    <rPh sb="2" eb="5">
      <t>セイゾウギョウ</t>
    </rPh>
    <phoneticPr fontId="2"/>
  </si>
  <si>
    <t>F　電気・ガス・熱供給・水道業</t>
    <rPh sb="2" eb="4">
      <t>デンキ</t>
    </rPh>
    <rPh sb="8" eb="11">
      <t>ネツキョウキュウ</t>
    </rPh>
    <rPh sb="12" eb="15">
      <t>スイドウギョウ</t>
    </rPh>
    <phoneticPr fontId="2"/>
  </si>
  <si>
    <t>G　情報通信業</t>
    <rPh sb="2" eb="4">
      <t>ジョウホウ</t>
    </rPh>
    <rPh sb="4" eb="7">
      <t>ツウシンギョウ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</si>
  <si>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</si>
  <si>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</si>
  <si>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</si>
  <si>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6">
      <t>フドウサンギョウ</t>
    </rPh>
    <rPh sb="7" eb="9">
      <t>ブッピン</t>
    </rPh>
    <rPh sb="9" eb="11">
      <t>チンタイ</t>
    </rPh>
    <rPh sb="11" eb="12">
      <t>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</si>
  <si>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</si>
  <si>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</si>
  <si>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6">
      <t>セイカツカンレン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</si>
  <si>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</si>
  <si>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</si>
  <si>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</si>
  <si>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</si>
  <si>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T　分類不能の産業</t>
    <rPh sb="2" eb="4">
      <t>ブンルイ</t>
    </rPh>
    <rPh sb="4" eb="6">
      <t>フノウ</t>
    </rPh>
    <rPh sb="7" eb="9">
      <t>サンギョウ</t>
    </rPh>
    <phoneticPr fontId="2"/>
  </si>
  <si>
    <t>上記「役員・株主名簿」の中で、募集要項記載の「大企業」に該当する株主がある場合は、その情報を記載してください。</t>
    <rPh sb="0" eb="2">
      <t>ジョウキ</t>
    </rPh>
    <rPh sb="3" eb="5">
      <t>ヤクイン</t>
    </rPh>
    <rPh sb="6" eb="8">
      <t>カブヌシ</t>
    </rPh>
    <rPh sb="8" eb="10">
      <t>メイボ</t>
    </rPh>
    <rPh sb="12" eb="13">
      <t>ナカ</t>
    </rPh>
    <rPh sb="15" eb="19">
      <t>ボシュウヨウコウ</t>
    </rPh>
    <rPh sb="19" eb="21">
      <t>キサイ</t>
    </rPh>
    <rPh sb="23" eb="26">
      <t>ダイキギョウ</t>
    </rPh>
    <rPh sb="28" eb="30">
      <t>ガイトウ</t>
    </rPh>
    <rPh sb="32" eb="34">
      <t>カブヌシ</t>
    </rPh>
    <rPh sb="37" eb="39">
      <t>バアイ</t>
    </rPh>
    <rPh sb="43" eb="45">
      <t>ジョウホウ</t>
    </rPh>
    <rPh sb="46" eb="48">
      <t>キサイ</t>
    </rPh>
    <phoneticPr fontId="2"/>
  </si>
  <si>
    <t>会社名
（商号）</t>
    <rPh sb="0" eb="3">
      <t>カイシャメイ</t>
    </rPh>
    <rPh sb="5" eb="7">
      <t>ショウゴウ</t>
    </rPh>
    <phoneticPr fontId="2"/>
  </si>
  <si>
    <t>　　※都内登記所在地は、登記上の本店所在地（個人の場合は納税地）が都外の場合のみ記入</t>
    <rPh sb="3" eb="5">
      <t>トナイ</t>
    </rPh>
    <rPh sb="5" eb="7">
      <t>トウキ</t>
    </rPh>
    <rPh sb="7" eb="10">
      <t>ショザイチ</t>
    </rPh>
    <rPh sb="34" eb="35">
      <t>ソト</t>
    </rPh>
    <phoneticPr fontId="2"/>
  </si>
  <si>
    <t>役員・株主名簿が「履歴事項全部証明書」又は「確定申告書別表二」と異なる場合は、その理由を記載してください。</t>
    <rPh sb="0" eb="2">
      <t>ヤクイン</t>
    </rPh>
    <rPh sb="5" eb="7">
      <t>メイボ</t>
    </rPh>
    <rPh sb="19" eb="20">
      <t>マタ</t>
    </rPh>
    <rPh sb="29" eb="30">
      <t>２</t>
    </rPh>
    <rPh sb="32" eb="33">
      <t>コト</t>
    </rPh>
    <rPh sb="41" eb="43">
      <t>リユウ</t>
    </rPh>
    <rPh sb="44" eb="46">
      <t>キサイ</t>
    </rPh>
    <phoneticPr fontId="4"/>
  </si>
  <si>
    <t>役員・株主</t>
    <rPh sb="0" eb="2">
      <t>ヤクイン</t>
    </rPh>
    <rPh sb="3" eb="5">
      <t>カブヌシ</t>
    </rPh>
    <phoneticPr fontId="2"/>
  </si>
  <si>
    <t>営業利益（千円）</t>
    <rPh sb="0" eb="2">
      <t>エイギョウ</t>
    </rPh>
    <rPh sb="2" eb="4">
      <t>リエキ</t>
    </rPh>
    <rPh sb="5" eb="7">
      <t>センエン</t>
    </rPh>
    <phoneticPr fontId="2"/>
  </si>
  <si>
    <t>公益財団法人東京都中小企業振興公社
　　　　　　　　　　　　　　　　　理事長　　殿</t>
    <phoneticPr fontId="2"/>
  </si>
  <si>
    <t>申請前確認書</t>
    <phoneticPr fontId="2"/>
  </si>
  <si>
    <t>　　以下に該当し、その構成員の２分の１以上が東京都内で実質的に事業を行っている中小事業者である。</t>
    <rPh sb="2" eb="4">
      <t>イカ</t>
    </rPh>
    <phoneticPr fontId="2"/>
  </si>
  <si>
    <t>（2）中小企業団体等</t>
    <rPh sb="3" eb="7">
      <t>チュウショウキギョウ</t>
    </rPh>
    <rPh sb="7" eb="9">
      <t>ダンタイ</t>
    </rPh>
    <rPh sb="9" eb="10">
      <t>ナド</t>
    </rPh>
    <phoneticPr fontId="2"/>
  </si>
  <si>
    <t>（3）複数企業で構成される中小企業グループ（共同申請）</t>
    <rPh sb="3" eb="5">
      <t>フクスウ</t>
    </rPh>
    <rPh sb="5" eb="7">
      <t>キギョウ</t>
    </rPh>
    <rPh sb="8" eb="10">
      <t>コウセイ</t>
    </rPh>
    <rPh sb="13" eb="15">
      <t>チュウショウ</t>
    </rPh>
    <rPh sb="15" eb="17">
      <t>キギョウ</t>
    </rPh>
    <rPh sb="22" eb="24">
      <t>キョウドウ</t>
    </rPh>
    <rPh sb="24" eb="26">
      <t>シンセイ</t>
    </rPh>
    <phoneticPr fontId="2"/>
  </si>
  <si>
    <t>令和</t>
    <rPh sb="0" eb="2">
      <t>レイワ</t>
    </rPh>
    <phoneticPr fontId="2"/>
  </si>
  <si>
    <t>日</t>
    <rPh sb="0" eb="1">
      <t>ヒ</t>
    </rPh>
    <phoneticPr fontId="2"/>
  </si>
  <si>
    <t>代表者氏名</t>
    <rPh sb="0" eb="5">
      <t>ダイヒョウシャシメイ</t>
    </rPh>
    <phoneticPr fontId="2"/>
  </si>
  <si>
    <t>業種分類</t>
    <rPh sb="0" eb="2">
      <t>ギョウシュ</t>
    </rPh>
    <rPh sb="2" eb="4">
      <t>ブンルイ</t>
    </rPh>
    <phoneticPr fontId="2"/>
  </si>
  <si>
    <t>業種別分類表</t>
    <rPh sb="0" eb="2">
      <t>ギョウシュ</t>
    </rPh>
    <rPh sb="2" eb="3">
      <t>ベツ</t>
    </rPh>
    <rPh sb="3" eb="5">
      <t>ブンルイ</t>
    </rPh>
    <rPh sb="5" eb="6">
      <t>ヒョウ</t>
    </rPh>
    <phoneticPr fontId="2"/>
  </si>
  <si>
    <t>製造業・その他</t>
    <rPh sb="0" eb="3">
      <t>セイゾウギョウ</t>
    </rPh>
    <rPh sb="6" eb="7">
      <t>ホカ</t>
    </rPh>
    <phoneticPr fontId="4"/>
  </si>
  <si>
    <t>01農業</t>
  </si>
  <si>
    <t>50各種商品卸売業</t>
  </si>
  <si>
    <t>38放送業</t>
  </si>
  <si>
    <t>56各種商品小売業</t>
  </si>
  <si>
    <t>02林業</t>
  </si>
  <si>
    <t>51繊維・衣服等卸売業</t>
  </si>
  <si>
    <t>39情報サービス業　※ソフトウェア業、情報処理・提供サービス業除く</t>
    <phoneticPr fontId="2"/>
  </si>
  <si>
    <t>57織物・衣服・身の回り品小売業</t>
  </si>
  <si>
    <t>52飲食料品卸売業</t>
  </si>
  <si>
    <t>41映像・音声・文字情報制作業　※新聞業、出版業を除く</t>
    <phoneticPr fontId="2"/>
  </si>
  <si>
    <t>58飲食料品小売業</t>
  </si>
  <si>
    <t>04水産養殖業</t>
  </si>
  <si>
    <t>53建築材料・鉱物・金属材料等卸売業</t>
  </si>
  <si>
    <t>69不動産賃貸業・管理業　※駐車場業のみ</t>
    <phoneticPr fontId="2"/>
  </si>
  <si>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</si>
  <si>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</si>
  <si>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</si>
  <si>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</si>
  <si>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</si>
  <si>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</si>
  <si>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</si>
  <si>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</si>
  <si>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</si>
  <si>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</si>
  <si>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</si>
  <si>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</si>
  <si>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</si>
  <si>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</si>
  <si>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</si>
  <si>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</si>
  <si>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</si>
  <si>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</si>
  <si>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</si>
  <si>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</si>
  <si>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</si>
  <si>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</si>
  <si>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</si>
  <si>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</si>
  <si>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</si>
  <si>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</si>
  <si>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</si>
  <si>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</si>
  <si>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</si>
  <si>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</si>
  <si>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</si>
  <si>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</si>
  <si>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</si>
  <si>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</si>
  <si>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</si>
  <si>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</si>
  <si>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</si>
  <si>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</si>
  <si>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</si>
  <si>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</si>
  <si>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</si>
  <si>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</si>
  <si>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</si>
  <si>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</si>
  <si>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</si>
  <si>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</si>
  <si>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</si>
  <si>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</si>
  <si>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</si>
  <si>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</si>
  <si>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</si>
  <si>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</si>
  <si>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</si>
  <si>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</si>
  <si>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</si>
  <si>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</si>
  <si>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</si>
  <si>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</si>
  <si>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phoneticPr fontId="2"/>
  </si>
  <si>
    <t>32その他の製造業</t>
    <phoneticPr fontId="2"/>
  </si>
  <si>
    <t>33電気業</t>
  </si>
  <si>
    <t>34ガス業</t>
  </si>
  <si>
    <t>35熱供給業</t>
  </si>
  <si>
    <t>36水道業</t>
  </si>
  <si>
    <t>37通信業</t>
  </si>
  <si>
    <t>39情報サービス業　※ソフトウェア業、情報処理・提供サービス業含む</t>
    <phoneticPr fontId="2"/>
  </si>
  <si>
    <t>40インターネット附随サービス業</t>
  </si>
  <si>
    <t>41映像・音声・文字情報制作業　※新聞業、出版業含む</t>
    <phoneticPr fontId="2"/>
  </si>
  <si>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</si>
  <si>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</si>
  <si>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</si>
  <si>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</si>
  <si>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</si>
  <si>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</si>
  <si>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</si>
  <si>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</si>
  <si>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</si>
  <si>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</si>
  <si>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</si>
  <si>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</si>
  <si>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</si>
  <si>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</si>
  <si>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</si>
  <si>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phoneticPr fontId="2"/>
  </si>
  <si>
    <t>97国家公務</t>
  </si>
  <si>
    <t>98地方公務</t>
  </si>
  <si>
    <t>99分類不能の産業</t>
  </si>
  <si>
    <t>※監査役を含めた全役員を記入してください。</t>
    <rPh sb="1" eb="3">
      <t>カンサ</t>
    </rPh>
    <rPh sb="3" eb="4">
      <t>ヤク</t>
    </rPh>
    <rPh sb="5" eb="6">
      <t>フク</t>
    </rPh>
    <rPh sb="8" eb="11">
      <t>ゼンヤクイン</t>
    </rPh>
    <rPh sb="12" eb="14">
      <t>キニュウ</t>
    </rPh>
    <phoneticPr fontId="2"/>
  </si>
  <si>
    <t>無し</t>
    <rPh sb="0" eb="1">
      <t>ナ</t>
    </rPh>
    <phoneticPr fontId="2"/>
  </si>
  <si>
    <t>有り</t>
    <rPh sb="0" eb="1">
      <t>ア</t>
    </rPh>
    <phoneticPr fontId="2"/>
  </si>
  <si>
    <t>営業利益率（%）</t>
    <rPh sb="0" eb="2">
      <t>エイギョウ</t>
    </rPh>
    <rPh sb="2" eb="4">
      <t>リエキ</t>
    </rPh>
    <rPh sb="4" eb="5">
      <t>リツ</t>
    </rPh>
    <phoneticPr fontId="2"/>
  </si>
  <si>
    <t>●</t>
    <phoneticPr fontId="2"/>
  </si>
  <si>
    <t>役員・株主</t>
    <phoneticPr fontId="2"/>
  </si>
  <si>
    <t>役員</t>
    <phoneticPr fontId="2"/>
  </si>
  <si>
    <t>株主</t>
    <rPh sb="0" eb="2">
      <t>カブヌシ</t>
    </rPh>
    <phoneticPr fontId="2"/>
  </si>
  <si>
    <t>アイデア創出・事業構想段階</t>
    <rPh sb="4" eb="6">
      <t>ソウシュツ</t>
    </rPh>
    <rPh sb="7" eb="9">
      <t>ジギョウ</t>
    </rPh>
    <rPh sb="9" eb="11">
      <t>コウソウ</t>
    </rPh>
    <rPh sb="11" eb="13">
      <t>ダンカイ</t>
    </rPh>
    <phoneticPr fontId="2"/>
  </si>
  <si>
    <t>サービス・プロダクトの開発（改良・改善中）段階</t>
    <rPh sb="11" eb="13">
      <t>カイハツ</t>
    </rPh>
    <rPh sb="21" eb="23">
      <t>ダンカイ</t>
    </rPh>
    <phoneticPr fontId="2"/>
  </si>
  <si>
    <t>新サービスの提供を開始している段階</t>
    <rPh sb="0" eb="1">
      <t>アタラ</t>
    </rPh>
    <rPh sb="6" eb="8">
      <t>テイキョウ</t>
    </rPh>
    <rPh sb="9" eb="11">
      <t>カイシ</t>
    </rPh>
    <rPh sb="15" eb="17">
      <t>ダンカイ</t>
    </rPh>
    <phoneticPr fontId="2"/>
  </si>
  <si>
    <t>事業年度（年：西暦）</t>
    <rPh sb="0" eb="2">
      <t>ジギョウ</t>
    </rPh>
    <rPh sb="2" eb="4">
      <t>ネンド</t>
    </rPh>
    <rPh sb="5" eb="6">
      <t>ネン</t>
    </rPh>
    <rPh sb="7" eb="9">
      <t>セイレキ</t>
    </rPh>
    <phoneticPr fontId="2"/>
  </si>
  <si>
    <t>他に類似がないサービスである</t>
    <rPh sb="0" eb="1">
      <t>ホカ</t>
    </rPh>
    <rPh sb="2" eb="4">
      <t>ルイジ</t>
    </rPh>
    <phoneticPr fontId="2"/>
  </si>
  <si>
    <t>普及していないサービスである</t>
    <rPh sb="0" eb="2">
      <t>フキュウ</t>
    </rPh>
    <phoneticPr fontId="2"/>
  </si>
  <si>
    <t>※都内登記所在地</t>
    <rPh sb="1" eb="3">
      <t>トナイ</t>
    </rPh>
    <rPh sb="3" eb="5">
      <t>トウキ</t>
    </rPh>
    <rPh sb="5" eb="8">
      <t>ショザイチ</t>
    </rPh>
    <phoneticPr fontId="2"/>
  </si>
  <si>
    <t>調達方法</t>
    <rPh sb="0" eb="2">
      <t>チョウタツ</t>
    </rPh>
    <rPh sb="2" eb="4">
      <t>ホウホウ</t>
    </rPh>
    <phoneticPr fontId="2"/>
  </si>
  <si>
    <t>役員借入金</t>
    <rPh sb="0" eb="2">
      <t>ヤクイン</t>
    </rPh>
    <rPh sb="2" eb="4">
      <t>カリイレ</t>
    </rPh>
    <rPh sb="4" eb="5">
      <t>キン</t>
    </rPh>
    <phoneticPr fontId="8"/>
  </si>
  <si>
    <t>法人:本店所在地
個人:納税地</t>
    <rPh sb="0" eb="2">
      <t>ホウジン</t>
    </rPh>
    <rPh sb="3" eb="5">
      <t>ホンテン</t>
    </rPh>
    <rPh sb="5" eb="8">
      <t>ショザイチ</t>
    </rPh>
    <rPh sb="9" eb="11">
      <t>コジン</t>
    </rPh>
    <rPh sb="12" eb="15">
      <t>ノウゼイチ</t>
    </rPh>
    <phoneticPr fontId="2"/>
  </si>
  <si>
    <t>　本申請書に、専門用語の記載がある場合は、その用語の解説を記載してください。</t>
    <phoneticPr fontId="2"/>
  </si>
  <si>
    <t>　事業者区分で「中小企業グループ」を選択し、3社以上の場合は以降に3社目以降を記入してください。</t>
    <rPh sb="24" eb="26">
      <t>イジョウ</t>
    </rPh>
    <rPh sb="27" eb="29">
      <t>バアイ</t>
    </rPh>
    <rPh sb="34" eb="36">
      <t>シャメ</t>
    </rPh>
    <rPh sb="36" eb="38">
      <t>イコウ</t>
    </rPh>
    <phoneticPr fontId="2"/>
  </si>
  <si>
    <t>・　グループ構成企業のすべてが中小企業者である。
・　グループ構成企業内において、役職員の兼務、及び、資本の出資関係がない。
・　次の(ｱ)～(ｳ)の事項を実施可能な代表企業をグループに有している。
　　(ｱ)　グループを代表して申請書を提出できる。
　　(ｲ)　助成事業の運営・管理に関する責任を負える。
　　(ｳ)　交付決定後にグループ構成企業との間に共同事業の実施に係る契約を締結できる。</t>
    <rPh sb="176" eb="177">
      <t>アイダ</t>
    </rPh>
    <phoneticPr fontId="2"/>
  </si>
  <si>
    <t>会社名（商号）</t>
    <rPh sb="0" eb="3">
      <t>カイシャメイ</t>
    </rPh>
    <rPh sb="4" eb="6">
      <t>ショウゴウ</t>
    </rPh>
    <phoneticPr fontId="2"/>
  </si>
  <si>
    <t>既存の主な
製品・
サービス</t>
    <rPh sb="0" eb="2">
      <t>キゾン</t>
    </rPh>
    <rPh sb="3" eb="4">
      <t>オモ</t>
    </rPh>
    <rPh sb="6" eb="8">
      <t>セイヒン</t>
    </rPh>
    <phoneticPr fontId="2"/>
  </si>
  <si>
    <t>月</t>
    <phoneticPr fontId="2"/>
  </si>
  <si>
    <t>事業協同組合、事業協同小組合、信用協同組合、協同組合連合会、企業組合、協業組合、商工組合、商工組合連合会</t>
    <phoneticPr fontId="2"/>
  </si>
  <si>
    <t>※個人事業者の場合は、氏名欄に代表者氏名を記入してください。</t>
    <rPh sb="1" eb="3">
      <t>コジン</t>
    </rPh>
    <rPh sb="3" eb="6">
      <t>ジギョウシャ</t>
    </rPh>
    <rPh sb="7" eb="9">
      <t>バアイ</t>
    </rPh>
    <rPh sb="11" eb="14">
      <t>シメイラン</t>
    </rPh>
    <rPh sb="15" eb="18">
      <t>ダイヒョウシャ</t>
    </rPh>
    <rPh sb="18" eb="20">
      <t>シメイ</t>
    </rPh>
    <rPh sb="21" eb="23">
      <t>キニュウ</t>
    </rPh>
    <phoneticPr fontId="2"/>
  </si>
  <si>
    <t>03漁業</t>
    <phoneticPr fontId="2"/>
  </si>
  <si>
    <r>
      <t>登記上の本店所在地
（</t>
    </r>
    <r>
      <rPr>
        <sz val="9"/>
        <rFont val="Meiryo UI"/>
        <family val="3"/>
        <charset val="128"/>
      </rPr>
      <t>個人の場合は納税地）</t>
    </r>
    <rPh sb="0" eb="3">
      <t>トウキジョウ</t>
    </rPh>
    <rPh sb="4" eb="6">
      <t>ホンテン</t>
    </rPh>
    <rPh sb="6" eb="9">
      <t>ショザイチ</t>
    </rPh>
    <rPh sb="11" eb="13">
      <t>コジン</t>
    </rPh>
    <rPh sb="14" eb="16">
      <t>バアイ</t>
    </rPh>
    <rPh sb="17" eb="20">
      <t>ノウゼイチ</t>
    </rPh>
    <phoneticPr fontId="2"/>
  </si>
  <si>
    <t>前期
流動資産</t>
    <rPh sb="0" eb="2">
      <t>ゼンキ</t>
    </rPh>
    <rPh sb="3" eb="7">
      <t>リュウドウシサン</t>
    </rPh>
    <phoneticPr fontId="2"/>
  </si>
  <si>
    <t>前期
流動負債</t>
    <rPh sb="0" eb="2">
      <t>ゼンキ</t>
    </rPh>
    <rPh sb="3" eb="7">
      <t>リュウドウフサイ</t>
    </rPh>
    <phoneticPr fontId="2"/>
  </si>
  <si>
    <r>
      <t xml:space="preserve">前期
</t>
    </r>
    <r>
      <rPr>
        <u/>
        <sz val="10"/>
        <rFont val="Meiryo UI"/>
        <family val="3"/>
        <charset val="128"/>
      </rPr>
      <t>総</t>
    </r>
    <r>
      <rPr>
        <sz val="10"/>
        <rFont val="Meiryo UI"/>
        <family val="3"/>
        <charset val="128"/>
      </rPr>
      <t>資産</t>
    </r>
    <rPh sb="0" eb="2">
      <t>ゼンキ</t>
    </rPh>
    <rPh sb="3" eb="6">
      <t>ソウシサン</t>
    </rPh>
    <phoneticPr fontId="2"/>
  </si>
  <si>
    <r>
      <t xml:space="preserve">前期
</t>
    </r>
    <r>
      <rPr>
        <u/>
        <sz val="10"/>
        <rFont val="Meiryo UI"/>
        <family val="3"/>
        <charset val="128"/>
      </rPr>
      <t>純</t>
    </r>
    <r>
      <rPr>
        <sz val="10"/>
        <rFont val="Meiryo UI"/>
        <family val="3"/>
        <charset val="128"/>
      </rPr>
      <t>資産</t>
    </r>
    <rPh sb="0" eb="2">
      <t>ゼンキ</t>
    </rPh>
    <rPh sb="3" eb="6">
      <t>ジュンシサン</t>
    </rPh>
    <phoneticPr fontId="2"/>
  </si>
  <si>
    <t>前々期
流動資産</t>
    <rPh sb="0" eb="2">
      <t>ゼンゼン</t>
    </rPh>
    <rPh sb="2" eb="3">
      <t>キ</t>
    </rPh>
    <rPh sb="4" eb="6">
      <t>リュウドウ</t>
    </rPh>
    <rPh sb="6" eb="8">
      <t>シサン</t>
    </rPh>
    <phoneticPr fontId="2"/>
  </si>
  <si>
    <t>前々期
流動負債</t>
    <rPh sb="0" eb="2">
      <t>ゼンゼン</t>
    </rPh>
    <rPh sb="2" eb="3">
      <t>キ</t>
    </rPh>
    <rPh sb="6" eb="8">
      <t>フサイ</t>
    </rPh>
    <phoneticPr fontId="2"/>
  </si>
  <si>
    <r>
      <t xml:space="preserve">前々期
</t>
    </r>
    <r>
      <rPr>
        <u/>
        <sz val="10"/>
        <rFont val="Meiryo UI"/>
        <family val="3"/>
        <charset val="128"/>
      </rPr>
      <t>総</t>
    </r>
    <r>
      <rPr>
        <sz val="10"/>
        <rFont val="Meiryo UI"/>
        <family val="3"/>
        <charset val="128"/>
      </rPr>
      <t>資産</t>
    </r>
    <rPh sb="0" eb="2">
      <t>ゼンゼン</t>
    </rPh>
    <rPh sb="2" eb="3">
      <t>キ</t>
    </rPh>
    <rPh sb="4" eb="7">
      <t>ソウシサン</t>
    </rPh>
    <phoneticPr fontId="2"/>
  </si>
  <si>
    <r>
      <t xml:space="preserve">前々期
</t>
    </r>
    <r>
      <rPr>
        <u/>
        <sz val="10"/>
        <rFont val="Meiryo UI"/>
        <family val="3"/>
        <charset val="128"/>
      </rPr>
      <t>純</t>
    </r>
    <r>
      <rPr>
        <sz val="10"/>
        <rFont val="Meiryo UI"/>
        <family val="3"/>
        <charset val="128"/>
      </rPr>
      <t>資産</t>
    </r>
    <rPh sb="0" eb="2">
      <t>ゼンゼン</t>
    </rPh>
    <rPh sb="2" eb="3">
      <t>キ</t>
    </rPh>
    <rPh sb="4" eb="7">
      <t>ジュンシサン</t>
    </rPh>
    <phoneticPr fontId="2"/>
  </si>
  <si>
    <t>産業分類表</t>
    <rPh sb="0" eb="2">
      <t>サンギョウ</t>
    </rPh>
    <rPh sb="2" eb="4">
      <t>ブンルイ</t>
    </rPh>
    <rPh sb="4" eb="5">
      <t>ヒョウ</t>
    </rPh>
    <phoneticPr fontId="4"/>
  </si>
  <si>
    <t>大分類</t>
    <rPh sb="0" eb="1">
      <t>ダイ</t>
    </rPh>
    <rPh sb="1" eb="3">
      <t>ブンルイ</t>
    </rPh>
    <phoneticPr fontId="4"/>
  </si>
  <si>
    <t>中分類・小分類</t>
    <rPh sb="0" eb="3">
      <t>チュウブンルイ</t>
    </rPh>
    <rPh sb="4" eb="7">
      <t>ショウブンルイ</t>
    </rPh>
    <phoneticPr fontId="4"/>
  </si>
  <si>
    <t>A</t>
    <phoneticPr fontId="4"/>
  </si>
  <si>
    <t>農業、林業</t>
    <rPh sb="0" eb="2">
      <t>ノウギョウ</t>
    </rPh>
    <rPh sb="3" eb="5">
      <t>リンギョウ</t>
    </rPh>
    <phoneticPr fontId="4"/>
  </si>
  <si>
    <t>01</t>
    <phoneticPr fontId="4"/>
  </si>
  <si>
    <t>農業</t>
    <rPh sb="0" eb="2">
      <t>ノウギョウ</t>
    </rPh>
    <phoneticPr fontId="4"/>
  </si>
  <si>
    <t>J</t>
    <phoneticPr fontId="4"/>
  </si>
  <si>
    <t>金融業、保険業</t>
    <rPh sb="0" eb="2">
      <t>キンユウ</t>
    </rPh>
    <rPh sb="2" eb="3">
      <t>ギョウ</t>
    </rPh>
    <rPh sb="4" eb="7">
      <t>ホケンギョウ</t>
    </rPh>
    <phoneticPr fontId="4"/>
  </si>
  <si>
    <t>銀行業</t>
    <rPh sb="0" eb="3">
      <t>ギンコウギョウ</t>
    </rPh>
    <phoneticPr fontId="4"/>
  </si>
  <si>
    <t>02</t>
    <phoneticPr fontId="4"/>
  </si>
  <si>
    <t>林業</t>
    <rPh sb="0" eb="2">
      <t>リンギョウ</t>
    </rPh>
    <phoneticPr fontId="4"/>
  </si>
  <si>
    <t>協同組織金融業</t>
    <rPh sb="0" eb="2">
      <t>キョウドウ</t>
    </rPh>
    <rPh sb="2" eb="4">
      <t>ソシキ</t>
    </rPh>
    <rPh sb="4" eb="6">
      <t>キンユウ</t>
    </rPh>
    <rPh sb="6" eb="7">
      <t>ギョウ</t>
    </rPh>
    <phoneticPr fontId="4"/>
  </si>
  <si>
    <t>B</t>
    <phoneticPr fontId="4"/>
  </si>
  <si>
    <t>漁業</t>
    <rPh sb="0" eb="2">
      <t>ギョギョウ</t>
    </rPh>
    <phoneticPr fontId="4"/>
  </si>
  <si>
    <t>03</t>
    <phoneticPr fontId="4"/>
  </si>
  <si>
    <t>貸金業、クレジットカード業等非預金信用機関</t>
    <rPh sb="0" eb="2">
      <t>カシキン</t>
    </rPh>
    <rPh sb="2" eb="3">
      <t>ギョウ</t>
    </rPh>
    <rPh sb="12" eb="13">
      <t>ギョウ</t>
    </rPh>
    <rPh sb="13" eb="14">
      <t>ナド</t>
    </rPh>
    <rPh sb="14" eb="15">
      <t>ヒ</t>
    </rPh>
    <rPh sb="15" eb="17">
      <t>ヨキン</t>
    </rPh>
    <rPh sb="17" eb="18">
      <t>シン</t>
    </rPh>
    <rPh sb="18" eb="19">
      <t>ヨウ</t>
    </rPh>
    <rPh sb="19" eb="21">
      <t>キカン</t>
    </rPh>
    <phoneticPr fontId="4"/>
  </si>
  <si>
    <t>04</t>
    <phoneticPr fontId="4"/>
  </si>
  <si>
    <t>水産養殖業</t>
    <rPh sb="0" eb="2">
      <t>スイサン</t>
    </rPh>
    <rPh sb="2" eb="4">
      <t>ヨウショク</t>
    </rPh>
    <rPh sb="4" eb="5">
      <t>ギョウ</t>
    </rPh>
    <phoneticPr fontId="4"/>
  </si>
  <si>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4"/>
  </si>
  <si>
    <t>C</t>
    <phoneticPr fontId="4"/>
  </si>
  <si>
    <t>鉱業、採石業、砂利採取業</t>
    <rPh sb="0" eb="2">
      <t>コウギョウ</t>
    </rPh>
    <rPh sb="3" eb="5">
      <t>サイセキ</t>
    </rPh>
    <rPh sb="5" eb="6">
      <t>ギョウ</t>
    </rPh>
    <rPh sb="7" eb="9">
      <t>ジャリ</t>
    </rPh>
    <rPh sb="9" eb="11">
      <t>サイシュ</t>
    </rPh>
    <rPh sb="11" eb="12">
      <t>ギョウ</t>
    </rPh>
    <phoneticPr fontId="4"/>
  </si>
  <si>
    <t>05</t>
    <phoneticPr fontId="4"/>
  </si>
  <si>
    <t>補助的金融業等</t>
    <rPh sb="0" eb="3">
      <t>ホジョテキ</t>
    </rPh>
    <rPh sb="3" eb="5">
      <t>キンユウ</t>
    </rPh>
    <rPh sb="5" eb="6">
      <t>ギョウ</t>
    </rPh>
    <rPh sb="6" eb="7">
      <t>ナド</t>
    </rPh>
    <phoneticPr fontId="4"/>
  </si>
  <si>
    <t>D</t>
    <phoneticPr fontId="4"/>
  </si>
  <si>
    <t>建設業</t>
    <rPh sb="0" eb="3">
      <t>ケンセツギョウ</t>
    </rPh>
    <phoneticPr fontId="4"/>
  </si>
  <si>
    <t>06</t>
    <phoneticPr fontId="4"/>
  </si>
  <si>
    <t>総合工事業</t>
    <rPh sb="0" eb="2">
      <t>ソウゴウ</t>
    </rPh>
    <rPh sb="2" eb="5">
      <t>コウジギョウ</t>
    </rPh>
    <phoneticPr fontId="4"/>
  </si>
  <si>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4"/>
  </si>
  <si>
    <t>07</t>
    <phoneticPr fontId="4"/>
  </si>
  <si>
    <t>職別工事業（設備工事業を除く）</t>
    <rPh sb="0" eb="1">
      <t>ショク</t>
    </rPh>
    <rPh sb="1" eb="2">
      <t>ベツ</t>
    </rPh>
    <rPh sb="2" eb="5">
      <t>コウジギョウ</t>
    </rPh>
    <rPh sb="6" eb="8">
      <t>セツビ</t>
    </rPh>
    <rPh sb="8" eb="11">
      <t>コウジギョウ</t>
    </rPh>
    <rPh sb="12" eb="13">
      <t>ノゾ</t>
    </rPh>
    <phoneticPr fontId="4"/>
  </si>
  <si>
    <t>K</t>
    <phoneticPr fontId="4"/>
  </si>
  <si>
    <t>不動産業、物品賃貸業</t>
    <rPh sb="0" eb="3">
      <t>フドウサン</t>
    </rPh>
    <rPh sb="3" eb="4">
      <t>ギョウ</t>
    </rPh>
    <phoneticPr fontId="4"/>
  </si>
  <si>
    <t>不動産取引業</t>
    <rPh sb="0" eb="3">
      <t>フドウサン</t>
    </rPh>
    <rPh sb="3" eb="5">
      <t>トリヒキ</t>
    </rPh>
    <rPh sb="5" eb="6">
      <t>ギョウ</t>
    </rPh>
    <phoneticPr fontId="4"/>
  </si>
  <si>
    <t>08</t>
    <phoneticPr fontId="4"/>
  </si>
  <si>
    <t>設備工事業</t>
    <rPh sb="0" eb="2">
      <t>セツビ</t>
    </rPh>
    <rPh sb="2" eb="5">
      <t>コウジギョウ</t>
    </rPh>
    <phoneticPr fontId="4"/>
  </si>
  <si>
    <t>不動産賃貸業・管理業のうち
管理、補助的経済活動を行う事業所</t>
    <rPh sb="0" eb="3">
      <t>フドウサン</t>
    </rPh>
    <rPh sb="3" eb="5">
      <t>チンタイ</t>
    </rPh>
    <rPh sb="5" eb="6">
      <t>ギョウ</t>
    </rPh>
    <rPh sb="7" eb="9">
      <t>カンリ</t>
    </rPh>
    <rPh sb="9" eb="10">
      <t>ギョウ</t>
    </rPh>
    <phoneticPr fontId="4"/>
  </si>
  <si>
    <t>E</t>
    <phoneticPr fontId="4"/>
  </si>
  <si>
    <t>製造業</t>
    <rPh sb="0" eb="3">
      <t>セイゾウギョウ</t>
    </rPh>
    <phoneticPr fontId="4"/>
  </si>
  <si>
    <t>09</t>
    <phoneticPr fontId="4"/>
  </si>
  <si>
    <t>食料品製造業</t>
    <rPh sb="0" eb="3">
      <t>ショクリョウヒン</t>
    </rPh>
    <rPh sb="3" eb="6">
      <t>セイゾウギョウ</t>
    </rPh>
    <phoneticPr fontId="4"/>
  </si>
  <si>
    <t>10</t>
    <phoneticPr fontId="4"/>
  </si>
  <si>
    <t>飲料・たばこ・飼料製造業</t>
    <rPh sb="0" eb="2">
      <t>インリョウ</t>
    </rPh>
    <rPh sb="7" eb="9">
      <t>シリョウ</t>
    </rPh>
    <rPh sb="9" eb="11">
      <t>セイゾウ</t>
    </rPh>
    <rPh sb="11" eb="12">
      <t>ギョウ</t>
    </rPh>
    <phoneticPr fontId="4"/>
  </si>
  <si>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4"/>
  </si>
  <si>
    <r>
      <t xml:space="preserve">
</t>
    </r>
    <r>
      <rPr>
        <sz val="8"/>
        <color rgb="FFFF0000"/>
        <rFont val="ＭＳ Ｐゴシック"/>
        <family val="3"/>
        <charset val="128"/>
        <scheme val="minor"/>
      </rPr>
      <t>※ 製造販売の場合、
　　以下のとおりの分類
　　となります</t>
    </r>
    <r>
      <rPr>
        <sz val="8"/>
        <color theme="1"/>
        <rFont val="ＭＳ Ｐゴシック"/>
        <family val="3"/>
        <charset val="128"/>
        <scheme val="minor"/>
      </rPr>
      <t xml:space="preserve">
（１）店舗所在地が
　　製造場所と同一
　　⇒小売業
（２）店舗所在地が製
　　造場所と異なる
　　⇒製造業
（３）通信販売のみで
　　店舗はない
　　⇒製造業
（４）</t>
    </r>
    <r>
      <rPr>
        <sz val="8"/>
        <color theme="1"/>
        <rFont val="Century"/>
        <family val="1"/>
      </rPr>
      <t>BtoB</t>
    </r>
    <r>
      <rPr>
        <sz val="8"/>
        <color theme="1"/>
        <rFont val="ＭＳ Ｐゴシック"/>
        <family val="3"/>
        <charset val="128"/>
        <scheme val="minor"/>
      </rPr>
      <t>の卸のみで
　　小売はしていない
　　⇒製造業
　　</t>
    </r>
    <rPh sb="14" eb="16">
      <t>イカ</t>
    </rPh>
    <rPh sb="21" eb="23">
      <t>ブンルイ</t>
    </rPh>
    <phoneticPr fontId="4"/>
  </si>
  <si>
    <t>11</t>
    <phoneticPr fontId="4"/>
  </si>
  <si>
    <t>繊維工業</t>
    <rPh sb="0" eb="2">
      <t>センイ</t>
    </rPh>
    <rPh sb="2" eb="4">
      <t>コウギョウ</t>
    </rPh>
    <phoneticPr fontId="4"/>
  </si>
  <si>
    <t>貸家業、貸間業</t>
    <rPh sb="0" eb="1">
      <t>カ</t>
    </rPh>
    <rPh sb="1" eb="2">
      <t>ヤ</t>
    </rPh>
    <rPh sb="2" eb="3">
      <t>ギョウ</t>
    </rPh>
    <rPh sb="4" eb="6">
      <t>カシマ</t>
    </rPh>
    <rPh sb="6" eb="7">
      <t>ギョウ</t>
    </rPh>
    <phoneticPr fontId="4"/>
  </si>
  <si>
    <t>12</t>
  </si>
  <si>
    <t>木材・木製品製造業（家具を除く）</t>
    <rPh sb="0" eb="2">
      <t>モクザイ</t>
    </rPh>
    <rPh sb="3" eb="6">
      <t>モクセイヒン</t>
    </rPh>
    <rPh sb="6" eb="9">
      <t>セイゾウギョウ</t>
    </rPh>
    <rPh sb="10" eb="12">
      <t>カグ</t>
    </rPh>
    <rPh sb="13" eb="14">
      <t>ノゾ</t>
    </rPh>
    <phoneticPr fontId="4"/>
  </si>
  <si>
    <t>駐車場業</t>
    <rPh sb="0" eb="3">
      <t>チュウシャジョウ</t>
    </rPh>
    <rPh sb="3" eb="4">
      <t>ギョウ</t>
    </rPh>
    <phoneticPr fontId="4"/>
  </si>
  <si>
    <t>13</t>
  </si>
  <si>
    <t>家具・装備品製造業</t>
    <rPh sb="0" eb="2">
      <t>カグ</t>
    </rPh>
    <rPh sb="3" eb="6">
      <t>ソウビヒン</t>
    </rPh>
    <rPh sb="6" eb="9">
      <t>セイゾウギョウ</t>
    </rPh>
    <phoneticPr fontId="4"/>
  </si>
  <si>
    <t>不動産管理業</t>
    <rPh sb="0" eb="3">
      <t>フドウサン</t>
    </rPh>
    <rPh sb="3" eb="5">
      <t>カンリ</t>
    </rPh>
    <rPh sb="5" eb="6">
      <t>ギョウ</t>
    </rPh>
    <phoneticPr fontId="4"/>
  </si>
  <si>
    <t>14</t>
  </si>
  <si>
    <t>パルプ・紙・紙加工品製造業</t>
    <rPh sb="4" eb="5">
      <t>カミ</t>
    </rPh>
    <rPh sb="6" eb="7">
      <t>カミ</t>
    </rPh>
    <rPh sb="7" eb="9">
      <t>カコウ</t>
    </rPh>
    <rPh sb="9" eb="10">
      <t>ヒン</t>
    </rPh>
    <rPh sb="10" eb="13">
      <t>セイゾウギョウ</t>
    </rPh>
    <phoneticPr fontId="4"/>
  </si>
  <si>
    <t>物品賃貸業</t>
    <rPh sb="0" eb="2">
      <t>ブッピン</t>
    </rPh>
    <rPh sb="2" eb="4">
      <t>チンタイ</t>
    </rPh>
    <rPh sb="4" eb="5">
      <t>ギョウ</t>
    </rPh>
    <phoneticPr fontId="4"/>
  </si>
  <si>
    <t>15</t>
  </si>
  <si>
    <t>印刷・同関連業</t>
    <rPh sb="0" eb="2">
      <t>インサツ</t>
    </rPh>
    <rPh sb="3" eb="4">
      <t>ドウ</t>
    </rPh>
    <rPh sb="4" eb="6">
      <t>カンレン</t>
    </rPh>
    <rPh sb="6" eb="7">
      <t>ギョウ</t>
    </rPh>
    <phoneticPr fontId="4"/>
  </si>
  <si>
    <t>L</t>
    <phoneticPr fontId="4"/>
  </si>
  <si>
    <t>学術研究、
専門・技術サービス業</t>
    <rPh sb="0" eb="2">
      <t>ガクジュツ</t>
    </rPh>
    <rPh sb="2" eb="4">
      <t>ケンキュウ</t>
    </rPh>
    <rPh sb="6" eb="8">
      <t>センモン</t>
    </rPh>
    <phoneticPr fontId="4"/>
  </si>
  <si>
    <t>学術・開発研究機関</t>
    <rPh sb="0" eb="2">
      <t>ガクジュツ</t>
    </rPh>
    <rPh sb="3" eb="5">
      <t>カイハツ</t>
    </rPh>
    <rPh sb="5" eb="7">
      <t>ケンキュウ</t>
    </rPh>
    <rPh sb="7" eb="9">
      <t>キカン</t>
    </rPh>
    <phoneticPr fontId="4"/>
  </si>
  <si>
    <t>16</t>
  </si>
  <si>
    <t>化学工業</t>
    <rPh sb="0" eb="2">
      <t>カガク</t>
    </rPh>
    <rPh sb="2" eb="4">
      <t>コウギョウ</t>
    </rPh>
    <phoneticPr fontId="4"/>
  </si>
  <si>
    <t>専門サービス業（他に分類されないもの）</t>
    <rPh sb="0" eb="2">
      <t>センモン</t>
    </rPh>
    <rPh sb="6" eb="7">
      <t>ギョウ</t>
    </rPh>
    <rPh sb="8" eb="9">
      <t>タ</t>
    </rPh>
    <rPh sb="10" eb="12">
      <t>ブンルイ</t>
    </rPh>
    <phoneticPr fontId="4"/>
  </si>
  <si>
    <t>17</t>
  </si>
  <si>
    <t>石油製品・石炭製品製造業</t>
    <rPh sb="0" eb="2">
      <t>セキユ</t>
    </rPh>
    <rPh sb="2" eb="4">
      <t>セイヒン</t>
    </rPh>
    <rPh sb="5" eb="7">
      <t>セキタン</t>
    </rPh>
    <rPh sb="7" eb="9">
      <t>セイヒン</t>
    </rPh>
    <rPh sb="9" eb="12">
      <t>セイゾウギョウ</t>
    </rPh>
    <phoneticPr fontId="4"/>
  </si>
  <si>
    <t>広告業</t>
    <rPh sb="0" eb="2">
      <t>コウコク</t>
    </rPh>
    <rPh sb="2" eb="3">
      <t>ギョウ</t>
    </rPh>
    <phoneticPr fontId="4"/>
  </si>
  <si>
    <t>18</t>
  </si>
  <si>
    <t>プラスチック製品製造業（別掲を除く）</t>
    <rPh sb="6" eb="8">
      <t>セイヒン</t>
    </rPh>
    <rPh sb="8" eb="11">
      <t>セイゾウギョウ</t>
    </rPh>
    <rPh sb="12" eb="14">
      <t>ベッケイ</t>
    </rPh>
    <rPh sb="15" eb="16">
      <t>ノゾ</t>
    </rPh>
    <phoneticPr fontId="4"/>
  </si>
  <si>
    <t>技術サービス業（他に分類されないもの）</t>
    <rPh sb="0" eb="2">
      <t>ギジュツ</t>
    </rPh>
    <rPh sb="6" eb="7">
      <t>ギョウ</t>
    </rPh>
    <rPh sb="8" eb="9">
      <t>タ</t>
    </rPh>
    <rPh sb="10" eb="12">
      <t>ブンルイ</t>
    </rPh>
    <phoneticPr fontId="4"/>
  </si>
  <si>
    <t>19</t>
  </si>
  <si>
    <t>ゴム製品製造業</t>
    <rPh sb="2" eb="4">
      <t>セイヒン</t>
    </rPh>
    <rPh sb="4" eb="7">
      <t>セイゾウギョウ</t>
    </rPh>
    <phoneticPr fontId="4"/>
  </si>
  <si>
    <t>M</t>
    <phoneticPr fontId="4"/>
  </si>
  <si>
    <t>宿泊業、飲食サービス業</t>
    <rPh sb="0" eb="2">
      <t>シュクハク</t>
    </rPh>
    <rPh sb="2" eb="3">
      <t>ギョウ</t>
    </rPh>
    <phoneticPr fontId="4"/>
  </si>
  <si>
    <t>宿泊業のうち
管理、補助的経済活動を行う事業所</t>
    <rPh sb="7" eb="9">
      <t>カンリ</t>
    </rPh>
    <rPh sb="10" eb="13">
      <t>ホジョテキ</t>
    </rPh>
    <rPh sb="13" eb="15">
      <t>ケイザイ</t>
    </rPh>
    <rPh sb="15" eb="17">
      <t>カツドウ</t>
    </rPh>
    <rPh sb="18" eb="19">
      <t>オコナ</t>
    </rPh>
    <rPh sb="20" eb="23">
      <t>ジギョウショ</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</si>
  <si>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</si>
  <si>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</si>
  <si>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</si>
  <si>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1">
      <t>カマ</t>
    </rPh>
    <rPh sb="1" eb="2">
      <t>ギョウ</t>
    </rPh>
    <rPh sb="3" eb="5">
      <t>ドセキ</t>
    </rPh>
    <rPh sb="5" eb="7">
      <t>セイヒン</t>
    </rPh>
    <rPh sb="7" eb="10">
      <t>セイゾウギョウ</t>
    </rPh>
    <phoneticPr fontId="4"/>
  </si>
  <si>
    <t>旅館、ホテル</t>
    <phoneticPr fontId="4"/>
  </si>
  <si>
    <t>22</t>
  </si>
  <si>
    <t>鉄鋼業</t>
    <rPh sb="0" eb="2">
      <t>テッコウ</t>
    </rPh>
    <rPh sb="2" eb="3">
      <t>ギョウ</t>
    </rPh>
    <phoneticPr fontId="4"/>
  </si>
  <si>
    <t>簡易宿所</t>
    <phoneticPr fontId="4"/>
  </si>
  <si>
    <t>23</t>
  </si>
  <si>
    <t>非鉄金属製造業</t>
    <rPh sb="0" eb="1">
      <t>ヒ</t>
    </rPh>
    <rPh sb="2" eb="4">
      <t>キンゾク</t>
    </rPh>
    <rPh sb="4" eb="7">
      <t>セイゾウギョウ</t>
    </rPh>
    <phoneticPr fontId="4"/>
  </si>
  <si>
    <t>下宿業</t>
    <phoneticPr fontId="4"/>
  </si>
  <si>
    <t>24</t>
  </si>
  <si>
    <t>金属製品製造業</t>
    <rPh sb="0" eb="2">
      <t>キンゾク</t>
    </rPh>
    <rPh sb="2" eb="4">
      <t>セイヒン</t>
    </rPh>
    <rPh sb="4" eb="7">
      <t>セイゾウギョウ</t>
    </rPh>
    <phoneticPr fontId="4"/>
  </si>
  <si>
    <t>その他の宿泊業</t>
    <phoneticPr fontId="4"/>
  </si>
  <si>
    <t>25</t>
  </si>
  <si>
    <t>はん用機械器具製造業</t>
    <rPh sb="2" eb="3">
      <t>ヨウ</t>
    </rPh>
    <rPh sb="3" eb="5">
      <t>キカイ</t>
    </rPh>
    <rPh sb="5" eb="7">
      <t>キグ</t>
    </rPh>
    <rPh sb="7" eb="10">
      <t>セイゾウギョウ</t>
    </rPh>
    <phoneticPr fontId="4"/>
  </si>
  <si>
    <t>飲食店</t>
    <rPh sb="0" eb="2">
      <t>インショク</t>
    </rPh>
    <rPh sb="2" eb="3">
      <t>テン</t>
    </rPh>
    <phoneticPr fontId="4"/>
  </si>
  <si>
    <t>26</t>
  </si>
  <si>
    <t>生産用機械器具製造業</t>
    <rPh sb="0" eb="3">
      <t>セイサンヨウ</t>
    </rPh>
    <rPh sb="3" eb="5">
      <t>キカイ</t>
    </rPh>
    <rPh sb="5" eb="7">
      <t>キグ</t>
    </rPh>
    <rPh sb="7" eb="10">
      <t>セイゾウギョウ</t>
    </rPh>
    <phoneticPr fontId="4"/>
  </si>
  <si>
    <t>持ち帰り・配達飲食サービス業</t>
    <rPh sb="0" eb="1">
      <t>モ</t>
    </rPh>
    <rPh sb="2" eb="3">
      <t>カエ</t>
    </rPh>
    <rPh sb="5" eb="7">
      <t>ハイタツ</t>
    </rPh>
    <rPh sb="7" eb="9">
      <t>インショク</t>
    </rPh>
    <rPh sb="13" eb="14">
      <t>ギョウ</t>
    </rPh>
    <phoneticPr fontId="4"/>
  </si>
  <si>
    <t>27</t>
  </si>
  <si>
    <t>業務用機械器具製造業</t>
    <rPh sb="0" eb="3">
      <t>ギョウムヨウ</t>
    </rPh>
    <rPh sb="3" eb="5">
      <t>キカイ</t>
    </rPh>
    <rPh sb="5" eb="7">
      <t>キグ</t>
    </rPh>
    <rPh sb="7" eb="10">
      <t>セイゾウギョウ</t>
    </rPh>
    <phoneticPr fontId="4"/>
  </si>
  <si>
    <t>N</t>
    <phoneticPr fontId="4"/>
  </si>
  <si>
    <t>生活関連サービス業、
娯楽業</t>
    <rPh sb="0" eb="2">
      <t>セイカツ</t>
    </rPh>
    <rPh sb="2" eb="4">
      <t>カンレン</t>
    </rPh>
    <rPh sb="8" eb="9">
      <t>ギョウ</t>
    </rPh>
    <phoneticPr fontId="4"/>
  </si>
  <si>
    <t>洗濯・理容・美容・浴場業</t>
    <rPh sb="0" eb="2">
      <t>センタク</t>
    </rPh>
    <rPh sb="3" eb="5">
      <t>リヨウ</t>
    </rPh>
    <rPh sb="6" eb="8">
      <t>ビヨウ</t>
    </rPh>
    <rPh sb="9" eb="11">
      <t>ヨクジョウ</t>
    </rPh>
    <rPh sb="11" eb="12">
      <t>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</si>
  <si>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</si>
  <si>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</si>
  <si>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その他の生活関連サービス業のうち
管理、補助的経済活動を行う事業所</t>
    <rPh sb="2" eb="3">
      <t>タ</t>
    </rPh>
    <rPh sb="4" eb="6">
      <t>セイカツ</t>
    </rPh>
    <rPh sb="6" eb="8">
      <t>カンレン</t>
    </rPh>
    <rPh sb="12" eb="13">
      <t>ギョウ</t>
    </rPh>
    <phoneticPr fontId="4"/>
  </si>
  <si>
    <t>29</t>
  </si>
  <si>
    <t>電気機械器具製造業</t>
    <rPh sb="0" eb="2">
      <t>デンキ</t>
    </rPh>
    <rPh sb="2" eb="4">
      <t>キカイ</t>
    </rPh>
    <rPh sb="4" eb="6">
      <t>キグ</t>
    </rPh>
    <rPh sb="6" eb="9">
      <t>セイゾウギョウ</t>
    </rPh>
    <phoneticPr fontId="4"/>
  </si>
  <si>
    <t>30</t>
  </si>
  <si>
    <t>情報通信機械器具製造業</t>
    <rPh sb="0" eb="2">
      <t>ジョウホウ</t>
    </rPh>
    <rPh sb="2" eb="4">
      <t>ツウシン</t>
    </rPh>
    <rPh sb="4" eb="6">
      <t>キカイ</t>
    </rPh>
    <rPh sb="6" eb="8">
      <t>キグ</t>
    </rPh>
    <rPh sb="8" eb="11">
      <t>セイゾウギョウ</t>
    </rPh>
    <phoneticPr fontId="4"/>
  </si>
  <si>
    <t>旅行業</t>
    <rPh sb="0" eb="3">
      <t>リョコウギョウ</t>
    </rPh>
    <phoneticPr fontId="4"/>
  </si>
  <si>
    <t>31</t>
  </si>
  <si>
    <t>輸送用機械器具製造業</t>
    <rPh sb="0" eb="3">
      <t>ユソウヨウ</t>
    </rPh>
    <rPh sb="3" eb="5">
      <t>キカイ</t>
    </rPh>
    <rPh sb="5" eb="7">
      <t>キグ</t>
    </rPh>
    <rPh sb="7" eb="10">
      <t>セイゾウギョウ</t>
    </rPh>
    <phoneticPr fontId="4"/>
  </si>
  <si>
    <t>家事サービス業</t>
    <phoneticPr fontId="4"/>
  </si>
  <si>
    <t>32</t>
  </si>
  <si>
    <t>その他の製造業</t>
    <rPh sb="2" eb="3">
      <t>タ</t>
    </rPh>
    <rPh sb="4" eb="7">
      <t>セイゾウギョウ</t>
    </rPh>
    <phoneticPr fontId="4"/>
  </si>
  <si>
    <t>衣服裁縫修理業</t>
    <phoneticPr fontId="4"/>
  </si>
  <si>
    <t>F</t>
    <phoneticPr fontId="4"/>
  </si>
  <si>
    <t>電気・ガス・熱供給・水道業</t>
    <phoneticPr fontId="4"/>
  </si>
  <si>
    <t>33</t>
  </si>
  <si>
    <t>電気業</t>
    <rPh sb="0" eb="2">
      <t>デンキ</t>
    </rPh>
    <rPh sb="2" eb="3">
      <t>ギョウ</t>
    </rPh>
    <phoneticPr fontId="4"/>
  </si>
  <si>
    <t>物品預り業</t>
    <phoneticPr fontId="4"/>
  </si>
  <si>
    <t>34</t>
  </si>
  <si>
    <t>ガス業</t>
    <rPh sb="2" eb="3">
      <t>ギョウ</t>
    </rPh>
    <phoneticPr fontId="4"/>
  </si>
  <si>
    <t>火葬・墓地管理業</t>
    <phoneticPr fontId="4"/>
  </si>
  <si>
    <t>35</t>
  </si>
  <si>
    <t>熱供給業</t>
    <rPh sb="0" eb="1">
      <t>ネツ</t>
    </rPh>
    <rPh sb="1" eb="3">
      <t>キョウキュウ</t>
    </rPh>
    <rPh sb="3" eb="4">
      <t>ギョウ</t>
    </rPh>
    <phoneticPr fontId="4"/>
  </si>
  <si>
    <t>冠婚葬祭業</t>
    <phoneticPr fontId="4"/>
  </si>
  <si>
    <t>36</t>
  </si>
  <si>
    <t>水道業</t>
    <rPh sb="0" eb="2">
      <t>スイドウ</t>
    </rPh>
    <rPh sb="2" eb="3">
      <t>ギョウ</t>
    </rPh>
    <phoneticPr fontId="4"/>
  </si>
  <si>
    <t>他に分類されない生活関連サービス業</t>
    <phoneticPr fontId="4"/>
  </si>
  <si>
    <t>G</t>
    <phoneticPr fontId="4"/>
  </si>
  <si>
    <t>情報通信業</t>
    <rPh sb="0" eb="2">
      <t>ジョウホウ</t>
    </rPh>
    <rPh sb="2" eb="4">
      <t>ツウシン</t>
    </rPh>
    <rPh sb="4" eb="5">
      <t>ギョウ</t>
    </rPh>
    <phoneticPr fontId="4"/>
  </si>
  <si>
    <t>37</t>
  </si>
  <si>
    <t>通信業</t>
    <rPh sb="0" eb="3">
      <t>ツウシンギョウ</t>
    </rPh>
    <phoneticPr fontId="4"/>
  </si>
  <si>
    <t>娯楽業</t>
    <rPh sb="0" eb="2">
      <t>ゴラク</t>
    </rPh>
    <rPh sb="2" eb="3">
      <t>ギョウ</t>
    </rPh>
    <phoneticPr fontId="4"/>
  </si>
  <si>
    <t>38</t>
  </si>
  <si>
    <t>放送業</t>
    <rPh sb="0" eb="2">
      <t>ホウソウ</t>
    </rPh>
    <rPh sb="2" eb="3">
      <t>ギョウ</t>
    </rPh>
    <phoneticPr fontId="4"/>
  </si>
  <si>
    <t>O</t>
    <phoneticPr fontId="4"/>
  </si>
  <si>
    <t>教育、学習支援業</t>
    <rPh sb="0" eb="2">
      <t>キョウイク</t>
    </rPh>
    <rPh sb="3" eb="5">
      <t>ガクシュウ</t>
    </rPh>
    <rPh sb="5" eb="7">
      <t>シエン</t>
    </rPh>
    <rPh sb="7" eb="8">
      <t>ギョウ</t>
    </rPh>
    <phoneticPr fontId="4"/>
  </si>
  <si>
    <t>学校教育</t>
    <phoneticPr fontId="4"/>
  </si>
  <si>
    <t>情報サービス業のうち
管理、補助的経済活動を行う事業所</t>
    <rPh sb="0" eb="2">
      <t>ジョウホウ</t>
    </rPh>
    <rPh sb="6" eb="7">
      <t>ギョウ</t>
    </rPh>
    <rPh sb="26" eb="27">
      <t>ショ</t>
    </rPh>
    <phoneticPr fontId="4"/>
  </si>
  <si>
    <t>その他の教育・学習支援業</t>
  </si>
  <si>
    <t>P</t>
    <phoneticPr fontId="4"/>
  </si>
  <si>
    <t>医療、福祉</t>
    <rPh sb="0" eb="2">
      <t>イリョウ</t>
    </rPh>
    <rPh sb="3" eb="5">
      <t>フクシ</t>
    </rPh>
    <phoneticPr fontId="4"/>
  </si>
  <si>
    <t>医療業</t>
    <rPh sb="0" eb="2">
      <t>イリョウ</t>
    </rPh>
    <rPh sb="2" eb="3">
      <t>ギョウ</t>
    </rPh>
    <phoneticPr fontId="4"/>
  </si>
  <si>
    <t xml:space="preserve">ソフトウェア業　　　　　　　　　　　 </t>
    <rPh sb="6" eb="7">
      <t>ギョウ</t>
    </rPh>
    <phoneticPr fontId="4"/>
  </si>
  <si>
    <t>保健衛生</t>
    <rPh sb="0" eb="2">
      <t>ホケン</t>
    </rPh>
    <rPh sb="2" eb="4">
      <t>エイセイ</t>
    </rPh>
    <phoneticPr fontId="4"/>
  </si>
  <si>
    <t>情報処理サービス業</t>
    <rPh sb="0" eb="2">
      <t>ジョウホウ</t>
    </rPh>
    <rPh sb="2" eb="4">
      <t>ショリ</t>
    </rPh>
    <rPh sb="8" eb="9">
      <t>ギョウ</t>
    </rPh>
    <phoneticPr fontId="4"/>
  </si>
  <si>
    <t>社会保険・社会福祉・介護事業</t>
    <rPh sb="0" eb="2">
      <t>シャカイ</t>
    </rPh>
    <rPh sb="2" eb="4">
      <t>ホケン</t>
    </rPh>
    <rPh sb="5" eb="7">
      <t>シャカイ</t>
    </rPh>
    <rPh sb="7" eb="9">
      <t>フクシ</t>
    </rPh>
    <rPh sb="10" eb="12">
      <t>カイゴ</t>
    </rPh>
    <rPh sb="12" eb="14">
      <t>ジギョウ</t>
    </rPh>
    <phoneticPr fontId="4"/>
  </si>
  <si>
    <t>3922</t>
    <phoneticPr fontId="4"/>
  </si>
  <si>
    <t>情報提供サービス業</t>
  </si>
  <si>
    <t>Q</t>
    <phoneticPr fontId="4"/>
  </si>
  <si>
    <t>複合サービス事業</t>
    <rPh sb="0" eb="2">
      <t>フクゴウ</t>
    </rPh>
    <rPh sb="6" eb="8">
      <t>ジギョウ</t>
    </rPh>
    <phoneticPr fontId="4"/>
  </si>
  <si>
    <t>郵便局</t>
    <rPh sb="0" eb="3">
      <t>ユウビンキョク</t>
    </rPh>
    <phoneticPr fontId="4"/>
  </si>
  <si>
    <t>3923</t>
    <phoneticPr fontId="4"/>
  </si>
  <si>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6"/>
  </si>
  <si>
    <t>協同組合（他に分類されないもの）</t>
    <rPh sb="0" eb="2">
      <t>キョウドウ</t>
    </rPh>
    <rPh sb="2" eb="4">
      <t>クミアイ</t>
    </rPh>
    <rPh sb="5" eb="6">
      <t>タ</t>
    </rPh>
    <rPh sb="7" eb="9">
      <t>ブンルイ</t>
    </rPh>
    <phoneticPr fontId="4"/>
  </si>
  <si>
    <t>3929</t>
    <phoneticPr fontId="4"/>
  </si>
  <si>
    <t>その他の情報処理・提供サービス業</t>
    <rPh sb="2" eb="3">
      <t>タ</t>
    </rPh>
    <rPh sb="4" eb="6">
      <t>ジョウホウ</t>
    </rPh>
    <rPh sb="6" eb="8">
      <t>ショリ</t>
    </rPh>
    <rPh sb="9" eb="11">
      <t>テイキョウ</t>
    </rPh>
    <rPh sb="15" eb="16">
      <t>ギョウ</t>
    </rPh>
    <phoneticPr fontId="4"/>
  </si>
  <si>
    <t>R</t>
    <phoneticPr fontId="4"/>
  </si>
  <si>
    <t>サービス業
（他に分類されないもの）</t>
    <rPh sb="4" eb="5">
      <t>ギョウ</t>
    </rPh>
    <rPh sb="7" eb="8">
      <t>ホカ</t>
    </rPh>
    <rPh sb="9" eb="11">
      <t>ブンルイ</t>
    </rPh>
    <phoneticPr fontId="4"/>
  </si>
  <si>
    <t>廃棄物処理業</t>
    <rPh sb="0" eb="3">
      <t>ハイキブツ</t>
    </rPh>
    <rPh sb="3" eb="5">
      <t>ショリ</t>
    </rPh>
    <rPh sb="5" eb="6">
      <t>ギョウ</t>
    </rPh>
    <phoneticPr fontId="4"/>
  </si>
  <si>
    <t>40</t>
  </si>
  <si>
    <t>インターネット附随サービス業</t>
    <rPh sb="7" eb="9">
      <t>フズイ</t>
    </rPh>
    <rPh sb="13" eb="14">
      <t>ギョウ</t>
    </rPh>
    <phoneticPr fontId="4"/>
  </si>
  <si>
    <t>自動車整備業</t>
    <rPh sb="0" eb="2">
      <t>ジドウ</t>
    </rPh>
    <rPh sb="2" eb="3">
      <t>シャ</t>
    </rPh>
    <rPh sb="3" eb="5">
      <t>セイビ</t>
    </rPh>
    <rPh sb="5" eb="6">
      <t>ギョウ</t>
    </rPh>
    <phoneticPr fontId="4"/>
  </si>
  <si>
    <t>410</t>
    <phoneticPr fontId="4"/>
  </si>
  <si>
    <t>映像・音声・文字情報制作業のうち
管理、補助的経済活動を行う事業所</t>
    <rPh sb="0" eb="2">
      <t>エイゾウ</t>
    </rPh>
    <rPh sb="3" eb="5">
      <t>オンセイ</t>
    </rPh>
    <rPh sb="6" eb="8">
      <t>モジ</t>
    </rPh>
    <rPh sb="8" eb="10">
      <t>ジョウホウ</t>
    </rPh>
    <rPh sb="10" eb="12">
      <t>セイサク</t>
    </rPh>
    <rPh sb="12" eb="13">
      <t>ギョウ</t>
    </rPh>
    <rPh sb="32" eb="33">
      <t>ショ</t>
    </rPh>
    <phoneticPr fontId="4"/>
  </si>
  <si>
    <t>機械等修理業（別掲を除く）</t>
    <rPh sb="0" eb="3">
      <t>キカイナド</t>
    </rPh>
    <rPh sb="3" eb="5">
      <t>シュウリ</t>
    </rPh>
    <rPh sb="5" eb="6">
      <t>ギョウ</t>
    </rPh>
    <rPh sb="7" eb="9">
      <t>ベッケイ</t>
    </rPh>
    <rPh sb="10" eb="11">
      <t>ノゾ</t>
    </rPh>
    <phoneticPr fontId="4"/>
  </si>
  <si>
    <t>職業紹介・労働者派遣業</t>
    <rPh sb="0" eb="2">
      <t>ショクギョウ</t>
    </rPh>
    <rPh sb="2" eb="4">
      <t>ショウカイ</t>
    </rPh>
    <rPh sb="5" eb="8">
      <t>ロウドウシャ</t>
    </rPh>
    <rPh sb="8" eb="10">
      <t>ハケン</t>
    </rPh>
    <rPh sb="10" eb="11">
      <t>ギョウ</t>
    </rPh>
    <phoneticPr fontId="4"/>
  </si>
  <si>
    <t>映像情報制作・配給業</t>
    <rPh sb="0" eb="2">
      <t>エイゾウ</t>
    </rPh>
    <rPh sb="2" eb="4">
      <t>ジョウホウ</t>
    </rPh>
    <rPh sb="4" eb="6">
      <t>セイサク</t>
    </rPh>
    <rPh sb="7" eb="9">
      <t>ハイキュウ</t>
    </rPh>
    <rPh sb="9" eb="10">
      <t>ギョウ</t>
    </rPh>
    <phoneticPr fontId="4"/>
  </si>
  <si>
    <t>その他の事業サービス業</t>
    <rPh sb="2" eb="3">
      <t>タ</t>
    </rPh>
    <rPh sb="4" eb="6">
      <t>ジギョウ</t>
    </rPh>
    <rPh sb="10" eb="11">
      <t>ギョウ</t>
    </rPh>
    <phoneticPr fontId="4"/>
  </si>
  <si>
    <t>音声情報制作業</t>
    <rPh sb="0" eb="2">
      <t>オンセイ</t>
    </rPh>
    <rPh sb="2" eb="4">
      <t>ジョウホウ</t>
    </rPh>
    <rPh sb="4" eb="6">
      <t>セイサク</t>
    </rPh>
    <rPh sb="6" eb="7">
      <t>ギョウ</t>
    </rPh>
    <phoneticPr fontId="4"/>
  </si>
  <si>
    <t>政治・経済・文化団体</t>
    <rPh sb="0" eb="2">
      <t>セイジ</t>
    </rPh>
    <rPh sb="3" eb="5">
      <t>ケイザイ</t>
    </rPh>
    <rPh sb="6" eb="8">
      <t>ブンカ</t>
    </rPh>
    <rPh sb="8" eb="10">
      <t>ダンタイ</t>
    </rPh>
    <phoneticPr fontId="4"/>
  </si>
  <si>
    <t>新聞業</t>
    <rPh sb="0" eb="2">
      <t>シンブン</t>
    </rPh>
    <rPh sb="2" eb="3">
      <t>ギョウ</t>
    </rPh>
    <phoneticPr fontId="4"/>
  </si>
  <si>
    <t>宗教</t>
    <rPh sb="0" eb="2">
      <t>シュウキョウ</t>
    </rPh>
    <phoneticPr fontId="4"/>
  </si>
  <si>
    <t>出版業</t>
    <rPh sb="0" eb="2">
      <t>シュッパン</t>
    </rPh>
    <rPh sb="2" eb="3">
      <t>ギョウ</t>
    </rPh>
    <phoneticPr fontId="4"/>
  </si>
  <si>
    <t>その他のサービス業</t>
    <rPh sb="2" eb="3">
      <t>タ</t>
    </rPh>
    <rPh sb="8" eb="9">
      <t>ギョウ</t>
    </rPh>
    <phoneticPr fontId="4"/>
  </si>
  <si>
    <t>広告制作業</t>
    <rPh sb="0" eb="2">
      <t>コウコク</t>
    </rPh>
    <rPh sb="2" eb="4">
      <t>セイサク</t>
    </rPh>
    <rPh sb="4" eb="5">
      <t>ギョウ</t>
    </rPh>
    <phoneticPr fontId="4"/>
  </si>
  <si>
    <t>外国公務</t>
    <rPh sb="0" eb="2">
      <t>ガイコク</t>
    </rPh>
    <rPh sb="2" eb="4">
      <t>コウム</t>
    </rPh>
    <phoneticPr fontId="4"/>
  </si>
  <si>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4"/>
  </si>
  <si>
    <t>S</t>
    <phoneticPr fontId="4"/>
  </si>
  <si>
    <t>公務（他に分類</t>
    <rPh sb="0" eb="2">
      <t>コウム</t>
    </rPh>
    <rPh sb="3" eb="4">
      <t>タ</t>
    </rPh>
    <rPh sb="5" eb="7">
      <t>ブンルイ</t>
    </rPh>
    <phoneticPr fontId="4"/>
  </si>
  <si>
    <t>国家公務</t>
    <rPh sb="0" eb="2">
      <t>コッカ</t>
    </rPh>
    <rPh sb="2" eb="4">
      <t>コウム</t>
    </rPh>
    <phoneticPr fontId="4"/>
  </si>
  <si>
    <t>H</t>
    <phoneticPr fontId="4"/>
  </si>
  <si>
    <t>運輸業、郵便業</t>
    <rPh sb="0" eb="3">
      <t>ウンユギョウ</t>
    </rPh>
    <rPh sb="4" eb="6">
      <t>ユウビン</t>
    </rPh>
    <rPh sb="6" eb="7">
      <t>ギョウ</t>
    </rPh>
    <phoneticPr fontId="4"/>
  </si>
  <si>
    <t>42</t>
    <phoneticPr fontId="4"/>
  </si>
  <si>
    <t>鉄道業</t>
    <rPh sb="0" eb="2">
      <t>テツドウ</t>
    </rPh>
    <rPh sb="2" eb="3">
      <t>ギョウ</t>
    </rPh>
    <phoneticPr fontId="4"/>
  </si>
  <si>
    <t>されるものを除く）</t>
    <rPh sb="6" eb="7">
      <t>ノゾ</t>
    </rPh>
    <phoneticPr fontId="4"/>
  </si>
  <si>
    <t>地方公務</t>
    <rPh sb="0" eb="2">
      <t>チホウ</t>
    </rPh>
    <rPh sb="2" eb="4">
      <t>コウム</t>
    </rPh>
    <phoneticPr fontId="4"/>
  </si>
  <si>
    <t>43</t>
    <phoneticPr fontId="4"/>
  </si>
  <si>
    <t>道路旅客運送業</t>
    <rPh sb="0" eb="2">
      <t>ドウロ</t>
    </rPh>
    <rPh sb="2" eb="4">
      <t>リョキャク</t>
    </rPh>
    <rPh sb="4" eb="7">
      <t>ウンソウギョウ</t>
    </rPh>
    <phoneticPr fontId="4"/>
  </si>
  <si>
    <t>T</t>
    <phoneticPr fontId="4"/>
  </si>
  <si>
    <t>分類不能の産業</t>
    <rPh sb="0" eb="2">
      <t>ブンルイ</t>
    </rPh>
    <rPh sb="2" eb="4">
      <t>フノウ</t>
    </rPh>
    <rPh sb="5" eb="7">
      <t>サンギョウ</t>
    </rPh>
    <phoneticPr fontId="4"/>
  </si>
  <si>
    <t>44</t>
    <phoneticPr fontId="4"/>
  </si>
  <si>
    <t>道路貨物運送業</t>
    <rPh sb="0" eb="2">
      <t>ドウロ</t>
    </rPh>
    <rPh sb="2" eb="4">
      <t>カモツ</t>
    </rPh>
    <rPh sb="4" eb="7">
      <t>ウンソウギョウ</t>
    </rPh>
    <phoneticPr fontId="4"/>
  </si>
  <si>
    <t>45</t>
  </si>
  <si>
    <t>水運業</t>
    <rPh sb="0" eb="2">
      <t>スイウン</t>
    </rPh>
    <rPh sb="2" eb="3">
      <t>ギョウ</t>
    </rPh>
    <phoneticPr fontId="4"/>
  </si>
  <si>
    <r>
      <rPr>
        <sz val="8"/>
        <color rgb="FFFF0000"/>
        <rFont val="ＭＳ Ｐゴシック"/>
        <family val="3"/>
        <charset val="128"/>
        <scheme val="minor"/>
      </rPr>
      <t>※</t>
    </r>
    <r>
      <rPr>
        <sz val="8"/>
        <color theme="1"/>
        <rFont val="ＭＳ Ｐゴシック"/>
        <family val="2"/>
        <scheme val="minor"/>
      </rPr>
      <t>申請書「１  申請者の概要」において業種を記載する際は、日本標準産業分類の最新の分類を確認のうえ、ご記入ください。なお、自社が該当する分類のお問い合わせには応じかねます。下記URL等を参照し、必ずご自身でご確認ください。</t>
    </r>
    <rPh sb="1" eb="3">
      <t>シンセイ</t>
    </rPh>
    <rPh sb="3" eb="4">
      <t>ショ</t>
    </rPh>
    <rPh sb="8" eb="11">
      <t>シンセイシャ</t>
    </rPh>
    <rPh sb="12" eb="14">
      <t>ガイヨウ</t>
    </rPh>
    <rPh sb="19" eb="21">
      <t>ギョウシュ</t>
    </rPh>
    <rPh sb="22" eb="24">
      <t>キサイ</t>
    </rPh>
    <rPh sb="26" eb="27">
      <t>サイ</t>
    </rPh>
    <phoneticPr fontId="4"/>
  </si>
  <si>
    <t>46</t>
  </si>
  <si>
    <t>航空運輸業</t>
    <rPh sb="0" eb="2">
      <t>コウクウ</t>
    </rPh>
    <rPh sb="2" eb="5">
      <t>ウンユギョウ</t>
    </rPh>
    <phoneticPr fontId="4"/>
  </si>
  <si>
    <t>47</t>
  </si>
  <si>
    <t>倉庫業</t>
    <rPh sb="0" eb="2">
      <t>ソウコ</t>
    </rPh>
    <rPh sb="2" eb="3">
      <t>ギョウ</t>
    </rPh>
    <phoneticPr fontId="4"/>
  </si>
  <si>
    <t>48</t>
  </si>
  <si>
    <t>運輸に附帯するサービス業</t>
    <rPh sb="0" eb="2">
      <t>ウンユ</t>
    </rPh>
    <rPh sb="3" eb="5">
      <t>フタイ</t>
    </rPh>
    <rPh sb="11" eb="12">
      <t>ギョウ</t>
    </rPh>
    <phoneticPr fontId="4"/>
  </si>
  <si>
    <t>https://www.e-stat.go.jp/classifications/terms/10</t>
    <phoneticPr fontId="4"/>
  </si>
  <si>
    <t>49</t>
  </si>
  <si>
    <t>郵便業（信書便事業を含む）</t>
    <rPh sb="0" eb="2">
      <t>ユウビン</t>
    </rPh>
    <rPh sb="2" eb="3">
      <t>ギョウ</t>
    </rPh>
    <rPh sb="4" eb="6">
      <t>シンショ</t>
    </rPh>
    <rPh sb="6" eb="7">
      <t>ビン</t>
    </rPh>
    <rPh sb="7" eb="9">
      <t>ジギョウ</t>
    </rPh>
    <rPh sb="10" eb="11">
      <t>フク</t>
    </rPh>
    <phoneticPr fontId="4"/>
  </si>
  <si>
    <t>I</t>
    <phoneticPr fontId="4"/>
  </si>
  <si>
    <t>卸売業、小売業</t>
    <phoneticPr fontId="4"/>
  </si>
  <si>
    <t>50</t>
  </si>
  <si>
    <t>各種商品卸売業</t>
    <rPh sb="0" eb="2">
      <t>カクシュ</t>
    </rPh>
    <rPh sb="2" eb="4">
      <t>ショウヒン</t>
    </rPh>
    <rPh sb="4" eb="7">
      <t>オロシウリギョウ</t>
    </rPh>
    <phoneticPr fontId="4"/>
  </si>
  <si>
    <r>
      <rPr>
        <sz val="8"/>
        <color rgb="FFFF0000"/>
        <rFont val="ＭＳ Ｐゴシック"/>
        <family val="3"/>
        <charset val="128"/>
        <scheme val="minor"/>
      </rPr>
      <t>※</t>
    </r>
    <r>
      <rPr>
        <sz val="8"/>
        <color theme="1"/>
        <rFont val="ＭＳ Ｐゴシック"/>
        <family val="2"/>
        <scheme val="minor"/>
      </rPr>
      <t>「分類に関する</t>
    </r>
    <r>
      <rPr>
        <sz val="8"/>
        <color theme="1"/>
        <rFont val="Century"/>
        <family val="1"/>
      </rPr>
      <t>Q&amp;A</t>
    </r>
    <r>
      <rPr>
        <sz val="8"/>
        <color theme="1"/>
        <rFont val="ＭＳ Ｐゴシック"/>
        <family val="2"/>
        <scheme val="minor"/>
      </rPr>
      <t>」（総務省）</t>
    </r>
    <rPh sb="2" eb="4">
      <t>ブンルイ</t>
    </rPh>
    <rPh sb="5" eb="6">
      <t>カン</t>
    </rPh>
    <rPh sb="13" eb="16">
      <t>ソウムショウ</t>
    </rPh>
    <phoneticPr fontId="4"/>
  </si>
  <si>
    <t>51</t>
  </si>
  <si>
    <t>繊維・衣服等卸売業</t>
    <rPh sb="0" eb="2">
      <t>センイ</t>
    </rPh>
    <rPh sb="3" eb="5">
      <t>イフク</t>
    </rPh>
    <rPh sb="5" eb="6">
      <t>ナド</t>
    </rPh>
    <rPh sb="6" eb="9">
      <t>オロシウリギョウ</t>
    </rPh>
    <phoneticPr fontId="4"/>
  </si>
  <si>
    <t>複数事業を行っている場合の考え方等が記載されています。</t>
    <rPh sb="10" eb="12">
      <t>バアイ</t>
    </rPh>
    <rPh sb="13" eb="14">
      <t>カンガ</t>
    </rPh>
    <rPh sb="15" eb="16">
      <t>カタ</t>
    </rPh>
    <rPh sb="16" eb="17">
      <t>トウ</t>
    </rPh>
    <rPh sb="18" eb="20">
      <t>キサイ</t>
    </rPh>
    <phoneticPr fontId="4"/>
  </si>
  <si>
    <t>52</t>
  </si>
  <si>
    <t>飲食料品卸売業</t>
    <rPh sb="0" eb="2">
      <t>インショク</t>
    </rPh>
    <rPh sb="2" eb="3">
      <t>リョウ</t>
    </rPh>
    <rPh sb="3" eb="4">
      <t>ヒン</t>
    </rPh>
    <rPh sb="4" eb="6">
      <t>オロシウリ</t>
    </rPh>
    <rPh sb="6" eb="7">
      <t>ギョウ</t>
    </rPh>
    <phoneticPr fontId="4"/>
  </si>
  <si>
    <t>http://www.soumu.go.jp/main_content/000317696.pdf</t>
    <phoneticPr fontId="4"/>
  </si>
  <si>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</si>
  <si>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4"/>
  </si>
  <si>
    <t>54</t>
  </si>
  <si>
    <t>機械器具卸売業</t>
    <rPh sb="0" eb="2">
      <t>キカイ</t>
    </rPh>
    <rPh sb="2" eb="4">
      <t>キグ</t>
    </rPh>
    <rPh sb="4" eb="7">
      <t>オロシウリギョウ</t>
    </rPh>
    <phoneticPr fontId="4"/>
  </si>
  <si>
    <r>
      <rPr>
        <sz val="8"/>
        <color rgb="FFFF0000"/>
        <rFont val="ＭＳ Ｐゴシック"/>
        <family val="3"/>
        <charset val="128"/>
        <scheme val="minor"/>
      </rPr>
      <t>※</t>
    </r>
    <r>
      <rPr>
        <sz val="8"/>
        <color theme="1"/>
        <rFont val="ＭＳ Ｐゴシック"/>
        <family val="3"/>
        <charset val="128"/>
        <scheme val="minor"/>
      </rPr>
      <t>業種分類</t>
    </r>
    <rPh sb="1" eb="3">
      <t>ギョウシュ</t>
    </rPh>
    <rPh sb="3" eb="5">
      <t>ブンルイ</t>
    </rPh>
    <phoneticPr fontId="4"/>
  </si>
  <si>
    <t>55</t>
  </si>
  <si>
    <t>その他の卸売業</t>
    <rPh sb="2" eb="3">
      <t>タ</t>
    </rPh>
    <rPh sb="4" eb="6">
      <t>オロシウリ</t>
    </rPh>
    <rPh sb="6" eb="7">
      <t>ギョウ</t>
    </rPh>
    <phoneticPr fontId="4"/>
  </si>
  <si>
    <t>製造業・その他</t>
    <rPh sb="0" eb="3">
      <t>セイゾウギョウ</t>
    </rPh>
    <rPh sb="6" eb="7">
      <t>タ</t>
    </rPh>
    <phoneticPr fontId="4"/>
  </si>
  <si>
    <t>56</t>
  </si>
  <si>
    <t>各種商品小売業</t>
    <rPh sb="0" eb="2">
      <t>カクシュ</t>
    </rPh>
    <rPh sb="4" eb="6">
      <t>コウリ</t>
    </rPh>
    <phoneticPr fontId="4"/>
  </si>
  <si>
    <t>卸売業</t>
    <rPh sb="0" eb="2">
      <t>オロシウリ</t>
    </rPh>
    <rPh sb="2" eb="3">
      <t>ギョウ</t>
    </rPh>
    <phoneticPr fontId="4"/>
  </si>
  <si>
    <t>57</t>
  </si>
  <si>
    <t>織物・衣服・身の回り品小売業</t>
    <rPh sb="0" eb="2">
      <t>オリモノ</t>
    </rPh>
    <rPh sb="3" eb="5">
      <t>イフク</t>
    </rPh>
    <rPh sb="6" eb="7">
      <t>ミ</t>
    </rPh>
    <rPh sb="8" eb="9">
      <t>マワ</t>
    </rPh>
    <rPh sb="10" eb="11">
      <t>ヒン</t>
    </rPh>
    <rPh sb="11" eb="14">
      <t>コウリギョウ</t>
    </rPh>
    <phoneticPr fontId="4"/>
  </si>
  <si>
    <t>小売業</t>
    <rPh sb="0" eb="2">
      <t>コウリ</t>
    </rPh>
    <rPh sb="2" eb="3">
      <t>ギョウ</t>
    </rPh>
    <phoneticPr fontId="4"/>
  </si>
  <si>
    <t>58</t>
  </si>
  <si>
    <t>飲食料品小売業</t>
    <rPh sb="0" eb="2">
      <t>インショク</t>
    </rPh>
    <rPh sb="2" eb="3">
      <t>リョウ</t>
    </rPh>
    <rPh sb="3" eb="4">
      <t>ヒン</t>
    </rPh>
    <rPh sb="4" eb="7">
      <t>コウリギョウ</t>
    </rPh>
    <phoneticPr fontId="4"/>
  </si>
  <si>
    <t>59</t>
  </si>
  <si>
    <t>機械器具小売業</t>
    <rPh sb="0" eb="2">
      <t>キカイ</t>
    </rPh>
    <rPh sb="2" eb="4">
      <t>キグ</t>
    </rPh>
    <rPh sb="4" eb="7">
      <t>コウリギョウ</t>
    </rPh>
    <phoneticPr fontId="4"/>
  </si>
  <si>
    <t>60</t>
  </si>
  <si>
    <t>その他の小売業</t>
    <rPh sb="2" eb="3">
      <t>タ</t>
    </rPh>
    <rPh sb="4" eb="7">
      <t>コウリギョウ</t>
    </rPh>
    <phoneticPr fontId="4"/>
  </si>
  <si>
    <t>61</t>
  </si>
  <si>
    <t>無店舗小売業</t>
    <rPh sb="0" eb="3">
      <t>ムテンポ</t>
    </rPh>
    <rPh sb="3" eb="6">
      <t>コウリギョウ</t>
    </rPh>
    <phoneticPr fontId="4"/>
  </si>
  <si>
    <t>※三桁または四桁の業種に該当する場合、業種分類と同じ色の業種を選択後、業種_中分類：2桁で上二桁の番号を選択してください。</t>
    <rPh sb="24" eb="25">
      <t>オナ</t>
    </rPh>
    <rPh sb="28" eb="30">
      <t>ギョウシュ</t>
    </rPh>
    <rPh sb="43" eb="44">
      <t>ケタ</t>
    </rPh>
    <phoneticPr fontId="2"/>
  </si>
  <si>
    <t>申請状況</t>
    <rPh sb="0" eb="4">
      <t>シンセイジョウキョウ</t>
    </rPh>
    <phoneticPr fontId="2"/>
  </si>
  <si>
    <t>経費重複</t>
    <rPh sb="0" eb="2">
      <t>ケイヒ</t>
    </rPh>
    <rPh sb="2" eb="4">
      <t>チョウフク</t>
    </rPh>
    <phoneticPr fontId="2"/>
  </si>
  <si>
    <t>テーマ</t>
    <phoneticPr fontId="2"/>
  </si>
  <si>
    <t>サービスの創出</t>
    <rPh sb="5" eb="7">
      <t>ソウシュツ</t>
    </rPh>
    <phoneticPr fontId="2"/>
  </si>
  <si>
    <t>別紙２</t>
    <rPh sb="0" eb="2">
      <t>ベッシ</t>
    </rPh>
    <phoneticPr fontId="8"/>
  </si>
  <si>
    <t>（単位：円）</t>
    <phoneticPr fontId="8"/>
  </si>
  <si>
    <t>経費項目</t>
    <rPh sb="0" eb="2">
      <t>ケイヒ</t>
    </rPh>
    <rPh sb="2" eb="4">
      <t>コウモク</t>
    </rPh>
    <phoneticPr fontId="8"/>
  </si>
  <si>
    <t>助成事業に要する経費
（税込）【注1】</t>
    <rPh sb="16" eb="17">
      <t>チュウ</t>
    </rPh>
    <phoneticPr fontId="8"/>
  </si>
  <si>
    <t>助成対象経費
（税抜）【注2】</t>
    <rPh sb="0" eb="2">
      <t>ジョセイ</t>
    </rPh>
    <rPh sb="2" eb="4">
      <t>タイショウ</t>
    </rPh>
    <rPh sb="4" eb="6">
      <t>ケイヒ</t>
    </rPh>
    <rPh sb="8" eb="10">
      <t>ゼイヌキ</t>
    </rPh>
    <rPh sb="12" eb="13">
      <t>チュウ</t>
    </rPh>
    <phoneticPr fontId="8"/>
  </si>
  <si>
    <t>助成申請額
（千円未満切捨）
【注3】</t>
    <rPh sb="0" eb="2">
      <t>ジョセイ</t>
    </rPh>
    <rPh sb="2" eb="5">
      <t>シンセイガク</t>
    </rPh>
    <rPh sb="7" eb="9">
      <t>センエン</t>
    </rPh>
    <rPh sb="9" eb="11">
      <t>ミマン</t>
    </rPh>
    <rPh sb="11" eb="13">
      <t>キリス</t>
    </rPh>
    <rPh sb="16" eb="17">
      <t>チュウ</t>
    </rPh>
    <phoneticPr fontId="8"/>
  </si>
  <si>
    <t>助成限度額</t>
    <rPh sb="0" eb="2">
      <t>ジョセイ</t>
    </rPh>
    <rPh sb="2" eb="5">
      <t>ゲンドガク</t>
    </rPh>
    <phoneticPr fontId="8"/>
  </si>
  <si>
    <t>A</t>
  </si>
  <si>
    <t>B=A-消費税等</t>
  </si>
  <si>
    <t>その他助成対象外経費【注4】</t>
    <rPh sb="2" eb="3">
      <t>ホカ</t>
    </rPh>
    <rPh sb="3" eb="5">
      <t>ジョセイ</t>
    </rPh>
    <rPh sb="5" eb="7">
      <t>タイショウ</t>
    </rPh>
    <rPh sb="7" eb="8">
      <t>ソト</t>
    </rPh>
    <rPh sb="8" eb="10">
      <t>ケイヒ</t>
    </rPh>
    <rPh sb="11" eb="12">
      <t>チュウ</t>
    </rPh>
    <phoneticPr fontId="8"/>
  </si>
  <si>
    <t>合計【注5】</t>
    <rPh sb="3" eb="4">
      <t>チュウ</t>
    </rPh>
    <phoneticPr fontId="8"/>
  </si>
  <si>
    <t>資金調達先</t>
    <rPh sb="0" eb="2">
      <t>シキン</t>
    </rPh>
    <rPh sb="2" eb="4">
      <t>チョウタツ</t>
    </rPh>
    <rPh sb="4" eb="5">
      <t>サキ</t>
    </rPh>
    <phoneticPr fontId="8"/>
  </si>
  <si>
    <t>資金調達額</t>
    <rPh sb="0" eb="2">
      <t>シキン</t>
    </rPh>
    <rPh sb="2" eb="4">
      <t>チョウタツ</t>
    </rPh>
    <rPh sb="4" eb="5">
      <t>ガク</t>
    </rPh>
    <phoneticPr fontId="8"/>
  </si>
  <si>
    <t>調達先（名称等）</t>
    <rPh sb="0" eb="2">
      <t>チョウタツ</t>
    </rPh>
    <rPh sb="2" eb="3">
      <t>サキ</t>
    </rPh>
    <rPh sb="4" eb="6">
      <t>メイショウ</t>
    </rPh>
    <rPh sb="6" eb="7">
      <t>ナド</t>
    </rPh>
    <phoneticPr fontId="8"/>
  </si>
  <si>
    <t>進捗状況</t>
    <rPh sb="0" eb="2">
      <t>シンチョク</t>
    </rPh>
    <rPh sb="2" eb="4">
      <t>ジョウキョウ</t>
    </rPh>
    <phoneticPr fontId="8"/>
  </si>
  <si>
    <t>内訳</t>
    <rPh sb="0" eb="2">
      <t>ウチワケ</t>
    </rPh>
    <phoneticPr fontId="8"/>
  </si>
  <si>
    <t>自己資金</t>
    <rPh sb="0" eb="4">
      <t>ジコシキン</t>
    </rPh>
    <phoneticPr fontId="8"/>
  </si>
  <si>
    <t>銀行借入金</t>
    <rPh sb="0" eb="2">
      <t>ギンコウ</t>
    </rPh>
    <rPh sb="2" eb="4">
      <t>カリイレ</t>
    </rPh>
    <rPh sb="4" eb="5">
      <t>キン</t>
    </rPh>
    <phoneticPr fontId="8"/>
  </si>
  <si>
    <t>その他</t>
    <rPh sb="2" eb="3">
      <t>ホカ</t>
    </rPh>
    <phoneticPr fontId="8"/>
  </si>
  <si>
    <t>合計</t>
    <phoneticPr fontId="8"/>
  </si>
  <si>
    <t>注１</t>
    <rPh sb="0" eb="1">
      <t>チュウ</t>
    </rPh>
    <phoneticPr fontId="8"/>
  </si>
  <si>
    <t>「助成事業に要する経費」とは、当該助成事業を遂行するために必要な経費の金額です。</t>
    <phoneticPr fontId="8"/>
  </si>
  <si>
    <t>注2</t>
    <rPh sb="0" eb="1">
      <t>チュウ</t>
    </rPh>
    <phoneticPr fontId="8"/>
  </si>
  <si>
    <t>「助成対象経費」とは、「助成事業に要する経費」から消費税、振込手数料、通信費、光熱費等の間接経費を除いた金額です。</t>
    <phoneticPr fontId="8"/>
  </si>
  <si>
    <t>注3</t>
    <rPh sb="0" eb="1">
      <t>チュウ</t>
    </rPh>
    <phoneticPr fontId="8"/>
  </si>
  <si>
    <t>注4</t>
    <rPh sb="0" eb="1">
      <t>チュウ</t>
    </rPh>
    <phoneticPr fontId="8"/>
  </si>
  <si>
    <t>注5</t>
    <rPh sb="0" eb="1">
      <t>チュウ</t>
    </rPh>
    <phoneticPr fontId="8"/>
  </si>
  <si>
    <t>「助成事業に要する経費の合計」と「資金調達金額の合計」とが一致するように記入してください。</t>
    <phoneticPr fontId="8"/>
  </si>
  <si>
    <t>計</t>
    <rPh sb="0" eb="1">
      <t>ケイ</t>
    </rPh>
    <phoneticPr fontId="8"/>
  </si>
  <si>
    <t>単位</t>
    <rPh sb="0" eb="2">
      <t>タンイ</t>
    </rPh>
    <phoneticPr fontId="8"/>
  </si>
  <si>
    <t>月</t>
    <rPh sb="0" eb="1">
      <t>ツキ</t>
    </rPh>
    <phoneticPr fontId="8"/>
  </si>
  <si>
    <t>【 利用・導入計画書 】</t>
    <rPh sb="2" eb="4">
      <t>リヨウ</t>
    </rPh>
    <rPh sb="5" eb="7">
      <t>ドウニュウ</t>
    </rPh>
    <rPh sb="7" eb="10">
      <t>ケイカクショ</t>
    </rPh>
    <phoneticPr fontId="8"/>
  </si>
  <si>
    <r>
      <t>　「１件100万円以上（税抜き）の経費（直接人件費は除く）毎に、</t>
    </r>
    <r>
      <rPr>
        <b/>
        <sz val="11"/>
        <color theme="1"/>
        <rFont val="Meiryo UI"/>
        <family val="3"/>
        <charset val="128"/>
      </rPr>
      <t>本計画書を1部作成</t>
    </r>
    <r>
      <rPr>
        <sz val="11"/>
        <color theme="1"/>
        <rFont val="Meiryo UI"/>
        <family val="3"/>
        <charset val="128"/>
      </rPr>
      <t>してください。なお、</t>
    </r>
    <r>
      <rPr>
        <b/>
        <sz val="11"/>
        <color theme="1"/>
        <rFont val="Meiryo UI"/>
        <family val="3"/>
        <charset val="128"/>
      </rPr>
      <t>計画書が足りない場合は本シートの下部に複製</t>
    </r>
    <r>
      <rPr>
        <sz val="11"/>
        <color theme="1"/>
        <rFont val="Meiryo UI"/>
        <family val="3"/>
        <charset val="128"/>
      </rPr>
      <t>を作成してください。
　</t>
    </r>
    <r>
      <rPr>
        <b/>
        <sz val="11"/>
        <color theme="1"/>
        <rFont val="Meiryo UI"/>
        <family val="3"/>
        <charset val="128"/>
      </rPr>
      <t>※</t>
    </r>
    <r>
      <rPr>
        <sz val="11"/>
        <color theme="1"/>
        <rFont val="Meiryo UI"/>
        <family val="3"/>
        <charset val="128"/>
      </rPr>
      <t xml:space="preserve"> </t>
    </r>
    <r>
      <rPr>
        <sz val="11"/>
        <color rgb="FFFF0000"/>
        <rFont val="Meiryo UI"/>
        <family val="3"/>
        <charset val="128"/>
      </rPr>
      <t>１件100万円以上（税抜き）は、「２社以上の見積書」の提出も必要となります。</t>
    </r>
    <rPh sb="3" eb="4">
      <t>ケン</t>
    </rPh>
    <rPh sb="7" eb="9">
      <t>マンエン</t>
    </rPh>
    <rPh sb="9" eb="11">
      <t>イジョウ</t>
    </rPh>
    <rPh sb="12" eb="14">
      <t>ゼイヌ</t>
    </rPh>
    <rPh sb="17" eb="19">
      <t>ケイヒ</t>
    </rPh>
    <rPh sb="29" eb="30">
      <t>ゴト</t>
    </rPh>
    <rPh sb="38" eb="39">
      <t>ブ</t>
    </rPh>
    <rPh sb="62" eb="63">
      <t>ホン</t>
    </rPh>
    <rPh sb="67" eb="69">
      <t>カブ</t>
    </rPh>
    <phoneticPr fontId="8"/>
  </si>
  <si>
    <t>費用番号</t>
    <rPh sb="0" eb="2">
      <t>ヒヨウ</t>
    </rPh>
    <rPh sb="2" eb="3">
      <t>バン</t>
    </rPh>
    <rPh sb="3" eb="4">
      <t>ゴウ</t>
    </rPh>
    <phoneticPr fontId="8"/>
  </si>
  <si>
    <t>委託・外注先
または
調達先</t>
    <rPh sb="0" eb="2">
      <t>イタク</t>
    </rPh>
    <rPh sb="3" eb="6">
      <t>ガイチュウサキ</t>
    </rPh>
    <rPh sb="13" eb="16">
      <t>チョウタツサキ</t>
    </rPh>
    <phoneticPr fontId="8"/>
  </si>
  <si>
    <t>事業者名</t>
    <rPh sb="0" eb="3">
      <t>ジギョウシャ</t>
    </rPh>
    <rPh sb="3" eb="4">
      <t>メイ</t>
    </rPh>
    <phoneticPr fontId="8"/>
  </si>
  <si>
    <t>代表者名</t>
    <rPh sb="0" eb="3">
      <t>ダイヒョウシャ</t>
    </rPh>
    <rPh sb="3" eb="4">
      <t>メイ</t>
    </rPh>
    <phoneticPr fontId="8"/>
  </si>
  <si>
    <t>電話番号</t>
    <rPh sb="0" eb="1">
      <t>デン</t>
    </rPh>
    <rPh sb="1" eb="2">
      <t>ハナシ</t>
    </rPh>
    <rPh sb="2" eb="4">
      <t>バンゴウ</t>
    </rPh>
    <phoneticPr fontId="8"/>
  </si>
  <si>
    <t>所 在 地</t>
    <rPh sb="0" eb="1">
      <t>ショ</t>
    </rPh>
    <rPh sb="2" eb="3">
      <t>ザイ</t>
    </rPh>
    <rPh sb="4" eb="5">
      <t>チ</t>
    </rPh>
    <phoneticPr fontId="8"/>
  </si>
  <si>
    <t>担当部署</t>
    <rPh sb="0" eb="2">
      <t>タントウ</t>
    </rPh>
    <rPh sb="2" eb="4">
      <t>ブショ</t>
    </rPh>
    <phoneticPr fontId="8"/>
  </si>
  <si>
    <t>担当者名</t>
    <rPh sb="0" eb="3">
      <t>タントウシャ</t>
    </rPh>
    <rPh sb="3" eb="4">
      <t>メイ</t>
    </rPh>
    <phoneticPr fontId="8"/>
  </si>
  <si>
    <t>URL</t>
    <phoneticPr fontId="8"/>
  </si>
  <si>
    <t>事業内容</t>
    <rPh sb="0" eb="2">
      <t>ジギョウ</t>
    </rPh>
    <rPh sb="2" eb="4">
      <t>ナイヨウ</t>
    </rPh>
    <phoneticPr fontId="8"/>
  </si>
  <si>
    <t>経歴・実績</t>
    <rPh sb="0" eb="2">
      <t>ケイレキ</t>
    </rPh>
    <rPh sb="3" eb="5">
      <t>ジッセキ</t>
    </rPh>
    <phoneticPr fontId="8"/>
  </si>
  <si>
    <t>契約期間（予定）</t>
    <rPh sb="0" eb="2">
      <t>ケイヤク</t>
    </rPh>
    <rPh sb="2" eb="4">
      <t>キカン</t>
    </rPh>
    <rPh sb="5" eb="7">
      <t>ヨテイ</t>
    </rPh>
    <phoneticPr fontId="1"/>
  </si>
  <si>
    <t>西暦</t>
    <rPh sb="0" eb="2">
      <t>セイレキ</t>
    </rPh>
    <phoneticPr fontId="8"/>
  </si>
  <si>
    <t>～</t>
    <phoneticPr fontId="2"/>
  </si>
  <si>
    <t>年</t>
    <rPh sb="0" eb="1">
      <t>ネン</t>
    </rPh>
    <phoneticPr fontId="8"/>
  </si>
  <si>
    <t>委託または調達
する必要性</t>
    <rPh sb="0" eb="2">
      <t>イタク</t>
    </rPh>
    <rPh sb="5" eb="7">
      <t>チョウタツ</t>
    </rPh>
    <rPh sb="10" eb="13">
      <t>ヒツヨウセイ</t>
    </rPh>
    <phoneticPr fontId="8"/>
  </si>
  <si>
    <t>納品される
成果物</t>
    <rPh sb="0" eb="2">
      <t>ノウヒン</t>
    </rPh>
    <rPh sb="6" eb="9">
      <t>セイカブツ</t>
    </rPh>
    <phoneticPr fontId="2"/>
  </si>
  <si>
    <t>選定理由</t>
    <rPh sb="0" eb="4">
      <t>センテイリユウ</t>
    </rPh>
    <phoneticPr fontId="2"/>
  </si>
  <si>
    <t>見積金額（税抜き）</t>
    <rPh sb="0" eb="2">
      <t>ミツモリ</t>
    </rPh>
    <rPh sb="2" eb="4">
      <t>キンガク</t>
    </rPh>
    <rPh sb="5" eb="7">
      <t>ゼイヌ</t>
    </rPh>
    <phoneticPr fontId="2"/>
  </si>
  <si>
    <t>イ　原材料・副資材費</t>
    <rPh sb="2" eb="5">
      <t>ゲンザイリョウ</t>
    </rPh>
    <rPh sb="6" eb="7">
      <t>フク</t>
    </rPh>
    <rPh sb="7" eb="9">
      <t>シザイ</t>
    </rPh>
    <rPh sb="9" eb="10">
      <t>ヒ</t>
    </rPh>
    <phoneticPr fontId="2"/>
  </si>
  <si>
    <t>オ　直接人件費</t>
    <rPh sb="2" eb="7">
      <t>チョクセツジンケンヒ</t>
    </rPh>
    <phoneticPr fontId="8"/>
  </si>
  <si>
    <t>カ　規格認証費</t>
    <phoneticPr fontId="2"/>
  </si>
  <si>
    <t>キ　産業財産権出願費</t>
    <phoneticPr fontId="2"/>
  </si>
  <si>
    <t>1,000万円</t>
    <rPh sb="5" eb="7">
      <t>マンエン</t>
    </rPh>
    <phoneticPr fontId="8"/>
  </si>
  <si>
    <t>2,000万円</t>
    <rPh sb="5" eb="7">
      <t>マンエン</t>
    </rPh>
    <phoneticPr fontId="8"/>
  </si>
  <si>
    <t>委託先</t>
    <rPh sb="0" eb="3">
      <t>イタクサキ</t>
    </rPh>
    <phoneticPr fontId="8"/>
  </si>
  <si>
    <t>線</t>
    <rPh sb="0" eb="1">
      <t>セン</t>
    </rPh>
    <phoneticPr fontId="2"/>
  </si>
  <si>
    <t>駅</t>
    <rPh sb="0" eb="1">
      <t>エキ</t>
    </rPh>
    <phoneticPr fontId="2"/>
  </si>
  <si>
    <t>分</t>
    <rPh sb="0" eb="1">
      <t>フン</t>
    </rPh>
    <phoneticPr fontId="2"/>
  </si>
  <si>
    <t>列1</t>
    <phoneticPr fontId="8"/>
  </si>
  <si>
    <t>購入企業名</t>
    <rPh sb="0" eb="2">
      <t>コウニュウ</t>
    </rPh>
    <rPh sb="2" eb="4">
      <t>キギョウ</t>
    </rPh>
    <rPh sb="4" eb="5">
      <t>メイ</t>
    </rPh>
    <phoneticPr fontId="8"/>
  </si>
  <si>
    <t>助成対象経費
(A)×(B)
（税抜）</t>
    <rPh sb="16" eb="18">
      <t>ゼイヌキ</t>
    </rPh>
    <phoneticPr fontId="8"/>
  </si>
  <si>
    <t>助成事業に
要する経費
（税込）</t>
    <rPh sb="0" eb="2">
      <t>ジョセイ</t>
    </rPh>
    <rPh sb="2" eb="4">
      <t>ジギョウ</t>
    </rPh>
    <rPh sb="6" eb="7">
      <t>ヨウ</t>
    </rPh>
    <phoneticPr fontId="8"/>
  </si>
  <si>
    <t>単価(B)
（税抜）</t>
    <rPh sb="0" eb="1">
      <t>タン</t>
    </rPh>
    <rPh sb="1" eb="2">
      <t>カ</t>
    </rPh>
    <phoneticPr fontId="8"/>
  </si>
  <si>
    <t>数量
(A)</t>
    <rPh sb="0" eb="1">
      <t>カズ</t>
    </rPh>
    <rPh sb="1" eb="2">
      <t>リョウ</t>
    </rPh>
    <phoneticPr fontId="8"/>
  </si>
  <si>
    <t>用　途</t>
    <rPh sb="0" eb="1">
      <t>ヨウ</t>
    </rPh>
    <rPh sb="2" eb="3">
      <t>ト</t>
    </rPh>
    <phoneticPr fontId="8"/>
  </si>
  <si>
    <t>仕　様</t>
    <rPh sb="0" eb="1">
      <t>ツコウ</t>
    </rPh>
    <rPh sb="2" eb="3">
      <t>サマ</t>
    </rPh>
    <phoneticPr fontId="8"/>
  </si>
  <si>
    <t>品　名</t>
    <rPh sb="0" eb="1">
      <t>ヒン</t>
    </rPh>
    <rPh sb="2" eb="3">
      <t>メイ</t>
    </rPh>
    <phoneticPr fontId="8"/>
  </si>
  <si>
    <t>番　号</t>
    <rPh sb="0" eb="1">
      <t>バン</t>
    </rPh>
    <rPh sb="2" eb="3">
      <t>ゴウ</t>
    </rPh>
    <phoneticPr fontId="8"/>
  </si>
  <si>
    <t>（単位：円）</t>
    <rPh sb="1" eb="3">
      <t>タンイ</t>
    </rPh>
    <rPh sb="4" eb="5">
      <t>エン</t>
    </rPh>
    <phoneticPr fontId="8"/>
  </si>
  <si>
    <t>　※リース・レンタルの場合は、助成実施期間内の月数×月額リース料･レンタル料を計上すること</t>
    <phoneticPr fontId="2"/>
  </si>
  <si>
    <t>品　名</t>
    <rPh sb="0" eb="1">
      <t>ヒン</t>
    </rPh>
    <rPh sb="2" eb="3">
      <t>メイ</t>
    </rPh>
    <phoneticPr fontId="2"/>
  </si>
  <si>
    <t>用　途</t>
    <rPh sb="0" eb="1">
      <t>ヨウ</t>
    </rPh>
    <rPh sb="2" eb="3">
      <t>ト</t>
    </rPh>
    <phoneticPr fontId="2"/>
  </si>
  <si>
    <t>設置期間
（月数）</t>
    <rPh sb="0" eb="2">
      <t>セッチ</t>
    </rPh>
    <rPh sb="2" eb="4">
      <t>キカン</t>
    </rPh>
    <rPh sb="6" eb="8">
      <t>ツキスウ</t>
    </rPh>
    <phoneticPr fontId="2"/>
  </si>
  <si>
    <t>数量(A)</t>
    <rPh sb="0" eb="2">
      <t>スウリョウ</t>
    </rPh>
    <phoneticPr fontId="2"/>
  </si>
  <si>
    <t>単位</t>
    <rPh sb="0" eb="2">
      <t>タンイ</t>
    </rPh>
    <phoneticPr fontId="2"/>
  </si>
  <si>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2"/>
  </si>
  <si>
    <t>助成事業に
要する経費
（税込）</t>
    <rPh sb="0" eb="2">
      <t>ジョセイ</t>
    </rPh>
    <rPh sb="2" eb="4">
      <t>ジギョウ</t>
    </rPh>
    <rPh sb="6" eb="7">
      <t>ヨウ</t>
    </rPh>
    <rPh sb="9" eb="11">
      <t>ケイヒ</t>
    </rPh>
    <rPh sb="13" eb="15">
      <t>ゼイコミ</t>
    </rPh>
    <phoneticPr fontId="2"/>
  </si>
  <si>
    <t>助成対象経費
(B)×ﾘｰｽ月数
又は
(A)×(B）
（税抜）</t>
    <rPh sb="17" eb="18">
      <t>マタ</t>
    </rPh>
    <rPh sb="29" eb="31">
      <t>ゼイヌキ</t>
    </rPh>
    <phoneticPr fontId="8"/>
  </si>
  <si>
    <t xml:space="preserve">リース・
レンタル先
及び
購入企業名      </t>
    <rPh sb="11" eb="12">
      <t>オヨ</t>
    </rPh>
    <rPh sb="14" eb="16">
      <t>コウニュウ</t>
    </rPh>
    <phoneticPr fontId="8"/>
  </si>
  <si>
    <t>列1</t>
  </si>
  <si>
    <t>計</t>
    <rPh sb="0" eb="1">
      <t>ケイ</t>
    </rPh>
    <phoneticPr fontId="2"/>
  </si>
  <si>
    <t>委託・外注内容</t>
    <rPh sb="0" eb="2">
      <t>イタク</t>
    </rPh>
    <rPh sb="3" eb="5">
      <t>ガイチュウ</t>
    </rPh>
    <rPh sb="5" eb="7">
      <t>ナイヨウ</t>
    </rPh>
    <phoneticPr fontId="2"/>
  </si>
  <si>
    <t>単価(B)
(税抜)</t>
    <rPh sb="0" eb="2">
      <t>タンカ</t>
    </rPh>
    <rPh sb="7" eb="9">
      <t>ゼイヌキ</t>
    </rPh>
    <phoneticPr fontId="2"/>
  </si>
  <si>
    <t>助成対象経費
(A)×(B）
（税抜）</t>
    <rPh sb="16" eb="18">
      <t>ゼイヌキ</t>
    </rPh>
    <phoneticPr fontId="8"/>
  </si>
  <si>
    <t>委託・外注先</t>
    <rPh sb="0" eb="2">
      <t>イタク</t>
    </rPh>
    <rPh sb="3" eb="6">
      <t>ガイチュウサキ</t>
    </rPh>
    <phoneticPr fontId="8"/>
  </si>
  <si>
    <t>従事者氏名</t>
    <rPh sb="0" eb="3">
      <t>ジュウジシャ</t>
    </rPh>
    <rPh sb="3" eb="5">
      <t>シメイ</t>
    </rPh>
    <phoneticPr fontId="2"/>
  </si>
  <si>
    <t>所属部門</t>
    <rPh sb="0" eb="2">
      <t>ショゾク</t>
    </rPh>
    <rPh sb="2" eb="4">
      <t>ブモン</t>
    </rPh>
    <phoneticPr fontId="2"/>
  </si>
  <si>
    <t>従事内容</t>
    <rPh sb="0" eb="2">
      <t>ジュウジ</t>
    </rPh>
    <rPh sb="2" eb="4">
      <t>ナイヨウ</t>
    </rPh>
    <phoneticPr fontId="2"/>
  </si>
  <si>
    <t>従事時間
(A)</t>
    <rPh sb="0" eb="2">
      <t>ジュウジ</t>
    </rPh>
    <rPh sb="2" eb="4">
      <t>ジカン</t>
    </rPh>
    <phoneticPr fontId="2"/>
  </si>
  <si>
    <t>助成事業に
要する経費</t>
    <rPh sb="0" eb="2">
      <t>ジョセイ</t>
    </rPh>
    <rPh sb="2" eb="4">
      <t>ジギョウ</t>
    </rPh>
    <rPh sb="6" eb="7">
      <t>ヨウ</t>
    </rPh>
    <rPh sb="9" eb="11">
      <t>ケイヒ</t>
    </rPh>
    <phoneticPr fontId="2"/>
  </si>
  <si>
    <t>助成対象経費
(A)×(B)</t>
    <phoneticPr fontId="8"/>
  </si>
  <si>
    <t>産業財産権の名称</t>
    <rPh sb="0" eb="2">
      <t>サンギョウ</t>
    </rPh>
    <rPh sb="2" eb="5">
      <t>ザイサンケン</t>
    </rPh>
    <rPh sb="6" eb="8">
      <t>メイショウ</t>
    </rPh>
    <phoneticPr fontId="8"/>
  </si>
  <si>
    <t>内容</t>
    <rPh sb="0" eb="2">
      <t>ナイヨウ</t>
    </rPh>
    <phoneticPr fontId="8"/>
  </si>
  <si>
    <t>数量
(A)</t>
    <rPh sb="0" eb="2">
      <t>スウリョウ</t>
    </rPh>
    <phoneticPr fontId="8"/>
  </si>
  <si>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8"/>
  </si>
  <si>
    <t>報酬月額（給与等）</t>
    <rPh sb="0" eb="2">
      <t>ホウシュウ</t>
    </rPh>
    <rPh sb="2" eb="4">
      <t>ゲツガク</t>
    </rPh>
    <rPh sb="5" eb="7">
      <t>キュウヨ</t>
    </rPh>
    <rPh sb="7" eb="8">
      <t>ナド</t>
    </rPh>
    <phoneticPr fontId="8"/>
  </si>
  <si>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</si>
  <si>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</si>
  <si>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</si>
  <si>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</si>
  <si>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</si>
  <si>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</si>
  <si>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</si>
  <si>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</si>
  <si>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</si>
  <si>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</si>
  <si>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</si>
  <si>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</si>
  <si>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</si>
  <si>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</si>
  <si>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</si>
  <si>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</si>
  <si>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</si>
  <si>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</si>
  <si>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</si>
  <si>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</si>
  <si>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</si>
  <si>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</si>
  <si>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</si>
  <si>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件　名</t>
    <rPh sb="0" eb="1">
      <t>ケン</t>
    </rPh>
    <rPh sb="2" eb="3">
      <t>メイ</t>
    </rPh>
    <phoneticPr fontId="8"/>
  </si>
  <si>
    <t>内　容
仕　様</t>
    <rPh sb="0" eb="1">
      <t>ウチ</t>
    </rPh>
    <rPh sb="2" eb="3">
      <t>カタチ</t>
    </rPh>
    <rPh sb="5" eb="6">
      <t>ツコウ</t>
    </rPh>
    <rPh sb="7" eb="8">
      <t>サマ</t>
    </rPh>
    <phoneticPr fontId="8"/>
  </si>
  <si>
    <t>イ 原材料・副資材費</t>
    <phoneticPr fontId="8"/>
  </si>
  <si>
    <t>ウ システム及び設備導入費</t>
    <phoneticPr fontId="8"/>
  </si>
  <si>
    <t>シ-1</t>
    <phoneticPr fontId="2"/>
  </si>
  <si>
    <t>シ-2</t>
  </si>
  <si>
    <t>シ-3</t>
  </si>
  <si>
    <t>シ-4</t>
  </si>
  <si>
    <t>シ-5</t>
  </si>
  <si>
    <t>シ-6</t>
  </si>
  <si>
    <t>シ-7</t>
  </si>
  <si>
    <t>シ-8</t>
  </si>
  <si>
    <t>シ-9</t>
  </si>
  <si>
    <t>シ-10</t>
  </si>
  <si>
    <t>シ-11</t>
  </si>
  <si>
    <t>シ-12</t>
  </si>
  <si>
    <t>シ-13</t>
  </si>
  <si>
    <t>シ-14</t>
  </si>
  <si>
    <t>シ-15</t>
  </si>
  <si>
    <t>オ 直接人件費</t>
    <rPh sb="2" eb="4">
      <t>チョクセツ</t>
    </rPh>
    <rPh sb="4" eb="7">
      <t>ジンケンヒ</t>
    </rPh>
    <phoneticPr fontId="8"/>
  </si>
  <si>
    <t>カ 規格認証費</t>
    <rPh sb="2" eb="7">
      <t>キカクニンショウヒ</t>
    </rPh>
    <phoneticPr fontId="8"/>
  </si>
  <si>
    <t>規-1</t>
    <rPh sb="0" eb="1">
      <t>キ</t>
    </rPh>
    <phoneticPr fontId="2"/>
  </si>
  <si>
    <t>規-2</t>
    <rPh sb="0" eb="1">
      <t>キ</t>
    </rPh>
    <phoneticPr fontId="2"/>
  </si>
  <si>
    <t>規-3</t>
    <rPh sb="0" eb="1">
      <t>キ</t>
    </rPh>
    <phoneticPr fontId="2"/>
  </si>
  <si>
    <t>規-4</t>
    <rPh sb="0" eb="1">
      <t>キ</t>
    </rPh>
    <phoneticPr fontId="2"/>
  </si>
  <si>
    <t>規-5</t>
    <rPh sb="0" eb="1">
      <t>キ</t>
    </rPh>
    <phoneticPr fontId="2"/>
  </si>
  <si>
    <t>規-6</t>
    <rPh sb="0" eb="1">
      <t>キ</t>
    </rPh>
    <phoneticPr fontId="2"/>
  </si>
  <si>
    <t>規-7</t>
    <rPh sb="0" eb="1">
      <t>キ</t>
    </rPh>
    <phoneticPr fontId="2"/>
  </si>
  <si>
    <t>規-8</t>
    <rPh sb="0" eb="1">
      <t>キ</t>
    </rPh>
    <phoneticPr fontId="2"/>
  </si>
  <si>
    <t>規-9</t>
    <rPh sb="0" eb="1">
      <t>キ</t>
    </rPh>
    <phoneticPr fontId="2"/>
  </si>
  <si>
    <t>規-10</t>
    <rPh sb="0" eb="1">
      <t>キ</t>
    </rPh>
    <phoneticPr fontId="2"/>
  </si>
  <si>
    <t>規格の名称</t>
    <rPh sb="0" eb="2">
      <t>キカク</t>
    </rPh>
    <rPh sb="3" eb="5">
      <t>メイショウ</t>
    </rPh>
    <phoneticPr fontId="8"/>
  </si>
  <si>
    <t>依頼先</t>
    <rPh sb="0" eb="3">
      <t>イライサキ</t>
    </rPh>
    <phoneticPr fontId="8"/>
  </si>
  <si>
    <t>販-1</t>
    <rPh sb="0" eb="1">
      <t>ハン</t>
    </rPh>
    <phoneticPr fontId="2"/>
  </si>
  <si>
    <t>販-2</t>
    <rPh sb="0" eb="1">
      <t>ハン</t>
    </rPh>
    <phoneticPr fontId="2"/>
  </si>
  <si>
    <t>販-3</t>
    <rPh sb="0" eb="1">
      <t>ハン</t>
    </rPh>
    <phoneticPr fontId="2"/>
  </si>
  <si>
    <t>販-4</t>
    <rPh sb="0" eb="1">
      <t>ハン</t>
    </rPh>
    <phoneticPr fontId="2"/>
  </si>
  <si>
    <t>販-5</t>
    <rPh sb="0" eb="1">
      <t>ハン</t>
    </rPh>
    <phoneticPr fontId="2"/>
  </si>
  <si>
    <t>販-6</t>
    <rPh sb="0" eb="1">
      <t>ハン</t>
    </rPh>
    <phoneticPr fontId="2"/>
  </si>
  <si>
    <t>販-7</t>
    <rPh sb="0" eb="1">
      <t>ハン</t>
    </rPh>
    <phoneticPr fontId="2"/>
  </si>
  <si>
    <t>販-8</t>
    <rPh sb="0" eb="1">
      <t>ハン</t>
    </rPh>
    <phoneticPr fontId="2"/>
  </si>
  <si>
    <t>販-9</t>
    <rPh sb="0" eb="1">
      <t>ハン</t>
    </rPh>
    <phoneticPr fontId="2"/>
  </si>
  <si>
    <t>販-10</t>
    <rPh sb="0" eb="1">
      <t>ハン</t>
    </rPh>
    <phoneticPr fontId="2"/>
  </si>
  <si>
    <t>販促方法</t>
    <rPh sb="0" eb="4">
      <t>ハンソクホウホウ</t>
    </rPh>
    <phoneticPr fontId="8"/>
  </si>
  <si>
    <t>費用内訳</t>
    <rPh sb="0" eb="4">
      <t>ヒヨウウチワケ</t>
    </rPh>
    <phoneticPr fontId="8"/>
  </si>
  <si>
    <t>内容及び仕様</t>
    <rPh sb="0" eb="3">
      <t>ナイヨウオヨ</t>
    </rPh>
    <rPh sb="4" eb="6">
      <t>シヨウ</t>
    </rPh>
    <phoneticPr fontId="8"/>
  </si>
  <si>
    <t>　　　　　理　　事　　長　　殿</t>
  </si>
  <si>
    <t>公益財団法人東京都中小企業振興公社</t>
  </si>
  <si>
    <t>-</t>
    <phoneticPr fontId="2"/>
  </si>
  <si>
    <t>本店所在地</t>
    <rPh sb="0" eb="5">
      <t>ホンテンショザイチ</t>
    </rPh>
    <phoneticPr fontId="2"/>
  </si>
  <si>
    <t>名　　称</t>
    <rPh sb="0" eb="1">
      <t>メイ</t>
    </rPh>
    <rPh sb="3" eb="4">
      <t>ショウ</t>
    </rPh>
    <phoneticPr fontId="2"/>
  </si>
  <si>
    <t>代表者名</t>
    <rPh sb="0" eb="4">
      <t>ダイヒョウシャメイ</t>
    </rPh>
    <phoneticPr fontId="2"/>
  </si>
  <si>
    <t>見積限定理由書</t>
    <rPh sb="0" eb="7">
      <t>ミツモリゲンテイリユウショ</t>
    </rPh>
    <phoneticPr fontId="2"/>
  </si>
  <si>
    <t>　デジタル技術を活用した先進的サービス創出支援事業に申請するにあたり、２社見積書の入手が困難な理由について、以下の通り説明いたします。</t>
    <rPh sb="5" eb="7">
      <t>ギジュツ</t>
    </rPh>
    <rPh sb="21" eb="25">
      <t>シエンジギョウ</t>
    </rPh>
    <rPh sb="26" eb="28">
      <t>シンセイ</t>
    </rPh>
    <rPh sb="36" eb="37">
      <t>シャ</t>
    </rPh>
    <rPh sb="37" eb="40">
      <t>ミツモリショ</t>
    </rPh>
    <rPh sb="41" eb="43">
      <t>ニュウシュ</t>
    </rPh>
    <rPh sb="54" eb="56">
      <t>イカ</t>
    </rPh>
    <rPh sb="57" eb="58">
      <t>トオ</t>
    </rPh>
    <rPh sb="59" eb="61">
      <t>セツメイ</t>
    </rPh>
    <phoneticPr fontId="2"/>
  </si>
  <si>
    <t>※　２社見積書の入手が困難な理由としては、オーダーメイドや、メーカー直販、特定代理店販売により販売経路が限られている場合のみとなります。</t>
    <rPh sb="3" eb="4">
      <t>シャ</t>
    </rPh>
    <rPh sb="4" eb="7">
      <t>ミツモリショ</t>
    </rPh>
    <rPh sb="8" eb="10">
      <t>ニュウシュ</t>
    </rPh>
    <rPh sb="34" eb="36">
      <t>チョクハン</t>
    </rPh>
    <rPh sb="37" eb="44">
      <t>トクテイダイリテンハンバイ</t>
    </rPh>
    <rPh sb="47" eb="51">
      <t>ハンバイケイロ</t>
    </rPh>
    <rPh sb="52" eb="53">
      <t>カギ</t>
    </rPh>
    <rPh sb="58" eb="60">
      <t>バアイ</t>
    </rPh>
    <phoneticPr fontId="2"/>
  </si>
  <si>
    <t>経費NO</t>
    <rPh sb="0" eb="2">
      <t>ケイヒ</t>
    </rPh>
    <phoneticPr fontId="2"/>
  </si>
  <si>
    <t>型番・機種番号など</t>
    <rPh sb="0" eb="2">
      <t>カタバン</t>
    </rPh>
    <rPh sb="3" eb="7">
      <t>キシュバンゴウ</t>
    </rPh>
    <phoneticPr fontId="2"/>
  </si>
  <si>
    <t>メーカー</t>
    <phoneticPr fontId="2"/>
  </si>
  <si>
    <t>１社となる理由を以下の３つから１つ選択してチェックしてください</t>
    <rPh sb="1" eb="2">
      <t>シャ</t>
    </rPh>
    <rPh sb="5" eb="7">
      <t>リユウ</t>
    </rPh>
    <rPh sb="8" eb="10">
      <t>イカ</t>
    </rPh>
    <rPh sb="17" eb="19">
      <t>センタク</t>
    </rPh>
    <phoneticPr fontId="2"/>
  </si>
  <si>
    <t>□</t>
    <phoneticPr fontId="2"/>
  </si>
  <si>
    <t>オーダーメイド</t>
    <phoneticPr fontId="2"/>
  </si>
  <si>
    <t>メーカー直販</t>
    <rPh sb="4" eb="6">
      <t>チョクハン</t>
    </rPh>
    <phoneticPr fontId="2"/>
  </si>
  <si>
    <t>特定販売代理店</t>
    <rPh sb="0" eb="7">
      <t>トクテイハンバイダイリテン</t>
    </rPh>
    <phoneticPr fontId="2"/>
  </si>
  <si>
    <t>※</t>
    <phoneticPr fontId="2"/>
  </si>
  <si>
    <t>経緯や補足説明などを下記欄に簡潔に記載してください</t>
    <rPh sb="0" eb="2">
      <t>ケイイ</t>
    </rPh>
    <rPh sb="3" eb="7">
      <t>ホソクセツメイ</t>
    </rPh>
    <rPh sb="10" eb="13">
      <t>カキラン</t>
    </rPh>
    <rPh sb="14" eb="16">
      <t>カンケツ</t>
    </rPh>
    <rPh sb="17" eb="19">
      <t>キサイ</t>
    </rPh>
    <phoneticPr fontId="2"/>
  </si>
  <si>
    <t>300万円</t>
    <rPh sb="3" eb="5">
      <t>マンエン</t>
    </rPh>
    <phoneticPr fontId="2"/>
  </si>
  <si>
    <t>ウ　システム及び設備導入費</t>
    <phoneticPr fontId="2"/>
  </si>
  <si>
    <t>↓助成申請額の総合計額</t>
    <rPh sb="1" eb="6">
      <t>ジョセイシンセイガク</t>
    </rPh>
    <rPh sb="7" eb="8">
      <t>ソウ</t>
    </rPh>
    <rPh sb="8" eb="11">
      <t>ゴウケイガク</t>
    </rPh>
    <phoneticPr fontId="8"/>
  </si>
  <si>
    <t>の技術を活用した</t>
    <rPh sb="1" eb="3">
      <t>ギジュツ</t>
    </rPh>
    <rPh sb="4" eb="6">
      <t>カツヨウ</t>
    </rPh>
    <phoneticPr fontId="2"/>
  </si>
  <si>
    <t>経費
区分</t>
    <rPh sb="0" eb="2">
      <t>ケイヒ</t>
    </rPh>
    <rPh sb="3" eb="5">
      <t>クブン</t>
    </rPh>
    <phoneticPr fontId="2"/>
  </si>
  <si>
    <t>　15-2 資金調達内訳</t>
    <phoneticPr fontId="8"/>
  </si>
  <si>
    <t>☐</t>
    <phoneticPr fontId="2"/>
  </si>
  <si>
    <t>「助成金交付申請額」とは、助成対象経費のうち助成金の交付を希望する金額で、助成対象経費（２／３）を乗じた額（千円未満切り捨て）です。その総額は２，０００万円が上限です。</t>
    <phoneticPr fontId="8"/>
  </si>
  <si>
    <t>↓助成事業に要する経費</t>
    <rPh sb="1" eb="5">
      <t>ジョセイジギョウ</t>
    </rPh>
    <rPh sb="6" eb="7">
      <t>ヨウ</t>
    </rPh>
    <rPh sb="9" eb="11">
      <t>ケイヒ</t>
    </rPh>
    <phoneticPr fontId="8"/>
  </si>
  <si>
    <t>経費名称</t>
    <rPh sb="0" eb="2">
      <t>ケイヒ</t>
    </rPh>
    <rPh sb="2" eb="4">
      <t>メイショウ</t>
    </rPh>
    <phoneticPr fontId="2"/>
  </si>
  <si>
    <t>雇用形態</t>
    <rPh sb="0" eb="4">
      <t>コヨウケイタイ</t>
    </rPh>
    <phoneticPr fontId="2"/>
  </si>
  <si>
    <t xml:space="preserve">  (4)　東京都内での創業を具体的に計画している者</t>
    <phoneticPr fontId="2"/>
  </si>
  <si>
    <t>創業予定者</t>
    <rPh sb="0" eb="5">
      <t>ソウギョウヨテイシャ</t>
    </rPh>
    <phoneticPr fontId="2"/>
  </si>
  <si>
    <t>サービス概要
（200字以内）</t>
    <phoneticPr fontId="2"/>
  </si>
  <si>
    <t>サービスに
組み込む
デジタル技術</t>
    <phoneticPr fontId="2"/>
  </si>
  <si>
    <t>技術の名称</t>
    <rPh sb="0" eb="2">
      <t>ギジュツ</t>
    </rPh>
    <rPh sb="3" eb="5">
      <t>メイショウ</t>
    </rPh>
    <phoneticPr fontId="2"/>
  </si>
  <si>
    <t>技術の特長</t>
    <rPh sb="0" eb="2">
      <t>ギジュツ</t>
    </rPh>
    <rPh sb="3" eb="5">
      <t>トクチョウ</t>
    </rPh>
    <phoneticPr fontId="2"/>
  </si>
  <si>
    <t>助成事業期間中
の達成目標</t>
    <rPh sb="0" eb="2">
      <t>ジョセイ</t>
    </rPh>
    <rPh sb="2" eb="4">
      <t>ジギョウ</t>
    </rPh>
    <rPh sb="4" eb="6">
      <t>キカン</t>
    </rPh>
    <rPh sb="6" eb="7">
      <t>ナカ</t>
    </rPh>
    <rPh sb="9" eb="11">
      <t>タッセイ</t>
    </rPh>
    <rPh sb="11" eb="13">
      <t>モクヒョウ</t>
    </rPh>
    <phoneticPr fontId="2"/>
  </si>
  <si>
    <t>社内の実施体制</t>
    <rPh sb="0" eb="2">
      <t>シャナイ</t>
    </rPh>
    <rPh sb="3" eb="5">
      <t>ジッシ</t>
    </rPh>
    <rPh sb="5" eb="7">
      <t>タイセイ</t>
    </rPh>
    <phoneticPr fontId="2"/>
  </si>
  <si>
    <t>経歴及び保有資格</t>
    <rPh sb="0" eb="2">
      <t>ケイレキ</t>
    </rPh>
    <rPh sb="2" eb="3">
      <t>オヨ</t>
    </rPh>
    <rPh sb="4" eb="6">
      <t>ホユウ</t>
    </rPh>
    <rPh sb="6" eb="8">
      <t>シカク</t>
    </rPh>
    <phoneticPr fontId="4"/>
  </si>
  <si>
    <t>社外関係者</t>
    <rPh sb="0" eb="2">
      <t>シャガイ</t>
    </rPh>
    <rPh sb="2" eb="5">
      <t>カンケイシャ</t>
    </rPh>
    <phoneticPr fontId="2"/>
  </si>
  <si>
    <t>代表者名</t>
    <rPh sb="0" eb="3">
      <t>ダイヒョウシャ</t>
    </rPh>
    <rPh sb="3" eb="4">
      <t>ナ</t>
    </rPh>
    <phoneticPr fontId="2"/>
  </si>
  <si>
    <t>企業名等</t>
    <rPh sb="0" eb="2">
      <t>キギョウ</t>
    </rPh>
    <rPh sb="2" eb="3">
      <t>ナ</t>
    </rPh>
    <rPh sb="3" eb="4">
      <t>ナド</t>
    </rPh>
    <phoneticPr fontId="2"/>
  </si>
  <si>
    <t>特長</t>
    <rPh sb="0" eb="2">
      <t>トクチョウ</t>
    </rPh>
    <phoneticPr fontId="4"/>
  </si>
  <si>
    <t>助成事業での役割</t>
    <rPh sb="0" eb="2">
      <t>ジョセイ</t>
    </rPh>
    <rPh sb="2" eb="4">
      <t>ジギョウ</t>
    </rPh>
    <rPh sb="6" eb="8">
      <t>ヤクワリ</t>
    </rPh>
    <phoneticPr fontId="4"/>
  </si>
  <si>
    <t>①</t>
    <phoneticPr fontId="2"/>
  </si>
  <si>
    <t>②</t>
    <phoneticPr fontId="2"/>
  </si>
  <si>
    <t>③</t>
    <phoneticPr fontId="2"/>
  </si>
  <si>
    <t>④</t>
    <phoneticPr fontId="2"/>
  </si>
  <si>
    <t>⑦</t>
    <phoneticPr fontId="2"/>
  </si>
  <si>
    <t>⑧</t>
    <phoneticPr fontId="2"/>
  </si>
  <si>
    <t>　助成事業で取り組む内容　</t>
    <rPh sb="1" eb="5">
      <t>ジョセイジギョウ</t>
    </rPh>
    <rPh sb="6" eb="7">
      <t>ト</t>
    </rPh>
    <rPh sb="8" eb="9">
      <t>ク</t>
    </rPh>
    <rPh sb="10" eb="12">
      <t>ナイヨウ</t>
    </rPh>
    <phoneticPr fontId="2"/>
  </si>
  <si>
    <t>⑤</t>
    <phoneticPr fontId="2"/>
  </si>
  <si>
    <t>⑥</t>
    <phoneticPr fontId="2"/>
  </si>
  <si>
    <t>⑨</t>
    <phoneticPr fontId="2"/>
  </si>
  <si>
    <t>⑩</t>
    <phoneticPr fontId="2"/>
  </si>
  <si>
    <t>販売単価</t>
    <rPh sb="0" eb="2">
      <t>ハンバイ</t>
    </rPh>
    <rPh sb="2" eb="4">
      <t>タンカ</t>
    </rPh>
    <phoneticPr fontId="2"/>
  </si>
  <si>
    <t>原価</t>
    <rPh sb="0" eb="2">
      <t>ゲンカ</t>
    </rPh>
    <phoneticPr fontId="2"/>
  </si>
  <si>
    <t>粗利益額</t>
    <rPh sb="0" eb="3">
      <t>アラリエキ</t>
    </rPh>
    <rPh sb="3" eb="4">
      <t>ガク</t>
    </rPh>
    <phoneticPr fontId="2"/>
  </si>
  <si>
    <t>販売見込数量
の設定根拠</t>
    <rPh sb="0" eb="2">
      <t>ハンバイ</t>
    </rPh>
    <rPh sb="2" eb="4">
      <t>ミコ</t>
    </rPh>
    <rPh sb="4" eb="6">
      <t>スウリョウ</t>
    </rPh>
    <rPh sb="8" eb="10">
      <t>セッテイ</t>
    </rPh>
    <rPh sb="10" eb="12">
      <t>コンキョ</t>
    </rPh>
    <phoneticPr fontId="2"/>
  </si>
  <si>
    <t>販売見込数量</t>
    <rPh sb="0" eb="2">
      <t>ハンバイ</t>
    </rPh>
    <rPh sb="2" eb="4">
      <t>ミコ</t>
    </rPh>
    <rPh sb="4" eb="6">
      <t>スウリョウ</t>
    </rPh>
    <phoneticPr fontId="2"/>
  </si>
  <si>
    <t>　丸 と 矢印で実施時期をご記入ください</t>
    <rPh sb="1" eb="2">
      <t>マル</t>
    </rPh>
    <rPh sb="5" eb="7">
      <t>ヤジルシ</t>
    </rPh>
    <rPh sb="8" eb="10">
      <t>ジッシ</t>
    </rPh>
    <rPh sb="10" eb="12">
      <t>ジキ</t>
    </rPh>
    <rPh sb="14" eb="16">
      <t>キニュウ</t>
    </rPh>
    <phoneticPr fontId="2"/>
  </si>
  <si>
    <t>都内産業の
活性化</t>
    <phoneticPr fontId="2"/>
  </si>
  <si>
    <t>都民生活の
質向上</t>
    <rPh sb="0" eb="2">
      <t>トミン</t>
    </rPh>
    <rPh sb="2" eb="4">
      <t>セイカツ</t>
    </rPh>
    <rPh sb="6" eb="7">
      <t>シツ</t>
    </rPh>
    <rPh sb="7" eb="9">
      <t>コウジョウ</t>
    </rPh>
    <phoneticPr fontId="2"/>
  </si>
  <si>
    <t>自社に
及ぼす影響</t>
    <rPh sb="0" eb="2">
      <t>ジシャ</t>
    </rPh>
    <rPh sb="4" eb="5">
      <t>オヨ</t>
    </rPh>
    <rPh sb="7" eb="9">
      <t>エイキョウ</t>
    </rPh>
    <phoneticPr fontId="2"/>
  </si>
  <si>
    <t>サービス開発に
至ったきっかけ</t>
    <phoneticPr fontId="2"/>
  </si>
  <si>
    <t>既存事業の状況</t>
    <phoneticPr fontId="2"/>
  </si>
  <si>
    <t>サービスの先進性</t>
    <rPh sb="5" eb="8">
      <t>センシンセイ</t>
    </rPh>
    <phoneticPr fontId="2"/>
  </si>
  <si>
    <t>デジタル技術による
サービスの
付加価値化</t>
    <rPh sb="4" eb="6">
      <t>ギジュツ</t>
    </rPh>
    <rPh sb="16" eb="20">
      <t>フカカチ</t>
    </rPh>
    <rPh sb="20" eb="21">
      <t>カ</t>
    </rPh>
    <phoneticPr fontId="2"/>
  </si>
  <si>
    <t>ターゲット像</t>
    <rPh sb="5" eb="6">
      <t>ゾウ</t>
    </rPh>
    <phoneticPr fontId="2"/>
  </si>
  <si>
    <t>利用シーン</t>
    <rPh sb="0" eb="2">
      <t>リヨウ</t>
    </rPh>
    <phoneticPr fontId="2"/>
  </si>
  <si>
    <t>対象市場</t>
    <rPh sb="0" eb="2">
      <t>タイショウ</t>
    </rPh>
    <rPh sb="2" eb="4">
      <t>シジョウ</t>
    </rPh>
    <phoneticPr fontId="2"/>
  </si>
  <si>
    <t>ターゲット
のニーズ</t>
    <phoneticPr fontId="2"/>
  </si>
  <si>
    <t>ターゲット
に対して
提供する
ベネフィット</t>
    <rPh sb="7" eb="8">
      <t>タイ</t>
    </rPh>
    <rPh sb="11" eb="13">
      <t>テイキョウ</t>
    </rPh>
    <phoneticPr fontId="2"/>
  </si>
  <si>
    <t>ターゲット</t>
    <phoneticPr fontId="2"/>
  </si>
  <si>
    <t>市場規模</t>
    <rPh sb="0" eb="2">
      <t>シジョウ</t>
    </rPh>
    <rPh sb="2" eb="4">
      <t>キボ</t>
    </rPh>
    <phoneticPr fontId="2"/>
  </si>
  <si>
    <t>市場の特徴
及び
参入障壁</t>
    <rPh sb="0" eb="2">
      <t>シジョウ</t>
    </rPh>
    <rPh sb="3" eb="5">
      <t>トクチョウ</t>
    </rPh>
    <rPh sb="6" eb="7">
      <t>オヨ</t>
    </rPh>
    <rPh sb="9" eb="11">
      <t>サンニュウ</t>
    </rPh>
    <rPh sb="11" eb="13">
      <t>ショウヘキ</t>
    </rPh>
    <phoneticPr fontId="2"/>
  </si>
  <si>
    <t>競合サービス</t>
    <rPh sb="0" eb="2">
      <t>キョウゴウ</t>
    </rPh>
    <phoneticPr fontId="2"/>
  </si>
  <si>
    <t>競合サービス
が抱える課題</t>
    <rPh sb="0" eb="2">
      <t>キョウゴウ</t>
    </rPh>
    <rPh sb="8" eb="9">
      <t>カカ</t>
    </rPh>
    <rPh sb="11" eb="13">
      <t>カダイ</t>
    </rPh>
    <phoneticPr fontId="2"/>
  </si>
  <si>
    <t>本サービスの
優位性及び
差別化</t>
    <rPh sb="0" eb="1">
      <t>ホン</t>
    </rPh>
    <rPh sb="7" eb="10">
      <t>ユウイセイ</t>
    </rPh>
    <rPh sb="10" eb="11">
      <t>オヨ</t>
    </rPh>
    <rPh sb="13" eb="16">
      <t>サベツカ</t>
    </rPh>
    <phoneticPr fontId="2"/>
  </si>
  <si>
    <t>競合</t>
    <rPh sb="0" eb="2">
      <t>キョウゴウ</t>
    </rPh>
    <phoneticPr fontId="2"/>
  </si>
  <si>
    <t>リスク</t>
    <phoneticPr fontId="4"/>
  </si>
  <si>
    <t>想定される
リスク</t>
    <rPh sb="0" eb="2">
      <t>ソウテイ</t>
    </rPh>
    <phoneticPr fontId="2"/>
  </si>
  <si>
    <t>サービス実現
における課題</t>
    <rPh sb="4" eb="6">
      <t>ジツゲン</t>
    </rPh>
    <rPh sb="11" eb="13">
      <t>カダイ</t>
    </rPh>
    <phoneticPr fontId="2"/>
  </si>
  <si>
    <t>課題</t>
    <rPh sb="0" eb="2">
      <t>カダイ</t>
    </rPh>
    <phoneticPr fontId="4"/>
  </si>
  <si>
    <t>許認可</t>
    <rPh sb="0" eb="3">
      <t>キョニンカ</t>
    </rPh>
    <phoneticPr fontId="2"/>
  </si>
  <si>
    <t>産業財産権の取得又は実施許諾（開発するサービスに関わるもの）※不要な場合は「無し」</t>
    <rPh sb="0" eb="2">
      <t>サンギョウ</t>
    </rPh>
    <rPh sb="2" eb="5">
      <t>ザイサンケン</t>
    </rPh>
    <rPh sb="6" eb="8">
      <t>シュトク</t>
    </rPh>
    <rPh sb="8" eb="9">
      <t>マタ</t>
    </rPh>
    <rPh sb="10" eb="12">
      <t>ジッシ</t>
    </rPh>
    <rPh sb="12" eb="14">
      <t>キョダク</t>
    </rPh>
    <rPh sb="15" eb="17">
      <t>カイハツ</t>
    </rPh>
    <rPh sb="24" eb="25">
      <t>カカ</t>
    </rPh>
    <rPh sb="31" eb="33">
      <t>フヨウ</t>
    </rPh>
    <rPh sb="34" eb="36">
      <t>バアイ</t>
    </rPh>
    <rPh sb="38" eb="39">
      <t>ナ</t>
    </rPh>
    <phoneticPr fontId="2"/>
  </si>
  <si>
    <t>産業財産権</t>
    <rPh sb="0" eb="2">
      <t>サンギョウ</t>
    </rPh>
    <rPh sb="2" eb="5">
      <t>ザイサンケン</t>
    </rPh>
    <phoneticPr fontId="2"/>
  </si>
  <si>
    <t>必要な
許認可</t>
    <phoneticPr fontId="2"/>
  </si>
  <si>
    <t>調整が
必要な
団体</t>
    <phoneticPr fontId="2"/>
  </si>
  <si>
    <t>法令等への対応</t>
    <rPh sb="0" eb="2">
      <t>ホウレイ</t>
    </rPh>
    <rPh sb="2" eb="3">
      <t>ナド</t>
    </rPh>
    <rPh sb="5" eb="7">
      <t>タイオウ</t>
    </rPh>
    <phoneticPr fontId="2"/>
  </si>
  <si>
    <t>法令遵守</t>
    <rPh sb="0" eb="2">
      <t>ホウレイ</t>
    </rPh>
    <rPh sb="2" eb="4">
      <t>ジュンシュ</t>
    </rPh>
    <phoneticPr fontId="2"/>
  </si>
  <si>
    <t>情報
セキュリティ</t>
    <rPh sb="0" eb="2">
      <t>ジョウホウ</t>
    </rPh>
    <phoneticPr fontId="2"/>
  </si>
  <si>
    <t>　売上計画 　※開発するサービス（会社全体ではない）の販売数量、売上高、営業利益について、想定の値を記入してください</t>
    <rPh sb="1" eb="3">
      <t>ウリアゲ</t>
    </rPh>
    <rPh sb="3" eb="5">
      <t>ケイカク</t>
    </rPh>
    <rPh sb="8" eb="10">
      <t>カイハツ</t>
    </rPh>
    <rPh sb="27" eb="29">
      <t>ハンバイ</t>
    </rPh>
    <rPh sb="29" eb="31">
      <t>スウリョウ</t>
    </rPh>
    <phoneticPr fontId="2"/>
  </si>
  <si>
    <t>サービスの周知
（プロモーション）</t>
    <rPh sb="5" eb="7">
      <t>シュウチ</t>
    </rPh>
    <phoneticPr fontId="2"/>
  </si>
  <si>
    <t>サービス展開
（営業）</t>
    <rPh sb="4" eb="6">
      <t>テンカイ</t>
    </rPh>
    <rPh sb="8" eb="10">
      <t>エイギョウ</t>
    </rPh>
    <phoneticPr fontId="2"/>
  </si>
  <si>
    <t>販売単価の
設定根拠</t>
    <rPh sb="0" eb="2">
      <t>ハンバイ</t>
    </rPh>
    <rPh sb="2" eb="4">
      <t>タンカ</t>
    </rPh>
    <rPh sb="6" eb="8">
      <t>セッテイ</t>
    </rPh>
    <rPh sb="8" eb="10">
      <t>コンキョ</t>
    </rPh>
    <phoneticPr fontId="2"/>
  </si>
  <si>
    <t>原価の
設定根拠</t>
    <rPh sb="0" eb="2">
      <t>ゲンカ</t>
    </rPh>
    <rPh sb="4" eb="6">
      <t>セッテイ</t>
    </rPh>
    <rPh sb="6" eb="8">
      <t>コンキョ</t>
    </rPh>
    <phoneticPr fontId="2"/>
  </si>
  <si>
    <t xml:space="preserve">  (1)同一テーマ・内容で、公社・国・都道府県・区市町村等から助成を受けていないこと。
  (2)　申請日までの過去５年間に公社・国・都道府県・区市町村等が実施する助成事業等に関して、不正等の事故を起こしていないこと。
  (3)　過去に公社から助成金の交付を受けている者は申請日までの過去５年間に「企業化状況報告書」や「実施結果状況報告書」等を所定の期日までに提出していること。
  (4)　事業税等を滞納していないこと。（分納は不可）
  (5)　東京都及び公社に対する賃料・使用料等の債務の支払いが滞っていないこと。
  (6)　民事再生法又は会社更生法による申し立て等、支援事業の継続性について不確実な状況が存在していないこと。
  (7)　東京都暴力団排除条例（平成23年東京都条例第54号）に規定する暴力団関係者又は風俗営業等の規制及び業務の適性化等に関する法律（昭和23年法律第122号）第２条に規定する風俗関連業、ギャンブル業、賭博等、支援の対象として社会通念上適切でないと判断される業態を営むものではないこと。
  (8)　公社が連鎖販売取引、ネガティブ・オプション（送り付け商法）、催眠商法、霊感商法など公的資金の助成先として適切でないと判断する業態を営むものではないこと。
  (9)　支援を受けるに当たって必要な許認可を取得し、関係法令を遵守すること。
 (10)　支援終了後、受けた支援の内容及び成果について事例集の掲載等に応じられること。
 (11)　申請に必要な書類を全て提出できること。
 (12)　その他、公社が支援先として適切でないと判断されるものではないこと。
 (13)　募集要項の記載内容を全て確認した。
 (14)　申請書に虚偽記載はない。</t>
    <phoneticPr fontId="2"/>
  </si>
  <si>
    <t>様式第１号（第７条関係）</t>
    <phoneticPr fontId="4"/>
  </si>
  <si>
    <t>　令和６年度　デジタル技術を活用した先進的サービス創出支援事業　助成金申請書</t>
    <rPh sb="1" eb="3">
      <t>レイワ</t>
    </rPh>
    <rPh sb="4" eb="6">
      <t>ネンド</t>
    </rPh>
    <rPh sb="11" eb="13">
      <t>ギジュツ</t>
    </rPh>
    <rPh sb="27" eb="31">
      <t>シエンジギョウ</t>
    </rPh>
    <rPh sb="32" eb="38">
      <t>ジョセイキンシンセイショ</t>
    </rPh>
    <phoneticPr fontId="4"/>
  </si>
  <si>
    <t>下記のとおり助成事業を実施したいので、別紙の書類を添えて、助成金の交付を申請します。</t>
    <phoneticPr fontId="2"/>
  </si>
  <si>
    <t>記</t>
    <rPh sb="0" eb="1">
      <t>キ</t>
    </rPh>
    <phoneticPr fontId="2"/>
  </si>
  <si>
    <t>１.申請テーマ</t>
    <rPh sb="2" eb="4">
      <t>シンセイ</t>
    </rPh>
    <phoneticPr fontId="2"/>
  </si>
  <si>
    <t>の技術を
活用した</t>
    <rPh sb="1" eb="3">
      <t>ギジュツ</t>
    </rPh>
    <rPh sb="5" eb="7">
      <t>カツヨウ</t>
    </rPh>
    <phoneticPr fontId="2"/>
  </si>
  <si>
    <t>2.助成金交付申請額</t>
    <rPh sb="2" eb="10">
      <t>ジョセイキンコウフシンセイガク</t>
    </rPh>
    <phoneticPr fontId="2"/>
  </si>
  <si>
    <t>3.事業終了予定日</t>
    <rPh sb="2" eb="9">
      <t>ジギョウシュウリョウヨテイビ</t>
    </rPh>
    <phoneticPr fontId="2"/>
  </si>
  <si>
    <t>４.申請事業者（代表）の形態</t>
    <rPh sb="2" eb="4">
      <t>シンセイ</t>
    </rPh>
    <rPh sb="4" eb="7">
      <t>ジギョウシャ</t>
    </rPh>
    <rPh sb="8" eb="10">
      <t>ダイヒョウ</t>
    </rPh>
    <rPh sb="12" eb="14">
      <t>ケイタイ</t>
    </rPh>
    <phoneticPr fontId="2"/>
  </si>
  <si>
    <t>15 助成事業資金計画書</t>
    <rPh sb="3" eb="5">
      <t>ジョセイ</t>
    </rPh>
    <rPh sb="5" eb="7">
      <t>ジギョウ</t>
    </rPh>
    <rPh sb="11" eb="12">
      <t>ショ</t>
    </rPh>
    <phoneticPr fontId="8"/>
  </si>
  <si>
    <t>　15-1 経費区分別内訳</t>
    <phoneticPr fontId="8"/>
  </si>
  <si>
    <t>エ　外注・委託費</t>
    <rPh sb="2" eb="4">
      <t>ガイチュウ</t>
    </rPh>
    <rPh sb="5" eb="8">
      <t>イタクヒ</t>
    </rPh>
    <phoneticPr fontId="8"/>
  </si>
  <si>
    <r>
      <t>共同申請構成表　</t>
    </r>
    <r>
      <rPr>
        <b/>
        <sz val="12"/>
        <color rgb="FFFF0000"/>
        <rFont val="Meiryo UI"/>
        <family val="3"/>
        <charset val="128"/>
      </rPr>
      <t>※共同申請の場合のみ作成</t>
    </r>
    <rPh sb="0" eb="2">
      <t>キョウドウ</t>
    </rPh>
    <rPh sb="2" eb="4">
      <t>シンセイ</t>
    </rPh>
    <rPh sb="4" eb="6">
      <t>コウセイ</t>
    </rPh>
    <rPh sb="6" eb="7">
      <t>ヒョウ</t>
    </rPh>
    <rPh sb="9" eb="11">
      <t>キョウドウ</t>
    </rPh>
    <rPh sb="11" eb="13">
      <t>シンセイ</t>
    </rPh>
    <rPh sb="14" eb="16">
      <t>バアイ</t>
    </rPh>
    <rPh sb="18" eb="20">
      <t>サクセイ</t>
    </rPh>
    <phoneticPr fontId="2"/>
  </si>
  <si>
    <t>共同申請者２</t>
    <rPh sb="0" eb="2">
      <t>キョウドウ</t>
    </rPh>
    <rPh sb="2" eb="5">
      <t>シンセイシャ</t>
    </rPh>
    <phoneticPr fontId="2"/>
  </si>
  <si>
    <t>共同申請者７</t>
    <rPh sb="0" eb="2">
      <t>キョウドウ</t>
    </rPh>
    <rPh sb="2" eb="5">
      <t>シンセイシャ</t>
    </rPh>
    <phoneticPr fontId="2"/>
  </si>
  <si>
    <t>共同申請者８</t>
    <rPh sb="0" eb="2">
      <t>キョウドウ</t>
    </rPh>
    <rPh sb="2" eb="5">
      <t>シンセイシャ</t>
    </rPh>
    <phoneticPr fontId="2"/>
  </si>
  <si>
    <t>6.事業の実施場所</t>
    <phoneticPr fontId="2"/>
  </si>
  <si>
    <t>7.補助金・助成金申請状況</t>
    <phoneticPr fontId="2"/>
  </si>
  <si>
    <t>8.役員・株主名簿</t>
    <rPh sb="2" eb="4">
      <t>ヤクイン</t>
    </rPh>
    <rPh sb="5" eb="7">
      <t>カブヌシ</t>
    </rPh>
    <rPh sb="7" eb="9">
      <t>メイボ</t>
    </rPh>
    <phoneticPr fontId="2"/>
  </si>
  <si>
    <t>本事業の伴走型支援実施場所、及び開発成果物の確認場所を記入してください。
（伴走型支援は状況に応じてWEBにて行う場合もあります。）</t>
    <rPh sb="0" eb="3">
      <t>ホンジギョウ</t>
    </rPh>
    <rPh sb="4" eb="7">
      <t>バンソウガタ</t>
    </rPh>
    <rPh sb="7" eb="9">
      <t>シエン</t>
    </rPh>
    <rPh sb="9" eb="13">
      <t>ジッシバショ</t>
    </rPh>
    <rPh sb="14" eb="15">
      <t>オヨ</t>
    </rPh>
    <rPh sb="16" eb="21">
      <t>カイハツセイカブツ</t>
    </rPh>
    <rPh sb="22" eb="26">
      <t>カクニンバショ</t>
    </rPh>
    <rPh sb="27" eb="29">
      <t>キニュウ</t>
    </rPh>
    <rPh sb="38" eb="41">
      <t>バンソウガタ</t>
    </rPh>
    <rPh sb="41" eb="43">
      <t>シエン</t>
    </rPh>
    <rPh sb="44" eb="46">
      <t>ジョウキョウ</t>
    </rPh>
    <rPh sb="47" eb="48">
      <t>オウ</t>
    </rPh>
    <rPh sb="55" eb="56">
      <t>オコナ</t>
    </rPh>
    <rPh sb="57" eb="59">
      <t>バアイ</t>
    </rPh>
    <phoneticPr fontId="2"/>
  </si>
  <si>
    <t>開発成果物の確認場所（伴走型支援実施場所と同一であれば右欄に✓）　</t>
    <rPh sb="0" eb="5">
      <t>カイハツセイカブツ</t>
    </rPh>
    <rPh sb="6" eb="10">
      <t>カクニンバショ</t>
    </rPh>
    <rPh sb="11" eb="14">
      <t>バンソウガタ</t>
    </rPh>
    <rPh sb="14" eb="16">
      <t>シエン</t>
    </rPh>
    <rPh sb="16" eb="20">
      <t>ジッシバショ</t>
    </rPh>
    <rPh sb="21" eb="23">
      <t>ドウイツ</t>
    </rPh>
    <rPh sb="27" eb="29">
      <t>ミギラン</t>
    </rPh>
    <phoneticPr fontId="2"/>
  </si>
  <si>
    <r>
      <t>5.申請者（代表）の概要　　</t>
    </r>
    <r>
      <rPr>
        <b/>
        <sz val="12"/>
        <color rgb="FFFF0000"/>
        <rFont val="Meiryo UI"/>
        <family val="3"/>
        <charset val="128"/>
      </rPr>
      <t>※共同申請をする場合は「共同申請構成表」を作成してください</t>
    </r>
    <rPh sb="2" eb="5">
      <t>シンセイシャ</t>
    </rPh>
    <rPh sb="6" eb="8">
      <t>ダイヒョウ</t>
    </rPh>
    <rPh sb="10" eb="12">
      <t>ガイヨウ</t>
    </rPh>
    <rPh sb="15" eb="19">
      <t>キョウドウシンセイ</t>
    </rPh>
    <rPh sb="22" eb="24">
      <t>バアイ</t>
    </rPh>
    <rPh sb="26" eb="33">
      <t>キョウドウシンセイコウセイヒョウ</t>
    </rPh>
    <rPh sb="35" eb="37">
      <t>サクセイ</t>
    </rPh>
    <phoneticPr fontId="2"/>
  </si>
  <si>
    <t>　9－１　開発するサービスの内容</t>
    <rPh sb="5" eb="7">
      <t>カイハツ</t>
    </rPh>
    <rPh sb="14" eb="16">
      <t>ナイヨウ</t>
    </rPh>
    <phoneticPr fontId="2"/>
  </si>
  <si>
    <t>9.開発内容</t>
    <rPh sb="2" eb="4">
      <t>カイハツ</t>
    </rPh>
    <rPh sb="4" eb="6">
      <t>ナイヨウ</t>
    </rPh>
    <phoneticPr fontId="4"/>
  </si>
  <si>
    <t>　9－2　ターゲット、対象市場、競合</t>
    <rPh sb="11" eb="13">
      <t>タイショウ</t>
    </rPh>
    <rPh sb="16" eb="18">
      <t>キョウゴウ</t>
    </rPh>
    <phoneticPr fontId="2"/>
  </si>
  <si>
    <t>　9－3　実施体制</t>
    <rPh sb="5" eb="7">
      <t>ジッシ</t>
    </rPh>
    <rPh sb="7" eb="9">
      <t>タイセイ</t>
    </rPh>
    <phoneticPr fontId="2"/>
  </si>
  <si>
    <t>　9－４　サービスの全体像、取り組む内容、自社資源</t>
    <rPh sb="10" eb="13">
      <t>ゼンタイゾウ</t>
    </rPh>
    <rPh sb="14" eb="15">
      <t>ト</t>
    </rPh>
    <rPh sb="16" eb="17">
      <t>ク</t>
    </rPh>
    <rPh sb="18" eb="20">
      <t>ナイヨウ</t>
    </rPh>
    <rPh sb="21" eb="23">
      <t>ジシャ</t>
    </rPh>
    <rPh sb="23" eb="25">
      <t>シゲン</t>
    </rPh>
    <phoneticPr fontId="2"/>
  </si>
  <si>
    <t>　9－5　リスク、課題、許認可、産業財産権、法令等への対応</t>
    <rPh sb="9" eb="11">
      <t>カダイ</t>
    </rPh>
    <rPh sb="12" eb="15">
      <t>キョニンカ</t>
    </rPh>
    <rPh sb="16" eb="18">
      <t>サンギョウ</t>
    </rPh>
    <rPh sb="18" eb="21">
      <t>ザイサンケン</t>
    </rPh>
    <rPh sb="22" eb="24">
      <t>ホウレイ</t>
    </rPh>
    <rPh sb="24" eb="25">
      <t>ナド</t>
    </rPh>
    <rPh sb="27" eb="29">
      <t>タイオウ</t>
    </rPh>
    <phoneticPr fontId="2"/>
  </si>
  <si>
    <t>　10　売上計画</t>
    <rPh sb="4" eb="6">
      <t>ウリアゲ</t>
    </rPh>
    <rPh sb="6" eb="8">
      <t>ケイカク</t>
    </rPh>
    <phoneticPr fontId="2"/>
  </si>
  <si>
    <t>　11　事業の成果</t>
    <rPh sb="4" eb="6">
      <t>ジギョウ</t>
    </rPh>
    <rPh sb="7" eb="9">
      <t>セイカ</t>
    </rPh>
    <phoneticPr fontId="2"/>
  </si>
  <si>
    <t xml:space="preserve"> 12 補足</t>
    <phoneticPr fontId="2"/>
  </si>
  <si>
    <t>　13　実施計画　スケジュール（開発するサービスを市場投入するまでの取組及び時期）</t>
    <rPh sb="4" eb="8">
      <t>ジッシケイカク</t>
    </rPh>
    <rPh sb="16" eb="18">
      <t>カイハツ</t>
    </rPh>
    <rPh sb="25" eb="29">
      <t>シジョウトウニュウ</t>
    </rPh>
    <rPh sb="34" eb="36">
      <t>トリクミ</t>
    </rPh>
    <rPh sb="36" eb="37">
      <t>オヨ</t>
    </rPh>
    <rPh sb="38" eb="40">
      <t>ジキ</t>
    </rPh>
    <phoneticPr fontId="2"/>
  </si>
  <si>
    <t>（ア）～（ク）以外に本助成事業に要する経費です。</t>
    <phoneticPr fontId="8"/>
  </si>
  <si>
    <t>14　資金支出明細</t>
    <rPh sb="3" eb="5">
      <t>シキン</t>
    </rPh>
    <rPh sb="5" eb="7">
      <t>シシュツ</t>
    </rPh>
    <rPh sb="7" eb="9">
      <t>メイサイ</t>
    </rPh>
    <phoneticPr fontId="8"/>
  </si>
  <si>
    <t>マ-1</t>
    <phoneticPr fontId="2"/>
  </si>
  <si>
    <t>マ-2</t>
  </si>
  <si>
    <t>マ-3</t>
  </si>
  <si>
    <t>マ-4</t>
  </si>
  <si>
    <t>マ-5</t>
  </si>
  <si>
    <t>マ-6</t>
  </si>
  <si>
    <t>マ-7</t>
  </si>
  <si>
    <t>マ-8</t>
  </si>
  <si>
    <t>マ-9</t>
  </si>
  <si>
    <t>マ-10</t>
  </si>
  <si>
    <t>マ-11</t>
  </si>
  <si>
    <t>マ-12</t>
  </si>
  <si>
    <t>マ-13</t>
  </si>
  <si>
    <t>マ-14</t>
  </si>
  <si>
    <t>マ-15</t>
  </si>
  <si>
    <t>エ 外注・委託費</t>
    <rPh sb="2" eb="4">
      <t>ガイチュウ</t>
    </rPh>
    <rPh sb="5" eb="7">
      <t>イタク</t>
    </rPh>
    <phoneticPr fontId="2"/>
  </si>
  <si>
    <t>外-1</t>
    <rPh sb="0" eb="1">
      <t>ガイ</t>
    </rPh>
    <phoneticPr fontId="2"/>
  </si>
  <si>
    <t>外-2</t>
    <rPh sb="0" eb="1">
      <t>ガイ</t>
    </rPh>
    <phoneticPr fontId="2"/>
  </si>
  <si>
    <t>外-3</t>
    <rPh sb="0" eb="1">
      <t>ガイ</t>
    </rPh>
    <phoneticPr fontId="2"/>
  </si>
  <si>
    <t>外-4</t>
    <rPh sb="0" eb="1">
      <t>ガイ</t>
    </rPh>
    <phoneticPr fontId="2"/>
  </si>
  <si>
    <t>外-5</t>
    <rPh sb="0" eb="1">
      <t>ガイ</t>
    </rPh>
    <phoneticPr fontId="2"/>
  </si>
  <si>
    <t>外-6</t>
    <rPh sb="0" eb="1">
      <t>ガイ</t>
    </rPh>
    <phoneticPr fontId="2"/>
  </si>
  <si>
    <t>外-7</t>
    <rPh sb="0" eb="1">
      <t>ガイ</t>
    </rPh>
    <phoneticPr fontId="2"/>
  </si>
  <si>
    <t>外-8</t>
    <rPh sb="0" eb="1">
      <t>ガイ</t>
    </rPh>
    <phoneticPr fontId="2"/>
  </si>
  <si>
    <t>外-9</t>
    <rPh sb="0" eb="1">
      <t>ガイ</t>
    </rPh>
    <phoneticPr fontId="2"/>
  </si>
  <si>
    <t>外-10</t>
    <rPh sb="0" eb="1">
      <t>ガイ</t>
    </rPh>
    <phoneticPr fontId="2"/>
  </si>
  <si>
    <t>外-11</t>
    <rPh sb="0" eb="1">
      <t>ガイ</t>
    </rPh>
    <phoneticPr fontId="2"/>
  </si>
  <si>
    <t>外-12</t>
    <rPh sb="0" eb="1">
      <t>ガイ</t>
    </rPh>
    <phoneticPr fontId="2"/>
  </si>
  <si>
    <t>外-13</t>
    <rPh sb="0" eb="1">
      <t>ガイ</t>
    </rPh>
    <phoneticPr fontId="2"/>
  </si>
  <si>
    <t>外-14</t>
    <rPh sb="0" eb="1">
      <t>ガイ</t>
    </rPh>
    <phoneticPr fontId="2"/>
  </si>
  <si>
    <t>外-15</t>
    <rPh sb="0" eb="1">
      <t>ガイ</t>
    </rPh>
    <phoneticPr fontId="2"/>
  </si>
  <si>
    <t>～146,000　未満</t>
    <rPh sb="9" eb="11">
      <t>ミマン</t>
    </rPh>
    <phoneticPr fontId="2"/>
  </si>
  <si>
    <t>ク 販路開拓費</t>
    <rPh sb="2" eb="7">
      <t>ハンロカイタクヒ</t>
    </rPh>
    <phoneticPr fontId="8"/>
  </si>
  <si>
    <t>ク　販路開拓費</t>
    <rPh sb="2" eb="7">
      <t>ハンロカイタクヒ</t>
    </rPh>
    <phoneticPr fontId="8"/>
  </si>
  <si>
    <t>キ 産業財産権出願費</t>
    <rPh sb="2" eb="4">
      <t>サンギョウ</t>
    </rPh>
    <rPh sb="4" eb="7">
      <t>ザイサンケン</t>
    </rPh>
    <rPh sb="7" eb="9">
      <t>シュツガン</t>
    </rPh>
    <rPh sb="9" eb="10">
      <t>ヒ</t>
    </rPh>
    <phoneticPr fontId="8"/>
  </si>
  <si>
    <t>人件費単価（円/1h）</t>
    <rPh sb="0" eb="3">
      <t>ジンケンヒ</t>
    </rPh>
    <rPh sb="3" eb="5">
      <t>タンカ</t>
    </rPh>
    <rPh sb="6" eb="7">
      <t>エン</t>
    </rPh>
    <phoneticPr fontId="8"/>
  </si>
  <si>
    <t xml:space="preserve">公益財団法人東京都中小企業振興公社（以下、「公社」とする。）が実施する令和６年度デジタル技術を活用した先進的サービス創出支援事業に申請するにあたり、次の１～５の要件の全てを満たしていることを確認しました。
</t>
    <rPh sb="35" eb="37">
      <t>レイワ</t>
    </rPh>
    <rPh sb="44" eb="46">
      <t>ギジュツ</t>
    </rPh>
    <rPh sb="60" eb="64">
      <t>シエンジギョウ</t>
    </rPh>
    <phoneticPr fontId="2"/>
  </si>
  <si>
    <r>
      <t>イ　</t>
    </r>
    <r>
      <rPr>
        <sz val="10.5"/>
        <color rgb="FF000000"/>
        <rFont val="Meiryo UI"/>
        <family val="3"/>
        <charset val="128"/>
      </rPr>
      <t>国や自治体、公的機関等が主催するビジネスプランコンテストにおいて、助成対象事業のビジネスモデルが優れていると認められ、令和２年４月１日から申請書提出日までに入賞している者</t>
    </r>
  </si>
  <si>
    <t>（１）個人事業者または、以下に該当する都内中小事業者で、大企業が実質的に経営に参画していない。</t>
    <rPh sb="3" eb="5">
      <t>コジン</t>
    </rPh>
    <rPh sb="5" eb="7">
      <t>ジギョウ</t>
    </rPh>
    <rPh sb="7" eb="8">
      <t>モノ</t>
    </rPh>
    <rPh sb="12" eb="14">
      <t>イカ</t>
    </rPh>
    <rPh sb="19" eb="21">
      <t>トナイ</t>
    </rPh>
    <rPh sb="21" eb="23">
      <t>チュウショウ</t>
    </rPh>
    <rPh sb="23" eb="26">
      <t>ジギョウシャ</t>
    </rPh>
    <rPh sb="28" eb="31">
      <t>ダイキギョウ</t>
    </rPh>
    <rPh sb="32" eb="34">
      <t>ジッシツ</t>
    </rPh>
    <rPh sb="34" eb="35">
      <t>テキ</t>
    </rPh>
    <rPh sb="36" eb="38">
      <t>ケイエイ</t>
    </rPh>
    <rPh sb="39" eb="41">
      <t>サンカク</t>
    </rPh>
    <phoneticPr fontId="2"/>
  </si>
  <si>
    <t>次のア～ウのいずれかに該当する者</t>
    <phoneticPr fontId="2"/>
  </si>
  <si>
    <t>ア．法人の場合は、都内に登記しており、登記簿謄本（履歴事項全部証明書）及び都税事務所発行の納税証明書（未決算により提出できない場合を除く）により、都内所在等が確認できること。</t>
    <phoneticPr fontId="2"/>
  </si>
  <si>
    <t>イ．個人事業者の場合は、都内税務署等に提出した個人事業の開業・廃業等届出書の写し（税務署受付印のあるもの）及び都税事務所発行の納税証明書（未決算又は事業税が非課税につき提出できないものを除く）により、都内所在等が確認できること。</t>
    <phoneticPr fontId="2"/>
  </si>
  <si>
    <t>ウ．都内での創業を具体的に計画している方は、交付決定後速やかに登記簿謄本（履歴事項全部証明書）又は都内税務署等に提出した個人事業の開業・廃業等届出書の写し（税務署受付印のあるもの）を提出できること。</t>
    <phoneticPr fontId="2"/>
  </si>
  <si>
    <r>
      <t>助成金申請日から過去5年間における補助金・助成金のうち、国・地方公共団体等（東京都・公社含む）から</t>
    </r>
    <r>
      <rPr>
        <b/>
        <sz val="10"/>
        <color theme="1"/>
        <rFont val="Meiryo UI"/>
        <family val="3"/>
        <charset val="128"/>
      </rPr>
      <t>交付済み、事業実施中、申請中等（予定も含む）</t>
    </r>
    <r>
      <rPr>
        <sz val="10"/>
        <color theme="1"/>
        <rFont val="Meiryo UI"/>
        <family val="3"/>
        <charset val="128"/>
      </rPr>
      <t>について直近のものから順にすべて記載してください。
該当しない場合は記載不要です。</t>
    </r>
    <rPh sb="0" eb="6">
      <t>ジョセイキンシンセイビ</t>
    </rPh>
    <rPh sb="8" eb="10">
      <t>カコ</t>
    </rPh>
    <rPh sb="11" eb="13">
      <t>ネンカン</t>
    </rPh>
    <rPh sb="17" eb="20">
      <t>ホジョキン</t>
    </rPh>
    <rPh sb="21" eb="24">
      <t>ジョセイキン</t>
    </rPh>
    <rPh sb="28" eb="29">
      <t>クニ</t>
    </rPh>
    <rPh sb="30" eb="32">
      <t>チホウ</t>
    </rPh>
    <rPh sb="32" eb="36">
      <t>コウキョウダンタイ</t>
    </rPh>
    <rPh sb="36" eb="37">
      <t>ナド</t>
    </rPh>
    <rPh sb="38" eb="41">
      <t>トウキョウト</t>
    </rPh>
    <rPh sb="42" eb="44">
      <t>コウシャ</t>
    </rPh>
    <rPh sb="44" eb="45">
      <t>フク</t>
    </rPh>
    <rPh sb="49" eb="52">
      <t>コウフズ</t>
    </rPh>
    <rPh sb="54" eb="56">
      <t>ジギョウ</t>
    </rPh>
    <rPh sb="56" eb="59">
      <t>ジッシチュウ</t>
    </rPh>
    <rPh sb="60" eb="62">
      <t>シンセイ</t>
    </rPh>
    <rPh sb="62" eb="63">
      <t>チュウ</t>
    </rPh>
    <rPh sb="63" eb="64">
      <t>ナド</t>
    </rPh>
    <rPh sb="65" eb="67">
      <t>ヨテイ</t>
    </rPh>
    <rPh sb="68" eb="69">
      <t>フク</t>
    </rPh>
    <rPh sb="75" eb="77">
      <t>チョッキン</t>
    </rPh>
    <rPh sb="82" eb="83">
      <t>ジュン</t>
    </rPh>
    <rPh sb="87" eb="89">
      <t>キサイ</t>
    </rPh>
    <rPh sb="97" eb="99">
      <t>ガイトウ</t>
    </rPh>
    <rPh sb="102" eb="104">
      <t>バアイ</t>
    </rPh>
    <rPh sb="105" eb="107">
      <t>キサイ</t>
    </rPh>
    <rPh sb="107" eb="109">
      <t>フヨウ</t>
    </rPh>
    <phoneticPr fontId="2"/>
  </si>
  <si>
    <t>次のア、イのいずれかに該当する者である</t>
    <rPh sb="15" eb="16">
      <t>モノ</t>
    </rPh>
    <phoneticPr fontId="2"/>
  </si>
  <si>
    <t>次の（1）～（4）のいずれかに該当する者である</t>
    <rPh sb="19" eb="20">
      <t>モノ</t>
    </rPh>
    <phoneticPr fontId="2"/>
  </si>
  <si>
    <t>次の(1)～(14)の全てに該当する者</t>
    <rPh sb="11" eb="12">
      <t>スベ</t>
    </rPh>
    <rPh sb="18" eb="19">
      <t>モノ</t>
    </rPh>
    <phoneticPr fontId="2"/>
  </si>
  <si>
    <t>リスクへの
対応方法</t>
    <rPh sb="6" eb="8">
      <t>タイオウ</t>
    </rPh>
    <rPh sb="8" eb="10">
      <t>ホウホウ</t>
    </rPh>
    <phoneticPr fontId="2"/>
  </si>
  <si>
    <t>課題への
対応方法</t>
    <rPh sb="0" eb="2">
      <t>カダイ</t>
    </rPh>
    <rPh sb="5" eb="7">
      <t>タイオウ</t>
    </rPh>
    <rPh sb="7" eb="9">
      <t>ホウホウ</t>
    </rPh>
    <phoneticPr fontId="2"/>
  </si>
  <si>
    <t>　助成事業で活用する自社の資源（技術・ノウハウ、人材、外部ネットワーク等）</t>
    <rPh sb="1" eb="3">
      <t>ジョセイ</t>
    </rPh>
    <rPh sb="3" eb="5">
      <t>ジギョウ</t>
    </rPh>
    <rPh sb="6" eb="8">
      <t>カツヨウ</t>
    </rPh>
    <rPh sb="10" eb="12">
      <t>ジシャ</t>
    </rPh>
    <rPh sb="13" eb="15">
      <t>シゲン</t>
    </rPh>
    <rPh sb="16" eb="18">
      <t>ギジュツ</t>
    </rPh>
    <rPh sb="24" eb="26">
      <t>ジンザイ</t>
    </rPh>
    <rPh sb="27" eb="29">
      <t>ガイブ</t>
    </rPh>
    <rPh sb="35" eb="36">
      <t>トウ</t>
    </rPh>
    <phoneticPr fontId="2"/>
  </si>
  <si>
    <t>　サービスの全体像（サービスの流れや概念、社内外の役割分担等を図で記載してください）※別添可</t>
    <rPh sb="15" eb="16">
      <t>ナガ</t>
    </rPh>
    <rPh sb="18" eb="20">
      <t>ガイネン</t>
    </rPh>
    <rPh sb="21" eb="24">
      <t>シャナイガイ</t>
    </rPh>
    <rPh sb="25" eb="30">
      <t>ヤクワリブンタントウ</t>
    </rPh>
    <rPh sb="31" eb="32">
      <t>ズ</t>
    </rPh>
    <rPh sb="33" eb="35">
      <t>キサイ</t>
    </rPh>
    <phoneticPr fontId="2"/>
  </si>
  <si>
    <t>伴走型支援実施場所</t>
    <rPh sb="0" eb="3">
      <t>バンソウガタ</t>
    </rPh>
    <rPh sb="3" eb="5">
      <t>シエン</t>
    </rPh>
    <rPh sb="5" eb="9">
      <t>ジッシバショ</t>
    </rPh>
    <phoneticPr fontId="2"/>
  </si>
  <si>
    <t>ア　募集要項３ページ【申請資格となる事業と要件】の事業において、助成対象事業のビジネスモデルが優れていると認められ、表彰・助成・支援等を受けており、令和２年４月１日から申請書提出日までに必要となる要件を満たした者。</t>
    <rPh sb="2" eb="6">
      <t>ボシュウヨウコウ</t>
    </rPh>
    <rPh sb="11" eb="13">
      <t>シンセイ</t>
    </rPh>
    <phoneticPr fontId="2"/>
  </si>
  <si>
    <t>2,000万円</t>
  </si>
  <si>
    <t>ア マーケティング調査委託費</t>
    <rPh sb="9" eb="13">
      <t>チョウサイタク</t>
    </rPh>
    <rPh sb="13" eb="14">
      <t>ヒ</t>
    </rPh>
    <phoneticPr fontId="8"/>
  </si>
  <si>
    <t>ア　マーケティング調査委託費</t>
    <rPh sb="9" eb="13">
      <t>チョウサイタク</t>
    </rPh>
    <rPh sb="13" eb="14">
      <t>ヒ</t>
    </rPh>
    <phoneticPr fontId="2"/>
  </si>
  <si>
    <t>直接開発に係る人件費のみ対象となります。
資料・情報収集、経理事務作業、営業活動等　は対象外です</t>
    <rPh sb="43" eb="46">
      <t>タイショウガイ</t>
    </rPh>
    <phoneticPr fontId="2"/>
  </si>
  <si>
    <r>
      <t>　サービス市場投入時期（予定）　　</t>
    </r>
    <r>
      <rPr>
        <sz val="11"/>
        <color theme="1"/>
        <rFont val="Meiryo UI"/>
        <family val="3"/>
        <charset val="128"/>
      </rPr>
      <t>※2026年1月末までの年月を入力してください</t>
    </r>
    <rPh sb="5" eb="7">
      <t>シジョウ</t>
    </rPh>
    <rPh sb="7" eb="9">
      <t>トウニュウ</t>
    </rPh>
    <rPh sb="9" eb="11">
      <t>ジキ</t>
    </rPh>
    <rPh sb="12" eb="14">
      <t>ヨテイ</t>
    </rPh>
    <rPh sb="29" eb="31">
      <t>ネンツキ</t>
    </rPh>
    <rPh sb="32" eb="34">
      <t>ニュウリョク</t>
    </rPh>
    <phoneticPr fontId="2"/>
  </si>
  <si>
    <r>
      <rPr>
        <sz val="11"/>
        <color theme="1"/>
        <rFont val="Meiryo UI"/>
        <family val="3"/>
        <charset val="128"/>
      </rPr>
      <t>C=B×(2/3)</t>
    </r>
    <r>
      <rPr>
        <sz val="9"/>
        <color theme="1"/>
        <rFont val="Meiryo UI"/>
        <family val="3"/>
        <charset val="128"/>
      </rPr>
      <t xml:space="preserve">
</t>
    </r>
    <r>
      <rPr>
        <sz val="8"/>
        <color theme="1"/>
        <rFont val="Meiryo UI"/>
        <family val="3"/>
        <charset val="128"/>
      </rPr>
      <t>※助成限度額が上限となります</t>
    </r>
    <rPh sb="11" eb="13">
      <t>ジョセイ</t>
    </rPh>
    <rPh sb="13" eb="16">
      <t>ゲンドガク</t>
    </rPh>
    <rPh sb="17" eb="19">
      <t>ジョウゲン</t>
    </rPh>
    <phoneticPr fontId="8"/>
  </si>
  <si>
    <t>　　組織形態が次のア～ウのいずれかに該当し、各詳細の条件を満たす者で、助成事業の成果を活用し、東京都内で引き続き事業を行う予定であること。</t>
    <phoneticPr fontId="2"/>
  </si>
  <si>
    <t>受付番号</t>
  </si>
  <si>
    <t>会社名（商号）</t>
  </si>
  <si>
    <t>会社名フリガナ</t>
  </si>
  <si>
    <t>企業番号
（中小企業支援システム）</t>
  </si>
  <si>
    <t>形態</t>
  </si>
  <si>
    <t>代表者役職</t>
  </si>
  <si>
    <t>代表者氏名</t>
  </si>
  <si>
    <t>代表者フリガナ</t>
  </si>
  <si>
    <t>〒（登記上本店所在地）</t>
  </si>
  <si>
    <t>住所（登記上本店所在地）</t>
  </si>
  <si>
    <t>〒（都内登記所在地）</t>
  </si>
  <si>
    <t>住所（都内登記所在地）
※本店所在地が都外の場合のみ記載</t>
  </si>
  <si>
    <t>〒（連絡先所在地）</t>
  </si>
  <si>
    <t>住所（連絡先所在地）</t>
  </si>
  <si>
    <t>TEL（連絡先）</t>
  </si>
  <si>
    <t>連絡担当者氏名</t>
  </si>
  <si>
    <t>連絡担当者フリガナ</t>
  </si>
  <si>
    <t>部署/役職</t>
  </si>
  <si>
    <t>E-mail</t>
  </si>
  <si>
    <t>創業年</t>
  </si>
  <si>
    <t>創業月</t>
  </si>
  <si>
    <t>創業日</t>
  </si>
  <si>
    <t>法人設立年</t>
  </si>
  <si>
    <t>法人設立月</t>
  </si>
  <si>
    <t>法人設立日</t>
  </si>
  <si>
    <t>創業年数（自動計算）</t>
  </si>
  <si>
    <t>資本金額（円）</t>
  </si>
  <si>
    <t>うち、大企業からの出資（円）</t>
  </si>
  <si>
    <t>従業員数</t>
  </si>
  <si>
    <t>うち正社員数</t>
  </si>
  <si>
    <t>役員数</t>
  </si>
  <si>
    <t>役員・従業員数合計（自動計算）</t>
  </si>
  <si>
    <t>業種分類</t>
  </si>
  <si>
    <t>業種中分類</t>
  </si>
  <si>
    <t>既存の事業概要</t>
  </si>
  <si>
    <t>既存の主な製品・サービス</t>
  </si>
  <si>
    <t>自社WEBサイト</t>
  </si>
  <si>
    <t>〒（事業実施場所）</t>
  </si>
  <si>
    <t>所在地（事業実施場所）</t>
  </si>
  <si>
    <t>TEL（事業実施場所）</t>
  </si>
  <si>
    <t>最寄駅路線（事業実施場所）</t>
  </si>
  <si>
    <t>最寄駅（事業実施場所）</t>
  </si>
  <si>
    <t>補助金・助成金申請状況</t>
  </si>
  <si>
    <t>テーマ</t>
  </si>
  <si>
    <t>サービス概要</t>
    <rPh sb="4" eb="6">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</si>
</sst>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lt;=999]000;[&lt;=9999]000\-00;000\-0000"/>
    <numFmt numFmtId="178" formatCode="0.0%"/>
    <numFmt numFmtId="179" formatCode="#,##0;[Red]\-#,##0&quot;人&quot;"/>
    <numFmt numFmtId="180" formatCode="#,##0_);[Red]\(#,##0\)"/>
    <numFmt numFmtId="181" formatCode="[&lt;=99999999]####\-####;\(00\)\ ####\-####"/>
    <numFmt numFmtId="182" formatCode="&quot;原&quot;\-General"/>
    <numFmt numFmtId="183" formatCode="&quot;機&quot;\-General"/>
    <numFmt numFmtId="184" formatCode="&quot;委&quot;\-General"/>
    <numFmt numFmtId="185" formatCode="&quot;人&quot;\-General"/>
    <numFmt numFmtId="186" formatCode="&quot;展&quot;\-General"/>
    <numFmt numFmtId="187" formatCode="&quot;産&quot;\-General"/>
    <numFmt numFmtId="188" formatCode="#,##0_ ;[Red]\-#,##0\ "/>
  </numFmts>
  <fonts count="6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6"/>
      <name val="ＭＳ Ｐゴシック"/>
      <family val="3"/>
      <charset val="128"/>
    </font>
    <font>
      <sz val="10"/>
      <color rgb="FF000000"/>
      <name val="Arial"/>
      <family val="2"/>
    </font>
    <font>
      <sz val="10"/>
      <name val="Meiryo UI"/>
      <family val="3"/>
      <charset val="128"/>
    </font>
    <font>
      <sz val="9"/>
      <name val="Meiryo UI"/>
      <family val="3"/>
      <charset val="128"/>
    </font>
    <font>
      <sz val="10"/>
      <color theme="1"/>
      <name val="Meiryo UI"/>
      <family val="3"/>
      <charset val="128"/>
    </font>
    <font>
      <b/>
      <sz val="10"/>
      <name val="Meiryo UI"/>
      <family val="3"/>
      <charset val="128"/>
    </font>
    <font>
      <sz val="8"/>
      <name val="Meiryo UI"/>
      <family val="3"/>
      <charset val="128"/>
    </font>
    <font>
      <sz val="11"/>
      <name val="Meiryo UI"/>
      <family val="3"/>
      <charset val="128"/>
    </font>
    <font>
      <b/>
      <sz val="11"/>
      <name val="Meiryo UI"/>
      <family val="3"/>
      <charset val="128"/>
    </font>
    <font>
      <sz val="11"/>
      <color theme="1"/>
      <name val="Meiryo UI"/>
      <family val="3"/>
      <charset val="128"/>
    </font>
    <font>
      <b/>
      <sz val="12"/>
      <name val="Meiryo UI"/>
      <family val="3"/>
      <charset val="128"/>
    </font>
    <font>
      <sz val="10.5"/>
      <name val="Meiryo UI"/>
      <family val="3"/>
      <charset val="128"/>
    </font>
    <font>
      <b/>
      <sz val="11"/>
      <color theme="1"/>
      <name val="Meiryo UI"/>
      <family val="3"/>
      <charset val="128"/>
    </font>
    <font>
      <b/>
      <sz val="9"/>
      <name val="ＭＳ Ｐゴシック"/>
      <family val="3"/>
      <charset val="128"/>
      <scheme val="minor"/>
    </font>
    <font>
      <sz val="9"/>
      <name val="ＭＳ Ｐゴシック"/>
      <family val="3"/>
      <charset val="128"/>
      <scheme val="minor"/>
    </font>
    <font>
      <sz val="10.5"/>
      <color theme="1"/>
      <name val="Meiryo UI"/>
      <family val="3"/>
      <charset val="128"/>
    </font>
    <font>
      <b/>
      <sz val="12"/>
      <color theme="1"/>
      <name val="Meiryo UI"/>
      <family val="3"/>
      <charset val="128"/>
    </font>
    <font>
      <b/>
      <sz val="10"/>
      <color theme="1"/>
      <name val="Meiryo UI"/>
      <family val="3"/>
      <charset val="128"/>
    </font>
    <font>
      <sz val="11"/>
      <color rgb="FFFF0000"/>
      <name val="Meiryo UI"/>
      <family val="3"/>
      <charset val="128"/>
    </font>
    <font>
      <b/>
      <sz val="12"/>
      <color rgb="FFFF0000"/>
      <name val="Meiryo UI"/>
      <family val="3"/>
      <charset val="128"/>
    </font>
    <font>
      <b/>
      <sz val="9"/>
      <color theme="1"/>
      <name val="Meiryo UI"/>
      <family val="3"/>
      <charset val="128"/>
    </font>
    <font>
      <b/>
      <sz val="10.5"/>
      <name val="Meiryo UI"/>
      <family val="3"/>
      <charset val="128"/>
    </font>
    <font>
      <u/>
      <sz val="10"/>
      <name val="Meiryo UI"/>
      <family val="3"/>
      <charset val="128"/>
    </font>
    <font>
      <b/>
      <sz val="10"/>
      <color theme="1"/>
      <name val="ＭＳ Ｐゴシック"/>
      <family val="3"/>
      <charset val="128"/>
      <scheme val="minor"/>
    </font>
    <font>
      <sz val="8"/>
      <color theme="1"/>
      <name val="ＭＳ Ｐゴシック"/>
      <family val="2"/>
      <scheme val="minor"/>
    </font>
    <font>
      <b/>
      <sz val="8"/>
      <color theme="1"/>
      <name val="ＭＳ Ｐゴシック"/>
      <family val="3"/>
      <charset val="128"/>
      <scheme val="minor"/>
    </font>
    <font>
      <b/>
      <sz val="8"/>
      <color theme="1"/>
      <name val="Century"/>
      <family val="1"/>
    </font>
    <font>
      <sz val="8"/>
      <color theme="1"/>
      <name val="ＭＳ Ｐ明朝"/>
      <family val="1"/>
      <charset val="128"/>
    </font>
    <font>
      <sz val="8"/>
      <color theme="1"/>
      <name val="ＭＳ Ｐゴシック"/>
      <family val="3"/>
      <charset val="128"/>
      <scheme val="minor"/>
    </font>
    <font>
      <sz val="8"/>
      <color rgb="FFFF0000"/>
      <name val="ＭＳ Ｐゴシック"/>
      <family val="3"/>
      <charset val="128"/>
      <scheme val="minor"/>
    </font>
    <font>
      <sz val="8"/>
      <color theme="1"/>
      <name val="Century"/>
      <family val="1"/>
    </font>
    <font>
      <b/>
      <sz val="8"/>
      <name val="ＭＳ Ｐゴシック"/>
      <family val="3"/>
      <charset val="128"/>
      <scheme val="minor"/>
    </font>
    <font>
      <sz val="8"/>
      <name val="ＭＳ Ｐ明朝"/>
      <family val="1"/>
      <charset val="128"/>
    </font>
    <font>
      <b/>
      <sz val="8"/>
      <color rgb="FFFF0000"/>
      <name val="Century"/>
      <family val="1"/>
    </font>
    <font>
      <sz val="12"/>
      <name val="Meiryo UI"/>
      <family val="3"/>
      <charset val="128"/>
    </font>
    <font>
      <sz val="12"/>
      <color theme="1"/>
      <name val="Meiryo UI"/>
      <family val="3"/>
      <charset val="128"/>
    </font>
    <font>
      <sz val="11"/>
      <name val="ＭＳ Ｐゴシック"/>
      <family val="3"/>
      <charset val="128"/>
    </font>
    <font>
      <sz val="10"/>
      <name val="ＭＳ 明朝"/>
      <family val="1"/>
      <charset val="128"/>
    </font>
    <font>
      <sz val="10"/>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0.5"/>
      <name val="ＭＳ ゴシック"/>
      <family val="3"/>
      <charset val="128"/>
    </font>
    <font>
      <sz val="11"/>
      <color theme="1"/>
      <name val="ＭＳ 明朝"/>
      <family val="1"/>
      <charset val="128"/>
    </font>
    <font>
      <b/>
      <sz val="16"/>
      <color theme="1"/>
      <name val="ＭＳ Ｐゴシック"/>
      <family val="3"/>
      <charset val="128"/>
      <scheme val="minor"/>
    </font>
    <font>
      <sz val="12"/>
      <color theme="1"/>
      <name val="ＭＳ Ｐゴシック"/>
      <family val="2"/>
      <charset val="128"/>
      <scheme val="minor"/>
    </font>
    <font>
      <sz val="12"/>
      <color rgb="FFFF0000"/>
      <name val="Meiryo UI"/>
      <family val="3"/>
      <charset val="128"/>
    </font>
    <font>
      <sz val="10.5"/>
      <color rgb="FF000000"/>
      <name val="Meiryo UI"/>
      <family val="3"/>
      <charset val="128"/>
    </font>
    <font>
      <b/>
      <sz val="14"/>
      <color theme="1"/>
      <name val="Meiryo UI"/>
      <family val="3"/>
      <charset val="128"/>
    </font>
    <font>
      <sz val="9"/>
      <color theme="1"/>
      <name val="Meiryo UI"/>
      <family val="3"/>
      <charset val="128"/>
    </font>
    <font>
      <sz val="8"/>
      <color theme="1"/>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s>
  <borders count="17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double">
        <color indexed="64"/>
      </bottom>
      <diagonal/>
    </border>
    <border>
      <left style="hair">
        <color indexed="64"/>
      </left>
      <right/>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theme="1"/>
      </bottom>
      <diagonal/>
    </border>
    <border>
      <left/>
      <right style="medium">
        <color indexed="64"/>
      </right>
      <top style="medium">
        <color indexed="64"/>
      </top>
      <bottom style="double">
        <color theme="1"/>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theme="1"/>
      </top>
      <bottom style="thin">
        <color theme="1" tint="0.499984740745262"/>
      </bottom>
      <diagonal/>
    </border>
    <border>
      <left/>
      <right style="medium">
        <color indexed="64"/>
      </right>
      <top style="double">
        <color theme="1"/>
      </top>
      <bottom style="thin">
        <color theme="1" tint="0.499984740745262"/>
      </bottom>
      <diagonal/>
    </border>
    <border>
      <left style="medium">
        <color indexed="64"/>
      </left>
      <right/>
      <top style="medium">
        <color theme="1"/>
      </top>
      <bottom/>
      <diagonal/>
    </border>
    <border>
      <left/>
      <right style="thin">
        <color indexed="64"/>
      </right>
      <top style="medium">
        <color theme="1"/>
      </top>
      <bottom/>
      <diagonal/>
    </border>
    <border>
      <left style="thin">
        <color theme="1"/>
      </left>
      <right/>
      <top/>
      <bottom style="thin">
        <color theme="1" tint="0.499984740745262"/>
      </bottom>
      <diagonal/>
    </border>
    <border>
      <left/>
      <right style="medium">
        <color indexed="64"/>
      </right>
      <top/>
      <bottom style="thin">
        <color theme="1" tint="0.499984740745262"/>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theme="1"/>
      </bottom>
      <diagonal/>
    </border>
    <border>
      <left style="medium">
        <color indexed="64"/>
      </left>
      <right/>
      <top/>
      <bottom/>
      <diagonal/>
    </border>
    <border>
      <left style="thin">
        <color theme="1"/>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theme="1" tint="0.499984740745262"/>
      </bottom>
      <diagonal/>
    </border>
    <border>
      <left/>
      <right style="medium">
        <color indexed="64"/>
      </right>
      <top style="medium">
        <color theme="1"/>
      </top>
      <bottom style="thin">
        <color theme="1" tint="0.499984740745262"/>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theme="1"/>
      </top>
      <bottom style="medium">
        <color theme="1"/>
      </bottom>
      <diagonal/>
    </border>
    <border>
      <left/>
      <right/>
      <top style="medium">
        <color indexed="64"/>
      </top>
      <bottom/>
      <diagonal/>
    </border>
    <border>
      <left style="thin">
        <color theme="1"/>
      </left>
      <right/>
      <top/>
      <bottom/>
      <diagonal/>
    </border>
    <border>
      <left/>
      <right style="medium">
        <color indexed="64"/>
      </right>
      <top style="thin">
        <color theme="1" tint="0.499984740745262"/>
      </top>
      <bottom/>
      <diagonal/>
    </border>
    <border>
      <left style="thin">
        <color indexed="64"/>
      </left>
      <right/>
      <top style="thin">
        <color theme="1" tint="0.499984740745262"/>
      </top>
      <bottom style="thin">
        <color theme="1" tint="0.499984740745262"/>
      </bottom>
      <diagonal/>
    </border>
    <border>
      <left/>
      <right style="thin">
        <color theme="1"/>
      </right>
      <top style="medium">
        <color indexed="64"/>
      </top>
      <bottom/>
      <diagonal/>
    </border>
    <border>
      <left style="thin">
        <color theme="1"/>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style="thin">
        <color theme="1"/>
      </right>
      <top/>
      <bottom/>
      <diagonal/>
    </border>
    <border>
      <left style="thin">
        <color indexed="64"/>
      </left>
      <right/>
      <top style="thin">
        <color theme="1" tint="0.499984740745262"/>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1" tint="0.499984740745262"/>
      </bottom>
      <diagonal/>
    </border>
    <border>
      <left style="thin">
        <color indexed="64"/>
      </left>
      <right/>
      <top style="thin">
        <color theme="1" tint="0.499984740745262"/>
      </top>
      <bottom style="medium">
        <color indexed="64"/>
      </bottom>
      <diagonal/>
    </border>
    <border>
      <left/>
      <right/>
      <top/>
      <bottom style="medium">
        <color theme="1"/>
      </bottom>
      <diagonal/>
    </border>
    <border>
      <left style="medium">
        <color indexed="64"/>
      </left>
      <right/>
      <top/>
      <bottom style="medium">
        <color theme="1"/>
      </bottom>
      <diagonal/>
    </border>
    <border>
      <left/>
      <right style="medium">
        <color indexed="64"/>
      </right>
      <top style="thin">
        <color theme="1" tint="0.499984740745262"/>
      </top>
      <bottom style="medium">
        <color indexed="64"/>
      </bottom>
      <diagonal/>
    </border>
    <border>
      <left style="thin">
        <color theme="1"/>
      </left>
      <right/>
      <top style="thin">
        <color theme="1" tint="0.499984740745262"/>
      </top>
      <bottom/>
      <diagonal/>
    </border>
    <border>
      <left style="thin">
        <color theme="1"/>
      </left>
      <right/>
      <top style="thin">
        <color theme="1" tint="0.499984740745262"/>
      </top>
      <bottom style="medium">
        <color indexed="64"/>
      </bottom>
      <diagonal/>
    </border>
    <border>
      <left style="thin">
        <color indexed="64"/>
      </left>
      <right/>
      <top style="thin">
        <color theme="1" tint="0.499984740745262"/>
      </top>
      <bottom style="medium">
        <color theme="1"/>
      </bottom>
      <diagonal/>
    </border>
    <border>
      <left/>
      <right style="medium">
        <color indexed="64"/>
      </right>
      <top style="thin">
        <color theme="1" tint="0.499984740745262"/>
      </top>
      <bottom style="medium">
        <color theme="1"/>
      </bottom>
      <diagonal/>
    </border>
    <border>
      <left style="thin">
        <color theme="1"/>
      </left>
      <right/>
      <top/>
      <bottom style="medium">
        <color theme="1"/>
      </bottom>
      <diagonal/>
    </border>
    <border>
      <left style="thin">
        <color indexed="64"/>
      </left>
      <right style="thin">
        <color indexed="64"/>
      </right>
      <top/>
      <bottom/>
      <diagonal/>
    </border>
    <border diagonalUp="1">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top/>
      <bottom style="hair">
        <color indexed="64"/>
      </bottom>
      <diagonal/>
    </border>
    <border>
      <left style="thin">
        <color indexed="64"/>
      </left>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ck">
        <color indexed="64"/>
      </left>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style="hair">
        <color indexed="64"/>
      </right>
      <top style="dashed">
        <color indexed="64"/>
      </top>
      <bottom style="dashed">
        <color indexed="64"/>
      </bottom>
      <diagonal/>
    </border>
    <border>
      <left/>
      <right style="hair">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bottom style="dashed">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6"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9" fillId="0" borderId="0"/>
    <xf numFmtId="0" fontId="44" fillId="0" borderId="0">
      <alignment vertical="center"/>
    </xf>
    <xf numFmtId="38" fontId="44" fillId="0" borderId="0" applyFont="0" applyFill="0" applyBorder="0" applyAlignment="0" applyProtection="0">
      <alignment vertical="center"/>
    </xf>
    <xf numFmtId="0" fontId="44" fillId="0" borderId="0"/>
    <xf numFmtId="0" fontId="3" fillId="0" borderId="0">
      <alignment vertical="center"/>
    </xf>
    <xf numFmtId="9" fontId="1" fillId="0" borderId="0" applyFont="0" applyFill="0" applyBorder="0" applyAlignment="0" applyProtection="0">
      <alignment vertical="center"/>
    </xf>
  </cellStyleXfs>
  <cellXfs count="1082">
    <xf numFmtId="0" fontId="0" fillId="0" borderId="0" xfId="0">
      <alignment vertical="center"/>
    </xf>
    <xf numFmtId="0" fontId="10" fillId="0" borderId="0" xfId="0" applyFont="1" applyProtection="1">
      <alignment vertical="center"/>
      <protection locked="0"/>
    </xf>
    <xf numFmtId="0" fontId="13"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lignment vertical="center"/>
    </xf>
    <xf numFmtId="0" fontId="10" fillId="0" borderId="0" xfId="0" applyFont="1" applyBorder="1" applyProtection="1">
      <alignment vertical="center"/>
      <protection locked="0"/>
    </xf>
    <xf numFmtId="0" fontId="19" fillId="0" borderId="0" xfId="3" applyFont="1" applyAlignment="1" applyProtection="1">
      <alignment vertical="center"/>
    </xf>
    <xf numFmtId="0" fontId="19" fillId="0" borderId="0" xfId="3" applyFont="1" applyAlignment="1" applyProtection="1">
      <alignment vertical="center" shrinkToFit="1"/>
      <protection locked="0"/>
    </xf>
    <xf numFmtId="0" fontId="18" fillId="0" borderId="0" xfId="3" applyFont="1" applyAlignment="1" applyProtection="1">
      <alignment vertical="center"/>
    </xf>
    <xf numFmtId="0" fontId="10" fillId="0" borderId="5" xfId="0" applyFont="1" applyFill="1" applyBorder="1" applyAlignment="1" applyProtection="1">
      <alignment horizontal="center" vertical="center" wrapText="1"/>
    </xf>
    <xf numFmtId="0" fontId="10" fillId="0" borderId="0" xfId="0" applyFont="1" applyFill="1" applyProtection="1">
      <alignment vertical="center"/>
      <protection locked="0"/>
    </xf>
    <xf numFmtId="0" fontId="10" fillId="0" borderId="0" xfId="0" applyFont="1" applyFill="1">
      <alignment vertical="center"/>
    </xf>
    <xf numFmtId="0" fontId="10" fillId="0" borderId="7"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0" fillId="0" borderId="0" xfId="0" applyFont="1" applyFill="1" applyBorder="1" applyProtection="1">
      <alignment vertical="center"/>
      <protection locked="0"/>
    </xf>
    <xf numFmtId="0" fontId="11" fillId="0" borderId="0" xfId="0" applyFont="1" applyFill="1" applyBorder="1" applyAlignment="1" applyProtection="1">
      <alignment horizontal="left" vertical="center" wrapText="1"/>
    </xf>
    <xf numFmtId="0" fontId="10" fillId="0" borderId="0" xfId="0" applyFont="1" applyFill="1" applyBorder="1" applyAlignment="1">
      <alignment vertical="center" wrapText="1"/>
    </xf>
    <xf numFmtId="0" fontId="18" fillId="0" borderId="0" xfId="0" applyFont="1" applyAlignment="1" applyProtection="1">
      <alignment vertical="center"/>
    </xf>
    <xf numFmtId="0" fontId="10" fillId="0" borderId="0" xfId="0" applyFont="1" applyBorder="1" applyProtection="1">
      <alignment vertical="center"/>
    </xf>
    <xf numFmtId="0" fontId="14" fillId="3" borderId="17" xfId="0" applyFont="1" applyFill="1" applyBorder="1" applyAlignment="1" applyProtection="1">
      <alignment horizontal="center" vertical="center" wrapText="1"/>
    </xf>
    <xf numFmtId="38" fontId="10" fillId="3" borderId="29" xfId="1" applyFont="1" applyFill="1" applyBorder="1" applyAlignment="1" applyProtection="1">
      <alignment horizontal="center" vertical="center"/>
    </xf>
    <xf numFmtId="0" fontId="12" fillId="0" borderId="0" xfId="3" applyFont="1" applyFill="1" applyBorder="1" applyAlignment="1" applyProtection="1">
      <alignment vertical="center"/>
    </xf>
    <xf numFmtId="49" fontId="10" fillId="3" borderId="26" xfId="0" applyNumberFormat="1" applyFont="1" applyFill="1" applyBorder="1" applyAlignment="1" applyProtection="1">
      <alignment vertical="center" wrapText="1"/>
    </xf>
    <xf numFmtId="0" fontId="18" fillId="0" borderId="0" xfId="3" applyFont="1" applyFill="1" applyBorder="1" applyAlignment="1" applyProtection="1">
      <alignment vertical="center"/>
    </xf>
    <xf numFmtId="0" fontId="19" fillId="0" borderId="0" xfId="3" applyFont="1" applyFill="1" applyBorder="1" applyAlignment="1">
      <alignment vertical="top" wrapText="1"/>
    </xf>
    <xf numFmtId="0" fontId="19" fillId="0" borderId="0" xfId="3" applyFont="1" applyFill="1" applyBorder="1" applyAlignment="1">
      <alignment vertical="top"/>
    </xf>
    <xf numFmtId="0" fontId="10" fillId="0" borderId="0" xfId="3" applyFont="1" applyFill="1" applyBorder="1" applyAlignment="1">
      <alignment vertical="top" wrapText="1"/>
    </xf>
    <xf numFmtId="0" fontId="10" fillId="0" borderId="3" xfId="0" applyFont="1" applyFill="1" applyBorder="1" applyAlignment="1" applyProtection="1">
      <alignment vertical="center"/>
    </xf>
    <xf numFmtId="176" fontId="10" fillId="0" borderId="32" xfId="0" applyNumberFormat="1" applyFont="1" applyBorder="1" applyAlignment="1" applyProtection="1">
      <alignment horizontal="right" vertical="center" shrinkToFit="1"/>
      <protection locked="0"/>
    </xf>
    <xf numFmtId="0" fontId="21" fillId="0" borderId="0" xfId="0" applyFont="1" applyProtection="1">
      <alignment vertical="center"/>
    </xf>
    <xf numFmtId="0" fontId="22" fillId="0" borderId="0" xfId="0" applyFont="1" applyProtection="1">
      <alignment vertical="center"/>
    </xf>
    <xf numFmtId="0" fontId="22" fillId="3" borderId="12" xfId="12" applyNumberFormat="1" applyFont="1" applyFill="1" applyBorder="1" applyAlignment="1">
      <alignment horizontal="center" vertical="center" shrinkToFit="1"/>
    </xf>
    <xf numFmtId="0"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pplyProtection="1">
      <alignment horizontal="center" vertical="center"/>
    </xf>
    <xf numFmtId="0" fontId="22" fillId="0" borderId="12" xfId="12" applyFont="1" applyFill="1" applyBorder="1" applyProtection="1"/>
    <xf numFmtId="0" fontId="22" fillId="0" borderId="12" xfId="12" applyFont="1" applyFill="1" applyBorder="1" applyAlignment="1" applyProtection="1">
      <alignment horizontal="center" vertical="center"/>
    </xf>
    <xf numFmtId="0" fontId="6" fillId="0" borderId="12" xfId="4" applyBorder="1"/>
    <xf numFmtId="0" fontId="22" fillId="0" borderId="12" xfId="12" applyFont="1" applyFill="1" applyBorder="1" applyAlignment="1" applyProtection="1"/>
    <xf numFmtId="0" fontId="22" fillId="0" borderId="12" xfId="12" applyFont="1" applyFill="1" applyBorder="1" applyAlignment="1" applyProtection="1">
      <alignment vertical="center"/>
    </xf>
    <xf numFmtId="0" fontId="22" fillId="0" borderId="12" xfId="12" applyFont="1" applyFill="1" applyBorder="1" applyAlignment="1" applyProtection="1">
      <alignment horizontal="left" vertical="center" wrapText="1"/>
    </xf>
    <xf numFmtId="0" fontId="23" fillId="0" borderId="0" xfId="3" applyFont="1" applyFill="1" applyBorder="1" applyAlignment="1">
      <alignment vertical="top" wrapText="1"/>
    </xf>
    <xf numFmtId="0" fontId="24" fillId="0" borderId="0" xfId="3" applyFont="1" applyFill="1" applyBorder="1" applyAlignment="1" applyProtection="1">
      <alignment vertical="center"/>
    </xf>
    <xf numFmtId="0" fontId="0" fillId="0" borderId="0" xfId="0" applyAlignment="1">
      <alignment horizontal="center" vertical="center"/>
    </xf>
    <xf numFmtId="0" fontId="10" fillId="0" borderId="0" xfId="0" applyFont="1" applyProtection="1">
      <alignment vertical="center"/>
    </xf>
    <xf numFmtId="3" fontId="10" fillId="3" borderId="29" xfId="0" applyNumberFormat="1" applyFont="1" applyFill="1" applyBorder="1" applyAlignment="1" applyProtection="1">
      <alignment horizontal="center" vertical="center"/>
    </xf>
    <xf numFmtId="0" fontId="19" fillId="0" borderId="0" xfId="3" applyFont="1" applyAlignment="1" applyProtection="1">
      <alignment vertical="center" shrinkToFit="1"/>
    </xf>
    <xf numFmtId="38" fontId="10" fillId="0" borderId="5" xfId="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38" fontId="10" fillId="0" borderId="7" xfId="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Border="1" applyProtection="1">
      <alignment vertical="center"/>
    </xf>
    <xf numFmtId="0" fontId="10" fillId="0" borderId="7" xfId="0" applyFont="1" applyFill="1" applyBorder="1" applyAlignment="1" applyProtection="1">
      <alignment vertical="center" wrapText="1"/>
    </xf>
    <xf numFmtId="0" fontId="10" fillId="0" borderId="0" xfId="3" applyFont="1" applyFill="1" applyBorder="1" applyAlignment="1" applyProtection="1">
      <alignment horizontal="center" vertical="center" wrapText="1"/>
    </xf>
    <xf numFmtId="0" fontId="10" fillId="0" borderId="0" xfId="3" applyFont="1" applyFill="1" applyBorder="1" applyAlignment="1" applyProtection="1">
      <alignment horizontal="center" vertical="top"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left" vertical="center"/>
    </xf>
    <xf numFmtId="38" fontId="10" fillId="0" borderId="5" xfId="0" applyNumberFormat="1" applyFont="1" applyBorder="1" applyAlignment="1" applyProtection="1">
      <alignment horizontal="center" vertical="center"/>
    </xf>
    <xf numFmtId="38" fontId="10" fillId="0" borderId="2" xfId="0" applyNumberFormat="1" applyFont="1" applyBorder="1" applyAlignment="1" applyProtection="1">
      <alignment horizontal="center" vertical="center"/>
    </xf>
    <xf numFmtId="0" fontId="12" fillId="0" borderId="3" xfId="0" applyFont="1" applyBorder="1" applyAlignment="1" applyProtection="1">
      <alignment horizontal="left" vertical="center"/>
    </xf>
    <xf numFmtId="0" fontId="10" fillId="0" borderId="0" xfId="0" applyFont="1" applyBorder="1" applyAlignment="1" applyProtection="1">
      <alignment horizontal="center" vertical="center"/>
    </xf>
    <xf numFmtId="38" fontId="10" fillId="0" borderId="0" xfId="0" applyNumberFormat="1" applyFont="1" applyBorder="1" applyAlignment="1" applyProtection="1">
      <alignment horizontal="center" vertical="center"/>
    </xf>
    <xf numFmtId="38" fontId="10" fillId="0" borderId="4" xfId="0" applyNumberFormat="1" applyFont="1" applyBorder="1" applyAlignment="1" applyProtection="1">
      <alignment horizontal="center" vertical="center"/>
    </xf>
    <xf numFmtId="0" fontId="10" fillId="0" borderId="15" xfId="0" applyFont="1" applyBorder="1" applyAlignment="1" applyProtection="1">
      <alignment horizontal="left" vertical="center"/>
    </xf>
    <xf numFmtId="0" fontId="10" fillId="0" borderId="7" xfId="0" applyFont="1" applyBorder="1" applyAlignment="1" applyProtection="1">
      <alignment horizontal="center" vertical="center"/>
    </xf>
    <xf numFmtId="38" fontId="10" fillId="0" borderId="7" xfId="0" applyNumberFormat="1" applyFont="1" applyBorder="1" applyAlignment="1" applyProtection="1">
      <alignment horizontal="center" vertical="center"/>
    </xf>
    <xf numFmtId="38" fontId="10" fillId="0" borderId="8" xfId="0" applyNumberFormat="1" applyFont="1" applyBorder="1" applyAlignment="1" applyProtection="1">
      <alignment horizontal="center" vertical="center"/>
    </xf>
    <xf numFmtId="0" fontId="24" fillId="0" borderId="0" xfId="3" applyFont="1" applyBorder="1" applyAlignment="1" applyProtection="1">
      <alignment vertical="center"/>
    </xf>
    <xf numFmtId="49" fontId="28" fillId="3" borderId="12" xfId="3" applyNumberFormat="1" applyFont="1" applyFill="1" applyBorder="1" applyAlignment="1" applyProtection="1">
      <alignment horizontal="center" vertical="center"/>
    </xf>
    <xf numFmtId="49" fontId="17" fillId="0" borderId="0" xfId="3" applyNumberFormat="1" applyFont="1" applyFill="1" applyBorder="1" applyAlignment="1" applyProtection="1">
      <alignment horizontal="center" vertical="center" wrapText="1"/>
    </xf>
    <xf numFmtId="0" fontId="10" fillId="0" borderId="0" xfId="0" applyFont="1" applyAlignment="1" applyProtection="1">
      <alignment vertical="top"/>
      <protection locked="0"/>
    </xf>
    <xf numFmtId="0" fontId="29" fillId="0" borderId="0" xfId="3" applyFont="1" applyFill="1" applyBorder="1" applyAlignment="1" applyProtection="1">
      <alignment vertical="top"/>
    </xf>
    <xf numFmtId="177" fontId="10" fillId="0" borderId="5" xfId="0" applyNumberFormat="1" applyFont="1" applyBorder="1" applyAlignment="1" applyProtection="1">
      <alignment horizontal="center" vertical="center" wrapText="1"/>
    </xf>
    <xf numFmtId="177" fontId="10" fillId="0" borderId="2" xfId="0" applyNumberFormat="1" applyFont="1" applyBorder="1" applyAlignment="1" applyProtection="1">
      <alignment horizontal="center" vertical="center" wrapText="1"/>
    </xf>
    <xf numFmtId="0" fontId="10" fillId="0" borderId="6" xfId="0" applyFont="1" applyFill="1" applyBorder="1" applyAlignment="1" applyProtection="1">
      <alignment vertical="center"/>
    </xf>
    <xf numFmtId="177" fontId="10" fillId="0" borderId="7" xfId="0" applyNumberFormat="1" applyFont="1" applyBorder="1" applyAlignment="1" applyProtection="1">
      <alignment horizontal="center" vertical="center" wrapText="1"/>
    </xf>
    <xf numFmtId="177" fontId="10" fillId="0" borderId="8" xfId="0" applyNumberFormat="1" applyFont="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32" fillId="0" borderId="0" xfId="4" applyFont="1"/>
    <xf numFmtId="0" fontId="33" fillId="0" borderId="0" xfId="4" applyFont="1" applyAlignment="1">
      <alignment vertical="center"/>
    </xf>
    <xf numFmtId="49" fontId="33" fillId="5" borderId="86" xfId="4" applyNumberFormat="1" applyFont="1" applyFill="1" applyBorder="1" applyAlignment="1">
      <alignment horizontal="center" vertical="center"/>
    </xf>
    <xf numFmtId="0" fontId="35" fillId="5" borderId="87" xfId="4" applyFont="1" applyFill="1" applyBorder="1" applyAlignment="1">
      <alignment horizontal="left" vertical="center" shrinkToFit="1"/>
    </xf>
    <xf numFmtId="0" fontId="32" fillId="0" borderId="0" xfId="4" applyFont="1" applyAlignment="1">
      <alignment vertical="center"/>
    </xf>
    <xf numFmtId="0" fontId="33" fillId="5" borderId="90" xfId="4" applyFont="1" applyFill="1" applyBorder="1" applyAlignment="1">
      <alignment horizontal="center" vertical="center"/>
    </xf>
    <xf numFmtId="0" fontId="35" fillId="5" borderId="91" xfId="4" applyFont="1" applyFill="1" applyBorder="1" applyAlignment="1">
      <alignment vertical="center" shrinkToFit="1"/>
    </xf>
    <xf numFmtId="49" fontId="33" fillId="5" borderId="94" xfId="4" applyNumberFormat="1" applyFont="1" applyFill="1" applyBorder="1" applyAlignment="1">
      <alignment horizontal="center" vertical="center"/>
    </xf>
    <xf numFmtId="0" fontId="35" fillId="5" borderId="95" xfId="4" applyFont="1" applyFill="1" applyBorder="1" applyAlignment="1">
      <alignment horizontal="left" vertical="center" shrinkToFit="1"/>
    </xf>
    <xf numFmtId="0" fontId="33" fillId="5" borderId="97" xfId="4" applyFont="1" applyFill="1" applyBorder="1" applyAlignment="1">
      <alignment horizontal="center" vertical="center"/>
    </xf>
    <xf numFmtId="0" fontId="35" fillId="5" borderId="98" xfId="4" applyFont="1" applyFill="1" applyBorder="1" applyAlignment="1">
      <alignment vertical="center" shrinkToFit="1"/>
    </xf>
    <xf numFmtId="49" fontId="33" fillId="5" borderId="101" xfId="4" applyNumberFormat="1" applyFont="1" applyFill="1" applyBorder="1" applyAlignment="1">
      <alignment horizontal="center" vertical="center"/>
    </xf>
    <xf numFmtId="0" fontId="35" fillId="5" borderId="102" xfId="4" applyFont="1" applyFill="1" applyBorder="1" applyAlignment="1">
      <alignment horizontal="left" vertical="center" shrinkToFit="1"/>
    </xf>
    <xf numFmtId="0" fontId="33" fillId="0" borderId="96" xfId="4" applyFont="1" applyBorder="1" applyAlignment="1">
      <alignment horizontal="center" vertical="center"/>
    </xf>
    <xf numFmtId="0" fontId="32" fillId="0" borderId="0" xfId="4" applyFont="1" applyBorder="1" applyAlignment="1">
      <alignment vertical="center"/>
    </xf>
    <xf numFmtId="0" fontId="35" fillId="5" borderId="98" xfId="4" applyFont="1" applyFill="1" applyBorder="1" applyAlignment="1">
      <alignment horizontal="left" vertical="center" shrinkToFit="1"/>
    </xf>
    <xf numFmtId="0" fontId="34" fillId="0" borderId="96" xfId="4" applyFont="1" applyBorder="1" applyAlignment="1">
      <alignment horizontal="center" vertical="center"/>
    </xf>
    <xf numFmtId="0" fontId="36" fillId="0" borderId="104" xfId="4" applyFont="1" applyBorder="1" applyAlignment="1">
      <alignment vertical="center"/>
    </xf>
    <xf numFmtId="49" fontId="33" fillId="5" borderId="105" xfId="4" applyNumberFormat="1" applyFont="1" applyFill="1" applyBorder="1" applyAlignment="1">
      <alignment horizontal="center" vertical="center"/>
    </xf>
    <xf numFmtId="0" fontId="35" fillId="5" borderId="106" xfId="4" applyFont="1" applyFill="1" applyBorder="1" applyAlignment="1">
      <alignment vertical="center" shrinkToFit="1"/>
    </xf>
    <xf numFmtId="0" fontId="36" fillId="0" borderId="0" xfId="4" applyFont="1" applyBorder="1" applyAlignment="1">
      <alignment vertical="center"/>
    </xf>
    <xf numFmtId="0" fontId="33" fillId="5" borderId="108" xfId="4" applyFont="1" applyFill="1" applyBorder="1" applyAlignment="1">
      <alignment horizontal="center" vertical="center"/>
    </xf>
    <xf numFmtId="0" fontId="35" fillId="5" borderId="109" xfId="4" applyFont="1" applyFill="1" applyBorder="1" applyAlignment="1">
      <alignment vertical="center" shrinkToFit="1"/>
    </xf>
    <xf numFmtId="49" fontId="33" fillId="5" borderId="110" xfId="4" applyNumberFormat="1" applyFont="1" applyFill="1" applyBorder="1" applyAlignment="1">
      <alignment horizontal="center" vertical="center"/>
    </xf>
    <xf numFmtId="0" fontId="33" fillId="5" borderId="112" xfId="4" applyFont="1" applyFill="1" applyBorder="1" applyAlignment="1">
      <alignment horizontal="center" vertical="center"/>
    </xf>
    <xf numFmtId="0" fontId="35" fillId="5" borderId="113" xfId="4" applyFont="1" applyFill="1" applyBorder="1" applyAlignment="1">
      <alignment vertical="center" shrinkToFit="1"/>
    </xf>
    <xf numFmtId="0" fontId="33" fillId="0" borderId="92" xfId="4" applyFont="1" applyBorder="1" applyAlignment="1">
      <alignment horizontal="center" vertical="center"/>
    </xf>
    <xf numFmtId="0" fontId="36" fillId="0" borderId="93" xfId="4" applyFont="1" applyBorder="1" applyAlignment="1">
      <alignment vertical="center"/>
    </xf>
    <xf numFmtId="49" fontId="33" fillId="5" borderId="90" xfId="4" applyNumberFormat="1" applyFont="1" applyFill="1" applyBorder="1" applyAlignment="1">
      <alignment horizontal="center" vertical="center"/>
    </xf>
    <xf numFmtId="0" fontId="36" fillId="0" borderId="0" xfId="4" applyFont="1" applyBorder="1" applyAlignment="1">
      <alignment vertical="top" wrapText="1"/>
    </xf>
    <xf numFmtId="49" fontId="33" fillId="5" borderId="97" xfId="4" applyNumberFormat="1" applyFont="1" applyFill="1" applyBorder="1" applyAlignment="1">
      <alignment horizontal="center" vertical="center"/>
    </xf>
    <xf numFmtId="0" fontId="33" fillId="5" borderId="115" xfId="4" applyFont="1" applyFill="1" applyBorder="1" applyAlignment="1">
      <alignment horizontal="center" vertical="center"/>
    </xf>
    <xf numFmtId="0" fontId="35" fillId="5" borderId="116" xfId="4" applyFont="1" applyFill="1" applyBorder="1" applyAlignment="1">
      <alignment vertical="center" shrinkToFit="1"/>
    </xf>
    <xf numFmtId="0" fontId="33" fillId="6" borderId="115" xfId="4" applyFont="1" applyFill="1" applyBorder="1" applyAlignment="1">
      <alignment horizontal="center" vertical="center"/>
    </xf>
    <xf numFmtId="0" fontId="35" fillId="6" borderId="109" xfId="4" applyFont="1" applyFill="1" applyBorder="1" applyAlignment="1">
      <alignment vertical="center" shrinkToFit="1"/>
    </xf>
    <xf numFmtId="0" fontId="33" fillId="5" borderId="110" xfId="4" applyFont="1" applyFill="1" applyBorder="1" applyAlignment="1">
      <alignment horizontal="center" vertical="center"/>
    </xf>
    <xf numFmtId="0" fontId="33" fillId="6" borderId="94" xfId="4" applyFont="1" applyFill="1" applyBorder="1" applyAlignment="1">
      <alignment horizontal="center" vertical="center"/>
    </xf>
    <xf numFmtId="0" fontId="35" fillId="6" borderId="117" xfId="4" applyFont="1" applyFill="1" applyBorder="1" applyAlignment="1">
      <alignment horizontal="left" vertical="center" shrinkToFit="1"/>
    </xf>
    <xf numFmtId="0" fontId="35" fillId="5" borderId="91" xfId="4" applyFont="1" applyFill="1" applyBorder="1" applyAlignment="1">
      <alignment horizontal="left" vertical="center" shrinkToFit="1"/>
    </xf>
    <xf numFmtId="0" fontId="33" fillId="6" borderId="118" xfId="4" applyFont="1" applyFill="1" applyBorder="1" applyAlignment="1">
      <alignment horizontal="center" vertical="center" shrinkToFit="1"/>
    </xf>
    <xf numFmtId="0" fontId="35" fillId="6" borderId="119" xfId="4" applyFont="1" applyFill="1" applyBorder="1" applyAlignment="1">
      <alignment horizontal="left" vertical="center" wrapText="1" shrinkToFit="1"/>
    </xf>
    <xf numFmtId="0" fontId="33" fillId="6" borderId="101" xfId="4" applyFont="1" applyFill="1" applyBorder="1" applyAlignment="1">
      <alignment horizontal="center" vertical="center"/>
    </xf>
    <xf numFmtId="0" fontId="35" fillId="6" borderId="91" xfId="4" applyFont="1" applyFill="1" applyBorder="1" applyAlignment="1">
      <alignment horizontal="left" vertical="center" shrinkToFit="1"/>
    </xf>
    <xf numFmtId="0" fontId="33" fillId="6" borderId="110" xfId="4" applyFont="1" applyFill="1" applyBorder="1" applyAlignment="1">
      <alignment horizontal="center" vertical="center"/>
    </xf>
    <xf numFmtId="0" fontId="35" fillId="6" borderId="98" xfId="4" applyFont="1" applyFill="1" applyBorder="1" applyAlignment="1">
      <alignment horizontal="left" vertical="center" shrinkToFit="1"/>
    </xf>
    <xf numFmtId="0" fontId="34" fillId="0" borderId="96" xfId="4" applyFont="1" applyBorder="1" applyAlignment="1">
      <alignment vertical="center"/>
    </xf>
    <xf numFmtId="0" fontId="36" fillId="0" borderId="4" xfId="4" applyFont="1" applyBorder="1" applyAlignment="1">
      <alignment vertical="center" wrapText="1"/>
    </xf>
    <xf numFmtId="0" fontId="35" fillId="6" borderId="98" xfId="4" applyFont="1" applyFill="1" applyBorder="1" applyAlignment="1">
      <alignment vertical="center" shrinkToFit="1"/>
    </xf>
    <xf numFmtId="0" fontId="33" fillId="7" borderId="115" xfId="4" applyFont="1" applyFill="1" applyBorder="1" applyAlignment="1">
      <alignment horizontal="center" vertical="center"/>
    </xf>
    <xf numFmtId="0" fontId="35" fillId="7" borderId="98" xfId="4" applyFont="1" applyFill="1" applyBorder="1" applyAlignment="1">
      <alignment horizontal="left" vertical="center" shrinkToFit="1"/>
    </xf>
    <xf numFmtId="0" fontId="36" fillId="0" borderId="0" xfId="4" applyFont="1" applyBorder="1" applyAlignment="1">
      <alignment vertical="center" wrapText="1"/>
    </xf>
    <xf numFmtId="0" fontId="33" fillId="7" borderId="121" xfId="4" applyFont="1" applyFill="1" applyBorder="1" applyAlignment="1">
      <alignment horizontal="center" vertical="center"/>
    </xf>
    <xf numFmtId="0" fontId="35" fillId="7" borderId="117" xfId="4" applyFont="1" applyFill="1" applyBorder="1" applyAlignment="1">
      <alignment horizontal="left" vertical="center" shrinkToFit="1"/>
    </xf>
    <xf numFmtId="0" fontId="33" fillId="6" borderId="120" xfId="4" applyFont="1" applyFill="1" applyBorder="1" applyAlignment="1">
      <alignment horizontal="center" vertical="center"/>
    </xf>
    <xf numFmtId="0" fontId="35" fillId="6" borderId="113" xfId="4" applyFont="1" applyFill="1" applyBorder="1" applyAlignment="1">
      <alignment horizontal="left" vertical="center" shrinkToFit="1"/>
    </xf>
    <xf numFmtId="0" fontId="33" fillId="6" borderId="110" xfId="4" applyFont="1" applyFill="1" applyBorder="1" applyAlignment="1">
      <alignment horizontal="center" vertical="center" shrinkToFit="1"/>
    </xf>
    <xf numFmtId="0" fontId="36" fillId="0" borderId="122" xfId="4" applyFont="1" applyBorder="1" applyAlignment="1">
      <alignment vertical="center"/>
    </xf>
    <xf numFmtId="0" fontId="33" fillId="0" borderId="123" xfId="4" applyFont="1" applyBorder="1" applyAlignment="1">
      <alignment horizontal="center" vertical="center"/>
    </xf>
    <xf numFmtId="49" fontId="33" fillId="5" borderId="3" xfId="4" applyNumberFormat="1" applyFont="1" applyFill="1" applyBorder="1" applyAlignment="1">
      <alignment horizontal="center" vertical="center"/>
    </xf>
    <xf numFmtId="49" fontId="33" fillId="5" borderId="120" xfId="4" applyNumberFormat="1" applyFont="1" applyFill="1" applyBorder="1" applyAlignment="1">
      <alignment horizontal="center" vertical="center"/>
    </xf>
    <xf numFmtId="0" fontId="33" fillId="6" borderId="121" xfId="4" applyFont="1" applyFill="1" applyBorder="1" applyAlignment="1">
      <alignment horizontal="center" vertical="center"/>
    </xf>
    <xf numFmtId="0" fontId="35" fillId="6" borderId="124" xfId="4" applyFont="1" applyFill="1" applyBorder="1" applyAlignment="1">
      <alignment horizontal="left" vertical="center" shrinkToFit="1"/>
    </xf>
    <xf numFmtId="49" fontId="33" fillId="6" borderId="115" xfId="4" applyNumberFormat="1" applyFont="1" applyFill="1" applyBorder="1" applyAlignment="1">
      <alignment horizontal="center" vertical="center"/>
    </xf>
    <xf numFmtId="0" fontId="39" fillId="6" borderId="120" xfId="4" applyFont="1" applyFill="1" applyBorder="1" applyAlignment="1">
      <alignment horizontal="center" vertical="center"/>
    </xf>
    <xf numFmtId="0" fontId="40" fillId="6" borderId="113" xfId="4" applyFont="1" applyFill="1" applyBorder="1" applyAlignment="1">
      <alignment horizontal="left" vertical="center" wrapText="1" shrinkToFit="1"/>
    </xf>
    <xf numFmtId="0" fontId="33" fillId="0" borderId="96" xfId="4" applyFont="1" applyBorder="1" applyAlignment="1">
      <alignment vertical="center"/>
    </xf>
    <xf numFmtId="0" fontId="39" fillId="6" borderId="121" xfId="4" applyFont="1" applyFill="1" applyBorder="1" applyAlignment="1">
      <alignment horizontal="center" vertical="center"/>
    </xf>
    <xf numFmtId="0" fontId="40" fillId="6" borderId="124" xfId="4" applyFont="1" applyFill="1" applyBorder="1" applyAlignment="1">
      <alignment horizontal="left" vertical="center" shrinkToFit="1"/>
    </xf>
    <xf numFmtId="0" fontId="35" fillId="6" borderId="109" xfId="4" applyFont="1" applyFill="1" applyBorder="1" applyAlignment="1">
      <alignment horizontal="left" vertical="center" shrinkToFit="1"/>
    </xf>
    <xf numFmtId="0" fontId="39" fillId="6" borderId="110" xfId="4" applyFont="1" applyFill="1" applyBorder="1" applyAlignment="1">
      <alignment horizontal="center" vertical="center"/>
    </xf>
    <xf numFmtId="0" fontId="40" fillId="6" borderId="98" xfId="4" applyFont="1" applyFill="1" applyBorder="1" applyAlignment="1">
      <alignment horizontal="left" vertical="center" shrinkToFit="1"/>
    </xf>
    <xf numFmtId="49" fontId="33" fillId="6" borderId="110" xfId="4" applyNumberFormat="1" applyFont="1" applyFill="1" applyBorder="1" applyAlignment="1">
      <alignment horizontal="center" vertical="center"/>
    </xf>
    <xf numFmtId="49" fontId="33" fillId="6" borderId="101" xfId="4" applyNumberFormat="1" applyFont="1" applyFill="1" applyBorder="1" applyAlignment="1">
      <alignment horizontal="center" vertical="center"/>
    </xf>
    <xf numFmtId="0" fontId="40" fillId="6" borderId="113" xfId="4" applyFont="1" applyFill="1" applyBorder="1" applyAlignment="1">
      <alignment horizontal="left" vertical="center" shrinkToFit="1"/>
    </xf>
    <xf numFmtId="49" fontId="33" fillId="6" borderId="3" xfId="4" applyNumberFormat="1" applyFont="1" applyFill="1" applyBorder="1" applyAlignment="1">
      <alignment horizontal="center" vertical="center"/>
    </xf>
    <xf numFmtId="0" fontId="35" fillId="6" borderId="116" xfId="4" applyFont="1" applyFill="1" applyBorder="1" applyAlignment="1">
      <alignment horizontal="left" vertical="center" shrinkToFit="1"/>
    </xf>
    <xf numFmtId="0" fontId="39" fillId="6" borderId="101" xfId="4" applyFont="1" applyFill="1" applyBorder="1" applyAlignment="1">
      <alignment horizontal="center" vertical="center"/>
    </xf>
    <xf numFmtId="0" fontId="40" fillId="6" borderId="91" xfId="4" applyFont="1" applyFill="1" applyBorder="1" applyAlignment="1">
      <alignment horizontal="left" vertical="center" shrinkToFit="1"/>
    </xf>
    <xf numFmtId="0" fontId="33" fillId="6" borderId="125" xfId="4" applyFont="1" applyFill="1" applyBorder="1" applyAlignment="1">
      <alignment horizontal="center" vertical="center"/>
    </xf>
    <xf numFmtId="0" fontId="39" fillId="6" borderId="115" xfId="4" applyFont="1" applyFill="1" applyBorder="1" applyAlignment="1">
      <alignment horizontal="center" vertical="center"/>
    </xf>
    <xf numFmtId="0" fontId="33" fillId="6" borderId="126" xfId="4" applyFont="1" applyFill="1" applyBorder="1" applyAlignment="1">
      <alignment horizontal="center" vertical="center"/>
    </xf>
    <xf numFmtId="0" fontId="39" fillId="5" borderId="120" xfId="4" applyFont="1" applyFill="1" applyBorder="1" applyAlignment="1">
      <alignment horizontal="center" vertical="center"/>
    </xf>
    <xf numFmtId="0" fontId="40" fillId="5" borderId="113" xfId="4" applyFont="1" applyFill="1" applyBorder="1" applyAlignment="1">
      <alignment horizontal="left" vertical="center" shrinkToFit="1"/>
    </xf>
    <xf numFmtId="0" fontId="39" fillId="5" borderId="127" xfId="4" applyFont="1" applyFill="1" applyBorder="1" applyAlignment="1">
      <alignment horizontal="center" vertical="center"/>
    </xf>
    <xf numFmtId="0" fontId="40" fillId="5" borderId="128" xfId="4" applyFont="1" applyFill="1" applyBorder="1" applyAlignment="1">
      <alignment horizontal="left" vertical="center" shrinkToFit="1"/>
    </xf>
    <xf numFmtId="0" fontId="34" fillId="0" borderId="92" xfId="4" applyFont="1" applyBorder="1" applyAlignment="1">
      <alignment horizontal="center" vertical="center"/>
    </xf>
    <xf numFmtId="0" fontId="33" fillId="5" borderId="94" xfId="4" applyFont="1" applyFill="1" applyBorder="1" applyAlignment="1">
      <alignment horizontal="center" vertical="center"/>
    </xf>
    <xf numFmtId="0" fontId="35" fillId="5" borderId="117" xfId="4" applyFont="1" applyFill="1" applyBorder="1" applyAlignment="1">
      <alignment horizontal="left" vertical="center" shrinkToFit="1"/>
    </xf>
    <xf numFmtId="0" fontId="33" fillId="0" borderId="0" xfId="4" applyFont="1" applyAlignment="1">
      <alignment horizontal="center" vertical="center"/>
    </xf>
    <xf numFmtId="0" fontId="36" fillId="0" borderId="0" xfId="4" applyFont="1" applyAlignment="1">
      <alignment horizontal="center"/>
    </xf>
    <xf numFmtId="0" fontId="41" fillId="0" borderId="0" xfId="4" applyFont="1"/>
    <xf numFmtId="49" fontId="33" fillId="5" borderId="129" xfId="4" applyNumberFormat="1" applyFont="1" applyFill="1" applyBorder="1" applyAlignment="1">
      <alignment horizontal="center" vertical="center"/>
    </xf>
    <xf numFmtId="0" fontId="36" fillId="0" borderId="0" xfId="4" applyFont="1" applyAlignment="1">
      <alignment horizontal="center" vertical="center"/>
    </xf>
    <xf numFmtId="49" fontId="33" fillId="8" borderId="101" xfId="4" applyNumberFormat="1" applyFont="1" applyFill="1" applyBorder="1" applyAlignment="1">
      <alignment horizontal="center" vertical="center"/>
    </xf>
    <xf numFmtId="0" fontId="35" fillId="8" borderId="102" xfId="4" applyFont="1" applyFill="1" applyBorder="1" applyAlignment="1">
      <alignment horizontal="left" vertical="center" shrinkToFit="1"/>
    </xf>
    <xf numFmtId="0" fontId="36" fillId="0" borderId="0" xfId="4" applyFont="1"/>
    <xf numFmtId="49" fontId="33" fillId="8" borderId="110" xfId="4" applyNumberFormat="1" applyFont="1" applyFill="1" applyBorder="1" applyAlignment="1">
      <alignment horizontal="center" vertical="center"/>
    </xf>
    <xf numFmtId="0" fontId="35" fillId="8" borderId="98" xfId="4" applyFont="1" applyFill="1" applyBorder="1" applyAlignment="1">
      <alignment horizontal="left" vertical="center" shrinkToFit="1"/>
    </xf>
    <xf numFmtId="49" fontId="33" fillId="8" borderId="3" xfId="4" applyNumberFormat="1" applyFont="1" applyFill="1" applyBorder="1" applyAlignment="1">
      <alignment horizontal="center" vertical="center"/>
    </xf>
    <xf numFmtId="0" fontId="36" fillId="5" borderId="12" xfId="4" applyFont="1" applyFill="1" applyBorder="1" applyAlignment="1">
      <alignment horizontal="center" vertical="center" wrapText="1"/>
    </xf>
    <xf numFmtId="49" fontId="33" fillId="7" borderId="115" xfId="4" applyNumberFormat="1" applyFont="1" applyFill="1" applyBorder="1" applyAlignment="1">
      <alignment horizontal="center" vertical="center"/>
    </xf>
    <xf numFmtId="0" fontId="33" fillId="0" borderId="0" xfId="4" applyFont="1" applyAlignment="1">
      <alignment horizontal="left" vertical="center"/>
    </xf>
    <xf numFmtId="0" fontId="36" fillId="8" borderId="12" xfId="4" applyNumberFormat="1" applyFont="1" applyFill="1" applyBorder="1" applyAlignment="1">
      <alignment horizontal="center" vertical="center"/>
    </xf>
    <xf numFmtId="0" fontId="36" fillId="7" borderId="12" xfId="4" applyFont="1" applyFill="1" applyBorder="1" applyAlignment="1">
      <alignment horizontal="center" vertical="center"/>
    </xf>
    <xf numFmtId="0" fontId="35" fillId="7" borderId="116" xfId="4" applyFont="1" applyFill="1" applyBorder="1" applyAlignment="1">
      <alignment horizontal="left" vertical="center" shrinkToFit="1"/>
    </xf>
    <xf numFmtId="0" fontId="32" fillId="0" borderId="0" xfId="4" applyFont="1" applyBorder="1"/>
    <xf numFmtId="0" fontId="36" fillId="6" borderId="12" xfId="4" applyFont="1" applyFill="1" applyBorder="1" applyAlignment="1">
      <alignment horizontal="center" vertical="center"/>
    </xf>
    <xf numFmtId="49" fontId="33" fillId="7" borderId="110" xfId="4" applyNumberFormat="1" applyFont="1" applyFill="1" applyBorder="1" applyAlignment="1">
      <alignment horizontal="center" vertical="center"/>
    </xf>
    <xf numFmtId="0" fontId="35" fillId="7" borderId="109" xfId="4" applyFont="1" applyFill="1" applyBorder="1" applyAlignment="1">
      <alignment horizontal="left" vertical="center" shrinkToFit="1"/>
    </xf>
    <xf numFmtId="0" fontId="33" fillId="0" borderId="0" xfId="4" applyFont="1" applyAlignment="1">
      <alignment horizontal="left"/>
    </xf>
    <xf numFmtId="49" fontId="33" fillId="7" borderId="3" xfId="4" applyNumberFormat="1" applyFont="1" applyFill="1" applyBorder="1" applyAlignment="1">
      <alignment horizontal="center" vertical="center"/>
    </xf>
    <xf numFmtId="49" fontId="33" fillId="7" borderId="121" xfId="4" applyNumberFormat="1" applyFont="1" applyFill="1" applyBorder="1" applyAlignment="1">
      <alignment horizontal="center" vertical="center"/>
    </xf>
    <xf numFmtId="49" fontId="32" fillId="0" borderId="0" xfId="4" applyNumberFormat="1" applyFont="1" applyAlignment="1">
      <alignment horizontal="center" vertical="center"/>
    </xf>
    <xf numFmtId="0" fontId="32" fillId="0" borderId="0" xfId="4" applyFont="1" applyAlignment="1">
      <alignment horizontal="center" vertical="center"/>
    </xf>
    <xf numFmtId="0" fontId="33" fillId="0" borderId="0" xfId="4" applyFont="1" applyAlignment="1">
      <alignment horizontal="center"/>
    </xf>
    <xf numFmtId="0" fontId="36" fillId="0" borderId="0" xfId="4" applyFont="1" applyAlignment="1">
      <alignment vertical="top" wrapText="1"/>
    </xf>
    <xf numFmtId="0" fontId="10" fillId="3" borderId="41" xfId="0" applyFont="1" applyFill="1" applyBorder="1" applyAlignment="1" applyProtection="1">
      <alignment horizontal="center" vertical="center"/>
    </xf>
    <xf numFmtId="0" fontId="10" fillId="0" borderId="0" xfId="0" applyFont="1" applyFill="1" applyProtection="1">
      <alignment vertical="center"/>
    </xf>
    <xf numFmtId="0" fontId="13" fillId="0" borderId="0" xfId="0" applyFont="1" applyFill="1" applyAlignment="1" applyProtection="1">
      <alignment vertical="center"/>
    </xf>
    <xf numFmtId="0" fontId="42" fillId="0" borderId="7" xfId="3" applyFont="1" applyFill="1" applyBorder="1" applyAlignment="1" applyProtection="1">
      <alignment vertical="center" shrinkToFit="1"/>
      <protection locked="0"/>
    </xf>
    <xf numFmtId="0" fontId="43" fillId="4" borderId="36" xfId="0" applyFont="1" applyFill="1" applyBorder="1" applyAlignment="1" applyProtection="1">
      <alignment horizontal="center" vertical="center"/>
      <protection locked="0"/>
    </xf>
    <xf numFmtId="0" fontId="43" fillId="4" borderId="30" xfId="0" applyFont="1" applyFill="1" applyBorder="1" applyAlignment="1" applyProtection="1">
      <alignment horizontal="center" vertical="center"/>
      <protection locked="0"/>
    </xf>
    <xf numFmtId="0" fontId="10" fillId="0" borderId="0" xfId="0" applyFont="1" applyAlignment="1" applyProtection="1">
      <alignment vertical="center" wrapText="1"/>
    </xf>
    <xf numFmtId="3" fontId="10" fillId="0" borderId="0" xfId="0" applyNumberFormat="1" applyFont="1" applyBorder="1" applyAlignment="1" applyProtection="1">
      <alignment vertical="center"/>
    </xf>
    <xf numFmtId="0" fontId="10" fillId="3" borderId="41" xfId="0" applyFont="1" applyFill="1" applyBorder="1" applyAlignment="1" applyProtection="1">
      <alignment vertical="center" shrinkToFit="1"/>
    </xf>
    <xf numFmtId="0" fontId="10" fillId="0" borderId="0" xfId="0" applyFont="1" applyBorder="1" applyAlignment="1" applyProtection="1">
      <alignment vertical="center"/>
    </xf>
    <xf numFmtId="0" fontId="43" fillId="0" borderId="12" xfId="3" applyNumberFormat="1" applyFont="1" applyFill="1" applyBorder="1" applyAlignment="1" applyProtection="1">
      <alignment horizontal="center" vertical="center"/>
      <protection locked="0"/>
    </xf>
    <xf numFmtId="0" fontId="43" fillId="0" borderId="2" xfId="16" applyNumberFormat="1" applyFont="1" applyFill="1" applyBorder="1" applyAlignment="1" applyProtection="1">
      <alignment horizontal="center" vertical="center" wrapText="1" shrinkToFit="1"/>
      <protection locked="0"/>
    </xf>
    <xf numFmtId="0" fontId="43" fillId="0" borderId="12" xfId="16" applyNumberFormat="1" applyFont="1" applyFill="1" applyBorder="1" applyAlignment="1" applyProtection="1">
      <alignment horizontal="center" vertical="center" wrapText="1" shrinkToFit="1"/>
      <protection locked="0"/>
    </xf>
    <xf numFmtId="0" fontId="43" fillId="0" borderId="8" xfId="16" applyNumberFormat="1" applyFont="1" applyFill="1" applyBorder="1" applyAlignment="1" applyProtection="1">
      <alignment horizontal="center" vertical="center" wrapText="1" shrinkToFit="1"/>
      <protection locked="0"/>
    </xf>
    <xf numFmtId="0" fontId="15" fillId="0" borderId="0" xfId="15" applyFont="1">
      <alignment vertical="center"/>
    </xf>
    <xf numFmtId="181" fontId="15" fillId="3" borderId="12" xfId="17" applyNumberFormat="1" applyFont="1" applyFill="1" applyBorder="1" applyAlignment="1" applyProtection="1">
      <alignment horizontal="center" vertical="center" shrinkToFit="1"/>
    </xf>
    <xf numFmtId="0" fontId="15" fillId="3" borderId="13" xfId="17" applyFont="1" applyFill="1" applyBorder="1" applyAlignment="1" applyProtection="1">
      <alignment horizontal="center" vertical="center"/>
    </xf>
    <xf numFmtId="0" fontId="15" fillId="3" borderId="1" xfId="17" applyFont="1" applyFill="1" applyBorder="1" applyAlignment="1" applyProtection="1">
      <alignment horizontal="center" vertical="center"/>
    </xf>
    <xf numFmtId="176" fontId="15" fillId="0" borderId="0" xfId="17" applyNumberFormat="1" applyFont="1" applyBorder="1" applyAlignment="1" applyProtection="1">
      <alignment horizontal="right" vertical="center"/>
      <protection locked="0"/>
    </xf>
    <xf numFmtId="176" fontId="15" fillId="0" borderId="0" xfId="17" applyNumberFormat="1" applyFont="1" applyBorder="1" applyAlignment="1" applyProtection="1">
      <alignment horizontal="center" vertical="center"/>
      <protection locked="0"/>
    </xf>
    <xf numFmtId="0" fontId="15" fillId="3" borderId="0" xfId="17" applyFont="1" applyFill="1" applyBorder="1" applyAlignment="1" applyProtection="1">
      <alignment horizontal="center" vertical="center"/>
    </xf>
    <xf numFmtId="0" fontId="15" fillId="3" borderId="14" xfId="17" applyFont="1" applyFill="1" applyBorder="1" applyAlignment="1" applyProtection="1">
      <alignment horizontal="center" vertical="center" wrapText="1" shrinkToFit="1"/>
    </xf>
    <xf numFmtId="0" fontId="15" fillId="3" borderId="13" xfId="17" applyFont="1" applyFill="1" applyBorder="1" applyAlignment="1" applyProtection="1">
      <alignment horizontal="center" vertical="center" wrapText="1"/>
    </xf>
    <xf numFmtId="0" fontId="15" fillId="3" borderId="1" xfId="17" applyFont="1" applyFill="1" applyBorder="1" applyAlignment="1" applyProtection="1">
      <alignment horizontal="center" vertical="center" wrapText="1"/>
    </xf>
    <xf numFmtId="0" fontId="15" fillId="3" borderId="12" xfId="17" applyFont="1" applyFill="1" applyBorder="1" applyAlignment="1" applyProtection="1">
      <alignment horizontal="center" vertical="center" wrapText="1"/>
    </xf>
    <xf numFmtId="0" fontId="15" fillId="3" borderId="12" xfId="17" applyFont="1" applyFill="1" applyBorder="1" applyAlignment="1" applyProtection="1">
      <alignment horizontal="left" vertical="center" wrapText="1"/>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46" fillId="0" borderId="0" xfId="3" applyFont="1" applyProtection="1">
      <alignment vertical="center"/>
    </xf>
    <xf numFmtId="0" fontId="46" fillId="0" borderId="0" xfId="3" applyFont="1" applyAlignment="1" applyProtection="1">
      <alignment vertical="center" wrapText="1"/>
    </xf>
    <xf numFmtId="0" fontId="46" fillId="0" borderId="0" xfId="0" applyFont="1" applyAlignment="1" applyProtection="1">
      <alignment horizontal="center" vertical="center" wrapText="1"/>
      <protection locked="0"/>
    </xf>
    <xf numFmtId="0" fontId="46" fillId="0" borderId="0" xfId="3" applyFont="1" applyBorder="1" applyProtection="1">
      <alignment vertical="center"/>
    </xf>
    <xf numFmtId="0" fontId="44" fillId="4" borderId="145" xfId="0" applyFont="1" applyFill="1" applyBorder="1" applyAlignment="1" applyProtection="1">
      <alignment horizontal="center" vertical="center" wrapText="1"/>
    </xf>
    <xf numFmtId="0" fontId="46" fillId="3" borderId="0" xfId="0" applyFont="1" applyFill="1" applyAlignment="1" applyProtection="1">
      <alignment horizontal="center" vertical="center" wrapText="1"/>
    </xf>
    <xf numFmtId="0" fontId="46" fillId="3" borderId="55" xfId="0" applyFont="1" applyFill="1" applyBorder="1" applyAlignment="1" applyProtection="1">
      <alignment horizontal="center" vertical="center" wrapText="1"/>
    </xf>
    <xf numFmtId="0" fontId="46" fillId="0" borderId="7" xfId="3" applyFont="1" applyFill="1" applyBorder="1" applyAlignment="1" applyProtection="1">
      <alignment horizontal="right" vertical="center" wrapText="1"/>
    </xf>
    <xf numFmtId="0" fontId="44" fillId="0" borderId="0" xfId="3" applyFont="1" applyAlignment="1" applyProtection="1">
      <alignment vertical="center" wrapText="1"/>
    </xf>
    <xf numFmtId="0" fontId="46" fillId="0" borderId="0" xfId="3" applyFont="1" applyFill="1" applyAlignment="1" applyProtection="1">
      <alignment vertical="center" wrapText="1"/>
    </xf>
    <xf numFmtId="0" fontId="44" fillId="0" borderId="0" xfId="3" applyFont="1" applyAlignment="1" applyProtection="1">
      <alignment horizontal="left" vertical="center" wrapText="1"/>
    </xf>
    <xf numFmtId="0" fontId="46" fillId="0" borderId="0" xfId="3" applyFont="1" applyFill="1" applyBorder="1" applyAlignment="1" applyProtection="1">
      <alignment horizontal="right" vertical="center" wrapText="1"/>
    </xf>
    <xf numFmtId="0" fontId="46" fillId="3" borderId="0" xfId="3" applyFont="1" applyFill="1" applyAlignment="1" applyProtection="1">
      <alignment horizontal="center" vertical="center" wrapText="1"/>
    </xf>
    <xf numFmtId="0" fontId="46" fillId="3" borderId="0" xfId="3" applyFont="1" applyFill="1" applyAlignment="1" applyProtection="1">
      <alignment horizontal="center" vertical="center" textRotation="255" wrapText="1"/>
    </xf>
    <xf numFmtId="0" fontId="46" fillId="3" borderId="0" xfId="3" applyFont="1" applyFill="1" applyAlignment="1" applyProtection="1">
      <alignment horizontal="center" vertical="center" textRotation="255" wrapText="1" shrinkToFit="1"/>
    </xf>
    <xf numFmtId="0" fontId="46" fillId="3" borderId="0" xfId="3" applyFont="1" applyFill="1" applyAlignment="1" applyProtection="1">
      <alignment horizontal="center" vertical="center" wrapText="1" shrinkToFit="1"/>
    </xf>
    <xf numFmtId="0" fontId="46" fillId="3" borderId="55" xfId="3" applyFont="1" applyFill="1" applyBorder="1" applyAlignment="1" applyProtection="1">
      <alignment horizontal="center" vertical="center" wrapText="1" shrinkToFit="1"/>
    </xf>
    <xf numFmtId="0" fontId="46" fillId="4" borderId="147" xfId="3" applyFont="1" applyFill="1" applyBorder="1" applyAlignment="1" applyProtection="1">
      <alignment horizontal="left" vertical="center" wrapText="1"/>
    </xf>
    <xf numFmtId="0" fontId="48" fillId="0" borderId="0" xfId="3" applyFont="1" applyProtection="1">
      <alignment vertical="center"/>
    </xf>
    <xf numFmtId="0" fontId="50" fillId="0" borderId="0" xfId="3" applyFont="1" applyAlignment="1" applyProtection="1">
      <alignment vertical="center" wrapText="1"/>
    </xf>
    <xf numFmtId="0" fontId="46" fillId="0" borderId="0" xfId="3" applyFont="1" applyFill="1" applyProtection="1">
      <alignment vertical="center"/>
    </xf>
    <xf numFmtId="0" fontId="46" fillId="0" borderId="0" xfId="3" applyFont="1" applyFill="1" applyBorder="1" applyAlignment="1" applyProtection="1">
      <alignment horizontal="right" vertical="center"/>
    </xf>
    <xf numFmtId="0" fontId="46" fillId="3" borderId="55" xfId="3" applyFont="1" applyFill="1" applyBorder="1" applyAlignment="1" applyProtection="1">
      <alignment horizontal="center" vertical="center" wrapText="1"/>
    </xf>
    <xf numFmtId="0" fontId="46" fillId="4" borderId="145" xfId="3" applyFont="1" applyFill="1" applyBorder="1" applyAlignment="1" applyProtection="1">
      <alignment horizontal="left" vertical="center" wrapText="1"/>
    </xf>
    <xf numFmtId="38" fontId="46" fillId="0" borderId="0" xfId="1" applyFont="1" applyAlignment="1" applyProtection="1">
      <alignment horizontal="center" vertical="center"/>
      <protection locked="0"/>
    </xf>
    <xf numFmtId="38" fontId="46" fillId="0" borderId="55" xfId="1" applyFont="1" applyBorder="1" applyAlignment="1" applyProtection="1">
      <alignment horizontal="center" vertical="center"/>
      <protection locked="0"/>
    </xf>
    <xf numFmtId="38" fontId="47" fillId="0" borderId="0" xfId="1" applyFont="1" applyAlignment="1" applyProtection="1">
      <alignment horizontal="right" vertical="center"/>
      <protection locked="0"/>
    </xf>
    <xf numFmtId="0" fontId="50" fillId="0" borderId="0" xfId="3" applyFont="1" applyProtection="1">
      <alignment vertical="center"/>
    </xf>
    <xf numFmtId="38" fontId="46" fillId="0" borderId="0" xfId="1" applyFont="1" applyAlignment="1" applyProtection="1">
      <alignment horizontal="center" vertical="center" wrapText="1"/>
      <protection locked="0"/>
    </xf>
    <xf numFmtId="38" fontId="46" fillId="0" borderId="55" xfId="1" applyFont="1" applyBorder="1" applyAlignment="1" applyProtection="1">
      <alignment horizontal="center" vertical="center" wrapText="1"/>
      <protection locked="0"/>
    </xf>
    <xf numFmtId="38" fontId="46" fillId="0" borderId="0" xfId="1" applyFont="1" applyAlignment="1" applyProtection="1">
      <alignment vertical="center" wrapText="1"/>
      <protection locked="0"/>
    </xf>
    <xf numFmtId="38" fontId="46" fillId="0" borderId="55" xfId="1" applyFont="1" applyFill="1" applyBorder="1" applyAlignment="1" applyProtection="1">
      <alignment horizontal="center" vertical="center" wrapText="1"/>
      <protection locked="0"/>
    </xf>
    <xf numFmtId="0" fontId="46" fillId="0" borderId="0" xfId="3" applyFont="1" applyAlignment="1" applyProtection="1">
      <alignment horizontal="center" vertical="center" wrapText="1"/>
      <protection locked="0"/>
    </xf>
    <xf numFmtId="0" fontId="46" fillId="0" borderId="0" xfId="3" applyFont="1" applyFill="1" applyAlignment="1" applyProtection="1">
      <alignment horizontal="center" vertical="center" wrapText="1"/>
      <protection locked="0"/>
    </xf>
    <xf numFmtId="0" fontId="47" fillId="0" borderId="0" xfId="3" applyFont="1" applyAlignment="1" applyProtection="1">
      <alignment vertical="center" wrapText="1"/>
    </xf>
    <xf numFmtId="188" fontId="51" fillId="0" borderId="12" xfId="3" applyNumberFormat="1" applyFont="1" applyBorder="1" applyAlignment="1" applyProtection="1">
      <alignment horizontal="center" vertical="center"/>
    </xf>
    <xf numFmtId="188" fontId="51" fillId="0" borderId="12" xfId="3" applyNumberFormat="1" applyFont="1" applyFill="1" applyBorder="1" applyAlignment="1" applyProtection="1">
      <alignment horizontal="center" vertical="center"/>
    </xf>
    <xf numFmtId="0" fontId="52" fillId="0" borderId="0" xfId="0" applyFont="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Border="1">
      <alignment vertical="center"/>
    </xf>
    <xf numFmtId="0" fontId="0" fillId="0" borderId="6" xfId="0" applyBorder="1" applyAlignment="1">
      <alignment horizontal="center" vertical="center"/>
    </xf>
    <xf numFmtId="0" fontId="12" fillId="0" borderId="0" xfId="3" applyFont="1" applyFill="1" applyBorder="1" applyAlignment="1" applyProtection="1">
      <alignment horizontal="center" vertical="center"/>
    </xf>
    <xf numFmtId="0" fontId="28" fillId="3" borderId="13" xfId="3" applyFont="1" applyFill="1" applyBorder="1" applyAlignment="1" applyProtection="1">
      <alignment horizontal="center" vertical="center" wrapText="1" readingOrder="1"/>
    </xf>
    <xf numFmtId="0" fontId="12" fillId="0" borderId="0" xfId="0" applyFont="1" applyFill="1" applyBorder="1" applyAlignment="1" applyProtection="1">
      <alignment horizontal="center" vertical="center" wrapText="1"/>
    </xf>
    <xf numFmtId="38" fontId="12" fillId="0" borderId="0" xfId="1" applyFont="1" applyFill="1" applyBorder="1" applyAlignment="1" applyProtection="1">
      <alignment horizontal="right" vertical="center" wrapText="1"/>
    </xf>
    <xf numFmtId="38" fontId="12" fillId="0" borderId="0" xfId="1" applyFont="1" applyFill="1" applyBorder="1" applyAlignment="1" applyProtection="1">
      <alignment horizontal="center" vertical="center" wrapText="1"/>
    </xf>
    <xf numFmtId="0" fontId="12" fillId="3" borderId="26" xfId="0" applyFont="1" applyFill="1" applyBorder="1" applyAlignment="1" applyProtection="1">
      <alignment vertical="center" wrapText="1"/>
    </xf>
    <xf numFmtId="49" fontId="12" fillId="3" borderId="20" xfId="0" applyNumberFormat="1" applyFont="1" applyFill="1" applyBorder="1" applyAlignment="1" applyProtection="1">
      <alignment vertical="center"/>
    </xf>
    <xf numFmtId="0" fontId="12" fillId="0" borderId="44" xfId="0" applyFont="1" applyFill="1" applyBorder="1" applyAlignment="1" applyProtection="1">
      <alignment horizontal="center" vertical="center" wrapText="1"/>
    </xf>
    <xf numFmtId="38" fontId="12" fillId="0" borderId="44" xfId="1" applyFont="1" applyFill="1" applyBorder="1" applyAlignment="1" applyProtection="1">
      <alignment horizontal="right" vertical="center" wrapText="1"/>
    </xf>
    <xf numFmtId="38" fontId="12" fillId="0" borderId="44" xfId="1" applyFont="1" applyFill="1" applyBorder="1" applyAlignment="1" applyProtection="1">
      <alignment horizontal="center" vertical="center" wrapText="1"/>
    </xf>
    <xf numFmtId="0" fontId="24" fillId="0" borderId="0" xfId="0" applyFont="1" applyFill="1" applyBorder="1" applyAlignment="1" applyProtection="1">
      <alignment horizontal="left" vertical="center"/>
    </xf>
    <xf numFmtId="0" fontId="17" fillId="0" borderId="0" xfId="3" applyFont="1" applyFill="1" applyBorder="1" applyAlignment="1" applyProtection="1">
      <alignment vertical="center"/>
    </xf>
    <xf numFmtId="0" fontId="55" fillId="2" borderId="8" xfId="15" applyNumberFormat="1" applyFont="1" applyFill="1" applyBorder="1" applyAlignment="1" applyProtection="1">
      <alignment horizontal="center" vertical="center" wrapText="1"/>
    </xf>
    <xf numFmtId="0" fontId="55" fillId="2" borderId="16" xfId="15" applyNumberFormat="1" applyFont="1" applyFill="1" applyBorder="1" applyAlignment="1" applyProtection="1">
      <alignment horizontal="center" vertical="center" shrinkToFit="1"/>
    </xf>
    <xf numFmtId="0" fontId="55" fillId="2" borderId="12" xfId="15" applyNumberFormat="1" applyFont="1" applyFill="1" applyBorder="1" applyAlignment="1" applyProtection="1">
      <alignment horizontal="center" vertical="center" wrapText="1" shrinkToFit="1"/>
    </xf>
    <xf numFmtId="0" fontId="17" fillId="0" borderId="0" xfId="3" applyFont="1" applyFill="1" applyBorder="1" applyAlignment="1" applyProtection="1">
      <alignment horizontal="center" vertical="center"/>
    </xf>
    <xf numFmtId="0" fontId="12" fillId="4" borderId="0" xfId="3" applyFont="1" applyFill="1" applyBorder="1" applyAlignment="1" applyProtection="1">
      <alignment vertical="center"/>
    </xf>
    <xf numFmtId="49" fontId="17" fillId="3" borderId="67" xfId="3" applyNumberFormat="1" applyFont="1" applyFill="1" applyBorder="1" applyAlignment="1" applyProtection="1">
      <alignment horizontal="center" vertical="center" textRotation="255"/>
    </xf>
    <xf numFmtId="0" fontId="17" fillId="3" borderId="67" xfId="3" applyFont="1" applyFill="1" applyBorder="1" applyAlignment="1" applyProtection="1">
      <alignment horizontal="center" vertical="center" wrapText="1" readingOrder="1"/>
    </xf>
    <xf numFmtId="49" fontId="17" fillId="3" borderId="30" xfId="3" applyNumberFormat="1" applyFont="1" applyFill="1" applyBorder="1" applyAlignment="1" applyProtection="1">
      <alignment horizontal="center" vertical="center" textRotation="255"/>
    </xf>
    <xf numFmtId="0" fontId="17" fillId="3" borderId="30" xfId="3" applyFont="1" applyFill="1" applyBorder="1" applyAlignment="1" applyProtection="1">
      <alignment horizontal="center" vertical="center" wrapText="1" readingOrder="1"/>
    </xf>
    <xf numFmtId="49" fontId="17" fillId="3" borderId="144" xfId="3" applyNumberFormat="1" applyFont="1" applyFill="1" applyBorder="1" applyAlignment="1" applyProtection="1">
      <alignment horizontal="center" vertical="center" textRotation="255"/>
    </xf>
    <xf numFmtId="0" fontId="17" fillId="3" borderId="144" xfId="3" applyFont="1" applyFill="1" applyBorder="1" applyAlignment="1" applyProtection="1">
      <alignment horizontal="center" vertical="center" wrapText="1" readingOrder="1"/>
    </xf>
    <xf numFmtId="49" fontId="17" fillId="3" borderId="66" xfId="3" applyNumberFormat="1" applyFont="1" applyFill="1" applyBorder="1" applyAlignment="1" applyProtection="1">
      <alignment horizontal="center" vertical="center" textRotation="255"/>
    </xf>
    <xf numFmtId="0" fontId="17" fillId="3" borderId="66" xfId="3" applyFont="1" applyFill="1" applyBorder="1" applyAlignment="1" applyProtection="1">
      <alignment horizontal="center" vertical="center" wrapText="1" readingOrder="1"/>
    </xf>
    <xf numFmtId="0" fontId="24" fillId="0" borderId="0" xfId="3" applyFont="1" applyBorder="1" applyAlignment="1" applyProtection="1">
      <alignment horizontal="left"/>
    </xf>
    <xf numFmtId="0" fontId="17" fillId="3" borderId="12" xfId="0" applyFont="1" applyFill="1" applyBorder="1" applyAlignment="1" applyProtection="1">
      <alignment horizontal="center" vertical="center" shrinkToFit="1"/>
    </xf>
    <xf numFmtId="0" fontId="17" fillId="0" borderId="0" xfId="3" applyFont="1" applyFill="1" applyBorder="1" applyAlignment="1" applyProtection="1">
      <alignment horizontal="left" vertical="center" wrapText="1"/>
    </xf>
    <xf numFmtId="0" fontId="17" fillId="0" borderId="5" xfId="3" applyFont="1" applyFill="1" applyBorder="1" applyAlignment="1" applyProtection="1">
      <alignment horizontal="center" vertical="center"/>
    </xf>
    <xf numFmtId="49" fontId="17" fillId="3" borderId="164" xfId="3" applyNumberFormat="1" applyFont="1" applyFill="1" applyBorder="1" applyAlignment="1" applyProtection="1">
      <alignment horizontal="center" vertical="center" wrapText="1"/>
    </xf>
    <xf numFmtId="49" fontId="17" fillId="3" borderId="165" xfId="3" applyNumberFormat="1" applyFont="1" applyFill="1" applyBorder="1" applyAlignment="1" applyProtection="1">
      <alignment horizontal="center" vertical="center" wrapText="1"/>
    </xf>
    <xf numFmtId="0" fontId="20" fillId="0" borderId="5" xfId="3" applyFont="1" applyBorder="1" applyAlignment="1" applyProtection="1">
      <alignment horizontal="left"/>
    </xf>
    <xf numFmtId="0" fontId="19" fillId="0" borderId="0" xfId="3" applyFont="1" applyAlignment="1" applyProtection="1">
      <alignment horizontal="center" vertical="center"/>
    </xf>
    <xf numFmtId="0" fontId="42" fillId="0" borderId="12" xfId="0" applyFont="1" applyBorder="1" applyAlignment="1" applyProtection="1">
      <alignment horizontal="center" vertical="center" wrapText="1"/>
      <protection locked="0"/>
    </xf>
    <xf numFmtId="0" fontId="23" fillId="0" borderId="0" xfId="3" applyFont="1" applyAlignment="1" applyProtection="1">
      <alignment vertical="center"/>
    </xf>
    <xf numFmtId="0" fontId="19" fillId="0" borderId="0" xfId="3" applyFont="1" applyBorder="1" applyAlignment="1" applyProtection="1">
      <alignment horizontal="left" vertical="center"/>
    </xf>
    <xf numFmtId="0" fontId="19" fillId="0" borderId="0" xfId="3" applyFont="1" applyBorder="1" applyAlignment="1" applyProtection="1">
      <alignment horizontal="center" vertical="center" wrapText="1"/>
    </xf>
    <xf numFmtId="0" fontId="19" fillId="0" borderId="0" xfId="3" applyFont="1" applyBorder="1" applyAlignment="1" applyProtection="1">
      <alignment horizontal="center" vertical="center"/>
    </xf>
    <xf numFmtId="38" fontId="19" fillId="0" borderId="0" xfId="1" applyFont="1" applyBorder="1" applyAlignment="1" applyProtection="1">
      <alignment horizontal="center" vertical="center"/>
    </xf>
    <xf numFmtId="38" fontId="43" fillId="0" borderId="63" xfId="1" applyFont="1" applyFill="1" applyBorder="1" applyAlignment="1" applyProtection="1">
      <alignment horizontal="right" vertical="center" shrinkToFit="1"/>
      <protection locked="0"/>
    </xf>
    <xf numFmtId="38" fontId="43" fillId="0" borderId="16" xfId="1" applyFont="1" applyFill="1" applyBorder="1" applyAlignment="1" applyProtection="1">
      <alignment horizontal="right" vertical="center" wrapText="1"/>
      <protection locked="0"/>
    </xf>
    <xf numFmtId="38" fontId="43" fillId="0" borderId="16" xfId="1" applyFont="1" applyFill="1" applyBorder="1" applyAlignment="1" applyProtection="1">
      <alignment horizontal="right" vertical="center" shrinkToFit="1"/>
      <protection locked="0"/>
    </xf>
    <xf numFmtId="38" fontId="43" fillId="0" borderId="36" xfId="1" applyFont="1" applyFill="1" applyBorder="1" applyAlignment="1" applyProtection="1">
      <alignment horizontal="right" vertical="center" wrapText="1" shrinkToFit="1"/>
      <protection locked="0"/>
    </xf>
    <xf numFmtId="38" fontId="43" fillId="0" borderId="12" xfId="1" applyFont="1" applyFill="1" applyBorder="1" applyAlignment="1" applyProtection="1">
      <alignment horizontal="right" vertical="center" wrapText="1" shrinkToFit="1"/>
      <protection locked="0"/>
    </xf>
    <xf numFmtId="38" fontId="43" fillId="0" borderId="63" xfId="1" applyFont="1" applyFill="1" applyBorder="1" applyAlignment="1" applyProtection="1">
      <alignment horizontal="right" vertical="center" wrapText="1" shrinkToFit="1"/>
      <protection locked="0"/>
    </xf>
    <xf numFmtId="176" fontId="43" fillId="0" borderId="12" xfId="3" applyNumberFormat="1" applyFont="1" applyFill="1" applyBorder="1" applyAlignment="1" applyProtection="1">
      <alignment horizontal="center" vertical="center" shrinkToFit="1"/>
      <protection locked="0"/>
    </xf>
    <xf numFmtId="0" fontId="10" fillId="3" borderId="7" xfId="3" applyFont="1" applyFill="1" applyBorder="1" applyAlignment="1" applyProtection="1">
      <alignment horizontal="center" vertical="center"/>
    </xf>
    <xf numFmtId="0" fontId="19" fillId="0" borderId="0" xfId="3" applyFont="1" applyFill="1" applyBorder="1" applyAlignment="1">
      <alignment horizontal="left" vertical="center" wrapText="1"/>
    </xf>
    <xf numFmtId="0" fontId="10" fillId="3" borderId="12" xfId="0" applyFont="1" applyFill="1" applyBorder="1" applyAlignment="1" applyProtection="1">
      <alignment horizontal="center" vertical="center"/>
    </xf>
    <xf numFmtId="177" fontId="10" fillId="3" borderId="12" xfId="0" applyNumberFormat="1"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10" fillId="3" borderId="32"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9" fillId="0" borderId="0" xfId="3" applyFont="1" applyFill="1" applyBorder="1" applyAlignment="1" applyProtection="1">
      <alignment vertical="top" wrapText="1"/>
      <protection locked="0"/>
    </xf>
    <xf numFmtId="0" fontId="19" fillId="0" borderId="0" xfId="3" applyFont="1" applyAlignment="1" applyProtection="1">
      <alignment vertical="center"/>
      <protection locked="0"/>
    </xf>
    <xf numFmtId="0" fontId="19" fillId="0" borderId="0" xfId="3" applyFont="1" applyAlignment="1" applyProtection="1">
      <alignment vertical="center" wrapText="1"/>
      <protection locked="0"/>
    </xf>
    <xf numFmtId="0" fontId="23" fillId="0" borderId="0" xfId="3" applyFont="1" applyFill="1" applyBorder="1" applyAlignment="1" applyProtection="1">
      <alignment horizontal="left" vertical="top" wrapText="1"/>
      <protection locked="0"/>
    </xf>
    <xf numFmtId="0" fontId="23"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vertical="top"/>
      <protection locked="0"/>
    </xf>
    <xf numFmtId="0" fontId="18" fillId="0" borderId="0" xfId="3" applyFont="1" applyFill="1" applyBorder="1" applyAlignment="1" applyProtection="1">
      <alignment vertical="center"/>
      <protection locked="0"/>
    </xf>
    <xf numFmtId="0" fontId="18" fillId="0" borderId="0" xfId="3" applyFont="1" applyFill="1" applyBorder="1" applyAlignment="1" applyProtection="1">
      <alignment vertical="top"/>
      <protection locked="0"/>
    </xf>
    <xf numFmtId="0" fontId="18" fillId="4" borderId="0" xfId="3" applyFont="1" applyFill="1" applyBorder="1" applyAlignment="1" applyProtection="1">
      <alignment vertical="center"/>
      <protection locked="0"/>
    </xf>
    <xf numFmtId="0" fontId="19" fillId="0" borderId="0" xfId="3" applyFont="1" applyFill="1" applyBorder="1" applyAlignment="1" applyProtection="1">
      <alignment vertical="center"/>
      <protection locked="0"/>
    </xf>
    <xf numFmtId="49" fontId="23" fillId="0" borderId="0" xfId="3" applyNumberFormat="1"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46" fillId="0" borderId="0" xfId="3" applyFont="1" applyAlignment="1" applyProtection="1">
      <alignment horizontal="left" vertical="center" wrapText="1"/>
    </xf>
    <xf numFmtId="49" fontId="12" fillId="3" borderId="19" xfId="0" applyNumberFormat="1" applyFont="1" applyFill="1" applyBorder="1" applyAlignment="1" applyProtection="1">
      <alignment vertical="center" wrapText="1"/>
    </xf>
    <xf numFmtId="0" fontId="12" fillId="0" borderId="0" xfId="0" applyFont="1" applyProtection="1">
      <alignment vertical="center"/>
    </xf>
    <xf numFmtId="0" fontId="17" fillId="0" borderId="0" xfId="3" applyFont="1" applyFill="1" applyBorder="1" applyAlignment="1" applyProtection="1">
      <alignment vertical="center" wrapText="1" shrinkToFit="1"/>
    </xf>
    <xf numFmtId="0" fontId="12" fillId="0" borderId="0" xfId="0" applyFont="1" applyBorder="1" applyAlignment="1" applyProtection="1">
      <alignment vertical="center" wrapText="1"/>
    </xf>
    <xf numFmtId="0" fontId="17" fillId="0" borderId="14" xfId="3" applyFont="1" applyFill="1" applyBorder="1" applyAlignment="1" applyProtection="1">
      <alignment vertical="center"/>
    </xf>
    <xf numFmtId="0" fontId="17" fillId="3" borderId="168" xfId="3" applyFont="1" applyFill="1" applyBorder="1" applyAlignment="1" applyProtection="1">
      <alignment horizontal="center" vertical="center" wrapText="1"/>
    </xf>
    <xf numFmtId="0" fontId="17" fillId="3" borderId="165" xfId="3" applyFont="1" applyFill="1" applyBorder="1" applyAlignment="1" applyProtection="1">
      <alignment horizontal="center" vertical="center" wrapText="1"/>
    </xf>
    <xf numFmtId="0" fontId="17" fillId="3" borderId="36"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shrinkToFit="1"/>
    </xf>
    <xf numFmtId="0" fontId="17" fillId="3" borderId="67" xfId="3" applyFont="1" applyFill="1" applyBorder="1" applyAlignment="1" applyProtection="1">
      <alignment horizontal="center" vertical="center" wrapText="1" shrinkToFit="1"/>
    </xf>
    <xf numFmtId="0" fontId="17" fillId="3" borderId="15" xfId="3" applyFont="1" applyFill="1" applyBorder="1" applyAlignment="1" applyProtection="1">
      <alignment horizontal="center" vertical="center" wrapText="1" shrinkToFit="1"/>
    </xf>
    <xf numFmtId="0" fontId="17"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vertical="center"/>
      <protection locked="0"/>
    </xf>
    <xf numFmtId="182" fontId="47" fillId="3" borderId="0" xfId="0" applyNumberFormat="1" applyFont="1" applyFill="1" applyAlignment="1" applyProtection="1">
      <alignment horizontal="center" vertical="center" wrapText="1"/>
    </xf>
    <xf numFmtId="38" fontId="47" fillId="6" borderId="0" xfId="1" applyFont="1" applyFill="1" applyAlignment="1" applyProtection="1">
      <alignment vertical="center" wrapText="1"/>
    </xf>
    <xf numFmtId="0" fontId="49" fillId="0" borderId="145" xfId="3" applyFont="1" applyFill="1" applyBorder="1" applyProtection="1">
      <alignment vertical="center"/>
    </xf>
    <xf numFmtId="38" fontId="46" fillId="0" borderId="0" xfId="2" applyFont="1" applyAlignment="1" applyProtection="1">
      <alignment vertical="center"/>
    </xf>
    <xf numFmtId="38" fontId="46" fillId="0" borderId="0" xfId="3" applyNumberFormat="1" applyFont="1" applyProtection="1">
      <alignment vertical="center"/>
    </xf>
    <xf numFmtId="0" fontId="47" fillId="3" borderId="13" xfId="0" applyNumberFormat="1" applyFont="1" applyFill="1" applyBorder="1" applyAlignment="1" applyProtection="1">
      <alignment horizontal="center" vertical="center" wrapText="1"/>
    </xf>
    <xf numFmtId="0" fontId="47" fillId="3" borderId="0" xfId="0" applyNumberFormat="1" applyFont="1" applyFill="1" applyBorder="1" applyAlignment="1" applyProtection="1">
      <alignment horizontal="right" vertical="center" wrapText="1"/>
    </xf>
    <xf numFmtId="38" fontId="48" fillId="3" borderId="0" xfId="0" applyNumberFormat="1" applyFont="1" applyFill="1" applyBorder="1" applyAlignment="1" applyProtection="1">
      <alignment vertical="center" wrapText="1"/>
    </xf>
    <xf numFmtId="0" fontId="44" fillId="4" borderId="145" xfId="0" applyFont="1" applyFill="1" applyBorder="1" applyProtection="1">
      <alignment vertical="center"/>
    </xf>
    <xf numFmtId="182" fontId="47" fillId="3" borderId="0" xfId="3" applyNumberFormat="1" applyFont="1" applyFill="1" applyAlignment="1" applyProtection="1">
      <alignment horizontal="center" vertical="center" wrapText="1"/>
    </xf>
    <xf numFmtId="183" fontId="47" fillId="3" borderId="0" xfId="0" applyNumberFormat="1" applyFont="1" applyFill="1" applyAlignment="1" applyProtection="1">
      <alignment horizontal="center" vertical="center"/>
    </xf>
    <xf numFmtId="0" fontId="47" fillId="3" borderId="13" xfId="0" applyNumberFormat="1" applyFont="1" applyFill="1" applyBorder="1" applyAlignment="1" applyProtection="1">
      <alignment horizontal="center" vertical="center"/>
    </xf>
    <xf numFmtId="0" fontId="44" fillId="4" borderId="150" xfId="0" applyFont="1" applyFill="1" applyBorder="1" applyProtection="1">
      <alignment vertical="center"/>
    </xf>
    <xf numFmtId="184" fontId="47" fillId="3" borderId="0" xfId="0" applyNumberFormat="1" applyFont="1" applyFill="1" applyAlignment="1" applyProtection="1">
      <alignment horizontal="center" vertical="center"/>
    </xf>
    <xf numFmtId="38" fontId="47" fillId="6" borderId="0" xfId="1" applyFont="1" applyFill="1" applyProtection="1">
      <alignment vertical="center"/>
    </xf>
    <xf numFmtId="0" fontId="49" fillId="4" borderId="145" xfId="3" applyFont="1" applyFill="1" applyBorder="1" applyProtection="1">
      <alignment vertical="center"/>
    </xf>
    <xf numFmtId="38" fontId="47" fillId="6" borderId="7" xfId="1" applyFont="1" applyFill="1" applyBorder="1" applyProtection="1">
      <alignment vertical="center"/>
    </xf>
    <xf numFmtId="0" fontId="46" fillId="3" borderId="146" xfId="0" applyNumberFormat="1" applyFont="1" applyFill="1" applyBorder="1" applyAlignment="1" applyProtection="1">
      <alignment vertical="center"/>
    </xf>
    <xf numFmtId="0" fontId="46" fillId="3" borderId="148" xfId="0" applyNumberFormat="1" applyFont="1" applyFill="1" applyBorder="1" applyAlignment="1" applyProtection="1">
      <alignment vertical="center"/>
    </xf>
    <xf numFmtId="38" fontId="47" fillId="3" borderId="151" xfId="0" applyNumberFormat="1" applyFont="1" applyFill="1" applyBorder="1" applyAlignment="1" applyProtection="1">
      <alignment horizontal="right" vertical="center"/>
    </xf>
    <xf numFmtId="38" fontId="48" fillId="3" borderId="3" xfId="0" applyNumberFormat="1" applyFont="1" applyFill="1" applyBorder="1" applyAlignment="1" applyProtection="1">
      <alignment vertical="center"/>
    </xf>
    <xf numFmtId="38" fontId="48" fillId="3" borderId="0" xfId="0" applyNumberFormat="1" applyFont="1" applyFill="1" applyBorder="1" applyAlignment="1" applyProtection="1">
      <alignment vertical="center"/>
    </xf>
    <xf numFmtId="0" fontId="46" fillId="3" borderId="132" xfId="0" applyNumberFormat="1" applyFont="1" applyFill="1" applyBorder="1" applyAlignment="1" applyProtection="1">
      <alignment vertical="center"/>
    </xf>
    <xf numFmtId="185" fontId="47" fillId="3" borderId="0" xfId="0" applyNumberFormat="1" applyFont="1" applyFill="1" applyAlignment="1" applyProtection="1">
      <alignment horizontal="center" vertical="center"/>
    </xf>
    <xf numFmtId="0" fontId="46" fillId="3" borderId="13" xfId="0" applyNumberFormat="1" applyFont="1" applyFill="1" applyBorder="1" applyAlignment="1" applyProtection="1">
      <alignment horizontal="center" vertical="center"/>
    </xf>
    <xf numFmtId="187" fontId="47" fillId="3" borderId="0" xfId="0" applyNumberFormat="1" applyFont="1" applyFill="1" applyAlignment="1" applyProtection="1">
      <alignment horizontal="center" vertical="center" wrapText="1"/>
    </xf>
    <xf numFmtId="38" fontId="47" fillId="6" borderId="0" xfId="1" applyNumberFormat="1" applyFont="1" applyFill="1" applyAlignment="1" applyProtection="1">
      <alignment vertical="center" wrapText="1"/>
    </xf>
    <xf numFmtId="0" fontId="46" fillId="3" borderId="13" xfId="0" applyNumberFormat="1" applyFont="1" applyFill="1" applyBorder="1" applyAlignment="1" applyProtection="1">
      <alignment horizontal="center" vertical="center" wrapText="1"/>
    </xf>
    <xf numFmtId="0" fontId="46" fillId="3" borderId="146" xfId="0" applyNumberFormat="1" applyFont="1" applyFill="1" applyBorder="1" applyAlignment="1" applyProtection="1">
      <alignment vertical="center" wrapText="1"/>
    </xf>
    <xf numFmtId="0" fontId="46" fillId="3" borderId="136" xfId="0" applyNumberFormat="1" applyFont="1" applyFill="1" applyBorder="1" applyAlignment="1" applyProtection="1">
      <alignment vertical="center" wrapText="1"/>
    </xf>
    <xf numFmtId="186" fontId="47" fillId="3" borderId="0" xfId="0" applyNumberFormat="1" applyFont="1" applyFill="1" applyAlignment="1" applyProtection="1">
      <alignment horizontal="center" vertical="center" wrapText="1"/>
    </xf>
    <xf numFmtId="0" fontId="46" fillId="3" borderId="0" xfId="0" applyNumberFormat="1" applyFont="1" applyFill="1" applyBorder="1" applyAlignment="1" applyProtection="1">
      <alignment horizontal="right" vertical="center" wrapText="1"/>
    </xf>
    <xf numFmtId="0" fontId="45" fillId="0" borderId="152" xfId="3" applyFont="1" applyBorder="1" applyAlignment="1" applyProtection="1">
      <alignment horizontal="center" vertical="center"/>
    </xf>
    <xf numFmtId="0" fontId="45" fillId="0" borderId="153" xfId="3" applyFont="1" applyBorder="1" applyAlignment="1" applyProtection="1">
      <alignment horizontal="center" vertical="center"/>
    </xf>
    <xf numFmtId="0" fontId="0" fillId="0" borderId="0" xfId="0" applyProtection="1">
      <alignment vertical="center"/>
    </xf>
    <xf numFmtId="0" fontId="45" fillId="0" borderId="154" xfId="3" applyFont="1" applyBorder="1" applyAlignment="1" applyProtection="1">
      <alignment horizontal="center" vertical="center"/>
    </xf>
    <xf numFmtId="0" fontId="45" fillId="0" borderId="155" xfId="3" applyFont="1" applyBorder="1" applyAlignment="1" applyProtection="1">
      <alignment horizontal="center" vertical="center"/>
    </xf>
    <xf numFmtId="0" fontId="17" fillId="3" borderId="36" xfId="3" applyFont="1" applyFill="1" applyBorder="1" applyAlignment="1" applyProtection="1">
      <alignment horizontal="center" vertical="center"/>
    </xf>
    <xf numFmtId="0" fontId="17" fillId="3" borderId="12" xfId="3" applyFont="1" applyFill="1" applyBorder="1" applyAlignment="1" applyProtection="1">
      <alignment horizontal="left" vertical="center" wrapText="1"/>
    </xf>
    <xf numFmtId="0" fontId="17" fillId="3" borderId="12" xfId="3" applyFont="1" applyFill="1" applyBorder="1" applyAlignment="1" applyProtection="1">
      <alignment horizontal="center" vertical="center" wrapText="1"/>
    </xf>
    <xf numFmtId="0" fontId="17" fillId="3" borderId="12" xfId="3" applyFont="1" applyFill="1" applyBorder="1" applyAlignment="1" applyProtection="1">
      <alignment horizontal="center" vertical="center"/>
    </xf>
    <xf numFmtId="0" fontId="43" fillId="0" borderId="16" xfId="16" applyNumberFormat="1" applyFont="1" applyFill="1" applyBorder="1" applyAlignment="1" applyProtection="1">
      <alignment horizontal="center" vertical="center" wrapText="1" shrinkToFit="1"/>
      <protection locked="0"/>
    </xf>
    <xf numFmtId="0" fontId="24" fillId="0" borderId="7" xfId="3" applyFont="1" applyBorder="1" applyAlignment="1" applyProtection="1">
      <alignment horizontal="left"/>
    </xf>
    <xf numFmtId="0" fontId="20" fillId="0" borderId="7" xfId="3" applyFont="1" applyBorder="1" applyAlignment="1" applyProtection="1">
      <alignment horizontal="left" vertical="center"/>
    </xf>
    <xf numFmtId="0" fontId="17" fillId="3" borderId="42" xfId="3" applyFont="1" applyFill="1" applyBorder="1" applyAlignment="1" applyProtection="1">
      <alignment horizontal="left" vertical="center" wrapText="1" shrinkToFit="1"/>
    </xf>
    <xf numFmtId="0" fontId="17" fillId="0" borderId="5" xfId="3" applyFont="1" applyFill="1" applyBorder="1" applyAlignment="1" applyProtection="1">
      <alignment horizontal="center" vertical="center" wrapText="1"/>
    </xf>
    <xf numFmtId="0" fontId="17" fillId="0" borderId="14" xfId="3" applyFont="1" applyFill="1" applyBorder="1" applyAlignment="1" applyProtection="1">
      <alignment horizontal="center" vertical="center" wrapText="1"/>
    </xf>
    <xf numFmtId="0" fontId="17" fillId="0" borderId="139" xfId="3" applyFont="1" applyFill="1" applyBorder="1" applyAlignment="1" applyProtection="1">
      <alignment horizontal="center" vertical="center" wrapText="1"/>
    </xf>
    <xf numFmtId="0" fontId="17" fillId="3" borderId="67"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0" fontId="17" fillId="0" borderId="14" xfId="3" applyFont="1" applyFill="1" applyBorder="1" applyAlignment="1" applyProtection="1">
      <alignment horizontal="left" vertical="center" wrapText="1"/>
    </xf>
    <xf numFmtId="0" fontId="17" fillId="3" borderId="1" xfId="3" applyFont="1" applyFill="1" applyBorder="1" applyAlignment="1" applyProtection="1">
      <alignment vertical="center" wrapText="1"/>
    </xf>
    <xf numFmtId="0" fontId="17" fillId="3" borderId="9" xfId="3" applyFont="1" applyFill="1" applyBorder="1" applyAlignment="1" applyProtection="1">
      <alignment vertical="center" wrapText="1"/>
    </xf>
    <xf numFmtId="0" fontId="17" fillId="3" borderId="11" xfId="3" applyFont="1" applyFill="1" applyBorder="1" applyAlignment="1" applyProtection="1">
      <alignment horizontal="left" vertical="center" wrapText="1"/>
    </xf>
    <xf numFmtId="0" fontId="17" fillId="3" borderId="10" xfId="3" applyFont="1" applyFill="1" applyBorder="1" applyAlignment="1" applyProtection="1">
      <alignment horizontal="left" vertical="center" wrapText="1"/>
    </xf>
    <xf numFmtId="0" fontId="17" fillId="0" borderId="14" xfId="3" applyFont="1" applyFill="1" applyBorder="1" applyAlignment="1" applyProtection="1">
      <alignment horizontal="left" vertical="top" wrapText="1"/>
    </xf>
    <xf numFmtId="0" fontId="43" fillId="0" borderId="14" xfId="3" applyFont="1" applyFill="1" applyBorder="1" applyAlignment="1" applyProtection="1">
      <alignment horizontal="left" vertical="top" wrapText="1"/>
    </xf>
    <xf numFmtId="0" fontId="17" fillId="3" borderId="130" xfId="3" applyFont="1" applyFill="1" applyBorder="1" applyAlignment="1" applyProtection="1">
      <alignment vertical="center" wrapText="1"/>
    </xf>
    <xf numFmtId="0" fontId="17" fillId="3" borderId="66" xfId="3" applyFont="1" applyFill="1" applyBorder="1" applyAlignment="1" applyProtection="1">
      <alignment horizontal="center" vertical="center" wrapText="1"/>
    </xf>
    <xf numFmtId="0" fontId="24" fillId="0" borderId="1" xfId="3" applyFont="1" applyBorder="1" applyAlignment="1" applyProtection="1"/>
    <xf numFmtId="0" fontId="24" fillId="0" borderId="5" xfId="3" applyFont="1" applyBorder="1" applyAlignment="1" applyProtection="1">
      <alignment vertical="center"/>
    </xf>
    <xf numFmtId="0" fontId="12" fillId="0" borderId="5" xfId="3" applyFont="1" applyFill="1" applyBorder="1" applyAlignment="1" applyProtection="1">
      <alignment vertical="center"/>
    </xf>
    <xf numFmtId="0" fontId="12" fillId="0" borderId="2" xfId="3" applyFont="1" applyFill="1" applyBorder="1" applyAlignment="1" applyProtection="1">
      <alignment vertical="center"/>
    </xf>
    <xf numFmtId="0" fontId="17" fillId="3" borderId="30" xfId="3" applyFont="1" applyFill="1" applyBorder="1" applyAlignment="1" applyProtection="1">
      <alignment horizontal="center" vertical="center" wrapText="1"/>
    </xf>
    <xf numFmtId="0" fontId="17" fillId="3" borderId="130" xfId="3" applyFont="1" applyFill="1" applyBorder="1" applyAlignment="1" applyProtection="1">
      <alignment horizontal="center" vertical="center" wrapText="1"/>
    </xf>
    <xf numFmtId="0" fontId="24" fillId="0" borderId="14" xfId="3" applyFont="1" applyBorder="1" applyAlignment="1" applyProtection="1"/>
    <xf numFmtId="0" fontId="24" fillId="0" borderId="14" xfId="3" applyFont="1" applyBorder="1" applyAlignment="1" applyProtection="1">
      <alignment vertical="center"/>
    </xf>
    <xf numFmtId="0" fontId="24" fillId="0" borderId="14" xfId="3" applyFont="1" applyBorder="1" applyAlignment="1" applyProtection="1">
      <alignment vertical="top"/>
      <protection locked="0"/>
    </xf>
    <xf numFmtId="0" fontId="12" fillId="0" borderId="14" xfId="3" applyFont="1" applyFill="1" applyBorder="1" applyAlignment="1" applyProtection="1">
      <alignment vertical="top"/>
      <protection locked="0"/>
    </xf>
    <xf numFmtId="0" fontId="17" fillId="0" borderId="0" xfId="3" applyFont="1" applyFill="1" applyBorder="1" applyAlignment="1" applyProtection="1">
      <alignment horizontal="center" vertical="center" textRotation="255"/>
    </xf>
    <xf numFmtId="0" fontId="17" fillId="0" borderId="0" xfId="3" applyFont="1" applyFill="1" applyBorder="1" applyAlignment="1" applyProtection="1">
      <alignment horizontal="center" vertical="center" wrapText="1"/>
    </xf>
    <xf numFmtId="0" fontId="17" fillId="0" borderId="0" xfId="3" applyFont="1" applyFill="1" applyBorder="1" applyAlignment="1" applyProtection="1">
      <alignment horizontal="left" vertical="top" wrapText="1"/>
      <protection locked="0"/>
    </xf>
    <xf numFmtId="0" fontId="24" fillId="0" borderId="0" xfId="3" applyFont="1" applyBorder="1" applyAlignment="1" applyProtection="1"/>
    <xf numFmtId="0" fontId="17" fillId="0" borderId="12" xfId="3" applyFont="1" applyFill="1" applyBorder="1" applyAlignment="1" applyProtection="1">
      <alignment vertical="center" wrapText="1" shrinkToFit="1"/>
      <protection locked="0"/>
    </xf>
    <xf numFmtId="0" fontId="17" fillId="0" borderId="67" xfId="3" applyFont="1" applyFill="1" applyBorder="1" applyAlignment="1" applyProtection="1">
      <alignment horizontal="center" vertical="center" shrinkToFit="1"/>
      <protection locked="0"/>
    </xf>
    <xf numFmtId="0" fontId="17" fillId="0" borderId="67" xfId="3" applyNumberFormat="1" applyFont="1" applyFill="1" applyBorder="1" applyAlignment="1" applyProtection="1">
      <alignment horizontal="center" vertical="center"/>
      <protection locked="0"/>
    </xf>
    <xf numFmtId="38" fontId="17" fillId="4" borderId="67" xfId="1" applyFont="1" applyFill="1" applyBorder="1" applyAlignment="1" applyProtection="1">
      <alignment horizontal="center" vertical="center" wrapText="1" readingOrder="1"/>
      <protection locked="0"/>
    </xf>
    <xf numFmtId="0" fontId="17" fillId="0" borderId="30" xfId="3" applyFont="1" applyFill="1" applyBorder="1" applyAlignment="1" applyProtection="1">
      <alignment horizontal="center" vertical="center" shrinkToFit="1"/>
      <protection locked="0"/>
    </xf>
    <xf numFmtId="0" fontId="17" fillId="0" borderId="30" xfId="3" applyNumberFormat="1" applyFont="1" applyFill="1" applyBorder="1" applyAlignment="1" applyProtection="1">
      <alignment horizontal="center" vertical="center"/>
      <protection locked="0"/>
    </xf>
    <xf numFmtId="38" fontId="17" fillId="4" borderId="30" xfId="1" applyFont="1" applyFill="1" applyBorder="1" applyAlignment="1" applyProtection="1">
      <alignment horizontal="center" vertical="center" wrapText="1" readingOrder="1"/>
      <protection locked="0"/>
    </xf>
    <xf numFmtId="0" fontId="17" fillId="0" borderId="144" xfId="3" applyFont="1" applyFill="1" applyBorder="1" applyAlignment="1" applyProtection="1">
      <alignment horizontal="center" vertical="center" shrinkToFit="1"/>
      <protection locked="0"/>
    </xf>
    <xf numFmtId="0" fontId="17" fillId="0" borderId="144" xfId="3" applyNumberFormat="1" applyFont="1" applyFill="1" applyBorder="1" applyAlignment="1" applyProtection="1">
      <alignment horizontal="center" vertical="center"/>
      <protection locked="0"/>
    </xf>
    <xf numFmtId="38" fontId="17" fillId="4" borderId="144" xfId="1" applyFont="1" applyFill="1" applyBorder="1" applyAlignment="1" applyProtection="1">
      <alignment horizontal="center" vertical="center" wrapText="1" readingOrder="1"/>
      <protection locked="0"/>
    </xf>
    <xf numFmtId="0" fontId="17" fillId="0" borderId="66" xfId="3" applyFont="1" applyFill="1" applyBorder="1" applyAlignment="1" applyProtection="1">
      <alignment horizontal="center" vertical="center" shrinkToFit="1"/>
      <protection locked="0"/>
    </xf>
    <xf numFmtId="0" fontId="17" fillId="0" borderId="66" xfId="3" applyNumberFormat="1" applyFont="1" applyFill="1" applyBorder="1" applyAlignment="1" applyProtection="1">
      <alignment horizontal="center" vertical="center"/>
      <protection locked="0"/>
    </xf>
    <xf numFmtId="38" fontId="17" fillId="4" borderId="66" xfId="1" applyFont="1" applyFill="1" applyBorder="1" applyAlignment="1" applyProtection="1">
      <alignment horizontal="center" vertical="center" wrapText="1" readingOrder="1"/>
      <protection locked="0"/>
    </xf>
    <xf numFmtId="0" fontId="17" fillId="0" borderId="0" xfId="0" applyFont="1" applyAlignment="1" applyProtection="1">
      <alignment horizontal="left" vertical="center"/>
    </xf>
    <xf numFmtId="0" fontId="17" fillId="3" borderId="12" xfId="0" applyFont="1" applyFill="1" applyBorder="1" applyAlignment="1" applyProtection="1">
      <alignment horizontal="left" vertical="center" wrapText="1"/>
    </xf>
    <xf numFmtId="0" fontId="17" fillId="3" borderId="12" xfId="0" applyFont="1" applyFill="1" applyBorder="1" applyAlignment="1" applyProtection="1">
      <alignment horizontal="center" vertical="center"/>
    </xf>
    <xf numFmtId="0" fontId="17" fillId="0" borderId="9"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140" xfId="0" applyFont="1" applyBorder="1" applyAlignment="1" applyProtection="1">
      <alignment horizontal="left" vertical="center"/>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141" xfId="0" applyFont="1" applyBorder="1" applyAlignment="1" applyProtection="1">
      <alignment horizontal="left" vertical="center"/>
      <protection locked="0"/>
    </xf>
    <xf numFmtId="0" fontId="17" fillId="0" borderId="41" xfId="0" applyFont="1" applyBorder="1" applyAlignment="1" applyProtection="1">
      <alignment horizontal="left" vertical="center"/>
    </xf>
    <xf numFmtId="0" fontId="17" fillId="0" borderId="6"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24" fillId="0" borderId="0" xfId="15" applyFont="1" applyProtection="1">
      <alignment vertical="center"/>
    </xf>
    <xf numFmtId="0" fontId="43" fillId="0" borderId="0" xfId="15" applyFont="1" applyProtection="1">
      <alignment vertical="center"/>
    </xf>
    <xf numFmtId="0" fontId="24" fillId="0" borderId="0" xfId="15" applyFont="1" applyAlignment="1" applyProtection="1">
      <alignment horizontal="right" vertical="center"/>
    </xf>
    <xf numFmtId="0" fontId="24" fillId="0" borderId="7" xfId="15" applyFont="1" applyBorder="1" applyAlignment="1" applyProtection="1">
      <alignment horizontal="left" vertical="center"/>
    </xf>
    <xf numFmtId="0" fontId="43" fillId="0" borderId="7" xfId="15" applyFont="1" applyBorder="1" applyAlignment="1" applyProtection="1">
      <alignment horizontal="left" vertical="center"/>
    </xf>
    <xf numFmtId="0" fontId="43" fillId="0" borderId="0" xfId="15" applyFont="1" applyAlignment="1" applyProtection="1">
      <alignment horizontal="right" vertical="center"/>
    </xf>
    <xf numFmtId="0" fontId="17" fillId="2" borderId="2" xfId="15" applyFont="1" applyFill="1" applyBorder="1" applyAlignment="1" applyProtection="1">
      <alignment horizontal="center" vertical="center" wrapText="1"/>
    </xf>
    <xf numFmtId="0" fontId="43" fillId="2" borderId="36" xfId="15" applyFont="1" applyFill="1" applyBorder="1" applyAlignment="1" applyProtection="1">
      <alignment horizontal="center" vertical="center" wrapText="1"/>
    </xf>
    <xf numFmtId="0" fontId="43" fillId="2" borderId="66" xfId="15" applyFont="1" applyFill="1" applyBorder="1" applyAlignment="1" applyProtection="1">
      <alignment horizontal="center" vertical="center" shrinkToFit="1"/>
    </xf>
    <xf numFmtId="0" fontId="58" fillId="2" borderId="66" xfId="15" applyFont="1" applyFill="1" applyBorder="1" applyAlignment="1" applyProtection="1">
      <alignment horizontal="center" vertical="center" wrapText="1" shrinkToFit="1"/>
    </xf>
    <xf numFmtId="38" fontId="43" fillId="2" borderId="8" xfId="1" applyFont="1" applyFill="1" applyBorder="1" applyAlignment="1" applyProtection="1">
      <alignment horizontal="right" vertical="center" shrinkToFit="1"/>
    </xf>
    <xf numFmtId="38" fontId="43" fillId="2" borderId="15" xfId="1" applyFont="1" applyFill="1" applyBorder="1" applyAlignment="1" applyProtection="1">
      <alignment horizontal="right" vertical="center" wrapText="1" shrinkToFit="1"/>
    </xf>
    <xf numFmtId="0" fontId="43" fillId="2" borderId="8" xfId="15" applyNumberFormat="1" applyFont="1" applyFill="1" applyBorder="1" applyAlignment="1" applyProtection="1">
      <alignment horizontal="center" vertical="center" wrapText="1"/>
    </xf>
    <xf numFmtId="38" fontId="43" fillId="2" borderId="16" xfId="1" applyFont="1" applyFill="1" applyBorder="1" applyAlignment="1" applyProtection="1">
      <alignment horizontal="right" vertical="center" shrinkToFit="1"/>
    </xf>
    <xf numFmtId="38" fontId="43" fillId="2" borderId="12" xfId="1" applyFont="1" applyFill="1" applyBorder="1" applyAlignment="1" applyProtection="1">
      <alignment horizontal="right" vertical="center" shrinkToFit="1"/>
    </xf>
    <xf numFmtId="38" fontId="43" fillId="2" borderId="12" xfId="1" applyFont="1" applyFill="1" applyBorder="1" applyAlignment="1" applyProtection="1">
      <alignment vertical="center" shrinkToFit="1"/>
    </xf>
    <xf numFmtId="0" fontId="43" fillId="2" borderId="12" xfId="15" applyNumberFormat="1" applyFont="1" applyFill="1" applyBorder="1" applyAlignment="1" applyProtection="1">
      <alignment horizontal="center" vertical="center" wrapText="1" shrinkToFit="1"/>
    </xf>
    <xf numFmtId="38" fontId="43" fillId="2" borderId="65" xfId="1" applyFont="1" applyFill="1" applyBorder="1" applyAlignment="1" applyProtection="1">
      <alignment horizontal="right" vertical="center" shrinkToFit="1"/>
    </xf>
    <xf numFmtId="38" fontId="43" fillId="2" borderId="131" xfId="1" applyFont="1" applyFill="1" applyBorder="1" applyAlignment="1" applyProtection="1">
      <alignment horizontal="right" vertical="center" shrinkToFit="1"/>
    </xf>
    <xf numFmtId="0" fontId="43" fillId="2" borderId="65" xfId="15" applyNumberFormat="1" applyFont="1" applyFill="1" applyBorder="1" applyAlignment="1" applyProtection="1">
      <alignment horizontal="center" vertical="center" shrinkToFit="1"/>
    </xf>
    <xf numFmtId="0" fontId="43" fillId="2" borderId="12" xfId="15" applyFont="1" applyFill="1" applyBorder="1" applyAlignment="1" applyProtection="1">
      <alignment horizontal="center" vertical="center"/>
    </xf>
    <xf numFmtId="38" fontId="43" fillId="2" borderId="62" xfId="1" applyFont="1" applyFill="1" applyBorder="1" applyAlignment="1" applyProtection="1">
      <alignment horizontal="right" vertical="center" shrinkToFit="1"/>
    </xf>
    <xf numFmtId="38" fontId="24" fillId="2" borderId="62" xfId="1" applyFont="1" applyFill="1" applyBorder="1" applyAlignment="1" applyProtection="1">
      <alignment horizontal="right" vertical="center" shrinkToFit="1"/>
    </xf>
    <xf numFmtId="0" fontId="43" fillId="2" borderId="62" xfId="15" applyNumberFormat="1" applyFont="1" applyFill="1" applyBorder="1" applyAlignment="1" applyProtection="1">
      <alignment horizontal="center" vertical="center" wrapText="1"/>
    </xf>
    <xf numFmtId="180" fontId="43" fillId="2" borderId="12" xfId="15" applyNumberFormat="1" applyFont="1" applyFill="1" applyBorder="1" applyAlignment="1" applyProtection="1">
      <alignment horizontal="center" vertical="center"/>
    </xf>
    <xf numFmtId="0" fontId="43" fillId="0" borderId="0" xfId="15" applyFont="1" applyFill="1" applyBorder="1" applyAlignment="1" applyProtection="1">
      <alignment horizontal="center" vertical="center" wrapText="1"/>
    </xf>
    <xf numFmtId="180" fontId="43" fillId="0" borderId="0" xfId="15" applyNumberFormat="1" applyFont="1" applyFill="1" applyBorder="1" applyAlignment="1" applyProtection="1">
      <alignment horizontal="right" vertical="center" shrinkToFit="1"/>
    </xf>
    <xf numFmtId="0" fontId="43" fillId="0" borderId="7" xfId="15" applyFont="1" applyBorder="1" applyAlignment="1" applyProtection="1">
      <alignment horizontal="right" vertical="center"/>
    </xf>
    <xf numFmtId="0" fontId="43" fillId="2" borderId="36" xfId="15" applyFont="1" applyFill="1" applyBorder="1" applyAlignment="1" applyProtection="1">
      <alignment vertical="center" wrapText="1"/>
    </xf>
    <xf numFmtId="0" fontId="43" fillId="2" borderId="12" xfId="15" applyFont="1" applyFill="1" applyBorder="1" applyAlignment="1" applyProtection="1">
      <alignment horizontal="center" vertical="center" wrapText="1"/>
    </xf>
    <xf numFmtId="0" fontId="43" fillId="2" borderId="2" xfId="15" applyFont="1" applyFill="1" applyBorder="1" applyAlignment="1" applyProtection="1">
      <alignment horizontal="center" vertical="center" wrapText="1"/>
    </xf>
    <xf numFmtId="180" fontId="43" fillId="2" borderId="132" xfId="15" applyNumberFormat="1" applyFont="1" applyFill="1" applyBorder="1" applyAlignment="1" applyProtection="1">
      <alignment horizontal="right" vertical="center" shrinkToFit="1"/>
    </xf>
    <xf numFmtId="0" fontId="43" fillId="2" borderId="12" xfId="15" applyFont="1" applyFill="1" applyBorder="1" applyAlignment="1" applyProtection="1">
      <alignment horizontal="center" vertical="center" shrinkToFit="1"/>
    </xf>
    <xf numFmtId="0" fontId="43" fillId="2" borderId="12" xfId="15" applyFont="1" applyFill="1" applyBorder="1" applyAlignment="1" applyProtection="1">
      <alignment horizontal="center" vertical="center" wrapText="1" shrinkToFit="1"/>
    </xf>
    <xf numFmtId="38" fontId="43" fillId="2" borderId="15" xfId="1" applyFont="1" applyFill="1" applyBorder="1" applyAlignment="1" applyProtection="1">
      <alignment horizontal="right" vertical="center" wrapText="1"/>
    </xf>
    <xf numFmtId="180" fontId="43" fillId="2" borderId="12" xfId="15" applyNumberFormat="1" applyFont="1" applyFill="1" applyBorder="1" applyAlignment="1" applyProtection="1">
      <alignment horizontal="right" vertical="center"/>
    </xf>
    <xf numFmtId="0" fontId="12" fillId="2" borderId="12" xfId="15" applyFont="1" applyFill="1" applyBorder="1" applyAlignment="1" applyProtection="1">
      <alignment horizontal="center" vertical="center" wrapText="1"/>
    </xf>
    <xf numFmtId="0" fontId="12" fillId="2" borderId="12" xfId="15" applyFont="1" applyFill="1" applyBorder="1" applyAlignment="1" applyProtection="1">
      <alignment horizontal="center" vertical="center"/>
    </xf>
    <xf numFmtId="38" fontId="46" fillId="6" borderId="0" xfId="1" applyFont="1" applyFill="1" applyAlignment="1" applyProtection="1">
      <alignment vertical="center" wrapText="1"/>
    </xf>
    <xf numFmtId="38" fontId="49" fillId="3" borderId="0" xfId="0" applyNumberFormat="1" applyFont="1" applyFill="1" applyBorder="1" applyAlignment="1" applyProtection="1">
      <alignment vertical="center" wrapText="1"/>
    </xf>
    <xf numFmtId="38" fontId="46" fillId="3" borderId="0" xfId="0" applyNumberFormat="1" applyFont="1" applyFill="1" applyBorder="1" applyAlignment="1" applyProtection="1">
      <alignment vertical="center" wrapText="1"/>
    </xf>
    <xf numFmtId="0" fontId="46" fillId="0" borderId="0" xfId="0" applyFont="1" applyAlignment="1" applyProtection="1">
      <alignment horizontal="center" vertical="center" wrapText="1" shrinkToFit="1"/>
      <protection locked="0"/>
    </xf>
    <xf numFmtId="38" fontId="46" fillId="0" borderId="0" xfId="1" applyFont="1" applyAlignment="1" applyProtection="1">
      <alignment horizontal="right" vertical="center" wrapText="1"/>
      <protection locked="0"/>
    </xf>
    <xf numFmtId="38" fontId="46" fillId="0" borderId="7" xfId="1" applyFont="1" applyBorder="1" applyAlignment="1" applyProtection="1">
      <alignment vertical="center" wrapText="1"/>
      <protection locked="0"/>
    </xf>
    <xf numFmtId="38" fontId="46" fillId="6" borderId="7" xfId="1" applyFont="1" applyFill="1" applyBorder="1" applyAlignment="1" applyProtection="1">
      <alignment vertical="center" wrapText="1"/>
    </xf>
    <xf numFmtId="0" fontId="46" fillId="3" borderId="148" xfId="0" applyNumberFormat="1" applyFont="1" applyFill="1" applyBorder="1" applyAlignment="1" applyProtection="1">
      <alignment vertical="center" wrapText="1"/>
    </xf>
    <xf numFmtId="38" fontId="46" fillId="3" borderId="149" xfId="0" applyNumberFormat="1" applyFont="1" applyFill="1" applyBorder="1" applyAlignment="1" applyProtection="1">
      <alignment horizontal="right" vertical="center" wrapText="1"/>
    </xf>
    <xf numFmtId="0" fontId="46" fillId="3" borderId="132" xfId="0" applyNumberFormat="1" applyFont="1" applyFill="1" applyBorder="1" applyAlignment="1" applyProtection="1">
      <alignment vertical="center" wrapText="1"/>
    </xf>
    <xf numFmtId="38" fontId="0" fillId="0" borderId="0" xfId="0" applyNumberFormat="1">
      <alignment vertical="center"/>
    </xf>
    <xf numFmtId="49" fontId="0" fillId="0" borderId="0" xfId="0" applyNumberFormat="1">
      <alignment vertical="center"/>
    </xf>
    <xf numFmtId="0" fontId="23"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horizontal="left" vertical="center"/>
      <protection locked="0"/>
    </xf>
    <xf numFmtId="0" fontId="19" fillId="0" borderId="0" xfId="3" applyFont="1" applyFill="1" applyBorder="1" applyAlignment="1" applyProtection="1">
      <alignment horizontal="left" vertical="top" wrapText="1"/>
      <protection locked="0"/>
    </xf>
    <xf numFmtId="0" fontId="18" fillId="0" borderId="0" xfId="3" applyFont="1" applyFill="1" applyBorder="1" applyAlignment="1" applyProtection="1">
      <alignment horizontal="center" vertical="center" wrapText="1"/>
      <protection locked="0"/>
    </xf>
    <xf numFmtId="0" fontId="23" fillId="0" borderId="0" xfId="3" applyFont="1" applyFill="1" applyBorder="1" applyAlignment="1" applyProtection="1">
      <alignment horizontal="left" vertical="top" wrapText="1"/>
      <protection locked="0"/>
    </xf>
    <xf numFmtId="49" fontId="23" fillId="0" borderId="0" xfId="3" applyNumberFormat="1" applyFont="1" applyFill="1" applyBorder="1" applyAlignment="1" applyProtection="1">
      <alignment horizontal="left" wrapText="1"/>
      <protection locked="0"/>
    </xf>
    <xf numFmtId="0" fontId="19" fillId="0" borderId="0" xfId="3" applyFont="1" applyFill="1" applyBorder="1" applyAlignment="1" applyProtection="1">
      <alignment vertical="center"/>
      <protection locked="0"/>
    </xf>
    <xf numFmtId="0" fontId="19" fillId="0" borderId="0" xfId="3" applyFont="1" applyFill="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0" xfId="3" applyFont="1" applyFill="1" applyBorder="1" applyAlignment="1" applyProtection="1">
      <alignment vertical="center"/>
      <protection locked="0"/>
    </xf>
    <xf numFmtId="0" fontId="11" fillId="0" borderId="13" xfId="3" applyFont="1" applyFill="1" applyBorder="1" applyAlignment="1" applyProtection="1">
      <alignment horizontal="left" vertical="center" wrapText="1"/>
      <protection locked="0"/>
    </xf>
    <xf numFmtId="0" fontId="11" fillId="0" borderId="14" xfId="3" applyFont="1" applyFill="1" applyBorder="1" applyAlignment="1" applyProtection="1">
      <alignment horizontal="left" vertical="center" wrapText="1"/>
      <protection locked="0"/>
    </xf>
    <xf numFmtId="0" fontId="11" fillId="0" borderId="16" xfId="3" applyFont="1" applyFill="1" applyBorder="1" applyAlignment="1" applyProtection="1">
      <alignment horizontal="left" vertical="center" wrapText="1"/>
      <protection locked="0"/>
    </xf>
    <xf numFmtId="0" fontId="23"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9" fillId="0" borderId="0" xfId="3" applyFont="1" applyFill="1" applyBorder="1" applyAlignment="1">
      <alignment horizontal="left" vertical="center" wrapText="1"/>
    </xf>
    <xf numFmtId="0" fontId="10" fillId="3" borderId="13" xfId="3" applyFont="1" applyFill="1" applyBorder="1" applyAlignment="1" applyProtection="1">
      <alignment horizontal="center" vertical="center"/>
    </xf>
    <xf numFmtId="0" fontId="10" fillId="3" borderId="14" xfId="3" applyFont="1" applyFill="1" applyBorder="1" applyAlignment="1" applyProtection="1">
      <alignment horizontal="center" vertical="center"/>
    </xf>
    <xf numFmtId="0" fontId="10" fillId="3" borderId="16" xfId="3" applyFont="1" applyFill="1" applyBorder="1" applyAlignment="1" applyProtection="1">
      <alignment horizontal="center" vertical="center"/>
    </xf>
    <xf numFmtId="0" fontId="42" fillId="0" borderId="13" xfId="0" applyFont="1" applyFill="1" applyBorder="1" applyAlignment="1" applyProtection="1">
      <alignment horizontal="left" vertical="center" shrinkToFit="1"/>
      <protection locked="0"/>
    </xf>
    <xf numFmtId="0" fontId="42" fillId="0" borderId="14" xfId="0" applyFont="1" applyFill="1" applyBorder="1" applyAlignment="1" applyProtection="1">
      <alignment horizontal="left" vertical="center" shrinkToFit="1"/>
      <protection locked="0"/>
    </xf>
    <xf numFmtId="0" fontId="42" fillId="0" borderId="16" xfId="0" applyFont="1" applyFill="1" applyBorder="1" applyAlignment="1" applyProtection="1">
      <alignment horizontal="left" vertical="center" shrinkToFit="1"/>
      <protection locked="0"/>
    </xf>
    <xf numFmtId="0" fontId="10" fillId="3" borderId="7" xfId="3" applyFont="1" applyFill="1" applyBorder="1" applyAlignment="1" applyProtection="1">
      <alignment horizontal="center" vertical="center"/>
    </xf>
    <xf numFmtId="0" fontId="10" fillId="3" borderId="13" xfId="3" applyFont="1" applyFill="1" applyBorder="1" applyAlignment="1" applyProtection="1">
      <alignment horizontal="center" vertical="center" wrapText="1" shrinkToFit="1"/>
    </xf>
    <xf numFmtId="0" fontId="10" fillId="3" borderId="14" xfId="3" applyFont="1" applyFill="1" applyBorder="1" applyAlignment="1" applyProtection="1">
      <alignment horizontal="center" vertical="center" wrapText="1" shrinkToFit="1"/>
    </xf>
    <xf numFmtId="0" fontId="10" fillId="3" borderId="16" xfId="3" applyFont="1" applyFill="1" applyBorder="1" applyAlignment="1" applyProtection="1">
      <alignment horizontal="center" vertical="center" wrapText="1" shrinkToFit="1"/>
    </xf>
    <xf numFmtId="49" fontId="42" fillId="0" borderId="13" xfId="0" applyNumberFormat="1" applyFont="1" applyFill="1" applyBorder="1" applyAlignment="1" applyProtection="1">
      <alignment horizontal="left" vertical="center" shrinkToFit="1"/>
      <protection locked="0"/>
    </xf>
    <xf numFmtId="49" fontId="42" fillId="0" borderId="14" xfId="0" applyNumberFormat="1" applyFont="1" applyFill="1" applyBorder="1" applyAlignment="1" applyProtection="1">
      <alignment horizontal="left" vertical="center" shrinkToFit="1"/>
      <protection locked="0"/>
    </xf>
    <xf numFmtId="49" fontId="42" fillId="0" borderId="16" xfId="0" applyNumberFormat="1" applyFont="1" applyFill="1" applyBorder="1" applyAlignment="1" applyProtection="1">
      <alignment horizontal="left" vertical="center" shrinkToFit="1"/>
      <protection locked="0"/>
    </xf>
    <xf numFmtId="0" fontId="10" fillId="3" borderId="12" xfId="0" applyFont="1" applyFill="1" applyBorder="1" applyAlignment="1" applyProtection="1">
      <alignment horizontal="center" vertical="center"/>
    </xf>
    <xf numFmtId="0" fontId="10" fillId="3" borderId="36" xfId="0" applyFont="1" applyFill="1" applyBorder="1" applyAlignment="1" applyProtection="1">
      <alignment horizontal="left" vertical="center" wrapText="1"/>
    </xf>
    <xf numFmtId="38" fontId="42" fillId="0" borderId="36" xfId="1"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20" xfId="0" applyFont="1" applyFill="1" applyBorder="1" applyAlignment="1" applyProtection="1">
      <alignment horizontal="left" vertical="center" wrapText="1"/>
    </xf>
    <xf numFmtId="38" fontId="19" fillId="2" borderId="169" xfId="1" applyFont="1" applyFill="1" applyBorder="1" applyAlignment="1" applyProtection="1">
      <alignment horizontal="right" vertical="center"/>
    </xf>
    <xf numFmtId="38" fontId="19" fillId="2" borderId="104" xfId="1" applyFont="1" applyFill="1" applyBorder="1" applyAlignment="1" applyProtection="1">
      <alignment horizontal="right" vertical="center"/>
    </xf>
    <xf numFmtId="38" fontId="19" fillId="2" borderId="170" xfId="1" applyFont="1" applyFill="1" applyBorder="1" applyAlignment="1" applyProtection="1">
      <alignment horizontal="right" vertical="center"/>
    </xf>
    <xf numFmtId="0" fontId="19" fillId="0" borderId="169" xfId="1" applyNumberFormat="1" applyFont="1" applyBorder="1" applyAlignment="1" applyProtection="1">
      <alignment horizontal="center" vertical="center"/>
      <protection locked="0"/>
    </xf>
    <xf numFmtId="0" fontId="19" fillId="0" borderId="104" xfId="1" applyNumberFormat="1" applyFont="1" applyBorder="1" applyAlignment="1" applyProtection="1">
      <alignment horizontal="center" vertical="center"/>
      <protection locked="0"/>
    </xf>
    <xf numFmtId="0" fontId="19" fillId="0" borderId="170" xfId="1" applyNumberFormat="1" applyFont="1" applyBorder="1" applyAlignment="1" applyProtection="1">
      <alignment horizontal="center" vertical="center"/>
      <protection locked="0"/>
    </xf>
    <xf numFmtId="38" fontId="19" fillId="0" borderId="169" xfId="1" applyFont="1" applyBorder="1" applyAlignment="1" applyProtection="1">
      <alignment horizontal="center" vertical="center"/>
      <protection locked="0"/>
    </xf>
    <xf numFmtId="38" fontId="19" fillId="0" borderId="104" xfId="1" applyFont="1" applyBorder="1" applyAlignment="1" applyProtection="1">
      <alignment horizontal="center" vertical="center"/>
      <protection locked="0"/>
    </xf>
    <xf numFmtId="38" fontId="19" fillId="0" borderId="170" xfId="1" applyFont="1" applyBorder="1" applyAlignment="1" applyProtection="1">
      <alignment horizontal="center" vertical="center"/>
      <protection locked="0"/>
    </xf>
    <xf numFmtId="0" fontId="10" fillId="3" borderId="12" xfId="0" applyFont="1" applyFill="1" applyBorder="1" applyAlignment="1" applyProtection="1">
      <alignment horizontal="center" vertical="center" wrapText="1"/>
    </xf>
    <xf numFmtId="38" fontId="42" fillId="0" borderId="12" xfId="1" applyFont="1" applyFill="1" applyBorder="1" applyAlignment="1" applyProtection="1">
      <alignment horizontal="center" vertical="center" wrapText="1"/>
      <protection locked="0"/>
    </xf>
    <xf numFmtId="0" fontId="24" fillId="0" borderId="0" xfId="3" applyFont="1" applyAlignment="1" applyProtection="1">
      <alignment horizontal="center" vertical="center"/>
    </xf>
    <xf numFmtId="0" fontId="19" fillId="0" borderId="0" xfId="3" applyFont="1" applyAlignment="1" applyProtection="1">
      <alignment horizontal="center" vertical="center"/>
    </xf>
    <xf numFmtId="0" fontId="19" fillId="2" borderId="169" xfId="3" applyFont="1" applyFill="1" applyBorder="1" applyAlignment="1" applyProtection="1">
      <alignment horizontal="left" vertical="center" wrapText="1"/>
    </xf>
    <xf numFmtId="0" fontId="19" fillId="2" borderId="104" xfId="3" applyFont="1" applyFill="1" applyBorder="1" applyAlignment="1" applyProtection="1">
      <alignment horizontal="left" vertical="center" wrapText="1"/>
    </xf>
    <xf numFmtId="0" fontId="19" fillId="0" borderId="13" xfId="3" applyFont="1" applyBorder="1" applyAlignment="1" applyProtection="1">
      <alignment horizontal="center" vertical="center" wrapText="1"/>
    </xf>
    <xf numFmtId="0" fontId="19" fillId="0" borderId="14" xfId="3" applyFont="1" applyBorder="1" applyAlignment="1" applyProtection="1">
      <alignment horizontal="center" vertical="center"/>
    </xf>
    <xf numFmtId="0" fontId="19" fillId="2" borderId="170" xfId="3" applyFont="1" applyFill="1" applyBorder="1" applyAlignment="1" applyProtection="1">
      <alignment horizontal="left" vertical="center" wrapText="1"/>
    </xf>
    <xf numFmtId="0" fontId="19" fillId="0" borderId="16" xfId="3" applyFont="1" applyBorder="1" applyAlignment="1" applyProtection="1">
      <alignment horizontal="center" vertical="center"/>
    </xf>
    <xf numFmtId="0" fontId="19" fillId="3" borderId="12" xfId="3" applyFont="1" applyFill="1" applyBorder="1" applyAlignment="1" applyProtection="1">
      <alignment horizontal="center" vertical="center"/>
    </xf>
    <xf numFmtId="0" fontId="19" fillId="2" borderId="12" xfId="3" applyFont="1" applyFill="1" applyBorder="1" applyAlignment="1" applyProtection="1">
      <alignment horizontal="left" vertical="center" wrapText="1" shrinkToFit="1"/>
    </xf>
    <xf numFmtId="0" fontId="19" fillId="3" borderId="37" xfId="3" applyFont="1" applyFill="1" applyBorder="1" applyAlignment="1" applyProtection="1">
      <alignment horizontal="center" vertical="center"/>
    </xf>
    <xf numFmtId="0" fontId="19" fillId="3" borderId="34" xfId="3" applyFont="1" applyFill="1" applyBorder="1" applyAlignment="1" applyProtection="1">
      <alignment horizontal="center" vertical="center"/>
    </xf>
    <xf numFmtId="0" fontId="19" fillId="0" borderId="34" xfId="3" applyFont="1" applyBorder="1" applyAlignment="1" applyProtection="1">
      <alignment horizontal="left" vertical="center"/>
      <protection locked="0"/>
    </xf>
    <xf numFmtId="0" fontId="19" fillId="0" borderId="25" xfId="3" applyFont="1" applyBorder="1" applyAlignment="1" applyProtection="1">
      <alignment horizontal="left" vertical="center"/>
      <protection locked="0"/>
    </xf>
    <xf numFmtId="0" fontId="19" fillId="3" borderId="40" xfId="3" applyFont="1" applyFill="1" applyBorder="1" applyAlignment="1" applyProtection="1">
      <alignment horizontal="center" vertical="center"/>
    </xf>
    <xf numFmtId="0" fontId="19" fillId="3" borderId="22" xfId="3" applyFont="1" applyFill="1" applyBorder="1" applyAlignment="1" applyProtection="1">
      <alignment horizontal="center" vertical="center"/>
    </xf>
    <xf numFmtId="0" fontId="19" fillId="2" borderId="22" xfId="3" applyFont="1" applyFill="1" applyBorder="1" applyAlignment="1" applyProtection="1">
      <alignment horizontal="left" vertical="center" wrapText="1"/>
    </xf>
    <xf numFmtId="0" fontId="19" fillId="2" borderId="27" xfId="3" applyFont="1" applyFill="1" applyBorder="1" applyAlignment="1" applyProtection="1">
      <alignment horizontal="left" vertical="center" wrapText="1"/>
    </xf>
    <xf numFmtId="0" fontId="10" fillId="2" borderId="12" xfId="0" applyFont="1" applyFill="1" applyBorder="1" applyAlignment="1" applyProtection="1">
      <alignment horizontal="center" vertical="center"/>
    </xf>
    <xf numFmtId="0" fontId="12" fillId="0" borderId="50"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28" xfId="0" applyFont="1" applyBorder="1" applyAlignment="1" applyProtection="1">
      <alignment horizontal="left" vertical="center" shrinkToFit="1"/>
      <protection locked="0"/>
    </xf>
    <xf numFmtId="0" fontId="12" fillId="0" borderId="32" xfId="0" applyFont="1" applyBorder="1" applyAlignment="1" applyProtection="1">
      <alignment horizontal="left" vertical="center" shrinkToFit="1"/>
      <protection locked="0"/>
    </xf>
    <xf numFmtId="0" fontId="12" fillId="0" borderId="41"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28"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3"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23"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shrinkToFit="1"/>
      <protection locked="0"/>
    </xf>
    <xf numFmtId="0" fontId="12" fillId="3" borderId="37" xfId="0" applyFont="1" applyFill="1" applyBorder="1" applyAlignment="1" applyProtection="1">
      <alignment horizontal="center" vertical="center"/>
    </xf>
    <xf numFmtId="0" fontId="12" fillId="3" borderId="34" xfId="0" applyFont="1" applyFill="1" applyBorder="1" applyAlignment="1" applyProtection="1">
      <alignment horizontal="center" vertical="center"/>
    </xf>
    <xf numFmtId="0" fontId="12" fillId="3" borderId="26"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33" xfId="0" applyFont="1" applyFill="1" applyBorder="1" applyAlignment="1" applyProtection="1">
      <alignment horizontal="center" vertical="center"/>
    </xf>
    <xf numFmtId="0" fontId="12" fillId="3" borderId="25" xfId="0" applyFont="1" applyFill="1" applyBorder="1" applyAlignment="1" applyProtection="1">
      <alignment horizontal="center" vertical="center"/>
    </xf>
    <xf numFmtId="0" fontId="12" fillId="0" borderId="38"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xf>
    <xf numFmtId="0" fontId="12" fillId="3" borderId="24" xfId="0" applyFont="1" applyFill="1" applyBorder="1" applyAlignment="1" applyProtection="1">
      <alignment horizontal="center" vertical="center"/>
    </xf>
    <xf numFmtId="49" fontId="12" fillId="0" borderId="23" xfId="0" applyNumberFormat="1" applyFont="1" applyBorder="1" applyAlignment="1" applyProtection="1">
      <alignment horizontal="left" vertical="center" wrapText="1"/>
      <protection locked="0"/>
    </xf>
    <xf numFmtId="49" fontId="12" fillId="0" borderId="19" xfId="0" applyNumberFormat="1" applyFont="1" applyBorder="1" applyAlignment="1" applyProtection="1">
      <alignment horizontal="left" vertical="center" wrapText="1"/>
      <protection locked="0"/>
    </xf>
    <xf numFmtId="49" fontId="12" fillId="0" borderId="19" xfId="0" applyNumberFormat="1" applyFont="1" applyFill="1" applyBorder="1" applyAlignment="1" applyProtection="1">
      <alignment horizontal="left" vertical="center" wrapText="1"/>
      <protection locked="0"/>
    </xf>
    <xf numFmtId="49" fontId="12" fillId="0" borderId="23" xfId="0" applyNumberFormat="1" applyFont="1" applyFill="1" applyBorder="1" applyAlignment="1" applyProtection="1">
      <alignment horizontal="right" vertical="center" wrapText="1"/>
      <protection locked="0"/>
    </xf>
    <xf numFmtId="49" fontId="12" fillId="0" borderId="19" xfId="0" applyNumberFormat="1" applyFont="1" applyFill="1" applyBorder="1" applyAlignment="1" applyProtection="1">
      <alignment horizontal="right" vertical="center" wrapText="1"/>
      <protection locked="0"/>
    </xf>
    <xf numFmtId="0" fontId="12" fillId="0" borderId="53" xfId="0" applyFont="1" applyFill="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xf>
    <xf numFmtId="0" fontId="12" fillId="0" borderId="14" xfId="0" applyFont="1" applyFill="1" applyBorder="1" applyAlignment="1" applyProtection="1">
      <alignment horizontal="left" vertical="center"/>
    </xf>
    <xf numFmtId="0" fontId="12" fillId="0" borderId="14"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177" fontId="43" fillId="0" borderId="33" xfId="0" applyNumberFormat="1" applyFont="1" applyBorder="1" applyAlignment="1" applyProtection="1">
      <alignment vertical="center" shrinkToFit="1"/>
      <protection locked="0"/>
    </xf>
    <xf numFmtId="177" fontId="43" fillId="0" borderId="34" xfId="0" applyNumberFormat="1" applyFont="1" applyBorder="1" applyAlignment="1" applyProtection="1">
      <alignment vertical="center" shrinkToFit="1"/>
      <protection locked="0"/>
    </xf>
    <xf numFmtId="0" fontId="43" fillId="0" borderId="59" xfId="0" applyFont="1" applyFill="1" applyBorder="1" applyAlignment="1" applyProtection="1">
      <alignment vertical="center" wrapText="1" shrinkToFit="1"/>
      <protection locked="0"/>
    </xf>
    <xf numFmtId="0" fontId="43" fillId="0" borderId="5" xfId="0" applyFont="1" applyFill="1" applyBorder="1" applyAlignment="1" applyProtection="1">
      <alignment vertical="center" wrapText="1" shrinkToFit="1"/>
      <protection locked="0"/>
    </xf>
    <xf numFmtId="0" fontId="43" fillId="0" borderId="2" xfId="0" applyFont="1" applyFill="1" applyBorder="1" applyAlignment="1" applyProtection="1">
      <alignment vertical="center" wrapText="1" shrinkToFit="1"/>
      <protection locked="0"/>
    </xf>
    <xf numFmtId="0" fontId="12" fillId="3" borderId="31" xfId="0" applyFont="1" applyFill="1" applyBorder="1" applyAlignment="1" applyProtection="1">
      <alignment horizontal="center" vertical="center"/>
    </xf>
    <xf numFmtId="0" fontId="12" fillId="3" borderId="41" xfId="0" applyFont="1" applyFill="1" applyBorder="1" applyAlignment="1" applyProtection="1">
      <alignment horizontal="center" vertical="center"/>
    </xf>
    <xf numFmtId="49" fontId="12" fillId="0" borderId="28" xfId="0" applyNumberFormat="1" applyFont="1" applyBorder="1" applyAlignment="1" applyProtection="1">
      <alignment horizontal="left" vertical="center" shrinkToFit="1"/>
      <protection locked="0"/>
    </xf>
    <xf numFmtId="49" fontId="12" fillId="0" borderId="32" xfId="0" applyNumberFormat="1" applyFont="1" applyBorder="1" applyAlignment="1" applyProtection="1">
      <alignment horizontal="left" vertical="center" shrinkToFit="1"/>
      <protection locked="0"/>
    </xf>
    <xf numFmtId="49" fontId="12" fillId="0" borderId="41" xfId="0" applyNumberFormat="1" applyFont="1" applyBorder="1" applyAlignment="1" applyProtection="1">
      <alignment horizontal="left" vertical="center" shrinkToFit="1"/>
      <protection locked="0"/>
    </xf>
    <xf numFmtId="49" fontId="12" fillId="3" borderId="56" xfId="0" applyNumberFormat="1" applyFont="1" applyFill="1" applyBorder="1" applyAlignment="1" applyProtection="1">
      <alignment horizontal="center" vertical="center"/>
    </xf>
    <xf numFmtId="49" fontId="12" fillId="3" borderId="57" xfId="0" applyNumberFormat="1" applyFont="1" applyFill="1" applyBorder="1" applyAlignment="1" applyProtection="1">
      <alignment horizontal="center" vertical="center"/>
    </xf>
    <xf numFmtId="49" fontId="12" fillId="3" borderId="58" xfId="0" applyNumberFormat="1" applyFont="1" applyFill="1" applyBorder="1" applyAlignment="1" applyProtection="1">
      <alignment horizontal="center" vertical="center"/>
    </xf>
    <xf numFmtId="0" fontId="24" fillId="0" borderId="5"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0" fillId="3" borderId="3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38" fontId="42" fillId="0" borderId="28" xfId="1" applyFont="1" applyFill="1" applyBorder="1" applyAlignment="1" applyProtection="1">
      <alignment horizontal="right" vertical="center" wrapText="1"/>
      <protection locked="0"/>
    </xf>
    <xf numFmtId="38" fontId="42" fillId="0" borderId="32" xfId="1" applyFont="1" applyFill="1" applyBorder="1" applyAlignment="1" applyProtection="1">
      <alignment horizontal="right" vertical="center" wrapText="1"/>
      <protection locked="0"/>
    </xf>
    <xf numFmtId="0" fontId="10" fillId="3" borderId="28"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76" xfId="0" applyFont="1" applyFill="1" applyBorder="1" applyAlignment="1" applyProtection="1">
      <alignment horizontal="center" vertical="center" wrapText="1"/>
    </xf>
    <xf numFmtId="38" fontId="42" fillId="0" borderId="77" xfId="1" applyFont="1" applyFill="1" applyBorder="1" applyAlignment="1" applyProtection="1">
      <alignment horizontal="right" vertical="center" wrapText="1"/>
      <protection locked="0"/>
    </xf>
    <xf numFmtId="38" fontId="42" fillId="0" borderId="7" xfId="1" applyFont="1" applyFill="1" applyBorder="1" applyAlignment="1" applyProtection="1">
      <alignment horizontal="right" vertical="center" wrapText="1"/>
      <protection locked="0"/>
    </xf>
    <xf numFmtId="0" fontId="10" fillId="3" borderId="77"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xf>
    <xf numFmtId="0" fontId="42" fillId="0" borderId="32" xfId="0" applyFont="1" applyFill="1" applyBorder="1" applyAlignment="1" applyProtection="1">
      <alignment horizontal="left" vertical="center" wrapText="1"/>
      <protection locked="0"/>
    </xf>
    <xf numFmtId="0" fontId="42" fillId="0" borderId="29" xfId="0" applyFont="1" applyFill="1" applyBorder="1" applyAlignment="1" applyProtection="1">
      <alignment horizontal="left" vertical="center" wrapText="1"/>
      <protection locked="0"/>
    </xf>
    <xf numFmtId="0" fontId="10" fillId="3" borderId="32" xfId="0" applyFont="1" applyFill="1" applyBorder="1" applyAlignment="1" applyProtection="1">
      <alignment horizontal="center" vertical="center"/>
    </xf>
    <xf numFmtId="0" fontId="42" fillId="0" borderId="32" xfId="0" quotePrefix="1"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xf>
    <xf numFmtId="0" fontId="10" fillId="3" borderId="39" xfId="0" applyFont="1" applyFill="1" applyBorder="1" applyAlignment="1" applyProtection="1">
      <alignment horizontal="left" vertical="center"/>
    </xf>
    <xf numFmtId="0" fontId="42" fillId="0" borderId="32" xfId="0" applyFont="1" applyFill="1" applyBorder="1" applyAlignment="1" applyProtection="1">
      <alignment vertical="center" wrapText="1"/>
      <protection locked="0"/>
    </xf>
    <xf numFmtId="0" fontId="42" fillId="0" borderId="29" xfId="0" applyFont="1" applyFill="1" applyBorder="1" applyAlignment="1" applyProtection="1">
      <alignment vertical="center" wrapText="1"/>
      <protection locked="0"/>
    </xf>
    <xf numFmtId="0" fontId="10" fillId="3" borderId="17" xfId="0" applyFont="1" applyFill="1" applyBorder="1" applyAlignment="1" applyProtection="1">
      <alignment horizontal="center" vertical="center"/>
    </xf>
    <xf numFmtId="0" fontId="42" fillId="0" borderId="28" xfId="0" applyFont="1" applyFill="1" applyBorder="1" applyAlignment="1" applyProtection="1">
      <alignment horizontal="right" vertical="center" shrinkToFit="1"/>
      <protection locked="0"/>
    </xf>
    <xf numFmtId="0" fontId="42" fillId="0" borderId="32" xfId="0" applyFont="1" applyFill="1" applyBorder="1" applyAlignment="1" applyProtection="1">
      <alignment horizontal="right" vertical="center" shrinkToFit="1"/>
      <protection locked="0"/>
    </xf>
    <xf numFmtId="0" fontId="10" fillId="3" borderId="28"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xf>
    <xf numFmtId="0" fontId="10" fillId="3" borderId="41" xfId="0" applyFont="1" applyFill="1" applyBorder="1" applyAlignment="1" applyProtection="1">
      <alignment horizontal="center" vertical="center" shrinkToFit="1"/>
    </xf>
    <xf numFmtId="0" fontId="42" fillId="0" borderId="17" xfId="0" applyFont="1" applyBorder="1" applyAlignment="1" applyProtection="1">
      <alignment horizontal="right" vertical="center" shrinkToFit="1"/>
      <protection locked="0"/>
    </xf>
    <xf numFmtId="0" fontId="42" fillId="0" borderId="28" xfId="0" applyFont="1" applyBorder="1" applyAlignment="1" applyProtection="1">
      <alignment horizontal="right" vertical="center" shrinkToFit="1"/>
      <protection locked="0"/>
    </xf>
    <xf numFmtId="0" fontId="10" fillId="3" borderId="38" xfId="0" applyFont="1" applyFill="1" applyBorder="1" applyAlignment="1" applyProtection="1">
      <alignment horizontal="center" vertical="center"/>
    </xf>
    <xf numFmtId="176" fontId="10" fillId="0" borderId="17" xfId="0" applyNumberFormat="1" applyFont="1" applyBorder="1" applyAlignment="1" applyProtection="1">
      <alignment horizontal="right" vertical="center" shrinkToFit="1"/>
      <protection locked="0"/>
    </xf>
    <xf numFmtId="176" fontId="10" fillId="0" borderId="28" xfId="0" applyNumberFormat="1" applyFont="1" applyBorder="1" applyAlignment="1" applyProtection="1">
      <alignment horizontal="right" vertical="center" shrinkToFit="1"/>
      <protection locked="0"/>
    </xf>
    <xf numFmtId="0" fontId="10" fillId="3" borderId="46"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38" fontId="42" fillId="0" borderId="28" xfId="1" applyFont="1" applyBorder="1" applyAlignment="1" applyProtection="1">
      <alignment horizontal="right" vertical="center"/>
      <protection locked="0"/>
    </xf>
    <xf numFmtId="38" fontId="42" fillId="0" borderId="32" xfId="1" applyFont="1" applyBorder="1" applyAlignment="1" applyProtection="1">
      <alignment horizontal="right" vertical="center"/>
      <protection locked="0"/>
    </xf>
    <xf numFmtId="0" fontId="14" fillId="3" borderId="28"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38" fontId="10" fillId="0" borderId="28" xfId="1" applyFont="1" applyBorder="1" applyAlignment="1" applyProtection="1">
      <alignment horizontal="right" vertical="center"/>
      <protection locked="0"/>
    </xf>
    <xf numFmtId="38" fontId="10" fillId="0" borderId="32" xfId="1" applyFont="1" applyBorder="1" applyAlignment="1" applyProtection="1">
      <alignment horizontal="right" vertical="center"/>
      <protection locked="0"/>
    </xf>
    <xf numFmtId="0" fontId="42" fillId="0" borderId="28" xfId="0" applyFont="1" applyFill="1" applyBorder="1" applyAlignment="1" applyProtection="1">
      <alignment vertical="center" shrinkToFit="1"/>
      <protection locked="0"/>
    </xf>
    <xf numFmtId="0" fontId="42" fillId="0" borderId="32" xfId="0" applyFont="1" applyFill="1" applyBorder="1" applyAlignment="1" applyProtection="1">
      <alignment vertical="center" shrinkToFit="1"/>
      <protection locked="0"/>
    </xf>
    <xf numFmtId="0" fontId="42" fillId="0" borderId="41" xfId="0" applyFont="1" applyFill="1" applyBorder="1" applyAlignment="1" applyProtection="1">
      <alignment vertical="center" shrinkToFit="1"/>
      <protection locked="0"/>
    </xf>
    <xf numFmtId="0" fontId="42" fillId="0" borderId="17" xfId="0" applyFont="1" applyBorder="1" applyAlignment="1" applyProtection="1">
      <alignment vertical="center" shrinkToFit="1"/>
      <protection locked="0"/>
    </xf>
    <xf numFmtId="0" fontId="42" fillId="0" borderId="39" xfId="0" applyFont="1" applyBorder="1" applyAlignment="1" applyProtection="1">
      <alignment vertical="center" shrinkToFit="1"/>
      <protection locked="0"/>
    </xf>
    <xf numFmtId="0" fontId="10" fillId="3" borderId="9"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177" fontId="42" fillId="0" borderId="11" xfId="0" applyNumberFormat="1" applyFont="1" applyBorder="1" applyAlignment="1" applyProtection="1">
      <alignment vertical="center" shrinkToFit="1"/>
      <protection locked="0"/>
    </xf>
    <xf numFmtId="49" fontId="42" fillId="0" borderId="26" xfId="0" applyNumberFormat="1" applyFont="1" applyBorder="1" applyAlignment="1" applyProtection="1">
      <alignment vertical="center" wrapText="1" shrinkToFit="1"/>
      <protection locked="0"/>
    </xf>
    <xf numFmtId="49" fontId="42" fillId="0" borderId="11" xfId="0" applyNumberFormat="1" applyFont="1" applyBorder="1" applyAlignment="1" applyProtection="1">
      <alignment vertical="center" wrapText="1" shrinkToFit="1"/>
      <protection locked="0"/>
    </xf>
    <xf numFmtId="49" fontId="42" fillId="0" borderId="10" xfId="0" applyNumberFormat="1" applyFont="1" applyBorder="1" applyAlignment="1" applyProtection="1">
      <alignment vertical="center" wrapText="1" shrinkToFit="1"/>
      <protection locked="0"/>
    </xf>
    <xf numFmtId="49" fontId="42" fillId="0" borderId="17" xfId="0" applyNumberFormat="1" applyFont="1" applyBorder="1" applyAlignment="1" applyProtection="1">
      <alignment vertical="center" shrinkToFit="1"/>
      <protection locked="0"/>
    </xf>
    <xf numFmtId="49" fontId="10" fillId="3" borderId="56" xfId="0" applyNumberFormat="1" applyFont="1" applyFill="1" applyBorder="1" applyAlignment="1" applyProtection="1">
      <alignment horizontal="center" vertical="center" wrapText="1"/>
    </xf>
    <xf numFmtId="49" fontId="10" fillId="3" borderId="57" xfId="0" applyNumberFormat="1" applyFont="1" applyFill="1" applyBorder="1" applyAlignment="1" applyProtection="1">
      <alignment horizontal="center" vertical="center" wrapText="1"/>
    </xf>
    <xf numFmtId="49" fontId="10" fillId="3" borderId="58"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shrinkToFit="1"/>
    </xf>
    <xf numFmtId="0" fontId="10" fillId="2" borderId="12" xfId="0" applyNumberFormat="1" applyFont="1" applyFill="1" applyBorder="1" applyAlignment="1" applyProtection="1">
      <alignment vertical="center" wrapText="1" shrinkToFit="1"/>
    </xf>
    <xf numFmtId="0" fontId="42" fillId="0" borderId="13" xfId="0" applyNumberFormat="1" applyFont="1" applyBorder="1" applyAlignment="1" applyProtection="1">
      <alignment vertical="center" shrinkToFit="1"/>
      <protection locked="0"/>
    </xf>
    <xf numFmtId="0" fontId="42" fillId="0" borderId="14" xfId="0" applyNumberFormat="1" applyFont="1" applyBorder="1" applyAlignment="1" applyProtection="1">
      <alignment vertical="center" shrinkToFit="1"/>
      <protection locked="0"/>
    </xf>
    <xf numFmtId="0" fontId="42" fillId="0" borderId="16" xfId="0" applyNumberFormat="1" applyFont="1" applyBorder="1" applyAlignment="1" applyProtection="1">
      <alignment vertical="center" shrinkToFit="1"/>
      <protection locked="0"/>
    </xf>
    <xf numFmtId="49" fontId="42" fillId="2" borderId="13" xfId="0" applyNumberFormat="1" applyFont="1" applyFill="1" applyBorder="1" applyAlignment="1" applyProtection="1">
      <alignment vertical="center" wrapText="1" shrinkToFit="1"/>
    </xf>
    <xf numFmtId="0" fontId="42" fillId="2" borderId="14" xfId="0" applyNumberFormat="1" applyFont="1" applyFill="1" applyBorder="1" applyAlignment="1" applyProtection="1">
      <alignment vertical="center" wrapText="1" shrinkToFit="1"/>
    </xf>
    <xf numFmtId="0" fontId="42" fillId="2" borderId="16" xfId="0" applyNumberFormat="1" applyFont="1" applyFill="1" applyBorder="1" applyAlignment="1" applyProtection="1">
      <alignment vertical="center" wrapText="1" shrinkToFit="1"/>
    </xf>
    <xf numFmtId="177" fontId="42" fillId="0" borderId="13" xfId="0" applyNumberFormat="1" applyFont="1" applyBorder="1" applyAlignment="1" applyProtection="1">
      <alignment vertical="center" wrapText="1" shrinkToFit="1"/>
      <protection locked="0"/>
    </xf>
    <xf numFmtId="177" fontId="42" fillId="0" borderId="14" xfId="0" applyNumberFormat="1" applyFont="1" applyBorder="1" applyAlignment="1" applyProtection="1">
      <alignment vertical="center" wrapText="1" shrinkToFit="1"/>
      <protection locked="0"/>
    </xf>
    <xf numFmtId="177" fontId="42" fillId="0" borderId="16" xfId="0" applyNumberFormat="1" applyFont="1" applyBorder="1" applyAlignment="1" applyProtection="1">
      <alignment vertical="center" wrapText="1" shrinkToFit="1"/>
      <protection locked="0"/>
    </xf>
    <xf numFmtId="177" fontId="10" fillId="3" borderId="12" xfId="0" applyNumberFormat="1" applyFont="1" applyFill="1" applyBorder="1" applyAlignment="1" applyProtection="1">
      <alignment horizontal="center" vertical="center" wrapText="1"/>
    </xf>
    <xf numFmtId="177" fontId="42" fillId="0" borderId="12" xfId="0" applyNumberFormat="1" applyFont="1" applyFill="1" applyBorder="1" applyAlignment="1" applyProtection="1">
      <alignment vertical="center" shrinkToFit="1"/>
      <protection locked="0"/>
    </xf>
    <xf numFmtId="0" fontId="42" fillId="2" borderId="12" xfId="0" applyNumberFormat="1" applyFont="1" applyFill="1" applyBorder="1" applyAlignment="1" applyProtection="1">
      <alignment vertical="center" wrapText="1" shrinkToFit="1"/>
    </xf>
    <xf numFmtId="49" fontId="10" fillId="0" borderId="12" xfId="0" applyNumberFormat="1" applyFont="1" applyBorder="1" applyAlignment="1" applyProtection="1">
      <alignment vertical="center" shrinkToFit="1"/>
      <protection locked="0"/>
    </xf>
    <xf numFmtId="0" fontId="10"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right" vertical="center" shrinkToFit="1"/>
      <protection locked="0"/>
    </xf>
    <xf numFmtId="0" fontId="10" fillId="0" borderId="14" xfId="0" applyFont="1" applyFill="1" applyBorder="1" applyAlignment="1" applyProtection="1">
      <alignment horizontal="right" vertical="center" shrinkToFit="1"/>
      <protection locked="0"/>
    </xf>
    <xf numFmtId="0" fontId="10" fillId="3" borderId="3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6" fillId="3" borderId="12"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wrapText="1" shrinkToFit="1"/>
      <protection locked="0"/>
    </xf>
    <xf numFmtId="178" fontId="42" fillId="0" borderId="12" xfId="0" applyNumberFormat="1" applyFont="1" applyBorder="1" applyAlignment="1" applyProtection="1">
      <alignment horizontal="center" vertical="center"/>
      <protection locked="0"/>
    </xf>
    <xf numFmtId="0" fontId="42" fillId="0" borderId="13" xfId="0" applyFont="1" applyFill="1" applyBorder="1" applyAlignment="1" applyProtection="1">
      <alignment horizontal="left" vertical="center" wrapText="1"/>
      <protection locked="0"/>
    </xf>
    <xf numFmtId="0" fontId="42" fillId="0" borderId="14" xfId="0" applyFont="1" applyFill="1" applyBorder="1" applyAlignment="1" applyProtection="1">
      <alignment horizontal="left" vertical="center" wrapText="1"/>
      <protection locked="0"/>
    </xf>
    <xf numFmtId="0" fontId="42" fillId="0" borderId="16" xfId="0" applyFont="1" applyFill="1" applyBorder="1" applyAlignment="1" applyProtection="1">
      <alignment horizontal="left" vertical="center" wrapText="1"/>
      <protection locked="0"/>
    </xf>
    <xf numFmtId="38" fontId="42" fillId="0" borderId="12" xfId="1" applyFont="1" applyBorder="1" applyAlignment="1" applyProtection="1">
      <alignment horizontal="right" vertical="center"/>
      <protection locked="0"/>
    </xf>
    <xf numFmtId="179" fontId="42" fillId="0" borderId="12" xfId="0" applyNumberFormat="1" applyFont="1" applyBorder="1" applyAlignment="1" applyProtection="1">
      <alignment horizontal="right" vertical="center"/>
      <protection locked="0"/>
    </xf>
    <xf numFmtId="0" fontId="42" fillId="0" borderId="12" xfId="0" applyFont="1" applyBorder="1" applyAlignment="1" applyProtection="1">
      <alignment horizontal="left" vertical="center" wrapText="1"/>
      <protection locked="0"/>
    </xf>
    <xf numFmtId="0" fontId="42" fillId="0" borderId="12" xfId="0" applyFont="1" applyBorder="1" applyAlignment="1" applyProtection="1">
      <alignment horizontal="center" vertical="center"/>
      <protection locked="0"/>
    </xf>
    <xf numFmtId="38" fontId="42" fillId="0" borderId="12" xfId="1" applyFont="1" applyBorder="1" applyAlignment="1" applyProtection="1">
      <alignment horizontal="right" vertical="center" shrinkToFit="1"/>
      <protection locked="0"/>
    </xf>
    <xf numFmtId="0" fontId="12" fillId="3" borderId="12" xfId="3" applyFont="1" applyFill="1" applyBorder="1" applyAlignment="1" applyProtection="1">
      <alignment horizontal="left" vertical="center" wrapText="1" shrinkToFit="1"/>
    </xf>
    <xf numFmtId="0" fontId="12" fillId="3" borderId="12" xfId="3" applyFont="1" applyFill="1" applyBorder="1" applyAlignment="1" applyProtection="1">
      <alignment horizontal="left" vertical="center" shrinkToFit="1"/>
    </xf>
    <xf numFmtId="0" fontId="10" fillId="3" borderId="12" xfId="3" applyFont="1" applyFill="1" applyBorder="1" applyAlignment="1" applyProtection="1">
      <alignment horizontal="center" vertical="center" wrapText="1"/>
    </xf>
    <xf numFmtId="0" fontId="42" fillId="0" borderId="12" xfId="3" applyFont="1" applyFill="1" applyBorder="1" applyAlignment="1" applyProtection="1">
      <alignment horizontal="left" vertical="center" wrapText="1"/>
      <protection locked="0"/>
    </xf>
    <xf numFmtId="0" fontId="10" fillId="3" borderId="13" xfId="0" applyFont="1" applyFill="1" applyBorder="1" applyAlignment="1" applyProtection="1">
      <alignment horizontal="center" vertical="center"/>
    </xf>
    <xf numFmtId="0" fontId="10" fillId="3" borderId="47" xfId="0" applyFont="1" applyFill="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64" xfId="0" applyFont="1" applyFill="1" applyBorder="1" applyAlignment="1" applyProtection="1">
      <alignment horizontal="center" vertical="center" shrinkToFit="1"/>
    </xf>
    <xf numFmtId="0" fontId="42" fillId="0" borderId="36" xfId="0" applyFont="1" applyFill="1" applyBorder="1" applyAlignment="1" applyProtection="1">
      <alignment horizontal="center" vertical="center" shrinkToFit="1"/>
      <protection locked="0"/>
    </xf>
    <xf numFmtId="178" fontId="42" fillId="0" borderId="36" xfId="0" applyNumberFormat="1" applyFont="1" applyFill="1" applyBorder="1" applyAlignment="1" applyProtection="1">
      <alignment horizontal="center" vertical="center" shrinkToFit="1"/>
      <protection locked="0"/>
    </xf>
    <xf numFmtId="0" fontId="10" fillId="3" borderId="60" xfId="0" applyFont="1" applyFill="1" applyBorder="1" applyAlignment="1" applyProtection="1">
      <alignment horizontal="center" vertical="center"/>
    </xf>
    <xf numFmtId="0" fontId="10" fillId="3" borderId="61" xfId="0" applyFont="1" applyFill="1" applyBorder="1" applyAlignment="1" applyProtection="1">
      <alignment horizontal="center" vertical="center"/>
    </xf>
    <xf numFmtId="38" fontId="10" fillId="3" borderId="60" xfId="1" applyFont="1" applyFill="1" applyBorder="1" applyAlignment="1" applyProtection="1">
      <alignment horizontal="center" vertical="center" shrinkToFit="1"/>
    </xf>
    <xf numFmtId="38" fontId="10" fillId="3" borderId="61" xfId="1" applyFont="1" applyFill="1" applyBorder="1" applyAlignment="1" applyProtection="1">
      <alignment horizontal="center" vertical="center" shrinkToFit="1"/>
    </xf>
    <xf numFmtId="38" fontId="10" fillId="3" borderId="62" xfId="1" applyFont="1" applyFill="1" applyBorder="1" applyAlignment="1" applyProtection="1">
      <alignment horizontal="center" vertical="center" shrinkToFit="1"/>
    </xf>
    <xf numFmtId="178" fontId="10" fillId="3" borderId="61" xfId="0" applyNumberFormat="1" applyFont="1" applyFill="1" applyBorder="1" applyAlignment="1" applyProtection="1">
      <alignment horizontal="center" vertical="center" shrinkToFit="1"/>
    </xf>
    <xf numFmtId="178" fontId="10" fillId="3" borderId="62" xfId="0" applyNumberFormat="1" applyFont="1" applyFill="1" applyBorder="1" applyAlignment="1" applyProtection="1">
      <alignment horizontal="center" vertical="center" shrinkToFit="1"/>
    </xf>
    <xf numFmtId="0" fontId="43" fillId="0" borderId="12" xfId="0" applyFont="1" applyBorder="1" applyAlignment="1" applyProtection="1">
      <alignment horizontal="left" vertical="center" wrapText="1" shrinkToFit="1"/>
      <protection locked="0"/>
    </xf>
    <xf numFmtId="0" fontId="43" fillId="0" borderId="13" xfId="0" applyFont="1" applyBorder="1" applyAlignment="1" applyProtection="1">
      <alignment horizontal="left" vertical="center" wrapText="1" shrinkToFit="1"/>
      <protection locked="0"/>
    </xf>
    <xf numFmtId="0" fontId="43" fillId="0" borderId="14" xfId="0" applyFont="1" applyBorder="1" applyAlignment="1" applyProtection="1">
      <alignment horizontal="left" vertical="center" wrapText="1" shrinkToFit="1"/>
      <protection locked="0"/>
    </xf>
    <xf numFmtId="0" fontId="43" fillId="0" borderId="16" xfId="0" applyFont="1" applyBorder="1" applyAlignment="1" applyProtection="1">
      <alignment horizontal="left" vertical="center" wrapText="1" shrinkToFit="1"/>
      <protection locked="0"/>
    </xf>
    <xf numFmtId="0" fontId="43" fillId="0" borderId="12" xfId="0" applyFont="1" applyBorder="1" applyAlignment="1" applyProtection="1">
      <alignment horizontal="center" vertical="center" shrinkToFit="1"/>
      <protection locked="0"/>
    </xf>
    <xf numFmtId="178" fontId="43" fillId="0" borderId="12" xfId="0" applyNumberFormat="1" applyFont="1" applyBorder="1" applyAlignment="1" applyProtection="1">
      <alignment horizontal="center" vertical="center" shrinkToFit="1"/>
      <protection locked="0"/>
    </xf>
    <xf numFmtId="0" fontId="42" fillId="0" borderId="12" xfId="0" applyFont="1" applyBorder="1" applyAlignment="1" applyProtection="1">
      <alignment vertical="center" wrapText="1" shrinkToFit="1"/>
      <protection locked="0"/>
    </xf>
    <xf numFmtId="0" fontId="42" fillId="0" borderId="13" xfId="0" applyFont="1" applyBorder="1" applyAlignment="1" applyProtection="1">
      <alignment vertical="center" wrapText="1" shrinkToFit="1"/>
      <protection locked="0"/>
    </xf>
    <xf numFmtId="0" fontId="42" fillId="0" borderId="14" xfId="0" applyFont="1" applyBorder="1" applyAlignment="1" applyProtection="1">
      <alignment vertical="center" wrapText="1" shrinkToFit="1"/>
      <protection locked="0"/>
    </xf>
    <xf numFmtId="0" fontId="42" fillId="0" borderId="16" xfId="0" applyFont="1" applyBorder="1" applyAlignment="1" applyProtection="1">
      <alignment vertical="center" wrapText="1" shrinkToFit="1"/>
      <protection locked="0"/>
    </xf>
    <xf numFmtId="0" fontId="42" fillId="0" borderId="13" xfId="0" applyFont="1" applyBorder="1" applyAlignment="1" applyProtection="1">
      <alignment horizontal="left" vertical="center" wrapText="1" shrinkToFit="1"/>
      <protection locked="0"/>
    </xf>
    <xf numFmtId="0" fontId="42" fillId="0" borderId="14" xfId="0" applyFont="1" applyBorder="1" applyAlignment="1" applyProtection="1">
      <alignment horizontal="left" vertical="center" wrapText="1" shrinkToFit="1"/>
      <protection locked="0"/>
    </xf>
    <xf numFmtId="0" fontId="42" fillId="0" borderId="16" xfId="0" applyFont="1" applyBorder="1" applyAlignment="1" applyProtection="1">
      <alignment horizontal="left" vertical="center" wrapText="1" shrinkToFit="1"/>
      <protection locked="0"/>
    </xf>
    <xf numFmtId="0" fontId="42" fillId="0" borderId="12" xfId="0" applyFont="1" applyBorder="1" applyAlignment="1" applyProtection="1">
      <alignment horizontal="center" vertical="center" shrinkToFit="1"/>
      <protection locked="0"/>
    </xf>
    <xf numFmtId="178" fontId="42" fillId="0" borderId="12" xfId="0" applyNumberFormat="1" applyFont="1" applyBorder="1" applyAlignment="1" applyProtection="1">
      <alignment horizontal="center" vertical="center" shrinkToFit="1"/>
      <protection locked="0"/>
    </xf>
    <xf numFmtId="0" fontId="10" fillId="0" borderId="0" xfId="0" applyFont="1" applyBorder="1" applyAlignment="1" applyProtection="1">
      <alignment horizontal="left" vertical="center" wrapText="1"/>
    </xf>
    <xf numFmtId="0" fontId="17" fillId="0" borderId="18" xfId="3" applyFont="1" applyFill="1" applyBorder="1" applyAlignment="1" applyProtection="1">
      <alignment horizontal="left" vertical="top" wrapText="1"/>
      <protection locked="0"/>
    </xf>
    <xf numFmtId="0" fontId="17" fillId="0" borderId="19" xfId="3" applyFont="1" applyFill="1" applyBorder="1" applyAlignment="1" applyProtection="1">
      <alignment horizontal="left" vertical="top" wrapText="1"/>
      <protection locked="0"/>
    </xf>
    <xf numFmtId="0" fontId="17" fillId="0" borderId="20" xfId="3" applyFont="1" applyFill="1" applyBorder="1" applyAlignment="1" applyProtection="1">
      <alignment horizontal="left" vertical="top" wrapText="1"/>
      <protection locked="0"/>
    </xf>
    <xf numFmtId="0" fontId="17" fillId="0" borderId="3" xfId="3" applyFont="1" applyFill="1" applyBorder="1" applyAlignment="1" applyProtection="1">
      <alignment horizontal="left" vertical="top" wrapText="1"/>
      <protection locked="0"/>
    </xf>
    <xf numFmtId="0" fontId="17" fillId="0" borderId="0" xfId="3" applyFont="1" applyFill="1" applyBorder="1" applyAlignment="1" applyProtection="1">
      <alignment horizontal="left" vertical="top" wrapText="1"/>
      <protection locked="0"/>
    </xf>
    <xf numFmtId="0" fontId="17" fillId="0" borderId="4" xfId="3" applyFont="1" applyFill="1" applyBorder="1" applyAlignment="1" applyProtection="1">
      <alignment horizontal="left" vertical="top" wrapText="1"/>
      <protection locked="0"/>
    </xf>
    <xf numFmtId="0" fontId="17" fillId="0" borderId="9" xfId="3" applyFont="1" applyFill="1" applyBorder="1" applyAlignment="1" applyProtection="1">
      <alignment horizontal="left" vertical="top" wrapText="1"/>
      <protection locked="0"/>
    </xf>
    <xf numFmtId="0" fontId="17" fillId="0" borderId="11" xfId="3" applyFont="1" applyFill="1" applyBorder="1" applyAlignment="1" applyProtection="1">
      <alignment horizontal="left" vertical="top" wrapText="1"/>
      <protection locked="0"/>
    </xf>
    <xf numFmtId="0" fontId="17" fillId="0" borderId="10" xfId="3" applyFont="1" applyFill="1" applyBorder="1" applyAlignment="1" applyProtection="1">
      <alignment horizontal="left" vertical="top" wrapText="1"/>
      <protection locked="0"/>
    </xf>
    <xf numFmtId="0" fontId="17" fillId="0" borderId="13" xfId="3" applyFont="1" applyFill="1" applyBorder="1" applyAlignment="1" applyProtection="1">
      <alignment horizontal="left" vertical="center" wrapText="1"/>
      <protection locked="0"/>
    </xf>
    <xf numFmtId="0" fontId="17" fillId="0" borderId="71" xfId="3" applyFont="1" applyFill="1" applyBorder="1" applyAlignment="1" applyProtection="1">
      <alignment horizontal="left" vertical="center" wrapText="1"/>
      <protection locked="0"/>
    </xf>
    <xf numFmtId="0" fontId="17" fillId="4" borderId="5" xfId="3" applyFont="1" applyFill="1" applyBorder="1" applyAlignment="1" applyProtection="1">
      <alignment horizontal="left" vertical="center" wrapText="1"/>
      <protection locked="0"/>
    </xf>
    <xf numFmtId="0" fontId="17" fillId="4" borderId="2" xfId="3" applyFont="1" applyFill="1" applyBorder="1" applyAlignment="1" applyProtection="1">
      <alignment horizontal="left" vertical="center" wrapText="1"/>
      <protection locked="0"/>
    </xf>
    <xf numFmtId="0" fontId="57" fillId="0" borderId="0" xfId="3" applyFont="1" applyFill="1" applyBorder="1" applyAlignment="1" applyProtection="1">
      <alignment horizontal="left" vertical="center" wrapText="1"/>
    </xf>
    <xf numFmtId="0" fontId="43" fillId="0" borderId="7" xfId="3" applyFont="1" applyBorder="1" applyAlignment="1" applyProtection="1">
      <alignment horizontal="left" wrapText="1"/>
    </xf>
    <xf numFmtId="0" fontId="43" fillId="0" borderId="7" xfId="3" applyFont="1" applyBorder="1" applyAlignment="1" applyProtection="1">
      <alignment horizontal="left"/>
    </xf>
    <xf numFmtId="0" fontId="17" fillId="0" borderId="13" xfId="3" applyFont="1" applyFill="1" applyBorder="1" applyAlignment="1" applyProtection="1">
      <alignment horizontal="left" vertical="center" wrapText="1" shrinkToFit="1"/>
      <protection locked="0"/>
    </xf>
    <xf numFmtId="0" fontId="17" fillId="0" borderId="14" xfId="3" applyFont="1" applyFill="1" applyBorder="1" applyAlignment="1" applyProtection="1">
      <alignment horizontal="left" vertical="center" wrapText="1" shrinkToFit="1"/>
      <protection locked="0"/>
    </xf>
    <xf numFmtId="0" fontId="17" fillId="0" borderId="16" xfId="3" applyFont="1" applyFill="1" applyBorder="1" applyAlignment="1" applyProtection="1">
      <alignment horizontal="left" vertical="center" wrapText="1" shrinkToFit="1"/>
      <protection locked="0"/>
    </xf>
    <xf numFmtId="0" fontId="17" fillId="0" borderId="13" xfId="3" applyFont="1" applyFill="1" applyBorder="1" applyAlignment="1" applyProtection="1">
      <alignment horizontal="left" vertical="top" wrapText="1"/>
      <protection locked="0"/>
    </xf>
    <xf numFmtId="0" fontId="17" fillId="0" borderId="14" xfId="3" applyFont="1" applyFill="1" applyBorder="1" applyAlignment="1" applyProtection="1">
      <alignment horizontal="left" vertical="top" wrapText="1"/>
      <protection locked="0"/>
    </xf>
    <xf numFmtId="0" fontId="17" fillId="0" borderId="16" xfId="3" applyFont="1" applyFill="1" applyBorder="1" applyAlignment="1" applyProtection="1">
      <alignment horizontal="left" vertical="top" wrapText="1"/>
      <protection locked="0"/>
    </xf>
    <xf numFmtId="0" fontId="17" fillId="3" borderId="36" xfId="3" applyFont="1" applyFill="1" applyBorder="1" applyAlignment="1" applyProtection="1">
      <alignment horizontal="center" vertical="center" wrapText="1"/>
    </xf>
    <xf numFmtId="0" fontId="17" fillId="3" borderId="130"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0" fontId="17" fillId="0" borderId="66" xfId="3" applyFont="1" applyFill="1" applyBorder="1" applyAlignment="1" applyProtection="1">
      <alignment horizontal="left" vertical="top" wrapText="1"/>
      <protection locked="0"/>
    </xf>
    <xf numFmtId="0" fontId="43" fillId="0" borderId="66" xfId="3" applyFont="1" applyFill="1" applyBorder="1" applyAlignment="1" applyProtection="1">
      <alignment horizontal="left" vertical="top" wrapText="1"/>
      <protection locked="0"/>
    </xf>
    <xf numFmtId="0" fontId="17" fillId="0" borderId="6" xfId="3" applyFont="1" applyFill="1" applyBorder="1" applyAlignment="1" applyProtection="1">
      <alignment horizontal="left" vertical="top" wrapText="1"/>
      <protection locked="0"/>
    </xf>
    <xf numFmtId="0" fontId="17" fillId="0" borderId="7" xfId="3" applyFont="1" applyFill="1" applyBorder="1" applyAlignment="1" applyProtection="1">
      <alignment horizontal="left" vertical="top" wrapText="1"/>
      <protection locked="0"/>
    </xf>
    <xf numFmtId="0" fontId="17" fillId="0" borderId="8" xfId="3" applyFont="1" applyFill="1" applyBorder="1" applyAlignment="1" applyProtection="1">
      <alignment horizontal="left" vertical="top" wrapText="1"/>
      <protection locked="0"/>
    </xf>
    <xf numFmtId="0" fontId="17" fillId="3" borderId="36" xfId="3" applyFont="1" applyFill="1" applyBorder="1" applyAlignment="1" applyProtection="1">
      <alignment horizontal="center" vertical="center" textRotation="255"/>
    </xf>
    <xf numFmtId="0" fontId="17" fillId="3" borderId="130" xfId="3" applyFont="1" applyFill="1" applyBorder="1" applyAlignment="1" applyProtection="1">
      <alignment horizontal="center" vertical="center" textRotation="255"/>
    </xf>
    <xf numFmtId="0" fontId="17" fillId="3" borderId="15" xfId="3" applyFont="1" applyFill="1" applyBorder="1" applyAlignment="1" applyProtection="1">
      <alignment horizontal="center" vertical="center" textRotation="255"/>
    </xf>
    <xf numFmtId="0" fontId="17" fillId="0" borderId="9" xfId="3" applyFont="1" applyBorder="1" applyAlignment="1" applyProtection="1">
      <alignment horizontal="left" vertical="top" wrapText="1"/>
      <protection locked="0"/>
    </xf>
    <xf numFmtId="0" fontId="17" fillId="0" borderId="11" xfId="3" applyFont="1" applyBorder="1" applyAlignment="1" applyProtection="1">
      <alignment horizontal="left" vertical="top" wrapText="1"/>
      <protection locked="0"/>
    </xf>
    <xf numFmtId="0" fontId="17" fillId="0" borderId="10" xfId="3" applyFont="1" applyBorder="1" applyAlignment="1" applyProtection="1">
      <alignment horizontal="left" vertical="top" wrapText="1"/>
      <protection locked="0"/>
    </xf>
    <xf numFmtId="0" fontId="17" fillId="0" borderId="31" xfId="3" applyFont="1" applyBorder="1" applyAlignment="1" applyProtection="1">
      <alignment horizontal="left" vertical="top" wrapText="1"/>
      <protection locked="0"/>
    </xf>
    <xf numFmtId="0" fontId="17" fillId="0" borderId="32" xfId="3" applyFont="1" applyBorder="1" applyAlignment="1" applyProtection="1">
      <alignment horizontal="left" vertical="top" wrapText="1"/>
      <protection locked="0"/>
    </xf>
    <xf numFmtId="0" fontId="17" fillId="0" borderId="29" xfId="3" applyFont="1" applyBorder="1" applyAlignment="1" applyProtection="1">
      <alignment horizontal="left" vertical="top" wrapText="1"/>
      <protection locked="0"/>
    </xf>
    <xf numFmtId="0" fontId="17" fillId="0" borderId="18" xfId="3" applyFont="1" applyBorder="1" applyAlignment="1" applyProtection="1">
      <alignment horizontal="left" vertical="top" wrapText="1"/>
      <protection locked="0"/>
    </xf>
    <xf numFmtId="0" fontId="17" fillId="0" borderId="19" xfId="3" applyFont="1" applyBorder="1" applyAlignment="1" applyProtection="1">
      <alignment horizontal="left" vertical="top" wrapText="1"/>
      <protection locked="0"/>
    </xf>
    <xf numFmtId="0" fontId="17" fillId="0" borderId="20"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5" xfId="3" applyFont="1" applyBorder="1" applyAlignment="1" applyProtection="1">
      <alignment horizontal="left" vertical="top" wrapText="1"/>
      <protection locked="0"/>
    </xf>
    <xf numFmtId="0" fontId="17" fillId="0" borderId="2"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17" fillId="0" borderId="8" xfId="3" applyFont="1" applyBorder="1" applyAlignment="1" applyProtection="1">
      <alignment horizontal="left" vertical="top" wrapText="1"/>
      <protection locked="0"/>
    </xf>
    <xf numFmtId="0" fontId="17" fillId="3" borderId="36" xfId="3" applyFont="1" applyFill="1" applyBorder="1" applyAlignment="1" applyProtection="1">
      <alignment horizontal="center" vertical="center"/>
    </xf>
    <xf numFmtId="0" fontId="17" fillId="3" borderId="130" xfId="3" applyFont="1" applyFill="1" applyBorder="1" applyAlignment="1" applyProtection="1">
      <alignment horizontal="center" vertical="center"/>
    </xf>
    <xf numFmtId="0" fontId="17" fillId="3" borderId="15" xfId="3" applyFont="1" applyFill="1" applyBorder="1" applyAlignment="1" applyProtection="1">
      <alignment horizontal="center" vertical="center"/>
    </xf>
    <xf numFmtId="0" fontId="17" fillId="0" borderId="161" xfId="3" applyFont="1" applyFill="1" applyBorder="1" applyAlignment="1" applyProtection="1">
      <alignment vertical="center" wrapText="1"/>
      <protection locked="0"/>
    </xf>
    <xf numFmtId="0" fontId="17" fillId="0" borderId="69" xfId="3" applyFont="1" applyFill="1" applyBorder="1" applyAlignment="1" applyProtection="1">
      <alignment vertical="center" wrapText="1"/>
      <protection locked="0"/>
    </xf>
    <xf numFmtId="0" fontId="17" fillId="0" borderId="59" xfId="3" applyFont="1" applyFill="1" applyBorder="1" applyAlignment="1" applyProtection="1">
      <alignment vertical="center" wrapText="1"/>
      <protection locked="0"/>
    </xf>
    <xf numFmtId="0" fontId="17" fillId="3" borderId="21" xfId="3" applyFont="1" applyFill="1" applyBorder="1" applyAlignment="1" applyProtection="1">
      <alignment horizontal="center" vertical="center"/>
    </xf>
    <xf numFmtId="0" fontId="17" fillId="3" borderId="167" xfId="3" applyFont="1" applyFill="1" applyBorder="1" applyAlignment="1" applyProtection="1">
      <alignment horizontal="center" vertical="center"/>
    </xf>
    <xf numFmtId="0" fontId="17" fillId="3" borderId="42" xfId="3" applyFont="1" applyFill="1" applyBorder="1" applyAlignment="1" applyProtection="1">
      <alignment horizontal="center" vertical="center"/>
    </xf>
    <xf numFmtId="0" fontId="17" fillId="0" borderId="161" xfId="0" applyFont="1" applyFill="1" applyBorder="1" applyAlignment="1" applyProtection="1">
      <alignment vertical="center" wrapText="1"/>
      <protection locked="0"/>
    </xf>
    <xf numFmtId="0" fontId="17" fillId="0" borderId="69" xfId="0" applyFont="1" applyFill="1" applyBorder="1" applyAlignment="1" applyProtection="1">
      <alignment vertical="center" wrapText="1"/>
      <protection locked="0"/>
    </xf>
    <xf numFmtId="0" fontId="17" fillId="0" borderId="70" xfId="0" applyFont="1" applyFill="1" applyBorder="1" applyAlignment="1" applyProtection="1">
      <alignment vertical="center" wrapText="1"/>
      <protection locked="0"/>
    </xf>
    <xf numFmtId="0" fontId="17" fillId="0" borderId="162" xfId="3" applyFont="1" applyFill="1" applyBorder="1" applyAlignment="1" applyProtection="1">
      <alignment horizontal="left" vertical="center" wrapText="1"/>
      <protection locked="0"/>
    </xf>
    <xf numFmtId="0" fontId="17" fillId="0" borderId="74" xfId="3" applyFont="1" applyFill="1" applyBorder="1" applyAlignment="1" applyProtection="1">
      <alignment horizontal="left" vertical="center" wrapText="1"/>
      <protection locked="0"/>
    </xf>
    <xf numFmtId="0" fontId="17" fillId="0" borderId="166" xfId="3" applyFont="1" applyFill="1" applyBorder="1" applyAlignment="1" applyProtection="1">
      <alignment horizontal="left" vertical="center" wrapText="1"/>
      <protection locked="0"/>
    </xf>
    <xf numFmtId="0" fontId="17" fillId="0" borderId="75" xfId="3" applyFont="1" applyFill="1" applyBorder="1" applyAlignment="1" applyProtection="1">
      <alignment horizontal="left" vertical="center" wrapText="1"/>
      <protection locked="0"/>
    </xf>
    <xf numFmtId="0" fontId="17" fillId="0" borderId="163" xfId="3" applyFont="1" applyFill="1" applyBorder="1" applyAlignment="1" applyProtection="1">
      <alignment horizontal="left" vertical="center" wrapText="1"/>
      <protection locked="0"/>
    </xf>
    <xf numFmtId="0" fontId="17" fillId="0" borderId="72" xfId="3" applyFont="1" applyFill="1" applyBorder="1" applyAlignment="1" applyProtection="1">
      <alignment horizontal="left" vertical="center" wrapText="1"/>
      <protection locked="0"/>
    </xf>
    <xf numFmtId="0" fontId="17" fillId="0" borderId="73" xfId="3" applyFont="1" applyFill="1" applyBorder="1" applyAlignment="1" applyProtection="1">
      <alignment horizontal="left" vertical="center" wrapText="1"/>
      <protection locked="0"/>
    </xf>
    <xf numFmtId="0" fontId="17" fillId="0" borderId="161" xfId="3" applyFont="1" applyFill="1" applyBorder="1" applyAlignment="1" applyProtection="1">
      <alignment horizontal="left" vertical="center" wrapText="1"/>
      <protection locked="0"/>
    </xf>
    <xf numFmtId="0" fontId="17" fillId="0" borderId="69" xfId="3" applyFont="1" applyFill="1" applyBorder="1" applyAlignment="1" applyProtection="1">
      <alignment horizontal="left" vertical="center" wrapText="1"/>
      <protection locked="0"/>
    </xf>
    <xf numFmtId="0" fontId="17" fillId="3" borderId="69" xfId="3" applyFont="1" applyFill="1" applyBorder="1" applyAlignment="1" applyProtection="1">
      <alignment horizontal="center" vertical="center"/>
    </xf>
    <xf numFmtId="0" fontId="17" fillId="3" borderId="13" xfId="3" applyFont="1" applyFill="1" applyBorder="1" applyAlignment="1" applyProtection="1">
      <alignment horizontal="left" vertical="center"/>
    </xf>
    <xf numFmtId="0" fontId="17" fillId="3" borderId="14" xfId="3" applyFont="1" applyFill="1" applyBorder="1" applyAlignment="1" applyProtection="1">
      <alignment horizontal="left" vertical="center"/>
    </xf>
    <xf numFmtId="0" fontId="17" fillId="3" borderId="16" xfId="3" applyFont="1" applyFill="1" applyBorder="1" applyAlignment="1" applyProtection="1">
      <alignment horizontal="left" vertical="center"/>
    </xf>
    <xf numFmtId="0" fontId="17" fillId="0" borderId="59" xfId="3" applyFont="1" applyFill="1" applyBorder="1" applyAlignment="1" applyProtection="1">
      <alignment horizontal="left" vertical="center" wrapText="1"/>
      <protection locked="0"/>
    </xf>
    <xf numFmtId="0" fontId="24" fillId="0" borderId="0" xfId="3" applyFont="1" applyBorder="1" applyAlignment="1" applyProtection="1">
      <alignment horizontal="left"/>
    </xf>
    <xf numFmtId="0" fontId="17" fillId="0" borderId="1" xfId="3" applyFont="1" applyFill="1" applyBorder="1" applyAlignment="1" applyProtection="1">
      <alignment horizontal="left" vertical="top" wrapText="1" shrinkToFit="1"/>
      <protection locked="0"/>
    </xf>
    <xf numFmtId="0" fontId="17" fillId="0" borderId="5" xfId="3" applyFont="1" applyFill="1" applyBorder="1" applyAlignment="1" applyProtection="1">
      <alignment horizontal="left" vertical="top" wrapText="1" shrinkToFit="1"/>
      <protection locked="0"/>
    </xf>
    <xf numFmtId="0" fontId="17" fillId="0" borderId="2" xfId="3" applyFont="1" applyFill="1" applyBorder="1" applyAlignment="1" applyProtection="1">
      <alignment horizontal="left" vertical="top" wrapText="1" shrinkToFit="1"/>
      <protection locked="0"/>
    </xf>
    <xf numFmtId="0" fontId="17" fillId="0" borderId="3" xfId="3" applyFont="1" applyFill="1" applyBorder="1" applyAlignment="1" applyProtection="1">
      <alignment horizontal="left" vertical="top" wrapText="1" shrinkToFit="1"/>
      <protection locked="0"/>
    </xf>
    <xf numFmtId="0" fontId="17" fillId="0" borderId="0" xfId="3" applyFont="1" applyFill="1" applyBorder="1" applyAlignment="1" applyProtection="1">
      <alignment horizontal="left" vertical="top" wrapText="1" shrinkToFit="1"/>
      <protection locked="0"/>
    </xf>
    <xf numFmtId="0" fontId="17" fillId="0" borderId="4" xfId="3" applyFont="1" applyFill="1" applyBorder="1" applyAlignment="1" applyProtection="1">
      <alignment horizontal="left" vertical="top" wrapText="1" shrinkToFit="1"/>
      <protection locked="0"/>
    </xf>
    <xf numFmtId="0" fontId="17" fillId="0" borderId="6" xfId="3" applyFont="1" applyFill="1" applyBorder="1" applyAlignment="1" applyProtection="1">
      <alignment horizontal="left" vertical="top" wrapText="1" shrinkToFit="1"/>
      <protection locked="0"/>
    </xf>
    <xf numFmtId="0" fontId="17" fillId="0" borderId="7" xfId="3" applyFont="1" applyFill="1" applyBorder="1" applyAlignment="1" applyProtection="1">
      <alignment horizontal="left" vertical="top" wrapText="1" shrinkToFit="1"/>
      <protection locked="0"/>
    </xf>
    <xf numFmtId="0" fontId="17" fillId="0" borderId="8" xfId="3" applyFont="1" applyFill="1" applyBorder="1" applyAlignment="1" applyProtection="1">
      <alignment horizontal="left" vertical="top" wrapText="1" shrinkToFit="1"/>
      <protection locked="0"/>
    </xf>
    <xf numFmtId="0" fontId="17" fillId="3" borderId="12" xfId="3" applyFont="1" applyFill="1" applyBorder="1" applyAlignment="1" applyProtection="1">
      <alignment horizontal="left" vertical="center" wrapText="1"/>
    </xf>
    <xf numFmtId="0" fontId="17" fillId="0" borderId="12" xfId="3" applyFont="1" applyFill="1" applyBorder="1" applyAlignment="1" applyProtection="1">
      <alignment horizontal="left" vertical="center" wrapText="1"/>
      <protection locked="0"/>
    </xf>
    <xf numFmtId="0" fontId="17" fillId="0" borderId="14" xfId="3" applyFont="1" applyFill="1" applyBorder="1" applyAlignment="1" applyProtection="1">
      <alignment horizontal="left" vertical="center" wrapText="1"/>
      <protection locked="0"/>
    </xf>
    <xf numFmtId="0" fontId="17" fillId="0" borderId="16" xfId="3" applyFont="1" applyFill="1" applyBorder="1" applyAlignment="1" applyProtection="1">
      <alignment horizontal="left" vertical="center" wrapText="1"/>
      <protection locked="0"/>
    </xf>
    <xf numFmtId="0" fontId="17" fillId="3" borderId="1" xfId="3" applyFont="1" applyFill="1" applyBorder="1" applyAlignment="1" applyProtection="1">
      <alignment horizontal="left" vertical="center" wrapText="1" shrinkToFit="1"/>
    </xf>
    <xf numFmtId="0" fontId="17" fillId="3" borderId="5" xfId="3" applyFont="1" applyFill="1" applyBorder="1" applyAlignment="1" applyProtection="1">
      <alignment horizontal="left" vertical="center" wrapText="1" shrinkToFit="1"/>
    </xf>
    <xf numFmtId="0" fontId="17" fillId="3" borderId="2" xfId="3" applyFont="1" applyFill="1" applyBorder="1" applyAlignment="1" applyProtection="1">
      <alignment horizontal="left" vertical="center" wrapText="1" shrinkToFit="1"/>
    </xf>
    <xf numFmtId="0" fontId="17" fillId="0" borderId="12" xfId="3" applyFont="1" applyFill="1" applyBorder="1" applyAlignment="1" applyProtection="1">
      <alignment horizontal="left" vertical="center" wrapText="1" shrinkToFit="1"/>
      <protection locked="0"/>
    </xf>
    <xf numFmtId="0" fontId="17" fillId="3" borderId="36" xfId="3" applyFont="1" applyFill="1" applyBorder="1" applyAlignment="1" applyProtection="1">
      <alignment horizontal="center" vertical="center" textRotation="255" wrapText="1" shrinkToFit="1"/>
    </xf>
    <xf numFmtId="0" fontId="17" fillId="3" borderId="15" xfId="3" applyFont="1" applyFill="1" applyBorder="1" applyAlignment="1" applyProtection="1">
      <alignment horizontal="center" vertical="center" textRotation="255" wrapText="1" shrinkToFit="1"/>
    </xf>
    <xf numFmtId="0" fontId="17" fillId="0" borderId="9" xfId="3" applyFont="1" applyFill="1" applyBorder="1" applyAlignment="1" applyProtection="1">
      <alignment horizontal="left" vertical="top" wrapText="1" shrinkToFit="1"/>
      <protection locked="0"/>
    </xf>
    <xf numFmtId="0" fontId="17" fillId="0" borderId="11" xfId="3" applyFont="1" applyFill="1" applyBorder="1" applyAlignment="1" applyProtection="1">
      <alignment horizontal="left" vertical="top" wrapText="1" shrinkToFit="1"/>
      <protection locked="0"/>
    </xf>
    <xf numFmtId="0" fontId="17" fillId="0" borderId="10" xfId="3" applyFont="1" applyFill="1" applyBorder="1" applyAlignment="1" applyProtection="1">
      <alignment horizontal="left" vertical="top" wrapText="1" shrinkToFit="1"/>
      <protection locked="0"/>
    </xf>
    <xf numFmtId="49" fontId="17" fillId="3" borderId="1" xfId="3" applyNumberFormat="1" applyFont="1" applyFill="1" applyBorder="1" applyAlignment="1" applyProtection="1">
      <alignment horizontal="center" vertical="center" textRotation="255" wrapText="1"/>
    </xf>
    <xf numFmtId="49" fontId="17" fillId="3" borderId="6" xfId="3" applyNumberFormat="1" applyFont="1" applyFill="1" applyBorder="1" applyAlignment="1" applyProtection="1">
      <alignment horizontal="center" vertical="center" textRotation="255" wrapText="1"/>
    </xf>
    <xf numFmtId="0" fontId="17" fillId="0" borderId="157" xfId="3" applyFont="1" applyFill="1" applyBorder="1" applyAlignment="1" applyProtection="1">
      <alignment horizontal="left" vertical="top" wrapText="1"/>
      <protection locked="0"/>
    </xf>
    <xf numFmtId="0" fontId="17" fillId="0" borderId="158" xfId="3" applyFont="1" applyFill="1" applyBorder="1" applyAlignment="1" applyProtection="1">
      <alignment horizontal="left" vertical="top" wrapText="1"/>
      <protection locked="0"/>
    </xf>
    <xf numFmtId="0" fontId="17" fillId="0" borderId="159" xfId="3" applyFont="1" applyFill="1" applyBorder="1" applyAlignment="1" applyProtection="1">
      <alignment horizontal="left" vertical="top" wrapText="1"/>
      <protection locked="0"/>
    </xf>
    <xf numFmtId="0" fontId="17" fillId="0" borderId="160" xfId="3" applyFont="1" applyFill="1" applyBorder="1" applyAlignment="1" applyProtection="1">
      <alignment horizontal="left" vertical="top" wrapText="1"/>
      <protection locked="0"/>
    </xf>
    <xf numFmtId="0" fontId="17" fillId="3" borderId="12" xfId="3" applyFont="1" applyFill="1" applyBorder="1" applyAlignment="1" applyProtection="1">
      <alignment horizontal="center" vertical="center" wrapText="1"/>
    </xf>
    <xf numFmtId="0" fontId="17" fillId="3" borderId="12" xfId="3" applyFont="1" applyFill="1" applyBorder="1" applyAlignment="1" applyProtection="1">
      <alignment horizontal="center" vertical="center"/>
    </xf>
    <xf numFmtId="0" fontId="17" fillId="3" borderId="13" xfId="3" applyFont="1" applyFill="1" applyBorder="1" applyAlignment="1" applyProtection="1">
      <alignment horizontal="center" vertical="center"/>
    </xf>
    <xf numFmtId="0" fontId="17" fillId="3" borderId="14" xfId="3" applyFont="1" applyFill="1" applyBorder="1" applyAlignment="1" applyProtection="1">
      <alignment horizontal="center" vertical="center"/>
    </xf>
    <xf numFmtId="0" fontId="17" fillId="3" borderId="16" xfId="3" applyFont="1" applyFill="1" applyBorder="1" applyAlignment="1" applyProtection="1">
      <alignment horizontal="center" vertical="center"/>
    </xf>
    <xf numFmtId="0" fontId="17" fillId="3" borderId="1" xfId="3" applyFont="1" applyFill="1" applyBorder="1" applyAlignment="1" applyProtection="1">
      <alignment horizontal="center" vertical="center" textRotation="255"/>
    </xf>
    <xf numFmtId="0" fontId="17" fillId="3" borderId="6" xfId="3" applyFont="1" applyFill="1" applyBorder="1" applyAlignment="1" applyProtection="1">
      <alignment horizontal="center" vertical="center" textRotation="255"/>
    </xf>
    <xf numFmtId="0" fontId="17" fillId="0" borderId="12" xfId="3" applyFont="1" applyFill="1" applyBorder="1" applyAlignment="1" applyProtection="1">
      <alignment horizontal="left" vertical="top" wrapText="1"/>
      <protection locked="0"/>
    </xf>
    <xf numFmtId="0" fontId="17" fillId="0" borderId="12" xfId="3" applyFont="1" applyBorder="1" applyAlignment="1" applyProtection="1">
      <alignment horizontal="left" vertical="top" wrapText="1"/>
      <protection locked="0"/>
    </xf>
    <xf numFmtId="0" fontId="17" fillId="0" borderId="13" xfId="3" applyFont="1" applyBorder="1" applyAlignment="1" applyProtection="1">
      <alignment horizontal="left" vertical="top" wrapText="1"/>
      <protection locked="0"/>
    </xf>
    <xf numFmtId="0" fontId="17" fillId="0" borderId="14" xfId="3" applyFont="1" applyBorder="1" applyAlignment="1" applyProtection="1">
      <alignment horizontal="left" vertical="top" wrapText="1"/>
      <protection locked="0"/>
    </xf>
    <xf numFmtId="0" fontId="17" fillId="0" borderId="16" xfId="3" applyFont="1" applyBorder="1" applyAlignment="1" applyProtection="1">
      <alignment horizontal="left" vertical="top" wrapText="1"/>
      <protection locked="0"/>
    </xf>
    <xf numFmtId="38" fontId="17" fillId="0" borderId="67" xfId="1" applyFont="1" applyFill="1" applyBorder="1" applyAlignment="1" applyProtection="1">
      <alignment horizontal="center" vertical="center"/>
    </xf>
    <xf numFmtId="38" fontId="17" fillId="0" borderId="66" xfId="1" applyFont="1" applyFill="1" applyBorder="1" applyAlignment="1" applyProtection="1">
      <alignment horizontal="center" vertical="center"/>
      <protection locked="0"/>
    </xf>
    <xf numFmtId="178" fontId="17" fillId="2" borderId="66" xfId="3" applyNumberFormat="1" applyFont="1" applyFill="1" applyBorder="1" applyAlignment="1" applyProtection="1">
      <alignment horizontal="center" vertical="center" wrapText="1" readingOrder="1"/>
    </xf>
    <xf numFmtId="38" fontId="17" fillId="0" borderId="30" xfId="1" applyFont="1" applyFill="1" applyBorder="1" applyAlignment="1" applyProtection="1">
      <alignment horizontal="center" vertical="center"/>
      <protection locked="0"/>
    </xf>
    <xf numFmtId="178" fontId="17" fillId="2" borderId="30" xfId="3" applyNumberFormat="1" applyFont="1" applyFill="1" applyBorder="1" applyAlignment="1" applyProtection="1">
      <alignment horizontal="center" vertical="center" wrapText="1" readingOrder="1"/>
    </xf>
    <xf numFmtId="38" fontId="17" fillId="0" borderId="144" xfId="1" applyFont="1" applyFill="1" applyBorder="1" applyAlignment="1" applyProtection="1">
      <alignment horizontal="center" vertical="center"/>
      <protection locked="0"/>
    </xf>
    <xf numFmtId="178" fontId="17" fillId="2" borderId="144" xfId="3" applyNumberFormat="1" applyFont="1" applyFill="1" applyBorder="1" applyAlignment="1" applyProtection="1">
      <alignment horizontal="center" vertical="center" wrapText="1" readingOrder="1"/>
    </xf>
    <xf numFmtId="38" fontId="17" fillId="0" borderId="67" xfId="1" applyFont="1" applyFill="1" applyBorder="1" applyAlignment="1" applyProtection="1">
      <alignment horizontal="center" vertical="center"/>
      <protection locked="0"/>
    </xf>
    <xf numFmtId="178" fontId="17" fillId="2" borderId="67" xfId="3" applyNumberFormat="1" applyFont="1" applyFill="1" applyBorder="1" applyAlignment="1" applyProtection="1">
      <alignment horizontal="center" vertical="center" wrapText="1" readingOrder="1"/>
    </xf>
    <xf numFmtId="0" fontId="24" fillId="0" borderId="0" xfId="3" applyFont="1" applyBorder="1" applyAlignment="1" applyProtection="1">
      <alignment horizontal="left" vertical="center"/>
    </xf>
    <xf numFmtId="0" fontId="17" fillId="4" borderId="8" xfId="3" applyFont="1" applyFill="1" applyBorder="1" applyAlignment="1" applyProtection="1">
      <alignment horizontal="left" vertical="center" wrapText="1"/>
    </xf>
    <xf numFmtId="0" fontId="17" fillId="4" borderId="15" xfId="3" applyFont="1" applyFill="1" applyBorder="1" applyAlignment="1" applyProtection="1">
      <alignment horizontal="left" vertical="center" wrapText="1"/>
    </xf>
    <xf numFmtId="0" fontId="17" fillId="4" borderId="6" xfId="3" applyFont="1" applyFill="1" applyBorder="1" applyAlignment="1" applyProtection="1">
      <alignment horizontal="left" vertical="center" wrapText="1"/>
    </xf>
    <xf numFmtId="38" fontId="17" fillId="0" borderId="13" xfId="1" applyFont="1" applyBorder="1" applyAlignment="1" applyProtection="1">
      <alignment horizontal="right" vertical="center"/>
      <protection locked="0"/>
    </xf>
    <xf numFmtId="38" fontId="17" fillId="0" borderId="14" xfId="1" applyFont="1" applyBorder="1" applyAlignment="1" applyProtection="1">
      <alignment horizontal="right" vertical="center"/>
      <protection locked="0"/>
    </xf>
    <xf numFmtId="38" fontId="17" fillId="0" borderId="16" xfId="1" applyFont="1" applyBorder="1" applyAlignment="1" applyProtection="1">
      <alignment horizontal="right" vertical="center"/>
      <protection locked="0"/>
    </xf>
    <xf numFmtId="38" fontId="17" fillId="4" borderId="13" xfId="1" applyFont="1" applyFill="1" applyBorder="1" applyAlignment="1" applyProtection="1">
      <alignment horizontal="right" vertical="center"/>
      <protection locked="0"/>
    </xf>
    <xf numFmtId="38" fontId="17" fillId="4" borderId="14" xfId="1" applyFont="1" applyFill="1" applyBorder="1" applyAlignment="1" applyProtection="1">
      <alignment horizontal="right" vertical="center"/>
      <protection locked="0"/>
    </xf>
    <xf numFmtId="38" fontId="17" fillId="4" borderId="16" xfId="1" applyFont="1" applyFill="1" applyBorder="1" applyAlignment="1" applyProtection="1">
      <alignment horizontal="right" vertical="center"/>
      <protection locked="0"/>
    </xf>
    <xf numFmtId="38" fontId="17" fillId="0" borderId="13" xfId="19" applyNumberFormat="1" applyFont="1" applyBorder="1" applyAlignment="1" applyProtection="1">
      <alignment horizontal="right" vertical="center"/>
    </xf>
    <xf numFmtId="0" fontId="17" fillId="0" borderId="14" xfId="19" applyNumberFormat="1" applyFont="1" applyBorder="1" applyAlignment="1" applyProtection="1">
      <alignment horizontal="right" vertical="center"/>
    </xf>
    <xf numFmtId="0" fontId="17" fillId="0" borderId="16" xfId="19" applyNumberFormat="1" applyFont="1" applyBorder="1" applyAlignment="1" applyProtection="1">
      <alignment horizontal="right" vertical="center"/>
    </xf>
    <xf numFmtId="0" fontId="43" fillId="0" borderId="12" xfId="3" applyFont="1" applyFill="1" applyBorder="1" applyAlignment="1" applyProtection="1">
      <alignment horizontal="left" vertical="top" wrapText="1"/>
      <protection locked="0"/>
    </xf>
    <xf numFmtId="0" fontId="43" fillId="0" borderId="12" xfId="3" applyFont="1" applyBorder="1" applyAlignment="1" applyProtection="1">
      <alignment horizontal="left" vertical="top"/>
      <protection locked="0"/>
    </xf>
    <xf numFmtId="11" fontId="43" fillId="0" borderId="12" xfId="3" applyNumberFormat="1" applyFont="1" applyBorder="1" applyAlignment="1" applyProtection="1">
      <alignment horizontal="left" vertical="top"/>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142" xfId="0" applyFont="1" applyBorder="1" applyAlignment="1" applyProtection="1">
      <alignment horizontal="center" vertical="center"/>
      <protection locked="0"/>
    </xf>
    <xf numFmtId="0" fontId="17" fillId="0" borderId="143" xfId="0" applyFont="1" applyBorder="1" applyAlignment="1" applyProtection="1">
      <alignment horizontal="center" vertical="center"/>
      <protection locked="0"/>
    </xf>
    <xf numFmtId="0" fontId="43" fillId="3" borderId="3" xfId="3" applyFont="1" applyFill="1" applyBorder="1" applyAlignment="1" applyProtection="1">
      <alignment horizontal="center" vertical="center" wrapText="1"/>
    </xf>
    <xf numFmtId="0" fontId="43" fillId="3" borderId="0" xfId="3" applyFont="1" applyFill="1" applyBorder="1" applyAlignment="1" applyProtection="1">
      <alignment horizontal="center" vertical="center" wrapText="1"/>
    </xf>
    <xf numFmtId="0" fontId="20" fillId="3" borderId="156" xfId="3" applyFont="1" applyFill="1" applyBorder="1" applyAlignment="1" applyProtection="1">
      <alignment horizontal="center" vertical="center" wrapText="1" readingOrder="1"/>
    </xf>
    <xf numFmtId="0" fontId="20" fillId="3" borderId="0" xfId="3" applyFont="1" applyFill="1" applyBorder="1" applyAlignment="1" applyProtection="1">
      <alignment horizontal="center" vertical="center" wrapText="1" readingOrder="1"/>
    </xf>
    <xf numFmtId="0" fontId="43" fillId="4" borderId="31" xfId="0" applyFont="1" applyFill="1" applyBorder="1" applyAlignment="1" applyProtection="1">
      <alignment horizontal="center" vertical="center" wrapText="1" shrinkToFit="1"/>
      <protection locked="0"/>
    </xf>
    <xf numFmtId="0" fontId="43" fillId="4" borderId="29" xfId="0" applyFont="1" applyFill="1" applyBorder="1" applyAlignment="1" applyProtection="1">
      <alignment horizontal="center" vertical="center" wrapText="1" shrinkToFit="1"/>
      <protection locked="0"/>
    </xf>
    <xf numFmtId="0" fontId="24" fillId="0" borderId="0" xfId="0" applyFont="1" applyFill="1" applyBorder="1" applyAlignment="1" applyProtection="1">
      <alignment horizontal="left"/>
    </xf>
    <xf numFmtId="0" fontId="17" fillId="3" borderId="1"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13" xfId="0" applyNumberFormat="1" applyFont="1" applyFill="1" applyBorder="1" applyAlignment="1" applyProtection="1">
      <alignment horizontal="center" vertical="center"/>
    </xf>
    <xf numFmtId="0" fontId="17" fillId="3" borderId="14" xfId="0" applyNumberFormat="1" applyFont="1" applyFill="1" applyBorder="1" applyAlignment="1" applyProtection="1">
      <alignment horizontal="center" vertical="center"/>
    </xf>
    <xf numFmtId="0" fontId="17" fillId="3" borderId="16" xfId="0" applyNumberFormat="1"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43" fillId="4" borderId="9" xfId="0" applyFont="1" applyFill="1" applyBorder="1" applyAlignment="1" applyProtection="1">
      <alignment horizontal="center" vertical="center" wrapText="1" shrinkToFit="1"/>
      <protection locked="0"/>
    </xf>
    <xf numFmtId="0" fontId="43" fillId="4" borderId="10" xfId="0" applyFont="1" applyFill="1" applyBorder="1" applyAlignment="1" applyProtection="1">
      <alignment horizontal="center" vertical="center" wrapText="1" shrinkToFit="1"/>
      <protection locked="0"/>
    </xf>
    <xf numFmtId="0" fontId="43" fillId="0" borderId="7" xfId="0" applyFont="1" applyFill="1" applyBorder="1" applyAlignment="1" applyProtection="1">
      <alignment horizontal="left"/>
    </xf>
    <xf numFmtId="0" fontId="17" fillId="3" borderId="12" xfId="0" applyFont="1" applyFill="1" applyBorder="1" applyAlignment="1" applyProtection="1">
      <alignment horizontal="center" vertical="center" wrapText="1"/>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2" fillId="0" borderId="13" xfId="15" applyFont="1" applyBorder="1" applyAlignment="1" applyProtection="1">
      <alignment horizontal="left" vertical="center"/>
    </xf>
    <xf numFmtId="0" fontId="12" fillId="0" borderId="14" xfId="15" applyFont="1" applyBorder="1" applyAlignment="1" applyProtection="1">
      <alignment horizontal="left" vertical="center"/>
    </xf>
    <xf numFmtId="0" fontId="12" fillId="0" borderId="16" xfId="15" applyFont="1" applyBorder="1" applyAlignment="1" applyProtection="1">
      <alignment horizontal="left" vertical="center"/>
    </xf>
    <xf numFmtId="0" fontId="43" fillId="2" borderId="60" xfId="15" applyFont="1" applyFill="1" applyBorder="1" applyAlignment="1" applyProtection="1">
      <alignment horizontal="center" vertical="center" wrapText="1"/>
    </xf>
    <xf numFmtId="0" fontId="43" fillId="2" borderId="62" xfId="15" applyFont="1" applyFill="1" applyBorder="1" applyAlignment="1" applyProtection="1">
      <alignment horizontal="center" vertical="center" wrapText="1"/>
    </xf>
    <xf numFmtId="180" fontId="43" fillId="2" borderId="133" xfId="15" applyNumberFormat="1" applyFont="1" applyFill="1" applyBorder="1" applyAlignment="1" applyProtection="1">
      <alignment horizontal="center" vertical="center" shrinkToFit="1"/>
    </xf>
    <xf numFmtId="180" fontId="43" fillId="2" borderId="134" xfId="15" applyNumberFormat="1" applyFont="1" applyFill="1" applyBorder="1" applyAlignment="1" applyProtection="1">
      <alignment horizontal="center" vertical="center" shrinkToFit="1"/>
    </xf>
    <xf numFmtId="180" fontId="43" fillId="2" borderId="135" xfId="15" applyNumberFormat="1" applyFont="1" applyFill="1" applyBorder="1" applyAlignment="1" applyProtection="1">
      <alignment horizontal="center" vertical="center" shrinkToFit="1"/>
    </xf>
    <xf numFmtId="0" fontId="12" fillId="0" borderId="13" xfId="15" applyFont="1" applyBorder="1" applyAlignment="1" applyProtection="1">
      <alignment horizontal="left" vertical="center" wrapText="1"/>
    </xf>
    <xf numFmtId="0" fontId="12" fillId="0" borderId="14" xfId="15" applyFont="1" applyBorder="1" applyAlignment="1" applyProtection="1">
      <alignment horizontal="left" vertical="center" wrapText="1"/>
    </xf>
    <xf numFmtId="0" fontId="12" fillId="0" borderId="16" xfId="15" applyFont="1" applyBorder="1" applyAlignment="1" applyProtection="1">
      <alignment horizontal="left" vertical="center" wrapText="1"/>
    </xf>
    <xf numFmtId="0" fontId="43" fillId="2" borderId="13" xfId="15" applyFont="1" applyFill="1" applyBorder="1" applyAlignment="1" applyProtection="1">
      <alignment horizontal="center" vertical="center" wrapText="1"/>
    </xf>
    <xf numFmtId="0" fontId="43" fillId="2" borderId="16" xfId="15" applyFont="1" applyFill="1" applyBorder="1" applyAlignment="1" applyProtection="1">
      <alignment horizontal="center" vertical="center" wrapText="1"/>
    </xf>
    <xf numFmtId="0" fontId="43" fillId="2" borderId="36" xfId="15" applyFont="1" applyFill="1" applyBorder="1" applyAlignment="1" applyProtection="1">
      <alignment horizontal="center" vertical="center" textRotation="255" wrapText="1"/>
    </xf>
    <xf numFmtId="0" fontId="43" fillId="2" borderId="130" xfId="15" applyFont="1" applyFill="1" applyBorder="1" applyAlignment="1" applyProtection="1">
      <alignment horizontal="center" vertical="center" textRotation="255" wrapText="1"/>
    </xf>
    <xf numFmtId="0" fontId="43" fillId="2" borderId="68" xfId="15" applyFont="1" applyFill="1" applyBorder="1" applyAlignment="1" applyProtection="1">
      <alignment horizontal="center" vertical="center" textRotation="255" wrapText="1"/>
    </xf>
    <xf numFmtId="0" fontId="43" fillId="0" borderId="13" xfId="16" applyNumberFormat="1" applyFont="1" applyFill="1" applyBorder="1" applyAlignment="1" applyProtection="1">
      <alignment horizontal="center" vertical="center" wrapText="1" shrinkToFit="1"/>
      <protection locked="0"/>
    </xf>
    <xf numFmtId="0" fontId="43" fillId="0" borderId="16" xfId="16" applyNumberFormat="1" applyFont="1" applyFill="1" applyBorder="1" applyAlignment="1" applyProtection="1">
      <alignment horizontal="center" vertical="center" wrapText="1" shrinkToFit="1"/>
      <protection locked="0"/>
    </xf>
    <xf numFmtId="0" fontId="43" fillId="2" borderId="36" xfId="15" applyFont="1" applyFill="1" applyBorder="1" applyAlignment="1" applyProtection="1">
      <alignment horizontal="center" vertical="center"/>
    </xf>
    <xf numFmtId="0" fontId="43" fillId="2" borderId="130" xfId="15" applyFont="1" applyFill="1" applyBorder="1" applyAlignment="1" applyProtection="1">
      <alignment horizontal="center" vertical="center"/>
    </xf>
    <xf numFmtId="0" fontId="43" fillId="2" borderId="68" xfId="15" applyFont="1" applyFill="1" applyBorder="1" applyAlignment="1" applyProtection="1">
      <alignment horizontal="center" vertical="center"/>
    </xf>
    <xf numFmtId="0" fontId="43" fillId="0" borderId="47" xfId="16" applyNumberFormat="1" applyFont="1" applyFill="1" applyBorder="1" applyAlignment="1" applyProtection="1">
      <alignment horizontal="center" vertical="center" wrapText="1" shrinkToFit="1"/>
      <protection locked="0"/>
    </xf>
    <xf numFmtId="0" fontId="43" fillId="0" borderId="64" xfId="16" applyNumberFormat="1" applyFont="1" applyFill="1" applyBorder="1" applyAlignment="1" applyProtection="1">
      <alignment horizontal="center" vertical="center" wrapText="1" shrinkToFit="1"/>
      <protection locked="0"/>
    </xf>
    <xf numFmtId="0" fontId="43" fillId="2" borderId="1" xfId="15" applyFont="1" applyFill="1" applyBorder="1" applyAlignment="1" applyProtection="1">
      <alignment horizontal="left" vertical="center" wrapText="1"/>
    </xf>
    <xf numFmtId="0" fontId="43" fillId="2" borderId="2" xfId="15" applyFont="1" applyFill="1" applyBorder="1" applyAlignment="1" applyProtection="1">
      <alignment horizontal="left" vertical="center" wrapText="1"/>
    </xf>
    <xf numFmtId="0" fontId="43" fillId="2" borderId="6" xfId="15" applyFont="1" applyFill="1" applyBorder="1" applyAlignment="1" applyProtection="1">
      <alignment horizontal="left" vertical="center" wrapText="1"/>
    </xf>
    <xf numFmtId="0" fontId="43" fillId="2" borderId="8" xfId="15" applyFont="1" applyFill="1" applyBorder="1" applyAlignment="1" applyProtection="1">
      <alignment horizontal="left" vertical="center" wrapText="1"/>
    </xf>
    <xf numFmtId="0" fontId="43" fillId="2" borderId="36" xfId="15" applyFont="1" applyFill="1" applyBorder="1" applyAlignment="1" applyProtection="1">
      <alignment horizontal="center" vertical="center" wrapText="1"/>
    </xf>
    <xf numFmtId="0" fontId="43" fillId="2" borderId="15" xfId="15" applyFont="1" applyFill="1" applyBorder="1" applyAlignment="1" applyProtection="1">
      <alignment horizontal="center" vertical="center" wrapText="1"/>
    </xf>
    <xf numFmtId="0" fontId="43" fillId="2" borderId="13" xfId="15" applyFont="1" applyFill="1" applyBorder="1" applyAlignment="1" applyProtection="1">
      <alignment horizontal="left" vertical="center" wrapText="1"/>
    </xf>
    <xf numFmtId="0" fontId="43" fillId="2" borderId="16" xfId="15" applyFont="1" applyFill="1" applyBorder="1" applyAlignment="1" applyProtection="1">
      <alignment horizontal="left" vertical="center" wrapText="1"/>
    </xf>
    <xf numFmtId="0" fontId="43" fillId="2" borderId="12" xfId="15" applyFont="1" applyFill="1" applyBorder="1" applyAlignment="1" applyProtection="1">
      <alignment horizontal="left" vertical="center" wrapText="1"/>
    </xf>
    <xf numFmtId="0" fontId="43" fillId="2" borderId="13" xfId="15" applyFont="1" applyFill="1" applyBorder="1" applyAlignment="1" applyProtection="1">
      <alignment horizontal="left" vertical="center" wrapText="1" shrinkToFit="1"/>
    </xf>
    <xf numFmtId="0" fontId="43" fillId="2" borderId="16" xfId="15" applyFont="1" applyFill="1" applyBorder="1" applyAlignment="1" applyProtection="1">
      <alignment horizontal="left" vertical="center" wrapText="1" shrinkToFit="1"/>
    </xf>
    <xf numFmtId="0" fontId="43" fillId="2" borderId="12" xfId="15" applyFont="1" applyFill="1" applyBorder="1" applyAlignment="1" applyProtection="1">
      <alignment horizontal="left" vertical="center" shrinkToFit="1"/>
    </xf>
    <xf numFmtId="0" fontId="43" fillId="2" borderId="13" xfId="15" applyFont="1" applyFill="1" applyBorder="1" applyAlignment="1" applyProtection="1">
      <alignment horizontal="left" vertical="center" shrinkToFit="1"/>
    </xf>
    <xf numFmtId="0" fontId="43" fillId="2" borderId="16" xfId="15" applyFont="1" applyFill="1" applyBorder="1" applyAlignment="1" applyProtection="1">
      <alignment horizontal="left" vertical="center" shrinkToFit="1"/>
    </xf>
    <xf numFmtId="0" fontId="43" fillId="2" borderId="47" xfId="15" applyFont="1" applyFill="1" applyBorder="1" applyAlignment="1" applyProtection="1">
      <alignment horizontal="left" vertical="center"/>
    </xf>
    <xf numFmtId="0" fontId="43" fillId="2" borderId="64" xfId="15" applyFont="1" applyFill="1" applyBorder="1" applyAlignment="1" applyProtection="1">
      <alignment horizontal="left" vertical="center"/>
    </xf>
    <xf numFmtId="0" fontId="15" fillId="3" borderId="13" xfId="17" applyFont="1" applyFill="1" applyBorder="1" applyAlignment="1" applyProtection="1">
      <alignment horizontal="center" vertical="center" wrapText="1"/>
    </xf>
    <xf numFmtId="0" fontId="15" fillId="3" borderId="14" xfId="17" applyFont="1" applyFill="1" applyBorder="1" applyAlignment="1" applyProtection="1">
      <alignment horizontal="center" vertical="center" wrapText="1"/>
    </xf>
    <xf numFmtId="0" fontId="15" fillId="3" borderId="16" xfId="17" applyFont="1" applyFill="1" applyBorder="1" applyAlignment="1" applyProtection="1">
      <alignment horizontal="center" vertical="center" wrapText="1"/>
    </xf>
    <xf numFmtId="38" fontId="15" fillId="0" borderId="12" xfId="16" applyFont="1" applyBorder="1" applyAlignment="1" applyProtection="1">
      <alignment horizontal="center" vertical="center" wrapText="1"/>
      <protection locked="0"/>
    </xf>
    <xf numFmtId="0" fontId="15" fillId="3" borderId="136" xfId="17" applyFont="1" applyFill="1" applyBorder="1" applyAlignment="1" applyProtection="1">
      <alignment horizontal="center" vertical="center" shrinkToFit="1"/>
    </xf>
    <xf numFmtId="0" fontId="15" fillId="3" borderId="137" xfId="17" applyFont="1" applyFill="1" applyBorder="1" applyAlignment="1" applyProtection="1">
      <alignment horizontal="center" vertical="center" shrinkToFit="1"/>
    </xf>
    <xf numFmtId="0" fontId="15" fillId="3" borderId="138" xfId="17" applyFont="1" applyFill="1" applyBorder="1" applyAlignment="1" applyProtection="1">
      <alignment horizontal="center" vertical="center" shrinkToFit="1"/>
    </xf>
    <xf numFmtId="0" fontId="15" fillId="3" borderId="14" xfId="17" applyFont="1" applyFill="1" applyBorder="1" applyAlignment="1" applyProtection="1">
      <alignment horizontal="center" vertical="center"/>
    </xf>
    <xf numFmtId="176" fontId="15" fillId="0" borderId="14" xfId="17" applyNumberFormat="1" applyFont="1" applyFill="1" applyBorder="1" applyAlignment="1" applyProtection="1">
      <alignment horizontal="center" vertical="center" wrapText="1" shrinkToFit="1"/>
      <protection locked="0"/>
    </xf>
    <xf numFmtId="0" fontId="15" fillId="0" borderId="13" xfId="17" applyFont="1" applyBorder="1" applyAlignment="1" applyProtection="1">
      <alignment horizontal="left" vertical="center" wrapText="1"/>
      <protection locked="0"/>
    </xf>
    <xf numFmtId="0" fontId="15" fillId="0" borderId="14" xfId="17" applyFont="1" applyBorder="1" applyAlignment="1" applyProtection="1">
      <alignment horizontal="left" vertical="center" wrapText="1"/>
      <protection locked="0"/>
    </xf>
    <xf numFmtId="0" fontId="15" fillId="0" borderId="16" xfId="17" applyFont="1" applyBorder="1" applyAlignment="1" applyProtection="1">
      <alignment horizontal="left" vertical="center" wrapText="1"/>
      <protection locked="0"/>
    </xf>
    <xf numFmtId="0" fontId="15" fillId="0" borderId="12" xfId="17" applyFont="1" applyBorder="1" applyAlignment="1" applyProtection="1">
      <alignment horizontal="left" vertical="center" wrapText="1"/>
      <protection locked="0"/>
    </xf>
    <xf numFmtId="181" fontId="15" fillId="3" borderId="13" xfId="17" applyNumberFormat="1" applyFont="1" applyFill="1" applyBorder="1" applyAlignment="1" applyProtection="1">
      <alignment horizontal="center" vertical="center" shrinkToFit="1"/>
    </xf>
    <xf numFmtId="181" fontId="15" fillId="3" borderId="14" xfId="17" applyNumberFormat="1" applyFont="1" applyFill="1" applyBorder="1" applyAlignment="1" applyProtection="1">
      <alignment horizontal="center" vertical="center" shrinkToFit="1"/>
    </xf>
    <xf numFmtId="181" fontId="15" fillId="3" borderId="16" xfId="17" applyNumberFormat="1" applyFont="1" applyFill="1" applyBorder="1" applyAlignment="1" applyProtection="1">
      <alignment horizontal="center" vertical="center" shrinkToFit="1"/>
    </xf>
    <xf numFmtId="0" fontId="44" fillId="0" borderId="13" xfId="15" applyFont="1" applyBorder="1" applyAlignment="1" applyProtection="1">
      <alignment horizontal="left" vertical="center"/>
      <protection locked="0"/>
    </xf>
    <xf numFmtId="0" fontId="44" fillId="0" borderId="14" xfId="15" applyFont="1" applyBorder="1" applyAlignment="1" applyProtection="1">
      <alignment horizontal="left" vertical="center"/>
      <protection locked="0"/>
    </xf>
    <xf numFmtId="0" fontId="44" fillId="0" borderId="16" xfId="15" applyFont="1" applyBorder="1" applyAlignment="1" applyProtection="1">
      <alignment horizontal="left" vertical="center"/>
      <protection locked="0"/>
    </xf>
    <xf numFmtId="0" fontId="20" fillId="0" borderId="0" xfId="17" applyFont="1" applyAlignment="1" applyProtection="1">
      <alignment vertical="center"/>
    </xf>
    <xf numFmtId="0" fontId="17" fillId="0" borderId="7" xfId="17" applyFont="1" applyBorder="1" applyAlignment="1" applyProtection="1">
      <alignment vertical="center" wrapText="1"/>
    </xf>
    <xf numFmtId="0" fontId="17" fillId="0" borderId="0" xfId="17" applyFont="1" applyBorder="1" applyAlignment="1" applyProtection="1">
      <alignment vertical="center" wrapText="1"/>
    </xf>
    <xf numFmtId="0" fontId="15" fillId="0" borderId="12" xfId="17" applyNumberFormat="1" applyFont="1" applyBorder="1" applyAlignment="1" applyProtection="1">
      <alignment horizontal="left" vertical="center" shrinkToFit="1"/>
      <protection locked="0"/>
    </xf>
    <xf numFmtId="0" fontId="15" fillId="3" borderId="36" xfId="17" applyFont="1" applyFill="1" applyBorder="1" applyAlignment="1" applyProtection="1">
      <alignment horizontal="center" vertical="center" wrapText="1"/>
    </xf>
    <xf numFmtId="0" fontId="15" fillId="3" borderId="130" xfId="17" applyFont="1" applyFill="1" applyBorder="1" applyAlignment="1" applyProtection="1">
      <alignment horizontal="center" vertical="center" wrapText="1"/>
    </xf>
    <xf numFmtId="0" fontId="15" fillId="3" borderId="15" xfId="17" applyFont="1" applyFill="1" applyBorder="1" applyAlignment="1" applyProtection="1">
      <alignment horizontal="center" vertical="center" wrapText="1"/>
    </xf>
    <xf numFmtId="0" fontId="15" fillId="3" borderId="13" xfId="17" applyFont="1" applyFill="1" applyBorder="1" applyAlignment="1" applyProtection="1">
      <alignment horizontal="center" vertical="center"/>
    </xf>
    <xf numFmtId="0" fontId="15" fillId="3" borderId="16" xfId="17" applyFont="1" applyFill="1" applyBorder="1" applyAlignment="1" applyProtection="1">
      <alignment horizontal="center" vertical="center"/>
    </xf>
    <xf numFmtId="0" fontId="15" fillId="0" borderId="13" xfId="17" applyFont="1" applyFill="1" applyBorder="1" applyAlignment="1" applyProtection="1">
      <alignment horizontal="left" vertical="center"/>
      <protection locked="0"/>
    </xf>
    <xf numFmtId="0" fontId="15" fillId="0" borderId="14" xfId="17" applyFont="1" applyFill="1" applyBorder="1" applyAlignment="1" applyProtection="1">
      <alignment horizontal="left" vertical="center"/>
      <protection locked="0"/>
    </xf>
    <xf numFmtId="0" fontId="15" fillId="0" borderId="16" xfId="17" applyFont="1" applyFill="1" applyBorder="1" applyAlignment="1" applyProtection="1">
      <alignment horizontal="left" vertical="center"/>
      <protection locked="0"/>
    </xf>
    <xf numFmtId="0" fontId="15" fillId="3" borderId="13" xfId="17" applyFont="1" applyFill="1" applyBorder="1" applyAlignment="1" applyProtection="1">
      <alignment horizontal="center" vertical="center" shrinkToFit="1"/>
    </xf>
    <xf numFmtId="0" fontId="15" fillId="3" borderId="16" xfId="17" applyFont="1" applyFill="1" applyBorder="1" applyAlignment="1" applyProtection="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53" fillId="0" borderId="0" xfId="0" applyFont="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54" fillId="0" borderId="0" xfId="0" applyFont="1" applyAlignment="1">
      <alignment horizontal="left" vertical="center" wrapText="1"/>
    </xf>
    <xf numFmtId="0" fontId="0" fillId="0" borderId="12" xfId="0" applyBorder="1" applyAlignment="1">
      <alignment horizontal="center" vertical="center" wrapText="1"/>
    </xf>
    <xf numFmtId="0" fontId="0" fillId="0" borderId="12" xfId="0" applyBorder="1" applyAlignment="1">
      <alignment horizontal="left" vertical="center"/>
    </xf>
    <xf numFmtId="0" fontId="48" fillId="0" borderId="0" xfId="3" applyFont="1" applyFill="1" applyAlignment="1" applyProtection="1">
      <alignment horizontal="left" vertical="center" wrapText="1"/>
    </xf>
    <xf numFmtId="0" fontId="50" fillId="0" borderId="0" xfId="3" applyFont="1" applyAlignment="1" applyProtection="1">
      <alignment horizontal="left" vertical="center" wrapText="1"/>
    </xf>
    <xf numFmtId="0" fontId="46" fillId="0" borderId="0" xfId="3" applyFont="1" applyAlignment="1" applyProtection="1">
      <alignment horizontal="left" vertical="center" wrapText="1"/>
    </xf>
    <xf numFmtId="0" fontId="49" fillId="0" borderId="0" xfId="3" applyFont="1" applyAlignment="1" applyProtection="1">
      <alignment horizontal="left" vertical="center" wrapText="1"/>
    </xf>
    <xf numFmtId="0" fontId="49" fillId="0" borderId="0" xfId="3" applyFont="1" applyAlignment="1" applyProtection="1">
      <alignment horizontal="left" vertical="top" wrapText="1"/>
    </xf>
    <xf numFmtId="0" fontId="48" fillId="0" borderId="0" xfId="3" applyFont="1" applyAlignment="1" applyProtection="1">
      <alignment horizontal="left" vertical="center" wrapText="1"/>
    </xf>
    <xf numFmtId="0" fontId="34" fillId="0" borderId="84" xfId="4" applyFont="1" applyBorder="1" applyAlignment="1">
      <alignment horizontal="center" vertical="center"/>
    </xf>
    <xf numFmtId="0" fontId="33" fillId="0" borderId="92" xfId="4" applyFont="1" applyBorder="1" applyAlignment="1">
      <alignment horizontal="center" vertical="center"/>
    </xf>
    <xf numFmtId="0" fontId="32" fillId="0" borderId="85" xfId="4" applyFont="1" applyBorder="1" applyAlignment="1">
      <alignment horizontal="left" vertical="center"/>
    </xf>
    <xf numFmtId="0" fontId="32" fillId="0" borderId="93" xfId="4" applyFont="1" applyBorder="1" applyAlignment="1">
      <alignment horizontal="left" vertical="center"/>
    </xf>
    <xf numFmtId="0" fontId="34" fillId="0" borderId="88" xfId="4" applyFont="1" applyBorder="1" applyAlignment="1">
      <alignment horizontal="center" vertical="center"/>
    </xf>
    <xf numFmtId="0" fontId="34" fillId="0" borderId="96" xfId="4" applyFont="1" applyBorder="1" applyAlignment="1">
      <alignment horizontal="center" vertical="center"/>
    </xf>
    <xf numFmtId="0" fontId="36" fillId="0" borderId="89" xfId="4" applyFont="1" applyBorder="1" applyAlignment="1">
      <alignment vertical="center" wrapText="1"/>
    </xf>
    <xf numFmtId="0" fontId="36" fillId="0" borderId="4" xfId="4" applyFont="1" applyBorder="1" applyAlignment="1">
      <alignment vertical="center" wrapText="1"/>
    </xf>
    <xf numFmtId="0" fontId="31" fillId="0" borderId="0" xfId="4" applyFont="1" applyBorder="1" applyAlignment="1">
      <alignment horizontal="left" vertical="center" wrapText="1"/>
    </xf>
    <xf numFmtId="0" fontId="31" fillId="0" borderId="0" xfId="4" applyFont="1" applyBorder="1" applyAlignment="1">
      <alignment horizontal="left" vertical="center"/>
    </xf>
    <xf numFmtId="0" fontId="33" fillId="0" borderId="78" xfId="4" applyFont="1" applyFill="1" applyBorder="1" applyAlignment="1">
      <alignment horizontal="center" vertical="center"/>
    </xf>
    <xf numFmtId="0" fontId="33" fillId="0" borderId="79" xfId="4" applyFont="1" applyFill="1" applyBorder="1" applyAlignment="1">
      <alignment horizontal="center" vertical="center"/>
    </xf>
    <xf numFmtId="0" fontId="33" fillId="0" borderId="80" xfId="4" applyFont="1" applyFill="1" applyBorder="1" applyAlignment="1">
      <alignment horizontal="center" vertical="center"/>
    </xf>
    <xf numFmtId="0" fontId="33" fillId="0" borderId="81" xfId="4" applyFont="1" applyFill="1" applyBorder="1" applyAlignment="1">
      <alignment horizontal="center" vertical="center"/>
    </xf>
    <xf numFmtId="0" fontId="33" fillId="0" borderId="82" xfId="4" applyFont="1" applyFill="1" applyBorder="1" applyAlignment="1">
      <alignment horizontal="center" vertical="center"/>
    </xf>
    <xf numFmtId="0" fontId="33" fillId="0" borderId="83" xfId="4" applyFont="1" applyFill="1" applyBorder="1" applyAlignment="1">
      <alignment horizontal="center" vertical="center"/>
    </xf>
    <xf numFmtId="0" fontId="34" fillId="0" borderId="99" xfId="4" applyFont="1" applyBorder="1" applyAlignment="1">
      <alignment horizontal="center" vertical="center"/>
    </xf>
    <xf numFmtId="0" fontId="34" fillId="0" borderId="92" xfId="4" applyFont="1" applyBorder="1" applyAlignment="1">
      <alignment horizontal="center" vertical="center"/>
    </xf>
    <xf numFmtId="0" fontId="36" fillId="0" borderId="100" xfId="4" applyFont="1" applyBorder="1" applyAlignment="1">
      <alignment horizontal="left" vertical="center"/>
    </xf>
    <xf numFmtId="0" fontId="36" fillId="0" borderId="103" xfId="4" applyFont="1" applyBorder="1" applyAlignment="1">
      <alignment horizontal="left" vertical="center"/>
    </xf>
    <xf numFmtId="0" fontId="36" fillId="0" borderId="107" xfId="4" applyFont="1" applyBorder="1" applyAlignment="1">
      <alignment horizontal="left" vertical="center"/>
    </xf>
    <xf numFmtId="0" fontId="36" fillId="0" borderId="0" xfId="4" applyFont="1" applyBorder="1" applyAlignment="1">
      <alignment horizontal="left" vertical="center"/>
    </xf>
    <xf numFmtId="0" fontId="32" fillId="0" borderId="107" xfId="4" applyFont="1" applyBorder="1" applyAlignment="1">
      <alignment horizontal="left" vertical="center"/>
    </xf>
    <xf numFmtId="0" fontId="32" fillId="0" borderId="0" xfId="4" applyFont="1" applyBorder="1" applyAlignment="1">
      <alignment horizontal="left" vertical="center"/>
    </xf>
    <xf numFmtId="0" fontId="33" fillId="5" borderId="108" xfId="4" applyFont="1" applyFill="1" applyBorder="1" applyAlignment="1">
      <alignment horizontal="center" vertical="center"/>
    </xf>
    <xf numFmtId="0" fontId="35" fillId="5" borderId="109" xfId="4" applyFont="1" applyFill="1" applyBorder="1" applyAlignment="1">
      <alignment horizontal="left" vertical="center" wrapText="1" shrinkToFit="1"/>
    </xf>
    <xf numFmtId="0" fontId="35" fillId="5" borderId="91" xfId="4" applyFont="1" applyFill="1" applyBorder="1" applyAlignment="1">
      <alignment horizontal="left" vertical="center" shrinkToFit="1"/>
    </xf>
    <xf numFmtId="0" fontId="36" fillId="0" borderId="0" xfId="4" applyFont="1" applyBorder="1" applyAlignment="1">
      <alignment horizontal="left" vertical="top" wrapText="1"/>
    </xf>
    <xf numFmtId="0" fontId="36" fillId="0" borderId="100" xfId="4" applyFont="1" applyBorder="1" applyAlignment="1">
      <alignment vertical="center" wrapText="1"/>
    </xf>
    <xf numFmtId="0" fontId="33" fillId="6" borderId="120" xfId="4" applyFont="1" applyFill="1" applyBorder="1" applyAlignment="1">
      <alignment horizontal="center" vertical="center"/>
    </xf>
    <xf numFmtId="0" fontId="33" fillId="6" borderId="110" xfId="4" applyFont="1" applyFill="1" applyBorder="1" applyAlignment="1">
      <alignment horizontal="center" vertical="center"/>
    </xf>
    <xf numFmtId="0" fontId="36" fillId="0" borderId="111" xfId="4" applyFont="1" applyBorder="1" applyAlignment="1">
      <alignment vertical="center" wrapText="1"/>
    </xf>
    <xf numFmtId="0" fontId="36" fillId="0" borderId="114" xfId="4" applyFont="1" applyBorder="1" applyAlignment="1">
      <alignment vertical="center" wrapText="1"/>
    </xf>
    <xf numFmtId="0" fontId="35" fillId="6" borderId="102" xfId="4" applyFont="1" applyFill="1" applyBorder="1" applyAlignment="1">
      <alignment vertical="center" wrapText="1" shrinkToFit="1"/>
    </xf>
    <xf numFmtId="0" fontId="35" fillId="6" borderId="98" xfId="4" applyFont="1" applyFill="1" applyBorder="1" applyAlignment="1">
      <alignment vertical="center" shrinkToFit="1"/>
    </xf>
    <xf numFmtId="0" fontId="35" fillId="6" borderId="98" xfId="4" applyFont="1" applyFill="1" applyBorder="1" applyAlignment="1">
      <alignment horizontal="left" vertical="center" wrapText="1" shrinkToFit="1"/>
    </xf>
    <xf numFmtId="0" fontId="35" fillId="6" borderId="98" xfId="4" applyFont="1" applyFill="1" applyBorder="1" applyAlignment="1">
      <alignment horizontal="left" vertical="center" shrinkToFit="1"/>
    </xf>
    <xf numFmtId="0" fontId="33" fillId="6" borderId="115" xfId="4" applyFont="1" applyFill="1" applyBorder="1" applyAlignment="1">
      <alignment horizontal="center" vertical="center"/>
    </xf>
    <xf numFmtId="0" fontId="33" fillId="6" borderId="3" xfId="4" applyFont="1" applyFill="1" applyBorder="1" applyAlignment="1">
      <alignment horizontal="center" vertical="center"/>
    </xf>
    <xf numFmtId="0" fontId="35" fillId="6" borderId="109" xfId="4" applyFont="1" applyFill="1" applyBorder="1" applyAlignment="1">
      <alignment horizontal="left" vertical="center" wrapText="1" shrinkToFit="1"/>
    </xf>
    <xf numFmtId="0" fontId="35" fillId="6" borderId="116" xfId="4" applyFont="1" applyFill="1" applyBorder="1" applyAlignment="1">
      <alignment horizontal="left" vertical="center" shrinkToFit="1"/>
    </xf>
    <xf numFmtId="0" fontId="36" fillId="0" borderId="0" xfId="4" applyFont="1" applyBorder="1" applyAlignment="1">
      <alignment vertical="top" wrapText="1"/>
    </xf>
    <xf numFmtId="49" fontId="33" fillId="5" borderId="115" xfId="4" applyNumberFormat="1" applyFont="1" applyFill="1" applyBorder="1" applyAlignment="1">
      <alignment horizontal="center" vertical="center"/>
    </xf>
    <xf numFmtId="49" fontId="33" fillId="5" borderId="3" xfId="4" applyNumberFormat="1" applyFont="1" applyFill="1" applyBorder="1" applyAlignment="1">
      <alignment horizontal="center" vertical="center"/>
    </xf>
    <xf numFmtId="0" fontId="32" fillId="0" borderId="0" xfId="4" applyFont="1" applyAlignment="1">
      <alignment vertical="center" wrapText="1"/>
    </xf>
    <xf numFmtId="0" fontId="36" fillId="0" borderId="103" xfId="4" applyFont="1" applyBorder="1" applyAlignment="1">
      <alignment vertical="center" wrapText="1"/>
    </xf>
    <xf numFmtId="0" fontId="36" fillId="0" borderId="0" xfId="4" applyFont="1" applyAlignment="1">
      <alignment horizontal="left" vertical="top" wrapText="1"/>
    </xf>
  </cellXfs>
  <cellStyles count="20">
    <cellStyle name="パーセント" xfId="19" builtinId="5"/>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桁区切り 5" xfId="16"/>
    <cellStyle name="標準" xfId="0" builtinId="0"/>
    <cellStyle name="標準 2" xfId="3"/>
    <cellStyle name="標準 2 2" xfId="17"/>
    <cellStyle name="標準 2 2 2" xfId="18"/>
    <cellStyle name="標準 3" xfId="4"/>
    <cellStyle name="標準 3 2" xfId="12"/>
    <cellStyle name="標準 4" xfId="13"/>
    <cellStyle name="標準 5" xfId="14"/>
    <cellStyle name="標準 6" xfId="15"/>
  </cellStyles>
  <dxfs count="250">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6" formatCode="&quot;展&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numFmt numFmtId="0" formatCode="General"/>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7" formatCode="&quot;産&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numFmt numFmtId="0" formatCode="General"/>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7" formatCode="&quot;産&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patternFill>
      </fill>
      <border diagonalUp="0" diagonalDown="0">
        <left/>
        <right style="thin">
          <color theme="0"/>
        </right>
        <top style="thin">
          <color theme="0"/>
        </top>
        <bottom style="thin">
          <color theme="0"/>
        </bottom>
      </border>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color auto="1"/>
        <name val="ＭＳ Ｐゴシック"/>
        <scheme val="none"/>
      </font>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5" formatCode="&quot;人&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patternFill>
      </fill>
      <border diagonalUp="0" diagonalDown="0" outline="0">
        <left/>
        <right style="thin">
          <color theme="0"/>
        </right>
        <top style="thin">
          <color auto="1"/>
        </top>
        <bottom style="thin">
          <color auto="1"/>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numFmt numFmtId="6" formatCode="#,##0;[Red]\-#,##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color auto="1"/>
        <name val="ＭＳ Ｐゴシック"/>
        <scheme val="none"/>
      </font>
      <numFmt numFmtId="6" formatCode="#,##0;[Red]\-#,##0"/>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sz val="12"/>
        <color auto="1"/>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ＭＳ Ｐゴシック"/>
        <scheme val="none"/>
      </font>
      <numFmt numFmtId="184" formatCode="&quot;委&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border diagonalUp="0" diagonalDown="0" outline="0">
        <left/>
        <right style="thin">
          <color theme="0"/>
        </right>
        <top/>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ＭＳ Ｐゴシック"/>
        <scheme val="none"/>
      </font>
      <alignment vertical="center" wrapText="1" indent="0" justifyLastLine="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3" formatCode="&quot;機&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patternType="none">
          <bgColor auto="1"/>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2"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2"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9" defaultTableStyle="TableStyleMedium2" defaultPivotStyle="PivotStyleLight16">
    <tableStyle name="テーブル スタイル 1" pivot="0" count="5">
      <tableStyleElement type="headerRow" dxfId="249"/>
      <tableStyleElement type="totalRow" dxfId="248"/>
      <tableStyleElement type="lastColumn" dxfId="247"/>
      <tableStyleElement type="firstColumnStripe" dxfId="246"/>
      <tableStyleElement type="secondColumnStripe" size="5"/>
    </tableStyle>
    <tableStyle name="テーブル スタイル 4" pivot="0" count="8">
      <tableStyleElement type="wholeTable" dxfId="245"/>
      <tableStyleElement type="headerRow" dxfId="244"/>
      <tableStyleElement type="totalRow" dxfId="243"/>
      <tableStyleElement type="firstColumn" dxfId="242"/>
      <tableStyleElement type="lastColumn" dxfId="241"/>
      <tableStyleElement type="firstRowStripe" dxfId="240"/>
      <tableStyleElement type="lastHeaderCell" dxfId="239"/>
      <tableStyleElement type="lastTotalCell" dxfId="238"/>
    </tableStyle>
    <tableStyle name="テーブル スタイル 8" pivot="0" count="4">
      <tableStyleElement type="wholeTable" dxfId="237"/>
      <tableStyleElement type="headerRow" dxfId="236"/>
      <tableStyleElement type="totalRow" dxfId="235"/>
      <tableStyleElement type="firstColumn" dxfId="234"/>
    </tableStyle>
    <tableStyle name="テーブル スタイル 8 2" pivot="0" count="6">
      <tableStyleElement type="wholeTable" dxfId="233"/>
      <tableStyleElement type="headerRow" dxfId="232"/>
      <tableStyleElement type="totalRow" dxfId="231"/>
      <tableStyleElement type="firstColumn" dxfId="230"/>
      <tableStyleElement type="lastColumn" dxfId="229"/>
      <tableStyleElement type="firstRowStripe" dxfId="228"/>
    </tableStyle>
    <tableStyle name="テーブル スタイル 8 3" pivot="0" count="6">
      <tableStyleElement type="wholeTable" dxfId="227"/>
      <tableStyleElement type="headerRow" dxfId="226"/>
      <tableStyleElement type="totalRow" dxfId="225"/>
      <tableStyleElement type="firstColumn" dxfId="224"/>
      <tableStyleElement type="lastColumn" dxfId="223"/>
      <tableStyleElement type="firstRowStripe" dxfId="222"/>
    </tableStyle>
    <tableStyle name="テーブル スタイル 8 4" pivot="0" count="6">
      <tableStyleElement type="wholeTable" dxfId="221"/>
      <tableStyleElement type="headerRow" dxfId="220"/>
      <tableStyleElement type="totalRow" dxfId="219"/>
      <tableStyleElement type="firstColumn" dxfId="218"/>
      <tableStyleElement type="lastColumn" dxfId="217"/>
      <tableStyleElement type="firstRowStripe" dxfId="216"/>
    </tableStyle>
    <tableStyle name="テーブル スタイル 8 5" pivot="0" count="6">
      <tableStyleElement type="wholeTable" dxfId="215"/>
      <tableStyleElement type="headerRow" dxfId="214"/>
      <tableStyleElement type="totalRow" dxfId="213"/>
      <tableStyleElement type="firstColumn" dxfId="212"/>
      <tableStyleElement type="lastColumn" dxfId="211"/>
      <tableStyleElement type="firstRowStripe" dxfId="210"/>
    </tableStyle>
    <tableStyle name="テーブル スタイル 8 6" pivot="0" count="6">
      <tableStyleElement type="wholeTable" dxfId="209"/>
      <tableStyleElement type="headerRow" dxfId="208"/>
      <tableStyleElement type="totalRow" dxfId="207"/>
      <tableStyleElement type="firstColumn" dxfId="206"/>
      <tableStyleElement type="lastColumn" dxfId="205"/>
      <tableStyleElement type="firstRowStripe" dxfId="204"/>
    </tableStyle>
    <tableStyle name="テーブル スタイル 8 7" pivot="0" count="6">
      <tableStyleElement type="wholeTable" dxfId="203"/>
      <tableStyleElement type="headerRow" dxfId="202"/>
      <tableStyleElement type="totalRow" dxfId="201"/>
      <tableStyleElement type="firstColumn" dxfId="200"/>
      <tableStyleElement type="lastColumn" dxfId="199"/>
      <tableStyleElement type="firstRowStripe" dxfId="1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153443</xdr:colOff>
      <xdr:row>15</xdr:row>
      <xdr:rowOff>139745</xdr:rowOff>
    </xdr:from>
    <xdr:to>
      <xdr:col>17</xdr:col>
      <xdr:colOff>166489</xdr:colOff>
      <xdr:row>21</xdr:row>
      <xdr:rowOff>179130</xdr:rowOff>
    </xdr:to>
    <xdr:pic>
      <xdr:nvPicPr>
        <xdr:cNvPr id="2" name="図 1"/>
        <xdr:cNvPicPr>
          <a:picLocks noChangeAspect="1"/>
        </xdr:cNvPicPr>
      </xdr:nvPicPr>
      <xdr:blipFill>
        <a:blip xmlns:r="http://schemas.openxmlformats.org/officeDocument/2006/relationships" r:embed="rId1">
          <a:duotone>
            <a:prstClr val="black"/>
            <a:schemeClr val="bg1">
              <a:tint val="45000"/>
              <a:satMod val="400000"/>
            </a:schemeClr>
          </a:duotone>
        </a:blip>
        <a:stretch>
          <a:fillRect/>
        </a:stretch>
      </xdr:blipFill>
      <xdr:spPr>
        <a:xfrm>
          <a:off x="915443" y="3138356"/>
          <a:ext cx="4288713" cy="1619829"/>
        </a:xfrm>
        <a:prstGeom prst="rect">
          <a:avLst/>
        </a:prstGeom>
        <a:solidFill>
          <a:schemeClr val="bg1">
            <a:alpha val="0"/>
          </a:schemeClr>
        </a:solidFill>
      </xdr:spPr>
    </xdr:pic>
    <xdr:clientData/>
  </xdr:twoCellAnchor>
  <xdr:twoCellAnchor editAs="oneCell">
    <xdr:from>
      <xdr:col>2</xdr:col>
      <xdr:colOff>56444</xdr:colOff>
      <xdr:row>34</xdr:row>
      <xdr:rowOff>162277</xdr:rowOff>
    </xdr:from>
    <xdr:to>
      <xdr:col>21</xdr:col>
      <xdr:colOff>275166</xdr:colOff>
      <xdr:row>39</xdr:row>
      <xdr:rowOff>132889</xdr:rowOff>
    </xdr:to>
    <xdr:pic>
      <xdr:nvPicPr>
        <xdr:cNvPr id="3" name="図 2"/>
        <xdr:cNvPicPr>
          <a:picLocks noChangeAspect="1"/>
        </xdr:cNvPicPr>
      </xdr:nvPicPr>
      <xdr:blipFill>
        <a:blip xmlns:r="http://schemas.openxmlformats.org/officeDocument/2006/relationships" r:embed="rId2"/>
        <a:stretch>
          <a:fillRect/>
        </a:stretch>
      </xdr:blipFill>
      <xdr:spPr>
        <a:xfrm>
          <a:off x="564444" y="8008055"/>
          <a:ext cx="6046611" cy="13464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164353</xdr:colOff>
      <xdr:row>2</xdr:row>
      <xdr:rowOff>89647</xdr:rowOff>
    </xdr:from>
    <xdr:to>
      <xdr:col>28</xdr:col>
      <xdr:colOff>14941</xdr:colOff>
      <xdr:row>4</xdr:row>
      <xdr:rowOff>260069</xdr:rowOff>
    </xdr:to>
    <xdr:sp macro="" textlink="">
      <xdr:nvSpPr>
        <xdr:cNvPr id="2" name="正方形/長方形 1"/>
        <xdr:cNvSpPr/>
      </xdr:nvSpPr>
      <xdr:spPr>
        <a:xfrm>
          <a:off x="8060765" y="395941"/>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「市場性」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146050</xdr:colOff>
      <xdr:row>1</xdr:row>
      <xdr:rowOff>6350</xdr:rowOff>
    </xdr:from>
    <xdr:to>
      <xdr:col>23</xdr:col>
      <xdr:colOff>225985</xdr:colOff>
      <xdr:row>3</xdr:row>
      <xdr:rowOff>560387</xdr:rowOff>
    </xdr:to>
    <xdr:sp macro="" textlink="">
      <xdr:nvSpPr>
        <xdr:cNvPr id="2" name="正方形/長方形 1"/>
        <xdr:cNvSpPr/>
      </xdr:nvSpPr>
      <xdr:spPr>
        <a:xfrm>
          <a:off x="5594350" y="209550"/>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「波及性」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196850</xdr:colOff>
      <xdr:row>2</xdr:row>
      <xdr:rowOff>279400</xdr:rowOff>
    </xdr:from>
    <xdr:to>
      <xdr:col>23</xdr:col>
      <xdr:colOff>146050</xdr:colOff>
      <xdr:row>3</xdr:row>
      <xdr:rowOff>107950</xdr:rowOff>
    </xdr:to>
    <xdr:sp macro="" textlink="">
      <xdr:nvSpPr>
        <xdr:cNvPr id="2" name="楕円 1"/>
        <xdr:cNvSpPr/>
      </xdr:nvSpPr>
      <xdr:spPr>
        <a:xfrm>
          <a:off x="7251700" y="76200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266700</xdr:colOff>
      <xdr:row>2</xdr:row>
      <xdr:rowOff>273050</xdr:rowOff>
    </xdr:from>
    <xdr:to>
      <xdr:col>26</xdr:col>
      <xdr:colOff>50800</xdr:colOff>
      <xdr:row>3</xdr:row>
      <xdr:rowOff>101600</xdr:rowOff>
    </xdr:to>
    <xdr:sp macro="" textlink="">
      <xdr:nvSpPr>
        <xdr:cNvPr id="3" name="楕円 2"/>
        <xdr:cNvSpPr/>
      </xdr:nvSpPr>
      <xdr:spPr>
        <a:xfrm>
          <a:off x="7867650" y="75565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50800</xdr:colOff>
      <xdr:row>4</xdr:row>
      <xdr:rowOff>209550</xdr:rowOff>
    </xdr:from>
    <xdr:to>
      <xdr:col>27</xdr:col>
      <xdr:colOff>31750</xdr:colOff>
      <xdr:row>4</xdr:row>
      <xdr:rowOff>215900</xdr:rowOff>
    </xdr:to>
    <xdr:cxnSp macro="">
      <xdr:nvCxnSpPr>
        <xdr:cNvPr id="5" name="直線矢印コネクタ 4"/>
        <xdr:cNvCxnSpPr/>
      </xdr:nvCxnSpPr>
      <xdr:spPr>
        <a:xfrm flipV="1">
          <a:off x="7105650" y="1270000"/>
          <a:ext cx="11303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127000</xdr:colOff>
      <xdr:row>5</xdr:row>
      <xdr:rowOff>25400</xdr:rowOff>
    </xdr:from>
    <xdr:to>
      <xdr:col>25</xdr:col>
      <xdr:colOff>63500</xdr:colOff>
      <xdr:row>5</xdr:row>
      <xdr:rowOff>31750</xdr:rowOff>
    </xdr:to>
    <xdr:cxnSp macro="">
      <xdr:nvCxnSpPr>
        <xdr:cNvPr id="8" name="直線矢印コネクタ 7"/>
        <xdr:cNvCxnSpPr/>
      </xdr:nvCxnSpPr>
      <xdr:spPr>
        <a:xfrm flipH="1">
          <a:off x="7454900" y="1403350"/>
          <a:ext cx="4826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139700</xdr:colOff>
      <xdr:row>5</xdr:row>
      <xdr:rowOff>279400</xdr:rowOff>
    </xdr:from>
    <xdr:to>
      <xdr:col>27</xdr:col>
      <xdr:colOff>162485</xdr:colOff>
      <xdr:row>12</xdr:row>
      <xdr:rowOff>192087</xdr:rowOff>
    </xdr:to>
    <xdr:sp macro="" textlink="">
      <xdr:nvSpPr>
        <xdr:cNvPr id="6" name="正方形/長方形 5"/>
        <xdr:cNvSpPr/>
      </xdr:nvSpPr>
      <xdr:spPr>
        <a:xfrm>
          <a:off x="6648450" y="1657350"/>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twoCellAnchor>
    <xdr:from>
      <xdr:col>28</xdr:col>
      <xdr:colOff>0</xdr:colOff>
      <xdr:row>2</xdr:row>
      <xdr:rowOff>311149</xdr:rowOff>
    </xdr:from>
    <xdr:to>
      <xdr:col>42</xdr:col>
      <xdr:colOff>38100</xdr:colOff>
      <xdr:row>5</xdr:row>
      <xdr:rowOff>6350</xdr:rowOff>
    </xdr:to>
    <xdr:sp macro="" textlink="">
      <xdr:nvSpPr>
        <xdr:cNvPr id="7" name="正方形/長方形 6"/>
        <xdr:cNvSpPr/>
      </xdr:nvSpPr>
      <xdr:spPr>
        <a:xfrm>
          <a:off x="8369300" y="793749"/>
          <a:ext cx="2349500" cy="59055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ご自由にお使いください</a:t>
          </a:r>
          <a:endParaRPr kumimoji="1" lang="en-US" altLang="ja-JP" sz="1600" b="1">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77611</xdr:colOff>
      <xdr:row>19</xdr:row>
      <xdr:rowOff>303389</xdr:rowOff>
    </xdr:from>
    <xdr:to>
      <xdr:col>11</xdr:col>
      <xdr:colOff>261056</xdr:colOff>
      <xdr:row>22</xdr:row>
      <xdr:rowOff>286631</xdr:rowOff>
    </xdr:to>
    <xdr:sp macro="" textlink="">
      <xdr:nvSpPr>
        <xdr:cNvPr id="2" name="正方形/長方形 1"/>
        <xdr:cNvSpPr/>
      </xdr:nvSpPr>
      <xdr:spPr>
        <a:xfrm>
          <a:off x="8085667" y="7281333"/>
          <a:ext cx="3951111" cy="112624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「助成事業に要する経費（税込）の金額と「資金調達額の合計」が同額になるように入力してください</a:t>
          </a:r>
          <a:endParaRPr kumimoji="1" lang="en-US" altLang="ja-JP" sz="1600" b="1">
            <a:solidFill>
              <a:schemeClr val="tx1"/>
            </a:solidFill>
          </a:endParaRPr>
        </a:p>
      </xdr:txBody>
    </xdr:sp>
    <xdr:clientData/>
  </xdr:twoCellAnchor>
  <xdr:twoCellAnchor>
    <xdr:from>
      <xdr:col>7</xdr:col>
      <xdr:colOff>63500</xdr:colOff>
      <xdr:row>9</xdr:row>
      <xdr:rowOff>84667</xdr:rowOff>
    </xdr:from>
    <xdr:to>
      <xdr:col>11</xdr:col>
      <xdr:colOff>500945</xdr:colOff>
      <xdr:row>12</xdr:row>
      <xdr:rowOff>296333</xdr:rowOff>
    </xdr:to>
    <xdr:sp macro="" textlink="">
      <xdr:nvSpPr>
        <xdr:cNvPr id="3" name="正方形/長方形 2"/>
        <xdr:cNvSpPr/>
      </xdr:nvSpPr>
      <xdr:spPr>
        <a:xfrm>
          <a:off x="8071556" y="3485445"/>
          <a:ext cx="4205111" cy="135466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ア～クの助成申請額の合計が２，０００万円を超える場合、合計欄では、２，０００万円以上は切り捨てになります。</a:t>
          </a:r>
        </a:p>
        <a:p>
          <a:pPr algn="l"/>
          <a:r>
            <a:rPr kumimoji="1" lang="ja-JP" altLang="en-US" sz="1600" b="1">
              <a:solidFill>
                <a:schemeClr val="tx1"/>
              </a:solidFill>
            </a:rPr>
            <a:t>注意してください</a:t>
          </a:r>
          <a:endParaRPr kumimoji="1" lang="en-US" altLang="ja-JP" sz="1600" b="1">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171823</xdr:colOff>
      <xdr:row>1</xdr:row>
      <xdr:rowOff>37353</xdr:rowOff>
    </xdr:from>
    <xdr:to>
      <xdr:col>25</xdr:col>
      <xdr:colOff>202536</xdr:colOff>
      <xdr:row>3</xdr:row>
      <xdr:rowOff>261470</xdr:rowOff>
    </xdr:to>
    <xdr:sp macro="" textlink="">
      <xdr:nvSpPr>
        <xdr:cNvPr id="2" name="正方形/長方形 1"/>
        <xdr:cNvSpPr/>
      </xdr:nvSpPr>
      <xdr:spPr>
        <a:xfrm>
          <a:off x="6925235" y="321235"/>
          <a:ext cx="3795889" cy="130735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a:t>
          </a:r>
          <a:r>
            <a:rPr kumimoji="1" lang="ja-JP" altLang="en-US" sz="1600" b="1">
              <a:solidFill>
                <a:schemeClr val="tx1"/>
              </a:solidFill>
            </a:rPr>
            <a:t>利用・導入計画書</a:t>
          </a:r>
          <a:r>
            <a:rPr kumimoji="1" lang="en-US" altLang="ja-JP" sz="1600" b="1">
              <a:solidFill>
                <a:schemeClr val="tx1"/>
              </a:solidFill>
            </a:rPr>
            <a:t>】</a:t>
          </a:r>
          <a:r>
            <a:rPr kumimoji="1" lang="ja-JP" altLang="en-US" sz="1600" b="1">
              <a:solidFill>
                <a:schemeClr val="tx1"/>
              </a:solidFill>
            </a:rPr>
            <a:t>を複製する場合は、</a:t>
          </a:r>
          <a:endParaRPr kumimoji="1" lang="en-US" altLang="ja-JP" sz="1600" b="1">
            <a:solidFill>
              <a:schemeClr val="tx1"/>
            </a:solidFill>
          </a:endParaRPr>
        </a:p>
        <a:p>
          <a:pPr algn="l"/>
          <a:r>
            <a:rPr kumimoji="1" lang="ja-JP" altLang="en-US" sz="1600" b="1">
              <a:solidFill>
                <a:schemeClr val="tx1"/>
              </a:solidFill>
            </a:rPr>
            <a:t>「校閲」→「シートの保護の解除」を押してから複製してください</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260350</xdr:colOff>
      <xdr:row>22</xdr:row>
      <xdr:rowOff>317500</xdr:rowOff>
    </xdr:from>
    <xdr:to>
      <xdr:col>32</xdr:col>
      <xdr:colOff>368300</xdr:colOff>
      <xdr:row>24</xdr:row>
      <xdr:rowOff>215900</xdr:rowOff>
    </xdr:to>
    <xdr:sp macro="" textlink="">
      <xdr:nvSpPr>
        <xdr:cNvPr id="2" name="正方形/長方形 1"/>
        <xdr:cNvSpPr/>
      </xdr:nvSpPr>
      <xdr:spPr>
        <a:xfrm>
          <a:off x="7518400" y="6445250"/>
          <a:ext cx="3022600" cy="9144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２０２４年１０月１日～２０２６年１月３１日</a:t>
          </a:r>
          <a:endParaRPr kumimoji="1" lang="en-US" altLang="ja-JP" sz="1100">
            <a:solidFill>
              <a:schemeClr val="tx1"/>
            </a:solidFill>
          </a:endParaRPr>
        </a:p>
        <a:p>
          <a:pPr algn="l"/>
          <a:r>
            <a:rPr kumimoji="1" lang="ja-JP" altLang="en-US" sz="1100">
              <a:solidFill>
                <a:schemeClr val="tx1"/>
              </a:solidFill>
            </a:rPr>
            <a:t>までの日付を入れて下さい</a:t>
          </a:r>
          <a:endParaRPr kumimoji="1" lang="en-US" altLang="ja-JP" sz="1100">
            <a:solidFill>
              <a:schemeClr val="tx1"/>
            </a:solidFill>
          </a:endParaRPr>
        </a:p>
        <a:p>
          <a:pPr algn="l"/>
          <a:r>
            <a:rPr kumimoji="1" lang="ja-JP" altLang="en-US" sz="1100">
              <a:solidFill>
                <a:schemeClr val="tx1"/>
              </a:solidFill>
            </a:rPr>
            <a:t>（予定日より早く完了した場合は、予定日を待たずに完了報告書の提出が可能です）</a:t>
          </a:r>
        </a:p>
      </xdr:txBody>
    </xdr:sp>
    <xdr:clientData/>
  </xdr:twoCellAnchor>
  <xdr:twoCellAnchor>
    <xdr:from>
      <xdr:col>24</xdr:col>
      <xdr:colOff>45212</xdr:colOff>
      <xdr:row>23</xdr:row>
      <xdr:rowOff>132588</xdr:rowOff>
    </xdr:from>
    <xdr:to>
      <xdr:col>26</xdr:col>
      <xdr:colOff>127000</xdr:colOff>
      <xdr:row>23</xdr:row>
      <xdr:rowOff>419100</xdr:rowOff>
    </xdr:to>
    <xdr:sp macro="" textlink="">
      <xdr:nvSpPr>
        <xdr:cNvPr id="3" name="下矢印 2"/>
        <xdr:cNvSpPr/>
      </xdr:nvSpPr>
      <xdr:spPr>
        <a:xfrm rot="5400000">
          <a:off x="6937375" y="66071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63500</xdr:colOff>
      <xdr:row>20</xdr:row>
      <xdr:rowOff>88900</xdr:rowOff>
    </xdr:from>
    <xdr:to>
      <xdr:col>26</xdr:col>
      <xdr:colOff>145288</xdr:colOff>
      <xdr:row>20</xdr:row>
      <xdr:rowOff>375412</xdr:rowOff>
    </xdr:to>
    <xdr:sp macro="" textlink="">
      <xdr:nvSpPr>
        <xdr:cNvPr id="4" name="下矢印 3"/>
        <xdr:cNvSpPr/>
      </xdr:nvSpPr>
      <xdr:spPr>
        <a:xfrm rot="5400000">
          <a:off x="6955663" y="51601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20</xdr:row>
      <xdr:rowOff>57150</xdr:rowOff>
    </xdr:from>
    <xdr:to>
      <xdr:col>32</xdr:col>
      <xdr:colOff>298450</xdr:colOff>
      <xdr:row>20</xdr:row>
      <xdr:rowOff>361950</xdr:rowOff>
    </xdr:to>
    <xdr:sp macro="" textlink="">
      <xdr:nvSpPr>
        <xdr:cNvPr id="5" name="正方形/長方形 4"/>
        <xdr:cNvSpPr/>
      </xdr:nvSpPr>
      <xdr:spPr>
        <a:xfrm>
          <a:off x="7448550" y="528955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タブ：経費区分別内訳　</a:t>
          </a:r>
          <a:r>
            <a:rPr kumimoji="1" lang="en-US" altLang="ja-JP" sz="1100">
              <a:solidFill>
                <a:schemeClr val="tx1"/>
              </a:solidFill>
            </a:rPr>
            <a:t>F15</a:t>
          </a:r>
          <a:r>
            <a:rPr kumimoji="1" lang="ja-JP" altLang="en-US" sz="1100">
              <a:solidFill>
                <a:schemeClr val="tx1"/>
              </a:solidFill>
            </a:rPr>
            <a:t>　から転載されます</a:t>
          </a:r>
        </a:p>
      </xdr:txBody>
    </xdr:sp>
    <xdr:clientData/>
  </xdr:twoCellAnchor>
  <xdr:twoCellAnchor>
    <xdr:from>
      <xdr:col>24</xdr:col>
      <xdr:colOff>63500</xdr:colOff>
      <xdr:row>17</xdr:row>
      <xdr:rowOff>107950</xdr:rowOff>
    </xdr:from>
    <xdr:to>
      <xdr:col>26</xdr:col>
      <xdr:colOff>145288</xdr:colOff>
      <xdr:row>17</xdr:row>
      <xdr:rowOff>394462</xdr:rowOff>
    </xdr:to>
    <xdr:sp macro="" textlink="">
      <xdr:nvSpPr>
        <xdr:cNvPr id="6" name="下矢印 5"/>
        <xdr:cNvSpPr/>
      </xdr:nvSpPr>
      <xdr:spPr>
        <a:xfrm rot="5400000">
          <a:off x="6955663" y="37377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317500</xdr:colOff>
      <xdr:row>17</xdr:row>
      <xdr:rowOff>95250</xdr:rowOff>
    </xdr:from>
    <xdr:to>
      <xdr:col>32</xdr:col>
      <xdr:colOff>425450</xdr:colOff>
      <xdr:row>17</xdr:row>
      <xdr:rowOff>400050</xdr:rowOff>
    </xdr:to>
    <xdr:sp macro="" textlink="">
      <xdr:nvSpPr>
        <xdr:cNvPr id="7" name="正方形/長方形 6"/>
        <xdr:cNvSpPr/>
      </xdr:nvSpPr>
      <xdr:spPr>
        <a:xfrm>
          <a:off x="7575550" y="388620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a:t>
          </a:r>
          <a:r>
            <a:rPr kumimoji="1" lang="en-US" altLang="ja-JP" sz="1100">
              <a:solidFill>
                <a:schemeClr val="tx1"/>
              </a:solidFill>
            </a:rPr>
            <a:t>9-1</a:t>
          </a:r>
          <a:r>
            <a:rPr kumimoji="1" lang="ja-JP" altLang="en-US" sz="1100">
              <a:solidFill>
                <a:schemeClr val="tx1"/>
              </a:solidFill>
            </a:rPr>
            <a:t>　</a:t>
          </a:r>
          <a:r>
            <a:rPr kumimoji="1" lang="en-US" altLang="ja-JP" sz="1100">
              <a:solidFill>
                <a:schemeClr val="tx1"/>
              </a:solidFill>
            </a:rPr>
            <a:t>B3</a:t>
          </a:r>
          <a:r>
            <a:rPr kumimoji="1" lang="ja-JP" altLang="en-US" sz="1100">
              <a:solidFill>
                <a:schemeClr val="tx1"/>
              </a:solidFill>
            </a:rPr>
            <a:t>、</a:t>
          </a:r>
          <a:r>
            <a:rPr kumimoji="1" lang="en-US" altLang="ja-JP" sz="1100">
              <a:solidFill>
                <a:schemeClr val="tx1"/>
              </a:solidFill>
            </a:rPr>
            <a:t>E3</a:t>
          </a:r>
          <a:r>
            <a:rPr kumimoji="1" lang="ja-JP" altLang="en-US" sz="1100">
              <a:solidFill>
                <a:schemeClr val="tx1"/>
              </a:solidFill>
            </a:rPr>
            <a:t>　から転載されます</a:t>
          </a:r>
        </a:p>
      </xdr:txBody>
    </xdr:sp>
    <xdr:clientData/>
  </xdr:twoCellAnchor>
  <xdr:twoCellAnchor>
    <xdr:from>
      <xdr:col>24</xdr:col>
      <xdr:colOff>95250</xdr:colOff>
      <xdr:row>5</xdr:row>
      <xdr:rowOff>88900</xdr:rowOff>
    </xdr:from>
    <xdr:to>
      <xdr:col>26</xdr:col>
      <xdr:colOff>177038</xdr:colOff>
      <xdr:row>5</xdr:row>
      <xdr:rowOff>375412</xdr:rowOff>
    </xdr:to>
    <xdr:sp macro="" textlink="">
      <xdr:nvSpPr>
        <xdr:cNvPr id="9" name="下矢印 8"/>
        <xdr:cNvSpPr/>
      </xdr:nvSpPr>
      <xdr:spPr>
        <a:xfrm rot="5400000">
          <a:off x="6987413" y="8167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88900</xdr:colOff>
      <xdr:row>8</xdr:row>
      <xdr:rowOff>0</xdr:rowOff>
    </xdr:from>
    <xdr:to>
      <xdr:col>26</xdr:col>
      <xdr:colOff>170688</xdr:colOff>
      <xdr:row>8</xdr:row>
      <xdr:rowOff>286512</xdr:rowOff>
    </xdr:to>
    <xdr:sp macro="" textlink="">
      <xdr:nvSpPr>
        <xdr:cNvPr id="10" name="下矢印 9"/>
        <xdr:cNvSpPr/>
      </xdr:nvSpPr>
      <xdr:spPr>
        <a:xfrm rot="5400000">
          <a:off x="6981063" y="14898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5</xdr:row>
      <xdr:rowOff>0</xdr:rowOff>
    </xdr:from>
    <xdr:to>
      <xdr:col>32</xdr:col>
      <xdr:colOff>450850</xdr:colOff>
      <xdr:row>5</xdr:row>
      <xdr:rowOff>304800</xdr:rowOff>
    </xdr:to>
    <xdr:sp macro="" textlink="">
      <xdr:nvSpPr>
        <xdr:cNvPr id="11" name="正方形/長方形 10"/>
        <xdr:cNvSpPr/>
      </xdr:nvSpPr>
      <xdr:spPr>
        <a:xfrm>
          <a:off x="7600950" y="88900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タブ：申請前確認書（２）</a:t>
          </a:r>
          <a:r>
            <a:rPr kumimoji="1" lang="en-US" altLang="ja-JP" sz="1100">
              <a:solidFill>
                <a:schemeClr val="tx1"/>
              </a:solidFill>
            </a:rPr>
            <a:t>P42</a:t>
          </a:r>
          <a:r>
            <a:rPr kumimoji="1" lang="ja-JP" altLang="en-US" sz="1100">
              <a:solidFill>
                <a:schemeClr val="tx1"/>
              </a:solidFill>
            </a:rPr>
            <a:t>　から転載されます</a:t>
          </a:r>
        </a:p>
      </xdr:txBody>
    </xdr:sp>
    <xdr:clientData/>
  </xdr:twoCellAnchor>
  <xdr:twoCellAnchor>
    <xdr:from>
      <xdr:col>27</xdr:col>
      <xdr:colOff>0</xdr:colOff>
      <xdr:row>8</xdr:row>
      <xdr:rowOff>6350</xdr:rowOff>
    </xdr:from>
    <xdr:to>
      <xdr:col>32</xdr:col>
      <xdr:colOff>450850</xdr:colOff>
      <xdr:row>8</xdr:row>
      <xdr:rowOff>311150</xdr:rowOff>
    </xdr:to>
    <xdr:sp macro="" textlink="">
      <xdr:nvSpPr>
        <xdr:cNvPr id="12" name="正方形/長方形 11"/>
        <xdr:cNvSpPr/>
      </xdr:nvSpPr>
      <xdr:spPr>
        <a:xfrm>
          <a:off x="7600950" y="165735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タブ：申請前確認書（２）</a:t>
          </a:r>
          <a:r>
            <a:rPr kumimoji="1" lang="en-US" altLang="ja-JP" sz="1100">
              <a:solidFill>
                <a:schemeClr val="tx1"/>
              </a:solidFill>
            </a:rPr>
            <a:t>P43</a:t>
          </a:r>
          <a:r>
            <a:rPr kumimoji="1" lang="ja-JP" altLang="en-US" sz="1100">
              <a:solidFill>
                <a:schemeClr val="tx1"/>
              </a:solidFill>
            </a:rPr>
            <a:t>　から転載されます</a:t>
          </a: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202046</xdr:colOff>
      <xdr:row>3</xdr:row>
      <xdr:rowOff>340591</xdr:rowOff>
    </xdr:from>
    <xdr:to>
      <xdr:col>33</xdr:col>
      <xdr:colOff>450850</xdr:colOff>
      <xdr:row>4</xdr:row>
      <xdr:rowOff>264391</xdr:rowOff>
    </xdr:to>
    <xdr:sp macro="" textlink="">
      <xdr:nvSpPr>
        <xdr:cNvPr id="7" name="正方形/長方形 6"/>
        <xdr:cNvSpPr/>
      </xdr:nvSpPr>
      <xdr:spPr>
        <a:xfrm>
          <a:off x="6450446" y="1070841"/>
          <a:ext cx="4319154"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会社名の名称：タブ：申請前確認書（２）</a:t>
          </a:r>
          <a:r>
            <a:rPr kumimoji="1" lang="en-US" altLang="ja-JP" sz="1100">
              <a:solidFill>
                <a:schemeClr val="tx1"/>
              </a:solidFill>
            </a:rPr>
            <a:t>P42</a:t>
          </a:r>
          <a:r>
            <a:rPr kumimoji="1" lang="ja-JP" altLang="en-US" sz="1100">
              <a:solidFill>
                <a:schemeClr val="tx1"/>
              </a:solidFill>
            </a:rPr>
            <a:t>　から転載されます</a:t>
          </a:r>
        </a:p>
      </xdr:txBody>
    </xdr:sp>
    <xdr:clientData/>
  </xdr:twoCellAnchor>
  <xdr:twoCellAnchor>
    <xdr:from>
      <xdr:col>24</xdr:col>
      <xdr:colOff>46181</xdr:colOff>
      <xdr:row>1</xdr:row>
      <xdr:rowOff>28864</xdr:rowOff>
    </xdr:from>
    <xdr:to>
      <xdr:col>24</xdr:col>
      <xdr:colOff>184727</xdr:colOff>
      <xdr:row>3</xdr:row>
      <xdr:rowOff>340591</xdr:rowOff>
    </xdr:to>
    <xdr:sp macro="" textlink="">
      <xdr:nvSpPr>
        <xdr:cNvPr id="8" name="右中かっこ 7"/>
        <xdr:cNvSpPr/>
      </xdr:nvSpPr>
      <xdr:spPr>
        <a:xfrm>
          <a:off x="6298045" y="288637"/>
          <a:ext cx="138546" cy="7793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219363</xdr:colOff>
      <xdr:row>2</xdr:row>
      <xdr:rowOff>5773</xdr:rowOff>
    </xdr:from>
    <xdr:to>
      <xdr:col>31</xdr:col>
      <xdr:colOff>436418</xdr:colOff>
      <xdr:row>3</xdr:row>
      <xdr:rowOff>96982</xdr:rowOff>
    </xdr:to>
    <xdr:sp macro="" textlink="">
      <xdr:nvSpPr>
        <xdr:cNvPr id="9" name="正方形/長方形 8"/>
        <xdr:cNvSpPr/>
      </xdr:nvSpPr>
      <xdr:spPr>
        <a:xfrm>
          <a:off x="6471227" y="519546"/>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a:t>
          </a:r>
          <a:r>
            <a:rPr kumimoji="1" lang="en-US" altLang="ja-JP" sz="1100">
              <a:solidFill>
                <a:schemeClr val="tx1"/>
              </a:solidFill>
            </a:rPr>
            <a:t>1-4 O8,O9</a:t>
          </a:r>
          <a:r>
            <a:rPr kumimoji="1" lang="ja-JP" altLang="en-US" sz="1100">
              <a:solidFill>
                <a:schemeClr val="tx1"/>
              </a:solidFill>
            </a:rPr>
            <a:t>　から転載されます</a:t>
          </a:r>
        </a:p>
      </xdr:txBody>
    </xdr:sp>
    <xdr:clientData/>
  </xdr:twoCellAnchor>
  <xdr:twoCellAnchor>
    <xdr:from>
      <xdr:col>24</xdr:col>
      <xdr:colOff>202046</xdr:colOff>
      <xdr:row>4</xdr:row>
      <xdr:rowOff>375227</xdr:rowOff>
    </xdr:from>
    <xdr:to>
      <xdr:col>34</xdr:col>
      <xdr:colOff>57150</xdr:colOff>
      <xdr:row>5</xdr:row>
      <xdr:rowOff>241300</xdr:rowOff>
    </xdr:to>
    <xdr:sp macro="" textlink="">
      <xdr:nvSpPr>
        <xdr:cNvPr id="12" name="正方形/長方形 11"/>
        <xdr:cNvSpPr/>
      </xdr:nvSpPr>
      <xdr:spPr>
        <a:xfrm>
          <a:off x="6450446" y="1486477"/>
          <a:ext cx="4554104"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登記上の本店所在地：タブ：申請前確認書（２）</a:t>
          </a:r>
          <a:r>
            <a:rPr kumimoji="1" lang="en-US" altLang="ja-JP" sz="1100">
              <a:solidFill>
                <a:schemeClr val="tx1"/>
              </a:solidFill>
            </a:rPr>
            <a:t>P41</a:t>
          </a:r>
          <a:r>
            <a:rPr kumimoji="1" lang="ja-JP" altLang="en-US" sz="1100">
              <a:solidFill>
                <a:schemeClr val="tx1"/>
              </a:solidFill>
            </a:rPr>
            <a:t>　から転載されます</a:t>
          </a:r>
        </a:p>
      </xdr:txBody>
    </xdr:sp>
    <xdr:clientData/>
  </xdr:twoCellAnchor>
  <xdr:twoCellAnchor>
    <xdr:from>
      <xdr:col>24</xdr:col>
      <xdr:colOff>115454</xdr:colOff>
      <xdr:row>19</xdr:row>
      <xdr:rowOff>57726</xdr:rowOff>
    </xdr:from>
    <xdr:to>
      <xdr:col>25</xdr:col>
      <xdr:colOff>5773</xdr:colOff>
      <xdr:row>23</xdr:row>
      <xdr:rowOff>305954</xdr:rowOff>
    </xdr:to>
    <xdr:sp macro="" textlink="">
      <xdr:nvSpPr>
        <xdr:cNvPr id="13" name="右中かっこ 12"/>
        <xdr:cNvSpPr/>
      </xdr:nvSpPr>
      <xdr:spPr>
        <a:xfrm>
          <a:off x="6367318" y="6523181"/>
          <a:ext cx="202046" cy="17260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86591</xdr:colOff>
      <xdr:row>20</xdr:row>
      <xdr:rowOff>202046</xdr:rowOff>
    </xdr:from>
    <xdr:to>
      <xdr:col>31</xdr:col>
      <xdr:colOff>615373</xdr:colOff>
      <xdr:row>22</xdr:row>
      <xdr:rowOff>167409</xdr:rowOff>
    </xdr:to>
    <xdr:sp macro="" textlink="">
      <xdr:nvSpPr>
        <xdr:cNvPr id="14" name="正方形/長方形 13"/>
        <xdr:cNvSpPr/>
      </xdr:nvSpPr>
      <xdr:spPr>
        <a:xfrm>
          <a:off x="6650182" y="7036955"/>
          <a:ext cx="3022600" cy="70427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自社の決算書から当該数字を記載して下さい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個人事業主や未決算企業、創業予定者</a:t>
          </a:r>
          <a:endParaRPr kumimoji="1" lang="en-US" altLang="ja-JP" sz="1100">
            <a:solidFill>
              <a:schemeClr val="tx1"/>
            </a:solidFill>
          </a:endParaRPr>
        </a:p>
        <a:p>
          <a:pPr algn="l"/>
          <a:r>
            <a:rPr kumimoji="1" lang="ja-JP" altLang="en-US" sz="1100">
              <a:solidFill>
                <a:schemeClr val="tx1"/>
              </a:solidFill>
            </a:rPr>
            <a:t>の場合は記載不要です</a:t>
          </a:r>
        </a:p>
      </xdr:txBody>
    </xdr:sp>
    <xdr:clientData/>
  </xdr:twoCellAnchor>
  <xdr:twoCellAnchor>
    <xdr:from>
      <xdr:col>24</xdr:col>
      <xdr:colOff>40408</xdr:colOff>
      <xdr:row>27</xdr:row>
      <xdr:rowOff>0</xdr:rowOff>
    </xdr:from>
    <xdr:to>
      <xdr:col>24</xdr:col>
      <xdr:colOff>305953</xdr:colOff>
      <xdr:row>33</xdr:row>
      <xdr:rowOff>409865</xdr:rowOff>
    </xdr:to>
    <xdr:sp macro="" textlink="">
      <xdr:nvSpPr>
        <xdr:cNvPr id="16" name="右中かっこ 15"/>
        <xdr:cNvSpPr/>
      </xdr:nvSpPr>
      <xdr:spPr>
        <a:xfrm>
          <a:off x="6292272" y="9080500"/>
          <a:ext cx="265545" cy="23899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40410</xdr:colOff>
      <xdr:row>29</xdr:row>
      <xdr:rowOff>173180</xdr:rowOff>
    </xdr:from>
    <xdr:to>
      <xdr:col>31</xdr:col>
      <xdr:colOff>569192</xdr:colOff>
      <xdr:row>32</xdr:row>
      <xdr:rowOff>40409</xdr:rowOff>
    </xdr:to>
    <xdr:sp macro="" textlink="">
      <xdr:nvSpPr>
        <xdr:cNvPr id="17" name="正方形/長方形 16"/>
        <xdr:cNvSpPr/>
      </xdr:nvSpPr>
      <xdr:spPr>
        <a:xfrm>
          <a:off x="6604001" y="9917544"/>
          <a:ext cx="3022600" cy="88900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伴走型支援実施場所、開発成果物の確認場所は、１都７県（東京都、埼玉県、千葉県、神奈川県、茨城県、栃木県、群馬県、山梨県）に限られます。</a:t>
          </a:r>
        </a:p>
      </xdr:txBody>
    </xdr:sp>
    <xdr:clientData/>
  </xdr:twoCellAnchor>
  <xdr:twoCellAnchor>
    <xdr:from>
      <xdr:col>26</xdr:col>
      <xdr:colOff>196272</xdr:colOff>
      <xdr:row>37</xdr:row>
      <xdr:rowOff>127001</xdr:rowOff>
    </xdr:from>
    <xdr:to>
      <xdr:col>32</xdr:col>
      <xdr:colOff>392546</xdr:colOff>
      <xdr:row>40</xdr:row>
      <xdr:rowOff>282864</xdr:rowOff>
    </xdr:to>
    <xdr:sp macro="" textlink="">
      <xdr:nvSpPr>
        <xdr:cNvPr id="18" name="正方形/長方形 17"/>
        <xdr:cNvSpPr/>
      </xdr:nvSpPr>
      <xdr:spPr>
        <a:xfrm>
          <a:off x="6973454" y="12734637"/>
          <a:ext cx="3105728" cy="98713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同一経費で併願申請をしている場合で、両方とも採択された際は、いずれかを辞退いただきます。</a:t>
          </a:r>
          <a:endParaRPr kumimoji="1" lang="en-US" altLang="ja-JP" sz="1100">
            <a:solidFill>
              <a:schemeClr val="tx1"/>
            </a:solidFill>
          </a:endParaRPr>
        </a:p>
        <a:p>
          <a:pPr algn="l"/>
          <a:r>
            <a:rPr kumimoji="1" lang="ja-JP" altLang="en-US" sz="1100">
              <a:solidFill>
                <a:schemeClr val="tx1"/>
              </a:solidFill>
            </a:rPr>
            <a:t>（同一テーマでも、申請している経費が被っていなければ</a:t>
          </a:r>
          <a:r>
            <a:rPr kumimoji="1" lang="en-US" altLang="ja-JP" sz="1100">
              <a:solidFill>
                <a:schemeClr val="tx1"/>
              </a:solidFill>
            </a:rPr>
            <a:t>OK</a:t>
          </a:r>
          <a:r>
            <a:rPr kumimoji="1" lang="ja-JP" altLang="en-US" sz="1100">
              <a:solidFill>
                <a:schemeClr val="tx1"/>
              </a:solidFill>
            </a:rPr>
            <a:t>です）</a:t>
          </a:r>
        </a:p>
      </xdr:txBody>
    </xdr:sp>
    <xdr:clientData/>
  </xdr:twoCellAnchor>
  <xdr:twoCellAnchor>
    <xdr:from>
      <xdr:col>24</xdr:col>
      <xdr:colOff>46181</xdr:colOff>
      <xdr:row>38</xdr:row>
      <xdr:rowOff>259773</xdr:rowOff>
    </xdr:from>
    <xdr:to>
      <xdr:col>26</xdr:col>
      <xdr:colOff>129701</xdr:colOff>
      <xdr:row>39</xdr:row>
      <xdr:rowOff>257648</xdr:rowOff>
    </xdr:to>
    <xdr:sp macro="" textlink="">
      <xdr:nvSpPr>
        <xdr:cNvPr id="19" name="下矢印 18"/>
        <xdr:cNvSpPr/>
      </xdr:nvSpPr>
      <xdr:spPr>
        <a:xfrm rot="5400000">
          <a:off x="6459208" y="12960246"/>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196850</xdr:colOff>
      <xdr:row>14</xdr:row>
      <xdr:rowOff>361950</xdr:rowOff>
    </xdr:from>
    <xdr:to>
      <xdr:col>32</xdr:col>
      <xdr:colOff>88900</xdr:colOff>
      <xdr:row>15</xdr:row>
      <xdr:rowOff>297873</xdr:rowOff>
    </xdr:to>
    <xdr:sp macro="" textlink="">
      <xdr:nvSpPr>
        <xdr:cNvPr id="15" name="正方形/長方形 14"/>
        <xdr:cNvSpPr/>
      </xdr:nvSpPr>
      <xdr:spPr>
        <a:xfrm>
          <a:off x="6445250" y="4527550"/>
          <a:ext cx="3333750"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業種分類を選ぶと、中分類の選択が可能となります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261054</xdr:colOff>
      <xdr:row>5</xdr:row>
      <xdr:rowOff>225779</xdr:rowOff>
    </xdr:from>
    <xdr:to>
      <xdr:col>33</xdr:col>
      <xdr:colOff>310444</xdr:colOff>
      <xdr:row>9</xdr:row>
      <xdr:rowOff>169333</xdr:rowOff>
    </xdr:to>
    <xdr:sp macro="" textlink="">
      <xdr:nvSpPr>
        <xdr:cNvPr id="2" name="正方形/長方形 1"/>
        <xdr:cNvSpPr/>
      </xdr:nvSpPr>
      <xdr:spPr>
        <a:xfrm>
          <a:off x="7937498" y="1531057"/>
          <a:ext cx="3499557" cy="146755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・個人事業主、創業予定者は記載不要です</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・役員は全員記載して下さい</a:t>
          </a:r>
          <a:endParaRPr kumimoji="1" lang="en-US" altLang="ja-JP" sz="1100" b="1">
            <a:solidFill>
              <a:schemeClr val="tx1"/>
            </a:solidFill>
          </a:endParaRPr>
        </a:p>
        <a:p>
          <a:pPr algn="l"/>
          <a:r>
            <a:rPr kumimoji="1" lang="en-US" altLang="ja-JP" sz="1100" b="1">
              <a:solidFill>
                <a:srgbClr val="FF0000"/>
              </a:solidFill>
            </a:rPr>
            <a:t>※</a:t>
          </a:r>
          <a:r>
            <a:rPr kumimoji="1" lang="ja-JP" altLang="en-US" sz="1100" b="1">
              <a:solidFill>
                <a:srgbClr val="FF0000"/>
              </a:solidFill>
            </a:rPr>
            <a:t>監査役の記載漏れが多いです！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chemeClr val="tx1"/>
              </a:solidFill>
            </a:rPr>
            <a:t>・株主は、株式総数の７０％に達するまで記載して下さい。</a:t>
          </a:r>
          <a:endParaRPr kumimoji="1" lang="en-US" altLang="ja-JP" sz="1100" b="1">
            <a:solidFill>
              <a:schemeClr val="tx1"/>
            </a:solidFill>
          </a:endParaRPr>
        </a:p>
        <a:p>
          <a:pPr algn="l"/>
          <a:r>
            <a:rPr kumimoji="1" lang="ja-JP" altLang="en-US" sz="1100" b="1">
              <a:solidFill>
                <a:schemeClr val="tx1"/>
              </a:solidFill>
            </a:rPr>
            <a:t>（記載しきれない場合は、別紙などでも構いません）</a:t>
          </a:r>
        </a:p>
      </xdr:txBody>
    </xdr:sp>
    <xdr:clientData/>
  </xdr:twoCellAnchor>
  <xdr:twoCellAnchor>
    <xdr:from>
      <xdr:col>27</xdr:col>
      <xdr:colOff>289279</xdr:colOff>
      <xdr:row>19</xdr:row>
      <xdr:rowOff>465667</xdr:rowOff>
    </xdr:from>
    <xdr:to>
      <xdr:col>31</xdr:col>
      <xdr:colOff>437446</xdr:colOff>
      <xdr:row>21</xdr:row>
      <xdr:rowOff>70553</xdr:rowOff>
    </xdr:to>
    <xdr:sp macro="" textlink="">
      <xdr:nvSpPr>
        <xdr:cNvPr id="3" name="正方形/長方形 2"/>
        <xdr:cNvSpPr/>
      </xdr:nvSpPr>
      <xdr:spPr>
        <a:xfrm>
          <a:off x="8494890" y="6632223"/>
          <a:ext cx="1813278" cy="903108"/>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a:t>
          </a:r>
          <a:endParaRPr kumimoji="1" lang="en-US" altLang="ja-JP" sz="1100" b="1">
            <a:solidFill>
              <a:schemeClr val="tx1"/>
            </a:solidFill>
          </a:endParaRPr>
        </a:p>
        <a:p>
          <a:pPr algn="l"/>
          <a:r>
            <a:rPr kumimoji="1" lang="ja-JP" altLang="en-US" sz="1100" b="1">
              <a:solidFill>
                <a:schemeClr val="tx1"/>
              </a:solidFill>
            </a:rPr>
            <a:t>・決算後に株式譲渡有</a:t>
          </a:r>
          <a:endParaRPr kumimoji="1" lang="en-US" altLang="ja-JP" sz="1100" b="1">
            <a:solidFill>
              <a:schemeClr val="tx1"/>
            </a:solidFill>
          </a:endParaRPr>
        </a:p>
        <a:p>
          <a:pPr algn="l"/>
          <a:r>
            <a:rPr kumimoji="1" lang="ja-JP" altLang="en-US" sz="1100" b="1">
              <a:solidFill>
                <a:schemeClr val="tx1"/>
              </a:solidFill>
            </a:rPr>
            <a:t>・代表者の変更登記中</a:t>
          </a:r>
        </a:p>
      </xdr:txBody>
    </xdr:sp>
    <xdr:clientData/>
  </xdr:twoCellAnchor>
  <xdr:twoCellAnchor>
    <xdr:from>
      <xdr:col>25</xdr:col>
      <xdr:colOff>105833</xdr:colOff>
      <xdr:row>20</xdr:row>
      <xdr:rowOff>239888</xdr:rowOff>
    </xdr:from>
    <xdr:to>
      <xdr:col>27</xdr:col>
      <xdr:colOff>185504</xdr:colOff>
      <xdr:row>20</xdr:row>
      <xdr:rowOff>526400</xdr:rowOff>
    </xdr:to>
    <xdr:sp macro="" textlink="">
      <xdr:nvSpPr>
        <xdr:cNvPr id="4" name="下矢印 3"/>
        <xdr:cNvSpPr/>
      </xdr:nvSpPr>
      <xdr:spPr>
        <a:xfrm rot="5400000">
          <a:off x="7943440" y="6739169"/>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111125</xdr:colOff>
      <xdr:row>1</xdr:row>
      <xdr:rowOff>206375</xdr:rowOff>
    </xdr:from>
    <xdr:to>
      <xdr:col>41</xdr:col>
      <xdr:colOff>126999</xdr:colOff>
      <xdr:row>3</xdr:row>
      <xdr:rowOff>39689</xdr:rowOff>
    </xdr:to>
    <xdr:sp macro="" textlink="">
      <xdr:nvSpPr>
        <xdr:cNvPr id="2" name="正方形/長方形 1"/>
        <xdr:cNvSpPr/>
      </xdr:nvSpPr>
      <xdr:spPr>
        <a:xfrm>
          <a:off x="7302500" y="492125"/>
          <a:ext cx="5691187" cy="56356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例）自動生成</a:t>
          </a:r>
          <a:r>
            <a:rPr kumimoji="1" lang="en-US" altLang="ja-JP" sz="1100" b="1">
              <a:solidFill>
                <a:schemeClr val="tx1"/>
              </a:solidFill>
            </a:rPr>
            <a:t>AI</a:t>
          </a:r>
          <a:r>
            <a:rPr kumimoji="1" lang="ja-JP" altLang="en-US" sz="1100" b="1">
              <a:solidFill>
                <a:schemeClr val="tx1"/>
              </a:solidFill>
            </a:rPr>
            <a:t>　の技術を活用した　短納期デザイン提案を可能とする　サービスの創出　</a:t>
          </a:r>
          <a:endParaRPr kumimoji="1" lang="en-US" altLang="ja-JP" sz="1100" b="1">
            <a:solidFill>
              <a:schemeClr val="tx1"/>
            </a:solidFill>
          </a:endParaRPr>
        </a:p>
      </xdr:txBody>
    </xdr:sp>
    <xdr:clientData/>
  </xdr:twoCellAnchor>
  <xdr:twoCellAnchor>
    <xdr:from>
      <xdr:col>9</xdr:col>
      <xdr:colOff>198438</xdr:colOff>
      <xdr:row>2</xdr:row>
      <xdr:rowOff>95250</xdr:rowOff>
    </xdr:from>
    <xdr:to>
      <xdr:col>11</xdr:col>
      <xdr:colOff>140526</xdr:colOff>
      <xdr:row>2</xdr:row>
      <xdr:rowOff>381762</xdr:rowOff>
    </xdr:to>
    <xdr:sp macro="" textlink="">
      <xdr:nvSpPr>
        <xdr:cNvPr id="3" name="下矢印 2"/>
        <xdr:cNvSpPr/>
      </xdr:nvSpPr>
      <xdr:spPr>
        <a:xfrm rot="5400000">
          <a:off x="6701664" y="465900"/>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166687</xdr:colOff>
      <xdr:row>3</xdr:row>
      <xdr:rowOff>777875</xdr:rowOff>
    </xdr:from>
    <xdr:to>
      <xdr:col>11</xdr:col>
      <xdr:colOff>108775</xdr:colOff>
      <xdr:row>3</xdr:row>
      <xdr:rowOff>1064387</xdr:rowOff>
    </xdr:to>
    <xdr:sp macro="" textlink="">
      <xdr:nvSpPr>
        <xdr:cNvPr id="4" name="下矢印 3"/>
        <xdr:cNvSpPr/>
      </xdr:nvSpPr>
      <xdr:spPr>
        <a:xfrm rot="5400000">
          <a:off x="6669913" y="1632712"/>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79376</xdr:colOff>
      <xdr:row>3</xdr:row>
      <xdr:rowOff>563563</xdr:rowOff>
    </xdr:from>
    <xdr:to>
      <xdr:col>31</xdr:col>
      <xdr:colOff>111126</xdr:colOff>
      <xdr:row>3</xdr:row>
      <xdr:rowOff>1127127</xdr:rowOff>
    </xdr:to>
    <xdr:sp macro="" textlink="">
      <xdr:nvSpPr>
        <xdr:cNvPr id="5" name="正方形/長方形 4"/>
        <xdr:cNvSpPr/>
      </xdr:nvSpPr>
      <xdr:spPr>
        <a:xfrm>
          <a:off x="7270751" y="1579563"/>
          <a:ext cx="3881438" cy="56356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提供するサービス内容が簡単に分かるように記載して下さい</a:t>
          </a:r>
          <a:endParaRPr kumimoji="1" lang="en-US" altLang="ja-JP" sz="1100" b="1">
            <a:solidFill>
              <a:schemeClr val="tx1"/>
            </a:solidFill>
          </a:endParaRPr>
        </a:p>
        <a:p>
          <a:pPr algn="l"/>
          <a:r>
            <a:rPr kumimoji="1" lang="ja-JP" altLang="en-US" sz="1100" b="1">
              <a:solidFill>
                <a:schemeClr val="tx1"/>
              </a:solidFill>
            </a:rPr>
            <a:t>（詳細は後ろのシートで説明いただく場所があります）</a:t>
          </a:r>
          <a:endParaRPr kumimoji="1" lang="en-US" altLang="ja-JP" sz="1100" b="1">
            <a:solidFill>
              <a:schemeClr val="tx1"/>
            </a:solidFill>
          </a:endParaRPr>
        </a:p>
      </xdr:txBody>
    </xdr:sp>
    <xdr:clientData/>
  </xdr:twoCellAnchor>
  <xdr:twoCellAnchor>
    <xdr:from>
      <xdr:col>9</xdr:col>
      <xdr:colOff>174625</xdr:colOff>
      <xdr:row>5</xdr:row>
      <xdr:rowOff>809625</xdr:rowOff>
    </xdr:from>
    <xdr:to>
      <xdr:col>11</xdr:col>
      <xdr:colOff>116713</xdr:colOff>
      <xdr:row>5</xdr:row>
      <xdr:rowOff>1096137</xdr:rowOff>
    </xdr:to>
    <xdr:sp macro="" textlink="">
      <xdr:nvSpPr>
        <xdr:cNvPr id="6" name="下矢印 5"/>
        <xdr:cNvSpPr/>
      </xdr:nvSpPr>
      <xdr:spPr>
        <a:xfrm rot="5400000">
          <a:off x="6677851" y="30217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5</xdr:row>
      <xdr:rowOff>111124</xdr:rowOff>
    </xdr:from>
    <xdr:to>
      <xdr:col>31</xdr:col>
      <xdr:colOff>79375</xdr:colOff>
      <xdr:row>6</xdr:row>
      <xdr:rowOff>103188</xdr:rowOff>
    </xdr:to>
    <xdr:sp macro="" textlink="">
      <xdr:nvSpPr>
        <xdr:cNvPr id="7" name="正方形/長方形 6"/>
        <xdr:cNvSpPr/>
      </xdr:nvSpPr>
      <xdr:spPr>
        <a:xfrm>
          <a:off x="7239000" y="2484437"/>
          <a:ext cx="3881438" cy="1277939"/>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既にやっている事業についてご記入ください</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例）主力事業は、○○業界向けに特化した提案型企画営業で</a:t>
          </a:r>
          <a:endParaRPr kumimoji="1" lang="en-US" altLang="ja-JP" sz="1100" b="1">
            <a:solidFill>
              <a:schemeClr val="tx1"/>
            </a:solidFill>
          </a:endParaRPr>
        </a:p>
        <a:p>
          <a:pPr algn="l"/>
          <a:r>
            <a:rPr kumimoji="1" lang="ja-JP" altLang="en-US" sz="1100" b="1">
              <a:solidFill>
                <a:schemeClr val="tx1"/>
              </a:solidFill>
            </a:rPr>
            <a:t>得意な分野は＊＊です。</a:t>
          </a:r>
          <a:endParaRPr kumimoji="1" lang="en-US" altLang="ja-JP" sz="1100" b="1">
            <a:solidFill>
              <a:schemeClr val="tx1"/>
            </a:solidFill>
          </a:endParaRPr>
        </a:p>
        <a:p>
          <a:pPr algn="l"/>
          <a:r>
            <a:rPr kumimoji="1" lang="ja-JP" altLang="en-US" sz="1100" b="1">
              <a:solidFill>
                <a:schemeClr val="tx1"/>
              </a:solidFill>
            </a:rPr>
            <a:t>それ以外では＠＠のテーマで仕入れ販売を行っており、□□に興味のある方々に好評です</a:t>
          </a:r>
          <a:endParaRPr kumimoji="1" lang="en-US" altLang="ja-JP" sz="1100" b="1">
            <a:solidFill>
              <a:schemeClr val="tx1"/>
            </a:solidFill>
          </a:endParaRPr>
        </a:p>
      </xdr:txBody>
    </xdr:sp>
    <xdr:clientData/>
  </xdr:twoCellAnchor>
  <xdr:twoCellAnchor>
    <xdr:from>
      <xdr:col>12</xdr:col>
      <xdr:colOff>47625</xdr:colOff>
      <xdr:row>6</xdr:row>
      <xdr:rowOff>206375</xdr:rowOff>
    </xdr:from>
    <xdr:to>
      <xdr:col>31</xdr:col>
      <xdr:colOff>79375</xdr:colOff>
      <xdr:row>6</xdr:row>
      <xdr:rowOff>1230312</xdr:rowOff>
    </xdr:to>
    <xdr:sp macro="" textlink="">
      <xdr:nvSpPr>
        <xdr:cNvPr id="8" name="正方形/長方形 7"/>
        <xdr:cNvSpPr/>
      </xdr:nvSpPr>
      <xdr:spPr>
        <a:xfrm>
          <a:off x="7239000" y="3865563"/>
          <a:ext cx="3881438" cy="102393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今回のテーマや技術に着目したきっかけ、こんなサービスあったら良いね、と思った出来事など、具体的にご記入ください</a:t>
          </a:r>
          <a:endParaRPr kumimoji="1" lang="en-US" altLang="ja-JP" sz="1100" b="1">
            <a:solidFill>
              <a:schemeClr val="tx1"/>
            </a:solidFill>
          </a:endParaRPr>
        </a:p>
      </xdr:txBody>
    </xdr:sp>
    <xdr:clientData/>
  </xdr:twoCellAnchor>
  <xdr:twoCellAnchor>
    <xdr:from>
      <xdr:col>9</xdr:col>
      <xdr:colOff>150812</xdr:colOff>
      <xdr:row>6</xdr:row>
      <xdr:rowOff>777875</xdr:rowOff>
    </xdr:from>
    <xdr:to>
      <xdr:col>11</xdr:col>
      <xdr:colOff>92900</xdr:colOff>
      <xdr:row>6</xdr:row>
      <xdr:rowOff>1064387</xdr:rowOff>
    </xdr:to>
    <xdr:sp macro="" textlink="">
      <xdr:nvSpPr>
        <xdr:cNvPr id="9" name="下矢印 8"/>
        <xdr:cNvSpPr/>
      </xdr:nvSpPr>
      <xdr:spPr>
        <a:xfrm rot="5400000">
          <a:off x="6654038" y="4275900"/>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111124</xdr:colOff>
      <xdr:row>10</xdr:row>
      <xdr:rowOff>277813</xdr:rowOff>
    </xdr:from>
    <xdr:to>
      <xdr:col>11</xdr:col>
      <xdr:colOff>53212</xdr:colOff>
      <xdr:row>10</xdr:row>
      <xdr:rowOff>564325</xdr:rowOff>
    </xdr:to>
    <xdr:sp macro="" textlink="">
      <xdr:nvSpPr>
        <xdr:cNvPr id="10" name="下矢印 9"/>
        <xdr:cNvSpPr/>
      </xdr:nvSpPr>
      <xdr:spPr>
        <a:xfrm rot="5400000">
          <a:off x="6614350" y="56887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9</xdr:row>
      <xdr:rowOff>222251</xdr:rowOff>
    </xdr:from>
    <xdr:to>
      <xdr:col>30</xdr:col>
      <xdr:colOff>87313</xdr:colOff>
      <xdr:row>10</xdr:row>
      <xdr:rowOff>769938</xdr:rowOff>
    </xdr:to>
    <xdr:sp macro="" textlink="">
      <xdr:nvSpPr>
        <xdr:cNvPr id="11" name="正方形/長方形 10"/>
        <xdr:cNvSpPr/>
      </xdr:nvSpPr>
      <xdr:spPr>
        <a:xfrm>
          <a:off x="7254876" y="5532439"/>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こちらは、技術の詳細が特定できるよう、できる限り正確な記載をお願いします</a:t>
          </a:r>
          <a:endParaRPr kumimoji="1" lang="en-US" altLang="ja-JP" sz="1100" b="1">
            <a:solidFill>
              <a:schemeClr val="tx1"/>
            </a:solidFill>
          </a:endParaRPr>
        </a:p>
      </xdr:txBody>
    </xdr:sp>
    <xdr:clientData/>
  </xdr:twoCellAnchor>
  <xdr:twoCellAnchor>
    <xdr:from>
      <xdr:col>9</xdr:col>
      <xdr:colOff>103186</xdr:colOff>
      <xdr:row>12</xdr:row>
      <xdr:rowOff>206375</xdr:rowOff>
    </xdr:from>
    <xdr:to>
      <xdr:col>11</xdr:col>
      <xdr:colOff>55561</xdr:colOff>
      <xdr:row>12</xdr:row>
      <xdr:rowOff>484188</xdr:rowOff>
    </xdr:to>
    <xdr:sp macro="" textlink="">
      <xdr:nvSpPr>
        <xdr:cNvPr id="12" name="下矢印 11"/>
        <xdr:cNvSpPr/>
      </xdr:nvSpPr>
      <xdr:spPr>
        <a:xfrm rot="5400000">
          <a:off x="6615905" y="6941344"/>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47626</xdr:colOff>
      <xdr:row>12</xdr:row>
      <xdr:rowOff>111125</xdr:rowOff>
    </xdr:from>
    <xdr:to>
      <xdr:col>30</xdr:col>
      <xdr:colOff>71438</xdr:colOff>
      <xdr:row>12</xdr:row>
      <xdr:rowOff>920749</xdr:rowOff>
    </xdr:to>
    <xdr:sp macro="" textlink="">
      <xdr:nvSpPr>
        <xdr:cNvPr id="13" name="正方形/長方形 12"/>
        <xdr:cNvSpPr/>
      </xdr:nvSpPr>
      <xdr:spPr>
        <a:xfrm>
          <a:off x="7239001" y="7016750"/>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デジタル技術が、どのように付加価値を高めてくれるのか、今までのサービスやビジネスモデルとは何が違うのか、</a:t>
          </a:r>
          <a:endParaRPr kumimoji="1" lang="en-US" altLang="ja-JP" sz="1100" b="1">
            <a:solidFill>
              <a:schemeClr val="tx1"/>
            </a:solidFill>
          </a:endParaRPr>
        </a:p>
        <a:p>
          <a:pPr algn="l"/>
          <a:r>
            <a:rPr kumimoji="1" lang="ja-JP" altLang="en-US" sz="1100" b="1">
              <a:solidFill>
                <a:schemeClr val="tx1"/>
              </a:solidFill>
            </a:rPr>
            <a:t>イメージが湧きやすいよう、具体的に記載して下さい</a:t>
          </a:r>
          <a:endParaRPr kumimoji="1" lang="en-US" altLang="ja-JP" sz="1100" b="1">
            <a:solidFill>
              <a:schemeClr val="tx1"/>
            </a:solidFill>
          </a:endParaRPr>
        </a:p>
      </xdr:txBody>
    </xdr:sp>
    <xdr:clientData/>
  </xdr:twoCellAnchor>
  <xdr:twoCellAnchor>
    <xdr:from>
      <xdr:col>9</xdr:col>
      <xdr:colOff>103187</xdr:colOff>
      <xdr:row>13</xdr:row>
      <xdr:rowOff>23812</xdr:rowOff>
    </xdr:from>
    <xdr:to>
      <xdr:col>11</xdr:col>
      <xdr:colOff>55562</xdr:colOff>
      <xdr:row>13</xdr:row>
      <xdr:rowOff>301625</xdr:rowOff>
    </xdr:to>
    <xdr:sp macro="" textlink="">
      <xdr:nvSpPr>
        <xdr:cNvPr id="15" name="下矢印 14"/>
        <xdr:cNvSpPr/>
      </xdr:nvSpPr>
      <xdr:spPr>
        <a:xfrm rot="5400000">
          <a:off x="6615906" y="8044656"/>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7938</xdr:colOff>
      <xdr:row>13</xdr:row>
      <xdr:rowOff>0</xdr:rowOff>
    </xdr:from>
    <xdr:to>
      <xdr:col>30</xdr:col>
      <xdr:colOff>31750</xdr:colOff>
      <xdr:row>13</xdr:row>
      <xdr:rowOff>809624</xdr:rowOff>
    </xdr:to>
    <xdr:sp macro="" textlink="">
      <xdr:nvSpPr>
        <xdr:cNvPr id="16" name="正方形/長方形 15"/>
        <xdr:cNvSpPr/>
      </xdr:nvSpPr>
      <xdr:spPr>
        <a:xfrm>
          <a:off x="7199313" y="8191500"/>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自社にとって</a:t>
          </a:r>
          <a:r>
            <a:rPr kumimoji="1" lang="en-US" altLang="ja-JP" sz="1100" b="1">
              <a:solidFill>
                <a:schemeClr val="tx1"/>
              </a:solidFill>
            </a:rPr>
            <a:t>or</a:t>
          </a:r>
          <a:r>
            <a:rPr kumimoji="1" lang="ja-JP" altLang="en-US" sz="1100" b="1">
              <a:solidFill>
                <a:schemeClr val="tx1"/>
              </a:solidFill>
            </a:rPr>
            <a:t>世間にとって、何が進んでいるか</a:t>
          </a:r>
          <a:endParaRPr kumimoji="1" lang="en-US" altLang="ja-JP" sz="1100" b="1">
            <a:solidFill>
              <a:schemeClr val="tx1"/>
            </a:solidFill>
          </a:endParaRPr>
        </a:p>
        <a:p>
          <a:pPr algn="l"/>
          <a:r>
            <a:rPr kumimoji="1" lang="ja-JP" altLang="en-US" sz="1100" b="1">
              <a:solidFill>
                <a:schemeClr val="tx1"/>
              </a:solidFill>
            </a:rPr>
            <a:t>セールストークやキャッチコピーでもよいので分かりやすく記載して下さい</a:t>
          </a:r>
          <a:endParaRPr kumimoji="1" lang="en-US" altLang="ja-JP" sz="1100" b="1">
            <a:solidFill>
              <a:schemeClr val="tx1"/>
            </a:solidFill>
          </a:endParaRPr>
        </a:p>
      </xdr:txBody>
    </xdr:sp>
    <xdr:clientData/>
  </xdr:twoCellAnchor>
  <xdr:twoCellAnchor>
    <xdr:from>
      <xdr:col>9</xdr:col>
      <xdr:colOff>63500</xdr:colOff>
      <xdr:row>14</xdr:row>
      <xdr:rowOff>95250</xdr:rowOff>
    </xdr:from>
    <xdr:to>
      <xdr:col>11</xdr:col>
      <xdr:colOff>15875</xdr:colOff>
      <xdr:row>14</xdr:row>
      <xdr:rowOff>373063</xdr:rowOff>
    </xdr:to>
    <xdr:sp macro="" textlink="">
      <xdr:nvSpPr>
        <xdr:cNvPr id="17" name="下矢印 16"/>
        <xdr:cNvSpPr/>
      </xdr:nvSpPr>
      <xdr:spPr>
        <a:xfrm rot="5400000">
          <a:off x="6576219" y="9028907"/>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14</xdr:row>
      <xdr:rowOff>0</xdr:rowOff>
    </xdr:from>
    <xdr:to>
      <xdr:col>30</xdr:col>
      <xdr:colOff>23812</xdr:colOff>
      <xdr:row>15</xdr:row>
      <xdr:rowOff>539751</xdr:rowOff>
    </xdr:to>
    <xdr:sp macro="" textlink="">
      <xdr:nvSpPr>
        <xdr:cNvPr id="18" name="正方形/長方形 17"/>
        <xdr:cNvSpPr/>
      </xdr:nvSpPr>
      <xdr:spPr>
        <a:xfrm>
          <a:off x="7191375" y="9104313"/>
          <a:ext cx="3690937" cy="144462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助成金が</a:t>
          </a:r>
          <a:r>
            <a:rPr kumimoji="1" lang="en-US" altLang="ja-JP" sz="1100" b="1">
              <a:solidFill>
                <a:schemeClr val="tx1"/>
              </a:solidFill>
            </a:rPr>
            <a:t>2/3</a:t>
          </a:r>
          <a:r>
            <a:rPr kumimoji="1" lang="ja-JP" altLang="en-US" sz="1100" b="1">
              <a:solidFill>
                <a:schemeClr val="tx1"/>
              </a:solidFill>
            </a:rPr>
            <a:t>出るとはいえ自己負担も</a:t>
          </a:r>
          <a:r>
            <a:rPr kumimoji="1" lang="en-US" altLang="ja-JP" sz="1100" b="1">
              <a:solidFill>
                <a:schemeClr val="tx1"/>
              </a:solidFill>
            </a:rPr>
            <a:t>1/3</a:t>
          </a:r>
          <a:r>
            <a:rPr kumimoji="1" lang="ja-JP" altLang="en-US" sz="1100" b="1">
              <a:solidFill>
                <a:schemeClr val="tx1"/>
              </a:solidFill>
            </a:rPr>
            <a:t>あります。</a:t>
          </a:r>
          <a:endParaRPr kumimoji="1" lang="en-US" altLang="ja-JP" sz="1100" b="1">
            <a:solidFill>
              <a:schemeClr val="tx1"/>
            </a:solidFill>
          </a:endParaRPr>
        </a:p>
        <a:p>
          <a:pPr algn="l"/>
          <a:r>
            <a:rPr kumimoji="1" lang="ja-JP" altLang="en-US" sz="1100" b="1">
              <a:solidFill>
                <a:schemeClr val="tx1"/>
              </a:solidFill>
            </a:rPr>
            <a:t>「何が」「どのように」「こういう機能が実現」「こういう性能を備えた」など、今回お金をかける意味とゴール（目標設定）を記載して下さい</a:t>
          </a:r>
          <a:endParaRPr kumimoji="1" lang="en-US" altLang="ja-JP" sz="1100" b="1">
            <a:solidFill>
              <a:schemeClr val="tx1"/>
            </a:solidFill>
          </a:endParaRPr>
        </a:p>
        <a:p>
          <a:pPr algn="l"/>
          <a:r>
            <a:rPr kumimoji="1" lang="ja-JP" altLang="en-US" sz="1100" b="1">
              <a:solidFill>
                <a:schemeClr val="tx1"/>
              </a:solidFill>
            </a:rPr>
            <a:t>（</a:t>
          </a:r>
          <a:r>
            <a:rPr kumimoji="1" lang="en-US" altLang="ja-JP" sz="1100" b="1">
              <a:solidFill>
                <a:schemeClr val="tx1"/>
              </a:solidFill>
            </a:rPr>
            <a:t>※</a:t>
          </a:r>
          <a:r>
            <a:rPr kumimoji="1" lang="ja-JP" altLang="en-US" sz="1100" b="1">
              <a:solidFill>
                <a:schemeClr val="tx1"/>
              </a:solidFill>
            </a:rPr>
            <a:t>すぐそのまま市場で量販化できるレベルを１００％とするならば、１００％ではなくても構いません）</a:t>
          </a:r>
          <a:endParaRPr kumimoji="1" lang="en-US" altLang="ja-JP" sz="11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146959</xdr:colOff>
      <xdr:row>0</xdr:row>
      <xdr:rowOff>180521</xdr:rowOff>
    </xdr:from>
    <xdr:to>
      <xdr:col>35</xdr:col>
      <xdr:colOff>6351</xdr:colOff>
      <xdr:row>2</xdr:row>
      <xdr:rowOff>71663</xdr:rowOff>
    </xdr:to>
    <xdr:sp macro="" textlink="">
      <xdr:nvSpPr>
        <xdr:cNvPr id="3" name="正方形/長方形 2"/>
        <xdr:cNvSpPr/>
      </xdr:nvSpPr>
      <xdr:spPr>
        <a:xfrm>
          <a:off x="8236859" y="180521"/>
          <a:ext cx="3174092" cy="147229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審査項目「市場性」の参考にします</a:t>
          </a:r>
          <a:endParaRPr kumimoji="1" lang="en-US" altLang="ja-JP" sz="16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2</xdr:row>
      <xdr:rowOff>0</xdr:rowOff>
    </xdr:from>
    <xdr:to>
      <xdr:col>36</xdr:col>
      <xdr:colOff>20637</xdr:colOff>
      <xdr:row>6</xdr:row>
      <xdr:rowOff>97971</xdr:rowOff>
    </xdr:to>
    <xdr:sp macro="" textlink="">
      <xdr:nvSpPr>
        <xdr:cNvPr id="3" name="正方形/長方形 2"/>
        <xdr:cNvSpPr/>
      </xdr:nvSpPr>
      <xdr:spPr>
        <a:xfrm>
          <a:off x="6470650" y="419100"/>
          <a:ext cx="3690937" cy="146957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審査項目「実現可能性」の参考にします</a:t>
          </a:r>
          <a:endParaRPr kumimoji="1" lang="en-US" altLang="ja-JP" sz="16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161926</xdr:colOff>
      <xdr:row>3</xdr:row>
      <xdr:rowOff>431801</xdr:rowOff>
    </xdr:from>
    <xdr:to>
      <xdr:col>30</xdr:col>
      <xdr:colOff>66675</xdr:colOff>
      <xdr:row>3</xdr:row>
      <xdr:rowOff>952501</xdr:rowOff>
    </xdr:to>
    <xdr:sp macro="" textlink="">
      <xdr:nvSpPr>
        <xdr:cNvPr id="2" name="正方形/長方形 1"/>
        <xdr:cNvSpPr/>
      </xdr:nvSpPr>
      <xdr:spPr>
        <a:xfrm>
          <a:off x="8115301" y="2940051"/>
          <a:ext cx="2373312" cy="520700"/>
        </a:xfrm>
        <a:prstGeom prst="rect">
          <a:avLst/>
        </a:prstGeom>
        <a:solidFill>
          <a:sysClr val="window" lastClr="FFFFFF"/>
        </a:solidFill>
        <a:ln w="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必要に応じて適宜ご使用ください</a:t>
          </a:r>
        </a:p>
      </xdr:txBody>
    </xdr:sp>
    <xdr:clientData/>
  </xdr:twoCellAnchor>
  <xdr:twoCellAnchor>
    <xdr:from>
      <xdr:col>18</xdr:col>
      <xdr:colOff>142875</xdr:colOff>
      <xdr:row>1</xdr:row>
      <xdr:rowOff>79375</xdr:rowOff>
    </xdr:from>
    <xdr:to>
      <xdr:col>37</xdr:col>
      <xdr:colOff>87312</xdr:colOff>
      <xdr:row>2</xdr:row>
      <xdr:rowOff>1912937</xdr:rowOff>
    </xdr:to>
    <xdr:sp macro="" textlink="">
      <xdr:nvSpPr>
        <xdr:cNvPr id="6" name="正方形/長方形 5"/>
        <xdr:cNvSpPr/>
      </xdr:nvSpPr>
      <xdr:spPr>
        <a:xfrm>
          <a:off x="8096250" y="277813"/>
          <a:ext cx="3690937"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「先進性」</a:t>
          </a:r>
          <a:endParaRPr kumimoji="1" lang="en-US" altLang="ja-JP" sz="1600" b="1">
            <a:solidFill>
              <a:schemeClr val="tx1"/>
            </a:solidFill>
          </a:endParaRPr>
        </a:p>
        <a:p>
          <a:pPr algn="l"/>
          <a:r>
            <a:rPr kumimoji="1" lang="ja-JP" altLang="en-US" sz="1600" b="1">
              <a:solidFill>
                <a:schemeClr val="tx1"/>
              </a:solidFill>
            </a:rPr>
            <a:t>「市場性」</a:t>
          </a:r>
          <a:endParaRPr kumimoji="1" lang="en-US" altLang="ja-JP" sz="1600" b="1">
            <a:solidFill>
              <a:schemeClr val="tx1"/>
            </a:solidFill>
          </a:endParaRPr>
        </a:p>
        <a:p>
          <a:pPr algn="l"/>
          <a:r>
            <a:rPr kumimoji="1" lang="ja-JP" altLang="en-US" sz="1600" b="1">
              <a:solidFill>
                <a:schemeClr val="tx1"/>
              </a:solidFill>
            </a:rPr>
            <a:t>「適合性」の参考にします</a:t>
          </a:r>
          <a:endParaRPr kumimoji="1" lang="en-US" altLang="ja-JP" sz="1600" b="1">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xdr:colOff>
      <xdr:row>2</xdr:row>
      <xdr:rowOff>0</xdr:rowOff>
    </xdr:from>
    <xdr:to>
      <xdr:col>28</xdr:col>
      <xdr:colOff>152401</xdr:colOff>
      <xdr:row>4</xdr:row>
      <xdr:rowOff>90487</xdr:rowOff>
    </xdr:to>
    <xdr:sp macro="" textlink="">
      <xdr:nvSpPr>
        <xdr:cNvPr id="2" name="正方形/長方形 1"/>
        <xdr:cNvSpPr/>
      </xdr:nvSpPr>
      <xdr:spPr>
        <a:xfrm>
          <a:off x="6457951" y="298450"/>
          <a:ext cx="2667000"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「先進性」</a:t>
          </a:r>
          <a:endParaRPr kumimoji="1" lang="en-US" altLang="ja-JP" sz="1600" b="1">
            <a:solidFill>
              <a:schemeClr val="tx1"/>
            </a:solidFill>
          </a:endParaRPr>
        </a:p>
        <a:p>
          <a:pPr algn="l"/>
          <a:r>
            <a:rPr kumimoji="1" lang="ja-JP" altLang="en-US" sz="1600" b="1">
              <a:solidFill>
                <a:schemeClr val="tx1"/>
              </a:solidFill>
            </a:rPr>
            <a:t>「適合性」の参考にします</a:t>
          </a:r>
          <a:endParaRPr kumimoji="1" lang="en-US" altLang="ja-JP" sz="1600"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kdfs01\&#20844;&#31038;&#25991;&#26360;2\300_&#20107;&#26989;&#25126;&#30053;&#37096;\010_&#32076;&#21942;&#25126;&#30053;&#35506;\1_&#26032;&#20107;&#26989;&#21109;&#20986;&#20418;\250_&#12300;&#26032;&#12375;&#12356;&#26085;&#24120;&#12301;&#23550;&#24540;&#22411;&#12469;&#12540;&#12499;&#12473;&#21109;&#20986;&#25903;&#25588;&#20107;&#26989;\02_R4\04_&#27096;&#24335;&#12539;&#12510;&#12491;&#12517;&#12450;&#12523;&#31561;\040_&#21215;&#38598;&#35201;&#38917;&#12539;&#20107;&#21209;&#12398;&#25163;&#24341;&#12365;\010_&#12495;&#12531;&#12474;&#12458;&#12531;&#25903;&#25588;\&#12495;&#12531;&#12474;&#12458;&#12531;&#25903;&#25588;&#30003;&#35531;&#26360;\R4_&#26032;&#12375;&#12356;&#26085;&#24120;_&#12495;&#12531;&#12474;&#12458;&#12531;&#25903;&#25588;&#30003;&#35531;&#26360;_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ables/table1.xml><?xml version="1.0" encoding="utf-8"?>
<table xmlns="http://schemas.openxmlformats.org/spreadsheetml/2006/main" id="14" name="原材料・副資材費15" displayName="原材料・副資材費15" ref="A4:K20" totalsRowCount="1" headerRowDxfId="195" dataDxfId="194" totalsRowDxfId="193" dataCellStyle="標準 2">
  <tableColumns count="11">
    <tableColumn id="1" name="番　号" dataDxfId="192" totalsRowDxfId="191" dataCellStyle="標準 2">
      <calculatedColumnFormula>ROW()-ROW(原材料・副資材費15[[#Headers],[番　号]])</calculatedColumnFormula>
    </tableColumn>
    <tableColumn id="2" name="件　名" dataDxfId="190" totalsRowDxfId="189" dataCellStyle="標準 2"/>
    <tableColumn id="3" name="内　容_x000a__x000a_仕　様" dataDxfId="188" totalsRowDxfId="187" dataCellStyle="標準 2"/>
    <tableColumn id="4" name="用　途" dataDxfId="186" totalsRowDxfId="185" dataCellStyle="標準 2"/>
    <tableColumn id="5" name="数量_x000a_(A)" dataDxfId="184" totalsRowDxfId="183" dataCellStyle="桁区切り"/>
    <tableColumn id="10" name="単位" dataDxfId="182" totalsRowDxfId="181" dataCellStyle="桁区切り"/>
    <tableColumn id="6" name="単価(B)_x000a_（税抜）" totalsRowLabel="計" dataDxfId="180" totalsRowDxfId="179" dataCellStyle="桁区切り"/>
    <tableColumn id="7" name="助成事業に_x000a_要する経費_x000a_（税込）" totalsRowFunction="sum" dataDxfId="178" totalsRowDxfId="177" dataCellStyle="桁区切り">
      <calculatedColumnFormula>原材料・副資材費15[[#This Row],[助成対象経費
(A)×(B)
（税抜）]]*1.1</calculatedColumnFormula>
    </tableColumn>
    <tableColumn id="8" name="助成対象経費_x000a_(A)×(B)_x000a_（税抜）" totalsRowFunction="sum" dataDxfId="176" totalsRowDxfId="175" dataCellStyle="桁区切り">
      <calculatedColumnFormula>原材料・副資材費15[[#This Row],[数量
(A)]]*原材料・副資材費15[[#This Row],[単価(B)
（税抜）]]</calculatedColumnFormula>
    </tableColumn>
    <tableColumn id="9" name="委託先" dataDxfId="174" totalsRowDxfId="173" dataCellStyle="標準 2"/>
    <tableColumn id="12" name="列1" dataDxfId="172" totalsRowDxfId="171" dataCellStyle="標準 2">
      <calculatedColumnFormula>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calculatedColumnFormula>
    </tableColumn>
  </tableColumns>
  <tableStyleInfo name="テーブル スタイル 8" showFirstColumn="0" showLastColumn="0" showRowStripes="1" showColumnStripes="0"/>
</table>
</file>

<file path=xl/tables/table2.xml><?xml version="1.0" encoding="utf-8"?>
<table xmlns="http://schemas.openxmlformats.org/spreadsheetml/2006/main" id="7" name="原材料・副資材費" displayName="原材料・副資材費" ref="A4:K20" totalsRowCount="1" headerRowDxfId="169" dataDxfId="168" totalsRowDxfId="167" dataCellStyle="標準 2">
  <tableColumns count="11">
    <tableColumn id="1" name="番　号" dataDxfId="166" totalsRowDxfId="165" dataCellStyle="標準 2">
      <calculatedColumnFormula>ROW()-ROW(原材料・副資材費[[#Headers],[番　号]])</calculatedColumnFormula>
    </tableColumn>
    <tableColumn id="2" name="品　名" dataDxfId="164" totalsRowDxfId="163" dataCellStyle="標準 2"/>
    <tableColumn id="3" name="仕　様" dataDxfId="162" totalsRowDxfId="161" dataCellStyle="標準 2"/>
    <tableColumn id="4" name="用　途" dataDxfId="160" totalsRowDxfId="159" dataCellStyle="標準 2"/>
    <tableColumn id="5" name="数量_x000a_(A)" dataDxfId="158" totalsRowDxfId="157" dataCellStyle="桁区切り"/>
    <tableColumn id="10" name="単位" dataDxfId="156" totalsRowDxfId="155" dataCellStyle="桁区切り"/>
    <tableColumn id="6" name="単価(B)_x000a_（税抜）" totalsRowLabel="計" dataDxfId="154" totalsRowDxfId="153" dataCellStyle="桁区切り"/>
    <tableColumn id="7" name="助成事業に_x000a_要する経費_x000a_（税込）" totalsRowFunction="sum" dataDxfId="152" totalsRowDxfId="151" dataCellStyle="桁区切り">
      <calculatedColumnFormula>原材料・副資材費[[#This Row],[助成対象経費
(A)×(B)
（税抜）]]*1.1</calculatedColumnFormula>
    </tableColumn>
    <tableColumn id="8" name="助成対象経費_x000a_(A)×(B)_x000a_（税抜）" totalsRowFunction="sum" dataDxfId="150" totalsRowDxfId="149" dataCellStyle="桁区切り">
      <calculatedColumnFormula>原材料・副資材費[[#This Row],[数量
(A)]]*原材料・副資材費[[#This Row],[単価(B)
（税抜）]]</calculatedColumnFormula>
    </tableColumn>
    <tableColumn id="9" name="購入企業名" dataDxfId="148" totalsRowDxfId="147" dataCellStyle="標準 2"/>
    <tableColumn id="12" name="列1" dataDxfId="146" totalsRowDxfId="145"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3.xml><?xml version="1.0" encoding="utf-8"?>
<table xmlns="http://schemas.openxmlformats.org/spreadsheetml/2006/main" id="8" name="機械装置・工具器具費" displayName="機械装置・工具器具費" ref="A4:L20" totalsRowCount="1" headerRowDxfId="142" dataDxfId="141" totalsRowDxfId="140" dataCellStyle="標準 2">
  <tableColumns count="12">
    <tableColumn id="1" name="番　号" dataDxfId="139" totalsRowDxfId="138" dataCellStyle="標準 2">
      <calculatedColumnFormula>ROW()-ROW(機械装置・工具器具費[[#Headers],[番　号]])</calculatedColumnFormula>
    </tableColumn>
    <tableColumn id="2" name="品　名" dataDxfId="137" totalsRowDxfId="136" dataCellStyle="標準 2"/>
    <tableColumn id="4" name="用　途" dataDxfId="135" totalsRowDxfId="134" dataCellStyle="標準 2"/>
    <tableColumn id="10" name="調達方法" dataDxfId="133" totalsRowDxfId="132" dataCellStyle="標準 2"/>
    <tableColumn id="11" name="設置期間_x000a_（月数）" dataDxfId="131" totalsRowDxfId="130" dataCellStyle="標準 2"/>
    <tableColumn id="5" name="数量(A)" dataDxfId="129" totalsRowDxfId="128" dataCellStyle="桁区切り"/>
    <tableColumn id="13" name="単位" dataDxfId="127" totalsRowDxfId="126" dataCellStyle="桁区切り"/>
    <tableColumn id="6" name="購入単価_x000a_又は_x000a_リース料等の_x000a_合計（税抜）_x000a_(B)" totalsRowLabel="計" dataDxfId="125" totalsRowDxfId="124" dataCellStyle="桁区切り"/>
    <tableColumn id="7" name="助成事業に_x000a_要する経費_x000a_（税込）" totalsRowFunction="sum" dataDxfId="123" totalsRowDxfId="122" dataCellStyle="桁区切り">
      <calculatedColumnFormula>機械装置・工具器具費[[#This Row],[助成対象経費
(B)×ﾘｰｽ月数
又は
(A)×(B）
（税抜）]]*1.1</calculatedColumnFormula>
    </tableColumn>
    <tableColumn id="8" name="助成対象経費_x000a_(B)×ﾘｰｽ月数_x000a_又は_x000a_(A)×(B）_x000a_（税抜）" totalsRowFunction="sum" dataDxfId="121" totalsRowDxfId="120" dataCellStyle="桁区切り">
      <calculatedColumnFormula>機械装置・工具器具費[[#This Row],[数量(A)]]*機械装置・工具器具費[[#This Row],[購入単価
又は
リース料等の
合計（税抜）
(B)]]</calculatedColumnFormula>
    </tableColumn>
    <tableColumn id="9" name="リース・_x000a_レンタル先_x000a_及び_x000a_購入企業名      " dataDxfId="119" totalsRowDxfId="118" dataCellStyle="標準 2"/>
    <tableColumn id="12" name="列1" dataDxfId="117" totalsRowDxfId="116" dataCellStyle="標準 2">
      <calculatedColumnFormula>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4.xml><?xml version="1.0" encoding="utf-8"?>
<table xmlns="http://schemas.openxmlformats.org/spreadsheetml/2006/main" id="9" name="委託・外注費" displayName="委託・外注費" ref="A3:I19" totalsRowCount="1" headerRowDxfId="114" dataDxfId="113" totalsRowDxfId="112" dataCellStyle="標準 2">
  <tableColumns count="9">
    <tableColumn id="1" name="番　号" dataDxfId="111" totalsRowDxfId="110" dataCellStyle="標準 2">
      <calculatedColumnFormula>ROW()-ROW(委託・外注費[[#Headers],[番　号]])</calculatedColumnFormula>
    </tableColumn>
    <tableColumn id="2" name="委託・外注内容" dataDxfId="109" totalsRowDxfId="108" dataCellStyle="標準 2"/>
    <tableColumn id="4" name="数量(A)" dataDxfId="107" totalsRowDxfId="106" dataCellStyle="桁区切り"/>
    <tableColumn id="6" name="単位" dataDxfId="105" totalsRowDxfId="104" dataCellStyle="桁区切り"/>
    <tableColumn id="10" name="単価(B)_x000a_(税抜)" totalsRowLabel="計" dataDxfId="103" totalsRowDxfId="102" dataCellStyle="桁区切り"/>
    <tableColumn id="7" name="助成事業に_x000a_要する経費_x000a_（税込）" totalsRowFunction="sum" dataDxfId="101" totalsRowDxfId="100" dataCellStyle="桁区切り">
      <calculatedColumnFormula>委託・外注費[[#This Row],[助成対象経費
(A)×(B）
（税抜）]]*1.1</calculatedColumnFormula>
    </tableColumn>
    <tableColumn id="8" name="助成対象経費_x000a_(A)×(B）_x000a_（税抜）" totalsRowFunction="sum" dataDxfId="99" totalsRowDxfId="98" dataCellStyle="桁区切り">
      <calculatedColumnFormula>委託・外注費[[#This Row],[単価(B)
(税抜)]]*委託・外注費[[#This Row],[数量(A)]]</calculatedColumnFormula>
    </tableColumn>
    <tableColumn id="9" name="委託・外注先" dataDxfId="97" totalsRowDxfId="96" dataCellStyle="標準 2"/>
    <tableColumn id="12" name="列1" dataDxfId="95" totalsRowDxfId="94" dataCellStyle="標準 2">
      <calculatedColumnFormula>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10" name="直接人件費11" displayName="直接人件費11" ref="A3:J14" totalsRowCount="1" headerRowDxfId="92" dataDxfId="91" totalsRowDxfId="90" dataCellStyle="標準 2">
  <tableColumns count="10">
    <tableColumn id="1" name="番　号" dataDxfId="89" totalsRowDxfId="88" dataCellStyle="標準 2">
      <calculatedColumnFormula>ROW()-ROW(直接人件費11[[#Headers],[番　号]])</calculatedColumnFormula>
    </tableColumn>
    <tableColumn id="2" name="従事者氏名" dataDxfId="87" totalsRowDxfId="86" dataCellStyle="標準 2"/>
    <tableColumn id="3" name="所属部門" dataDxfId="85" totalsRowDxfId="84" dataCellStyle="標準 2"/>
    <tableColumn id="9" name="雇用形態" dataDxfId="83" totalsRowDxfId="82" dataCellStyle="標準 2"/>
    <tableColumn id="4" name="従事内容" dataDxfId="81" totalsRowDxfId="80" dataCellStyle="標準 2"/>
    <tableColumn id="10" name="従事時間_x000a_(A)" dataDxfId="79" totalsRowDxfId="78" dataCellStyle="桁区切り"/>
    <tableColumn id="5" name="単価(B)_x000a_(税抜)" totalsRowLabel="計" dataDxfId="77" totalsRowDxfId="76" dataCellStyle="桁区切り"/>
    <tableColumn id="7" name="助成事業に_x000a_要する経費" totalsRowFunction="sum" dataDxfId="75" totalsRowDxfId="74" dataCellStyle="桁区切り">
      <calculatedColumnFormula>直接人件費11[[#This Row],[助成対象経費
(A)×(B)]]*1</calculatedColumnFormula>
    </tableColumn>
    <tableColumn id="8" name="助成対象経費_x000a_(A)×(B)" totalsRowFunction="sum" dataDxfId="73" totalsRowDxfId="72" dataCellStyle="桁区切り">
      <calculatedColumnFormula>直接人件費11[[#This Row],[従事時間
(A)]]*直接人件費11[[#This Row],[単価(B)
(税抜)]]</calculatedColumnFormula>
    </tableColumn>
    <tableColumn id="12" name="列1" dataDxfId="71" totalsRowDxfId="70" dataCellStyle="標準 2">
      <calculatedColumnFormula>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12" name="産業財産権出願・導入費" displayName="産業財産権出願・導入費" ref="A3:I14" totalsRowCount="1" headerRowDxfId="68" dataDxfId="67" totalsRowDxfId="66" dataCellStyle="標準 2">
  <tableColumns count="9">
    <tableColumn id="1" name="番　号" dataDxfId="65" totalsRowDxfId="64" dataCellStyle="標準 2">
      <calculatedColumnFormula>ROW()-ROW(産業財産権出願・導入費[[#Headers],[番　号]])</calculatedColumnFormula>
    </tableColumn>
    <tableColumn id="2" name="規格の名称" dataDxfId="63" totalsRowDxfId="62" dataCellStyle="標準 2"/>
    <tableColumn id="3" name="内容" dataDxfId="61" totalsRowDxfId="60" dataCellStyle="標準 2"/>
    <tableColumn id="5" name="数量_x000a_(A)" dataDxfId="59" totalsRowDxfId="58" dataCellStyle="桁区切り"/>
    <tableColumn id="6" name="単価(B)_x000a_（税抜）" totalsRowLabel="計" dataDxfId="57" totalsRowDxfId="56" dataCellStyle="桁区切り"/>
    <tableColumn id="7" name="助成事業に_x000a_要する経費_x000a_（税込）" totalsRowFunction="sum" dataDxfId="55" totalsRowDxfId="54" dataCellStyle="桁区切り">
      <calculatedColumnFormula>産業財産権出願・導入費[[#This Row],[助成対象経費
(A)×(B)
（税抜）]]*1.1</calculatedColumnFormula>
    </tableColumn>
    <tableColumn id="8" name="助成対象経費_x000a_(A)×(B)_x000a_（税抜）" totalsRowFunction="sum" dataDxfId="53" totalsRowDxfId="52" dataCellStyle="桁区切り">
      <calculatedColumnFormula>産業財産権出願・導入費[[#This Row],[数量
(A)]]*産業財産権出願・導入費[[#This Row],[単価(B)
（税抜）]]</calculatedColumnFormula>
    </tableColumn>
    <tableColumn id="9" name="依頼先" dataDxfId="51" totalsRowDxfId="50" dataCellStyle="標準 2"/>
    <tableColumn id="12" name="列1" dataDxfId="49" totalsRowDxfId="48" dataCellStyle="標準 2">
      <calculatedColumnFormula>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13" name="産業財産権出願・導入費14" displayName="産業財産権出願・導入費14" ref="A3:I14" totalsRowCount="1" headerRowDxfId="46" dataDxfId="45" totalsRowDxfId="44" dataCellStyle="標準 2">
  <tableColumns count="9">
    <tableColumn id="1" name="番　号" dataDxfId="43" totalsRowDxfId="42" dataCellStyle="標準 2">
      <calculatedColumnFormula>ROW()-ROW(産業財産権出願・導入費14[[#Headers],[番　号]])</calculatedColumnFormula>
    </tableColumn>
    <tableColumn id="2" name="産業財産権の名称" dataDxfId="41" totalsRowDxfId="40" dataCellStyle="標準 2"/>
    <tableColumn id="3" name="内容" dataDxfId="39" totalsRowDxfId="38" dataCellStyle="標準 2"/>
    <tableColumn id="5" name="数量_x000a_(A)" dataDxfId="37" totalsRowDxfId="36" dataCellStyle="桁区切り"/>
    <tableColumn id="6" name="単価(B)_x000a_（税抜）" totalsRowLabel="計" dataDxfId="35" totalsRowDxfId="34" dataCellStyle="桁区切り"/>
    <tableColumn id="7" name="助成事業に_x000a_要する経費_x000a_（税込）" totalsRowFunction="sum" dataDxfId="33" totalsRowDxfId="32" dataCellStyle="桁区切り">
      <calculatedColumnFormula>産業財産権出願・導入費14[[#This Row],[助成対象経費
(A)×(B)
（税抜）]]*1.1</calculatedColumnFormula>
    </tableColumn>
    <tableColumn id="8" name="助成対象経費_x000a_(A)×(B)_x000a_（税抜）" totalsRowFunction="sum" dataDxfId="31" totalsRowDxfId="30" dataCellStyle="桁区切り">
      <calculatedColumnFormula>産業財産権出願・導入費14[[#This Row],[数量
(A)]]*産業財産権出願・導入費14[[#This Row],[単価(B)
（税抜）]]</calculatedColumnFormula>
    </tableColumn>
    <tableColumn id="9" name="弁理士事務所の名称又は権利所有者の名称" dataDxfId="29" totalsRowDxfId="28" dataCellStyle="標準 2"/>
    <tableColumn id="12" name="列1" dataDxfId="27" totalsRowDxfId="26" dataCellStyle="標準 2">
      <calculatedColumnFormula>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id="11" name="展示会等参加費" displayName="展示会等参加費" ref="A3:K14" totalsRowCount="1" headerRowDxfId="24" dataDxfId="23" totalsRowDxfId="22" dataCellStyle="標準 2">
  <tableColumns count="11">
    <tableColumn id="1" name="番　号" dataDxfId="21" totalsRowDxfId="20" dataCellStyle="標準 2">
      <calculatedColumnFormula>ROW()-ROW(展示会等参加費[[#Headers],[番　号]])</calculatedColumnFormula>
    </tableColumn>
    <tableColumn id="2" name="販促方法" dataDxfId="19" totalsRowDxfId="18" dataCellStyle="標準 2"/>
    <tableColumn id="3" name="費用内訳" dataDxfId="17" totalsRowDxfId="16" dataCellStyle="標準 2"/>
    <tableColumn id="4" name="内容及び仕様" dataDxfId="15" totalsRowDxfId="14" dataCellStyle="標準 2"/>
    <tableColumn id="5" name="数量_x000a_(A)" dataDxfId="13" totalsRowDxfId="12" dataCellStyle="桁区切り"/>
    <tableColumn id="10" name="単位" dataDxfId="11" totalsRowDxfId="10" dataCellStyle="桁区切り"/>
    <tableColumn id="6" name="単価(B)_x000a_（税抜）" totalsRowLabel="計" dataDxfId="9" totalsRowDxfId="8" dataCellStyle="桁区切り"/>
    <tableColumn id="7" name="助成事業に_x000a_要する経費_x000a_（税込）" totalsRowFunction="sum" dataDxfId="7" totalsRowDxfId="6" dataCellStyle="桁区切り">
      <calculatedColumnFormula>展示会等参加費[[#This Row],[助成対象経費
(A)×(B)
（税抜）]]*1.1</calculatedColumnFormula>
    </tableColumn>
    <tableColumn id="8" name="助成対象経費_x000a_(A)×(B)_x000a_（税抜）" totalsRowFunction="sum" dataDxfId="5" totalsRowDxfId="4" dataCellStyle="桁区切り">
      <calculatedColumnFormula>展示会等参加費[[#This Row],[数量
(A)]]*展示会等参加費[[#This Row],[単価(B)
（税抜）]]</calculatedColumnFormula>
    </tableColumn>
    <tableColumn id="9" name="依頼先" dataDxfId="3" totalsRowDxfId="2" dataCellStyle="標準 2"/>
    <tableColumn id="12" name="列1" dataDxfId="1" totalsRowDxfId="0" dataCellStyle="標準 2">
      <calculatedColumnFormula>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
  <sheetViews>
    <sheetView topLeftCell="AC1" workbookViewId="0">
      <selection activeCell="AS3" sqref="AS3"/>
    </sheetView>
  </sheetViews>
  <sheetFormatPr defaultRowHeight="13" x14ac:dyDescent="0.2"/>
  <sheetData>
    <row r="1" spans="1:45" x14ac:dyDescent="0.2">
      <c r="A1" t="s">
        <v>898</v>
      </c>
      <c r="B1" t="s">
        <v>899</v>
      </c>
      <c r="C1" t="s">
        <v>900</v>
      </c>
      <c r="D1" t="s">
        <v>901</v>
      </c>
      <c r="E1" t="s">
        <v>902</v>
      </c>
      <c r="F1" t="s">
        <v>903</v>
      </c>
      <c r="G1" t="s">
        <v>904</v>
      </c>
      <c r="H1" t="s">
        <v>905</v>
      </c>
      <c r="I1" t="s">
        <v>906</v>
      </c>
      <c r="J1" t="s">
        <v>907</v>
      </c>
      <c r="K1" t="s">
        <v>908</v>
      </c>
      <c r="L1" t="s">
        <v>909</v>
      </c>
      <c r="M1" t="s">
        <v>910</v>
      </c>
      <c r="N1" t="s">
        <v>911</v>
      </c>
      <c r="O1" t="s">
        <v>912</v>
      </c>
      <c r="P1" t="s">
        <v>913</v>
      </c>
      <c r="Q1" t="s">
        <v>914</v>
      </c>
      <c r="R1" t="s">
        <v>915</v>
      </c>
      <c r="S1" t="s">
        <v>916</v>
      </c>
      <c r="T1" t="s">
        <v>917</v>
      </c>
      <c r="U1" t="s">
        <v>918</v>
      </c>
      <c r="V1" t="s">
        <v>919</v>
      </c>
      <c r="W1" t="s">
        <v>920</v>
      </c>
      <c r="X1" t="s">
        <v>921</v>
      </c>
      <c r="Y1" t="s">
        <v>922</v>
      </c>
      <c r="Z1" t="s">
        <v>923</v>
      </c>
      <c r="AA1" t="s">
        <v>924</v>
      </c>
      <c r="AB1" t="s">
        <v>925</v>
      </c>
      <c r="AC1" t="s">
        <v>926</v>
      </c>
      <c r="AD1" t="s">
        <v>927</v>
      </c>
      <c r="AE1" t="s">
        <v>928</v>
      </c>
      <c r="AF1" t="s">
        <v>929</v>
      </c>
      <c r="AG1" t="s">
        <v>930</v>
      </c>
      <c r="AH1" t="s">
        <v>931</v>
      </c>
      <c r="AI1" t="s">
        <v>932</v>
      </c>
      <c r="AJ1" t="s">
        <v>933</v>
      </c>
      <c r="AK1" t="s">
        <v>934</v>
      </c>
      <c r="AL1" t="s">
        <v>935</v>
      </c>
      <c r="AM1" t="s">
        <v>936</v>
      </c>
      <c r="AN1" t="s">
        <v>937</v>
      </c>
      <c r="AO1" t="s">
        <v>938</v>
      </c>
      <c r="AP1" t="s">
        <v>939</v>
      </c>
      <c r="AQ1" t="s">
        <v>940</v>
      </c>
      <c r="AR1" t="s">
        <v>941</v>
      </c>
      <c r="AS1" t="s">
        <v>942</v>
      </c>
    </row>
    <row r="2" spans="1:45" x14ac:dyDescent="0.2">
      <c r="B2">
        <f>'5-7'!H3</f>
        <v>0</v>
      </c>
      <c r="C2">
        <f>'5-7'!H2</f>
        <v>0</v>
      </c>
      <c r="E2" s="499">
        <f>'1-4'!F27</f>
        <v>0</v>
      </c>
      <c r="F2">
        <f>'5-7'!R2</f>
        <v>0</v>
      </c>
      <c r="G2">
        <f>'5-7'!R4</f>
        <v>0</v>
      </c>
      <c r="H2" s="500">
        <f>'5-7'!R3</f>
        <v>0</v>
      </c>
      <c r="I2">
        <f>'5-7'!G5</f>
        <v>0</v>
      </c>
      <c r="J2" s="500">
        <f>'5-7'!J5</f>
        <v>0</v>
      </c>
      <c r="K2">
        <f>'5-7'!G6</f>
        <v>0</v>
      </c>
      <c r="L2">
        <f>'5-7'!J6</f>
        <v>0</v>
      </c>
      <c r="M2">
        <f>'5-7'!E9</f>
        <v>0</v>
      </c>
      <c r="N2" s="500">
        <f>'5-7'!I9</f>
        <v>0</v>
      </c>
      <c r="O2" s="500">
        <f>'5-7'!D10</f>
        <v>0</v>
      </c>
      <c r="P2">
        <f>'5-7'!F12</f>
        <v>0</v>
      </c>
      <c r="Q2">
        <f>'5-7'!F11</f>
        <v>0</v>
      </c>
      <c r="R2">
        <f>'5-7'!P11</f>
        <v>0</v>
      </c>
      <c r="S2">
        <f>'5-7'!P12</f>
        <v>0</v>
      </c>
      <c r="T2">
        <f>'5-7'!G13</f>
        <v>0</v>
      </c>
      <c r="U2">
        <f>'5-7'!J13</f>
        <v>0</v>
      </c>
      <c r="V2">
        <f>'5-7'!L13</f>
        <v>0</v>
      </c>
      <c r="W2">
        <f>'5-7'!G14</f>
        <v>0</v>
      </c>
      <c r="X2">
        <f>'5-7'!J14</f>
        <v>0</v>
      </c>
      <c r="Y2">
        <f>'5-7'!L14</f>
        <v>0</v>
      </c>
      <c r="AA2" s="499">
        <f>'5-7'!P13</f>
        <v>0</v>
      </c>
      <c r="AB2" s="499">
        <f>'5-7'!S14</f>
        <v>0</v>
      </c>
      <c r="AC2">
        <f>'5-7'!D15</f>
        <v>0</v>
      </c>
      <c r="AD2">
        <f>'5-7'!J15</f>
        <v>0</v>
      </c>
      <c r="AE2">
        <f>'5-7'!P15</f>
        <v>0</v>
      </c>
      <c r="AG2">
        <f>'5-7'!E16</f>
        <v>0</v>
      </c>
      <c r="AH2">
        <f>'5-7'!P16</f>
        <v>0</v>
      </c>
      <c r="AI2">
        <f>'5-7'!D17</f>
        <v>0</v>
      </c>
      <c r="AJ2">
        <f>'5-7'!D18</f>
        <v>0</v>
      </c>
      <c r="AK2">
        <f>'5-7'!D19</f>
        <v>0</v>
      </c>
      <c r="AL2">
        <f>'5-7'!D28</f>
        <v>0</v>
      </c>
      <c r="AM2">
        <f>'5-7'!H28</f>
        <v>0</v>
      </c>
      <c r="AN2" s="500">
        <f>'5-7'!C29</f>
        <v>0</v>
      </c>
      <c r="AO2" s="500">
        <f>'5-7'!C30</f>
        <v>0</v>
      </c>
      <c r="AP2" s="500">
        <f>'5-7'!I30</f>
        <v>0</v>
      </c>
      <c r="AS2">
        <f>'9-1'!B4</f>
        <v>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1"/>
  <sheetViews>
    <sheetView showGridLines="0" zoomScaleNormal="100" zoomScaleSheetLayoutView="100" zoomScalePageLayoutView="70" workbookViewId="0">
      <selection activeCell="C3" sqref="C3:H3"/>
    </sheetView>
  </sheetViews>
  <sheetFormatPr defaultColWidth="2.36328125" defaultRowHeight="15.75" customHeight="1" x14ac:dyDescent="0.2"/>
  <cols>
    <col min="1" max="1" width="4" style="22" customWidth="1"/>
    <col min="2" max="2" width="18.36328125" style="22" customWidth="1"/>
    <col min="3" max="6" width="4.08984375" style="22" customWidth="1"/>
    <col min="7" max="7" width="8.6328125" style="22" customWidth="1"/>
    <col min="8" max="8" width="4.08984375" style="22" customWidth="1"/>
    <col min="9" max="12" width="2.1796875" style="22" customWidth="1"/>
    <col min="13" max="13" width="13.36328125" style="22" customWidth="1"/>
    <col min="14" max="16" width="4.08984375" style="22" customWidth="1"/>
    <col min="17" max="17" width="2.1796875" style="22" customWidth="1"/>
    <col min="18" max="18" width="0.7265625" style="22" customWidth="1"/>
    <col min="19" max="27" width="3.90625" style="22" customWidth="1"/>
    <col min="28" max="16384" width="2.36328125" style="22"/>
  </cols>
  <sheetData>
    <row r="1" spans="1:27" s="282" customFormat="1" ht="15.75" customHeight="1" x14ac:dyDescent="0.35">
      <c r="A1" s="844" t="s">
        <v>829</v>
      </c>
      <c r="B1" s="844"/>
      <c r="C1" s="844"/>
      <c r="D1" s="844"/>
      <c r="E1" s="844"/>
      <c r="F1" s="844"/>
      <c r="G1" s="844"/>
      <c r="H1" s="844"/>
      <c r="I1" s="844"/>
      <c r="J1" s="844"/>
      <c r="K1" s="844"/>
      <c r="L1" s="844"/>
      <c r="M1" s="844"/>
      <c r="N1" s="844"/>
      <c r="O1" s="844"/>
      <c r="P1" s="844"/>
      <c r="Q1" s="844"/>
    </row>
    <row r="2" spans="1:27" s="282" customFormat="1" ht="17.5" customHeight="1" x14ac:dyDescent="0.2">
      <c r="A2" s="840" t="s">
        <v>743</v>
      </c>
      <c r="B2" s="841"/>
      <c r="C2" s="841"/>
      <c r="D2" s="841"/>
      <c r="E2" s="841"/>
      <c r="F2" s="841"/>
      <c r="G2" s="841"/>
      <c r="H2" s="841"/>
      <c r="I2" s="841"/>
      <c r="J2" s="841"/>
      <c r="K2" s="841"/>
      <c r="L2" s="841"/>
      <c r="M2" s="841"/>
      <c r="N2" s="841"/>
      <c r="O2" s="841"/>
      <c r="P2" s="841"/>
      <c r="Q2" s="841"/>
      <c r="R2" s="842"/>
    </row>
    <row r="3" spans="1:27" ht="27" customHeight="1" x14ac:dyDescent="0.2">
      <c r="A3" s="818">
        <v>1</v>
      </c>
      <c r="B3" s="389" t="s">
        <v>40</v>
      </c>
      <c r="C3" s="837"/>
      <c r="D3" s="838"/>
      <c r="E3" s="838"/>
      <c r="F3" s="838"/>
      <c r="G3" s="838"/>
      <c r="H3" s="843"/>
      <c r="I3" s="824" t="s">
        <v>118</v>
      </c>
      <c r="J3" s="825"/>
      <c r="K3" s="825"/>
      <c r="L3" s="826"/>
      <c r="M3" s="827"/>
      <c r="N3" s="828"/>
      <c r="O3" s="828"/>
      <c r="P3" s="828"/>
      <c r="Q3" s="828"/>
      <c r="R3" s="829"/>
      <c r="S3" s="342"/>
      <c r="T3" s="342"/>
      <c r="U3" s="342"/>
      <c r="V3" s="342"/>
      <c r="W3" s="342"/>
      <c r="X3" s="342"/>
      <c r="Y3" s="342"/>
      <c r="Z3" s="342"/>
      <c r="AA3" s="342"/>
    </row>
    <row r="4" spans="1:27" ht="27" customHeight="1" x14ac:dyDescent="0.2">
      <c r="A4" s="819"/>
      <c r="B4" s="300" t="s">
        <v>744</v>
      </c>
      <c r="C4" s="830"/>
      <c r="D4" s="831"/>
      <c r="E4" s="831"/>
      <c r="F4" s="831"/>
      <c r="G4" s="831"/>
      <c r="H4" s="831"/>
      <c r="I4" s="832"/>
      <c r="J4" s="832"/>
      <c r="K4" s="832"/>
      <c r="L4" s="832"/>
      <c r="M4" s="831"/>
      <c r="N4" s="831"/>
      <c r="O4" s="831"/>
      <c r="P4" s="831"/>
      <c r="Q4" s="831"/>
      <c r="R4" s="833"/>
      <c r="S4" s="342"/>
      <c r="T4" s="342"/>
      <c r="U4" s="342"/>
      <c r="V4" s="342"/>
      <c r="W4" s="342"/>
      <c r="X4" s="342"/>
      <c r="Y4" s="342"/>
      <c r="Z4" s="342"/>
      <c r="AA4" s="342"/>
    </row>
    <row r="5" spans="1:27" ht="27" customHeight="1" x14ac:dyDescent="0.2">
      <c r="A5" s="820"/>
      <c r="B5" s="301" t="s">
        <v>749</v>
      </c>
      <c r="C5" s="834"/>
      <c r="D5" s="835"/>
      <c r="E5" s="835"/>
      <c r="F5" s="835"/>
      <c r="G5" s="835"/>
      <c r="H5" s="835"/>
      <c r="I5" s="835"/>
      <c r="J5" s="835"/>
      <c r="K5" s="835"/>
      <c r="L5" s="835"/>
      <c r="M5" s="835"/>
      <c r="N5" s="835"/>
      <c r="O5" s="835"/>
      <c r="P5" s="835"/>
      <c r="Q5" s="835"/>
      <c r="R5" s="836"/>
      <c r="S5" s="342"/>
      <c r="T5" s="342"/>
      <c r="U5" s="342"/>
      <c r="V5" s="342"/>
      <c r="W5" s="342"/>
      <c r="X5" s="342"/>
      <c r="Y5" s="342"/>
      <c r="Z5" s="342"/>
      <c r="AA5" s="342"/>
    </row>
    <row r="6" spans="1:27" ht="27" customHeight="1" x14ac:dyDescent="0.2">
      <c r="A6" s="818">
        <v>2</v>
      </c>
      <c r="B6" s="389" t="s">
        <v>40</v>
      </c>
      <c r="C6" s="837"/>
      <c r="D6" s="838"/>
      <c r="E6" s="838"/>
      <c r="F6" s="838"/>
      <c r="G6" s="838"/>
      <c r="H6" s="843"/>
      <c r="I6" s="824" t="s">
        <v>118</v>
      </c>
      <c r="J6" s="825"/>
      <c r="K6" s="825"/>
      <c r="L6" s="826"/>
      <c r="M6" s="827"/>
      <c r="N6" s="828"/>
      <c r="O6" s="828"/>
      <c r="P6" s="828"/>
      <c r="Q6" s="828"/>
      <c r="R6" s="829"/>
    </row>
    <row r="7" spans="1:27" ht="27" customHeight="1" x14ac:dyDescent="0.2">
      <c r="A7" s="819"/>
      <c r="B7" s="300" t="s">
        <v>744</v>
      </c>
      <c r="C7" s="830"/>
      <c r="D7" s="831"/>
      <c r="E7" s="831"/>
      <c r="F7" s="831"/>
      <c r="G7" s="831"/>
      <c r="H7" s="831"/>
      <c r="I7" s="832"/>
      <c r="J7" s="832"/>
      <c r="K7" s="832"/>
      <c r="L7" s="832"/>
      <c r="M7" s="831"/>
      <c r="N7" s="831"/>
      <c r="O7" s="831"/>
      <c r="P7" s="831"/>
      <c r="Q7" s="831"/>
      <c r="R7" s="833"/>
    </row>
    <row r="8" spans="1:27" ht="27" customHeight="1" x14ac:dyDescent="0.2">
      <c r="A8" s="820"/>
      <c r="B8" s="301" t="s">
        <v>749</v>
      </c>
      <c r="C8" s="834"/>
      <c r="D8" s="835"/>
      <c r="E8" s="835"/>
      <c r="F8" s="835"/>
      <c r="G8" s="835"/>
      <c r="H8" s="835"/>
      <c r="I8" s="835"/>
      <c r="J8" s="835"/>
      <c r="K8" s="835"/>
      <c r="L8" s="835"/>
      <c r="M8" s="835"/>
      <c r="N8" s="835"/>
      <c r="O8" s="835"/>
      <c r="P8" s="835"/>
      <c r="Q8" s="835"/>
      <c r="R8" s="836"/>
    </row>
    <row r="9" spans="1:27" ht="27.5" customHeight="1" x14ac:dyDescent="0.2">
      <c r="A9" s="818">
        <v>3</v>
      </c>
      <c r="B9" s="389" t="s">
        <v>40</v>
      </c>
      <c r="C9" s="837"/>
      <c r="D9" s="838"/>
      <c r="E9" s="838"/>
      <c r="F9" s="838"/>
      <c r="G9" s="838"/>
      <c r="H9" s="843"/>
      <c r="I9" s="824" t="s">
        <v>118</v>
      </c>
      <c r="J9" s="825"/>
      <c r="K9" s="825"/>
      <c r="L9" s="826"/>
      <c r="M9" s="827"/>
      <c r="N9" s="828"/>
      <c r="O9" s="828"/>
      <c r="P9" s="828"/>
      <c r="Q9" s="828"/>
      <c r="R9" s="829"/>
    </row>
    <row r="10" spans="1:27" ht="27" customHeight="1" x14ac:dyDescent="0.2">
      <c r="A10" s="819"/>
      <c r="B10" s="300" t="s">
        <v>744</v>
      </c>
      <c r="C10" s="830"/>
      <c r="D10" s="831"/>
      <c r="E10" s="831"/>
      <c r="F10" s="831"/>
      <c r="G10" s="831"/>
      <c r="H10" s="831"/>
      <c r="I10" s="832"/>
      <c r="J10" s="832"/>
      <c r="K10" s="832"/>
      <c r="L10" s="832"/>
      <c r="M10" s="831"/>
      <c r="N10" s="831"/>
      <c r="O10" s="831"/>
      <c r="P10" s="831"/>
      <c r="Q10" s="831"/>
      <c r="R10" s="833"/>
    </row>
    <row r="11" spans="1:27" ht="27" customHeight="1" x14ac:dyDescent="0.2">
      <c r="A11" s="820"/>
      <c r="B11" s="301" t="s">
        <v>749</v>
      </c>
      <c r="C11" s="834"/>
      <c r="D11" s="835"/>
      <c r="E11" s="835"/>
      <c r="F11" s="835"/>
      <c r="G11" s="835"/>
      <c r="H11" s="835"/>
      <c r="I11" s="835"/>
      <c r="J11" s="835"/>
      <c r="K11" s="835"/>
      <c r="L11" s="835"/>
      <c r="M11" s="835"/>
      <c r="N11" s="835"/>
      <c r="O11" s="835"/>
      <c r="P11" s="835"/>
      <c r="Q11" s="835"/>
      <c r="R11" s="836"/>
    </row>
    <row r="12" spans="1:27" ht="27.5" customHeight="1" x14ac:dyDescent="0.2">
      <c r="A12" s="818">
        <v>4</v>
      </c>
      <c r="B12" s="389" t="s">
        <v>40</v>
      </c>
      <c r="C12" s="837"/>
      <c r="D12" s="838"/>
      <c r="E12" s="838"/>
      <c r="F12" s="838"/>
      <c r="G12" s="838"/>
      <c r="H12" s="843"/>
      <c r="I12" s="824" t="s">
        <v>118</v>
      </c>
      <c r="J12" s="825"/>
      <c r="K12" s="825"/>
      <c r="L12" s="826"/>
      <c r="M12" s="827"/>
      <c r="N12" s="828"/>
      <c r="O12" s="828"/>
      <c r="P12" s="828"/>
      <c r="Q12" s="828"/>
      <c r="R12" s="829"/>
    </row>
    <row r="13" spans="1:27" ht="27" customHeight="1" x14ac:dyDescent="0.2">
      <c r="A13" s="819"/>
      <c r="B13" s="300" t="s">
        <v>744</v>
      </c>
      <c r="C13" s="830"/>
      <c r="D13" s="831"/>
      <c r="E13" s="831"/>
      <c r="F13" s="831"/>
      <c r="G13" s="831"/>
      <c r="H13" s="831"/>
      <c r="I13" s="832"/>
      <c r="J13" s="832"/>
      <c r="K13" s="832"/>
      <c r="L13" s="832"/>
      <c r="M13" s="831"/>
      <c r="N13" s="831"/>
      <c r="O13" s="831"/>
      <c r="P13" s="831"/>
      <c r="Q13" s="831"/>
      <c r="R13" s="833"/>
    </row>
    <row r="14" spans="1:27" ht="27" customHeight="1" x14ac:dyDescent="0.2">
      <c r="A14" s="820"/>
      <c r="B14" s="301" t="s">
        <v>749</v>
      </c>
      <c r="C14" s="834"/>
      <c r="D14" s="835"/>
      <c r="E14" s="835"/>
      <c r="F14" s="835"/>
      <c r="G14" s="835"/>
      <c r="H14" s="835"/>
      <c r="I14" s="835"/>
      <c r="J14" s="835"/>
      <c r="K14" s="835"/>
      <c r="L14" s="835"/>
      <c r="M14" s="835"/>
      <c r="N14" s="835"/>
      <c r="O14" s="835"/>
      <c r="P14" s="835"/>
      <c r="Q14" s="835"/>
      <c r="R14" s="836"/>
    </row>
    <row r="15" spans="1:27" ht="27.5" customHeight="1" x14ac:dyDescent="0.2">
      <c r="A15" s="818">
        <v>5</v>
      </c>
      <c r="B15" s="389" t="s">
        <v>40</v>
      </c>
      <c r="C15" s="837"/>
      <c r="D15" s="838"/>
      <c r="E15" s="838"/>
      <c r="F15" s="838"/>
      <c r="G15" s="838"/>
      <c r="H15" s="838"/>
      <c r="I15" s="839" t="s">
        <v>118</v>
      </c>
      <c r="J15" s="839"/>
      <c r="K15" s="839"/>
      <c r="L15" s="839"/>
      <c r="M15" s="828"/>
      <c r="N15" s="828"/>
      <c r="O15" s="828"/>
      <c r="P15" s="828"/>
      <c r="Q15" s="828"/>
      <c r="R15" s="829"/>
    </row>
    <row r="16" spans="1:27" ht="27" customHeight="1" x14ac:dyDescent="0.2">
      <c r="A16" s="819"/>
      <c r="B16" s="300" t="s">
        <v>744</v>
      </c>
      <c r="C16" s="830"/>
      <c r="D16" s="831"/>
      <c r="E16" s="831"/>
      <c r="F16" s="831"/>
      <c r="G16" s="831"/>
      <c r="H16" s="831"/>
      <c r="I16" s="831"/>
      <c r="J16" s="831"/>
      <c r="K16" s="831"/>
      <c r="L16" s="831"/>
      <c r="M16" s="831"/>
      <c r="N16" s="831"/>
      <c r="O16" s="831"/>
      <c r="P16" s="831"/>
      <c r="Q16" s="831"/>
      <c r="R16" s="833"/>
    </row>
    <row r="17" spans="1:27" ht="27" customHeight="1" x14ac:dyDescent="0.2">
      <c r="A17" s="820"/>
      <c r="B17" s="301" t="s">
        <v>749</v>
      </c>
      <c r="C17" s="834"/>
      <c r="D17" s="835"/>
      <c r="E17" s="835"/>
      <c r="F17" s="835"/>
      <c r="G17" s="835"/>
      <c r="H17" s="835"/>
      <c r="I17" s="835"/>
      <c r="J17" s="835"/>
      <c r="K17" s="835"/>
      <c r="L17" s="835"/>
      <c r="M17" s="835"/>
      <c r="N17" s="835"/>
      <c r="O17" s="835"/>
      <c r="P17" s="835"/>
      <c r="Q17" s="835"/>
      <c r="R17" s="836"/>
    </row>
    <row r="18" spans="1:27" ht="8" customHeight="1" x14ac:dyDescent="0.2">
      <c r="A18" s="343"/>
      <c r="B18" s="343"/>
      <c r="C18" s="343"/>
      <c r="D18" s="343"/>
      <c r="E18" s="343"/>
      <c r="F18" s="343"/>
      <c r="G18" s="343"/>
      <c r="H18" s="343"/>
      <c r="I18" s="343"/>
      <c r="J18" s="343"/>
      <c r="K18" s="343"/>
      <c r="L18" s="343"/>
      <c r="M18" s="343"/>
      <c r="N18" s="343"/>
      <c r="O18" s="343"/>
      <c r="P18" s="343"/>
      <c r="Q18" s="343"/>
      <c r="R18" s="343"/>
    </row>
    <row r="19" spans="1:27" ht="15.75" customHeight="1" x14ac:dyDescent="0.2">
      <c r="A19" s="840" t="s">
        <v>745</v>
      </c>
      <c r="B19" s="841"/>
      <c r="C19" s="841"/>
      <c r="D19" s="841"/>
      <c r="E19" s="841"/>
      <c r="F19" s="841"/>
      <c r="G19" s="841"/>
      <c r="H19" s="841"/>
      <c r="I19" s="841"/>
      <c r="J19" s="841"/>
      <c r="K19" s="841"/>
      <c r="L19" s="841"/>
      <c r="M19" s="841"/>
      <c r="N19" s="841"/>
      <c r="O19" s="841"/>
      <c r="P19" s="841"/>
      <c r="Q19" s="841"/>
      <c r="R19" s="842"/>
    </row>
    <row r="20" spans="1:27" ht="27" customHeight="1" x14ac:dyDescent="0.2">
      <c r="A20" s="818">
        <v>1</v>
      </c>
      <c r="B20" s="389" t="s">
        <v>747</v>
      </c>
      <c r="C20" s="821"/>
      <c r="D20" s="822"/>
      <c r="E20" s="822"/>
      <c r="F20" s="822"/>
      <c r="G20" s="822"/>
      <c r="H20" s="823"/>
      <c r="I20" s="824" t="s">
        <v>746</v>
      </c>
      <c r="J20" s="825"/>
      <c r="K20" s="825"/>
      <c r="L20" s="826"/>
      <c r="M20" s="827"/>
      <c r="N20" s="828"/>
      <c r="O20" s="828"/>
      <c r="P20" s="828"/>
      <c r="Q20" s="828"/>
      <c r="R20" s="829"/>
      <c r="S20" s="342"/>
      <c r="T20" s="342"/>
      <c r="U20" s="342"/>
      <c r="V20" s="342"/>
      <c r="W20" s="342"/>
      <c r="X20" s="342"/>
      <c r="Y20" s="342"/>
      <c r="Z20" s="342"/>
      <c r="AA20" s="342"/>
    </row>
    <row r="21" spans="1:27" ht="27" customHeight="1" x14ac:dyDescent="0.2">
      <c r="A21" s="819"/>
      <c r="B21" s="300" t="s">
        <v>748</v>
      </c>
      <c r="C21" s="830"/>
      <c r="D21" s="831"/>
      <c r="E21" s="831"/>
      <c r="F21" s="831"/>
      <c r="G21" s="831"/>
      <c r="H21" s="831"/>
      <c r="I21" s="832"/>
      <c r="J21" s="832"/>
      <c r="K21" s="832"/>
      <c r="L21" s="832"/>
      <c r="M21" s="831"/>
      <c r="N21" s="831"/>
      <c r="O21" s="831"/>
      <c r="P21" s="831"/>
      <c r="Q21" s="831"/>
      <c r="R21" s="833"/>
      <c r="S21" s="342"/>
      <c r="T21" s="342"/>
      <c r="U21" s="342"/>
      <c r="V21" s="342"/>
      <c r="W21" s="342"/>
      <c r="X21" s="342"/>
      <c r="Y21" s="342"/>
      <c r="Z21" s="342"/>
      <c r="AA21" s="342"/>
    </row>
    <row r="22" spans="1:27" ht="27" customHeight="1" x14ac:dyDescent="0.2">
      <c r="A22" s="820"/>
      <c r="B22" s="301" t="s">
        <v>749</v>
      </c>
      <c r="C22" s="834"/>
      <c r="D22" s="835"/>
      <c r="E22" s="835"/>
      <c r="F22" s="835"/>
      <c r="G22" s="835"/>
      <c r="H22" s="835"/>
      <c r="I22" s="835"/>
      <c r="J22" s="835"/>
      <c r="K22" s="835"/>
      <c r="L22" s="835"/>
      <c r="M22" s="835"/>
      <c r="N22" s="835"/>
      <c r="O22" s="835"/>
      <c r="P22" s="835"/>
      <c r="Q22" s="835"/>
      <c r="R22" s="836"/>
      <c r="S22" s="342"/>
      <c r="T22" s="342"/>
      <c r="U22" s="342"/>
      <c r="V22" s="342"/>
      <c r="W22" s="342"/>
      <c r="X22" s="342"/>
      <c r="Y22" s="342"/>
      <c r="Z22" s="342"/>
      <c r="AA22" s="342"/>
    </row>
    <row r="23" spans="1:27" ht="27" customHeight="1" x14ac:dyDescent="0.2">
      <c r="A23" s="818">
        <v>2</v>
      </c>
      <c r="B23" s="389" t="s">
        <v>747</v>
      </c>
      <c r="C23" s="821"/>
      <c r="D23" s="822"/>
      <c r="E23" s="822"/>
      <c r="F23" s="822"/>
      <c r="G23" s="822"/>
      <c r="H23" s="823"/>
      <c r="I23" s="824" t="s">
        <v>746</v>
      </c>
      <c r="J23" s="825"/>
      <c r="K23" s="825"/>
      <c r="L23" s="826"/>
      <c r="M23" s="827"/>
      <c r="N23" s="828"/>
      <c r="O23" s="828"/>
      <c r="P23" s="828"/>
      <c r="Q23" s="828"/>
      <c r="R23" s="829"/>
      <c r="S23" s="342"/>
      <c r="T23" s="342"/>
      <c r="U23" s="342"/>
      <c r="V23" s="342"/>
      <c r="W23" s="342"/>
      <c r="X23" s="342"/>
      <c r="Y23" s="342"/>
      <c r="Z23" s="342"/>
      <c r="AA23" s="342"/>
    </row>
    <row r="24" spans="1:27" ht="27" customHeight="1" x14ac:dyDescent="0.2">
      <c r="A24" s="819"/>
      <c r="B24" s="300" t="s">
        <v>748</v>
      </c>
      <c r="C24" s="830"/>
      <c r="D24" s="831"/>
      <c r="E24" s="831"/>
      <c r="F24" s="831"/>
      <c r="G24" s="831"/>
      <c r="H24" s="831"/>
      <c r="I24" s="832"/>
      <c r="J24" s="832"/>
      <c r="K24" s="832"/>
      <c r="L24" s="832"/>
      <c r="M24" s="831"/>
      <c r="N24" s="831"/>
      <c r="O24" s="831"/>
      <c r="P24" s="831"/>
      <c r="Q24" s="831"/>
      <c r="R24" s="833"/>
      <c r="S24" s="342"/>
      <c r="T24" s="342"/>
      <c r="U24" s="342"/>
      <c r="V24" s="342"/>
      <c r="W24" s="342"/>
      <c r="X24" s="342"/>
      <c r="Y24" s="342"/>
      <c r="Z24" s="342"/>
      <c r="AA24" s="342"/>
    </row>
    <row r="25" spans="1:27" ht="27" customHeight="1" x14ac:dyDescent="0.2">
      <c r="A25" s="820"/>
      <c r="B25" s="301" t="s">
        <v>749</v>
      </c>
      <c r="C25" s="834"/>
      <c r="D25" s="835"/>
      <c r="E25" s="835"/>
      <c r="F25" s="835"/>
      <c r="G25" s="835"/>
      <c r="H25" s="835"/>
      <c r="I25" s="835"/>
      <c r="J25" s="835"/>
      <c r="K25" s="835"/>
      <c r="L25" s="835"/>
      <c r="M25" s="835"/>
      <c r="N25" s="835"/>
      <c r="O25" s="835"/>
      <c r="P25" s="835"/>
      <c r="Q25" s="835"/>
      <c r="R25" s="836"/>
      <c r="S25" s="342"/>
      <c r="T25" s="342"/>
      <c r="U25" s="342"/>
      <c r="V25" s="342"/>
      <c r="W25" s="342"/>
      <c r="X25" s="342"/>
      <c r="Y25" s="342"/>
      <c r="Z25" s="342"/>
      <c r="AA25" s="342"/>
    </row>
    <row r="26" spans="1:27" ht="27" customHeight="1" x14ac:dyDescent="0.2">
      <c r="A26" s="818">
        <v>3</v>
      </c>
      <c r="B26" s="389" t="s">
        <v>747</v>
      </c>
      <c r="C26" s="821"/>
      <c r="D26" s="822"/>
      <c r="E26" s="822"/>
      <c r="F26" s="822"/>
      <c r="G26" s="822"/>
      <c r="H26" s="823"/>
      <c r="I26" s="824" t="s">
        <v>746</v>
      </c>
      <c r="J26" s="825"/>
      <c r="K26" s="825"/>
      <c r="L26" s="826"/>
      <c r="M26" s="827"/>
      <c r="N26" s="828"/>
      <c r="O26" s="828"/>
      <c r="P26" s="828"/>
      <c r="Q26" s="828"/>
      <c r="R26" s="829"/>
      <c r="S26" s="342"/>
      <c r="T26" s="342"/>
      <c r="U26" s="342"/>
      <c r="V26" s="342"/>
      <c r="W26" s="342"/>
      <c r="X26" s="342"/>
      <c r="Y26" s="342"/>
      <c r="Z26" s="342"/>
      <c r="AA26" s="342"/>
    </row>
    <row r="27" spans="1:27" ht="27" customHeight="1" x14ac:dyDescent="0.2">
      <c r="A27" s="819"/>
      <c r="B27" s="300" t="s">
        <v>748</v>
      </c>
      <c r="C27" s="830"/>
      <c r="D27" s="831"/>
      <c r="E27" s="831"/>
      <c r="F27" s="831"/>
      <c r="G27" s="831"/>
      <c r="H27" s="831"/>
      <c r="I27" s="832"/>
      <c r="J27" s="832"/>
      <c r="K27" s="832"/>
      <c r="L27" s="832"/>
      <c r="M27" s="831"/>
      <c r="N27" s="831"/>
      <c r="O27" s="831"/>
      <c r="P27" s="831"/>
      <c r="Q27" s="831"/>
      <c r="R27" s="833"/>
      <c r="S27" s="342"/>
      <c r="T27" s="342"/>
      <c r="U27" s="342"/>
      <c r="V27" s="342"/>
      <c r="W27" s="342"/>
      <c r="X27" s="342"/>
      <c r="Y27" s="342"/>
      <c r="Z27" s="342"/>
      <c r="AA27" s="342"/>
    </row>
    <row r="28" spans="1:27" ht="27" customHeight="1" x14ac:dyDescent="0.2">
      <c r="A28" s="820"/>
      <c r="B28" s="301" t="s">
        <v>749</v>
      </c>
      <c r="C28" s="834"/>
      <c r="D28" s="835"/>
      <c r="E28" s="835"/>
      <c r="F28" s="835"/>
      <c r="G28" s="835"/>
      <c r="H28" s="835"/>
      <c r="I28" s="835"/>
      <c r="J28" s="835"/>
      <c r="K28" s="835"/>
      <c r="L28" s="835"/>
      <c r="M28" s="835"/>
      <c r="N28" s="835"/>
      <c r="O28" s="835"/>
      <c r="P28" s="835"/>
      <c r="Q28" s="835"/>
      <c r="R28" s="836"/>
      <c r="S28" s="342"/>
      <c r="T28" s="342"/>
      <c r="U28" s="342"/>
      <c r="V28" s="342"/>
      <c r="W28" s="342"/>
      <c r="X28" s="342"/>
      <c r="Y28" s="342"/>
      <c r="Z28" s="342"/>
      <c r="AA28" s="342"/>
    </row>
    <row r="29" spans="1:27" ht="27" customHeight="1" x14ac:dyDescent="0.2">
      <c r="A29" s="818">
        <v>4</v>
      </c>
      <c r="B29" s="389" t="s">
        <v>747</v>
      </c>
      <c r="C29" s="821"/>
      <c r="D29" s="822"/>
      <c r="E29" s="822"/>
      <c r="F29" s="822"/>
      <c r="G29" s="822"/>
      <c r="H29" s="823"/>
      <c r="I29" s="824" t="s">
        <v>746</v>
      </c>
      <c r="J29" s="825"/>
      <c r="K29" s="825"/>
      <c r="L29" s="826"/>
      <c r="M29" s="827"/>
      <c r="N29" s="828"/>
      <c r="O29" s="828"/>
      <c r="P29" s="828"/>
      <c r="Q29" s="828"/>
      <c r="R29" s="829"/>
      <c r="S29" s="342"/>
      <c r="T29" s="342"/>
      <c r="U29" s="342"/>
      <c r="V29" s="342"/>
      <c r="W29" s="342"/>
      <c r="X29" s="342"/>
      <c r="Y29" s="342"/>
      <c r="Z29" s="342"/>
      <c r="AA29" s="342"/>
    </row>
    <row r="30" spans="1:27" ht="27" customHeight="1" x14ac:dyDescent="0.2">
      <c r="A30" s="819"/>
      <c r="B30" s="300" t="s">
        <v>748</v>
      </c>
      <c r="C30" s="830"/>
      <c r="D30" s="831"/>
      <c r="E30" s="831"/>
      <c r="F30" s="831"/>
      <c r="G30" s="831"/>
      <c r="H30" s="831"/>
      <c r="I30" s="832"/>
      <c r="J30" s="832"/>
      <c r="K30" s="832"/>
      <c r="L30" s="832"/>
      <c r="M30" s="831"/>
      <c r="N30" s="831"/>
      <c r="O30" s="831"/>
      <c r="P30" s="831"/>
      <c r="Q30" s="831"/>
      <c r="R30" s="833"/>
      <c r="S30" s="342"/>
      <c r="T30" s="342"/>
      <c r="U30" s="342"/>
      <c r="V30" s="342"/>
      <c r="W30" s="342"/>
      <c r="X30" s="342"/>
      <c r="Y30" s="342"/>
      <c r="Z30" s="342"/>
      <c r="AA30" s="342"/>
    </row>
    <row r="31" spans="1:27" ht="27" customHeight="1" x14ac:dyDescent="0.2">
      <c r="A31" s="820"/>
      <c r="B31" s="301" t="s">
        <v>749</v>
      </c>
      <c r="C31" s="834"/>
      <c r="D31" s="835"/>
      <c r="E31" s="835"/>
      <c r="F31" s="835"/>
      <c r="G31" s="835"/>
      <c r="H31" s="835"/>
      <c r="I31" s="835"/>
      <c r="J31" s="835"/>
      <c r="K31" s="835"/>
      <c r="L31" s="835"/>
      <c r="M31" s="835"/>
      <c r="N31" s="835"/>
      <c r="O31" s="835"/>
      <c r="P31" s="835"/>
      <c r="Q31" s="835"/>
      <c r="R31" s="836"/>
      <c r="S31" s="342"/>
      <c r="T31" s="342"/>
      <c r="U31" s="342"/>
      <c r="V31" s="342"/>
      <c r="W31" s="342"/>
      <c r="X31" s="342"/>
      <c r="Y31" s="342"/>
      <c r="Z31" s="342"/>
      <c r="AA31" s="342"/>
    </row>
  </sheetData>
  <sheetProtection sheet="1" formatCells="0" formatColumns="0" formatRows="0" insertColumns="0" insertRows="0" deleteColumns="0" deleteRows="0" selectLockedCells="1"/>
  <mergeCells count="57">
    <mergeCell ref="C5:R5"/>
    <mergeCell ref="A1:Q1"/>
    <mergeCell ref="A2:R2"/>
    <mergeCell ref="A3:A5"/>
    <mergeCell ref="A6:A8"/>
    <mergeCell ref="C3:H3"/>
    <mergeCell ref="I3:L3"/>
    <mergeCell ref="M3:R3"/>
    <mergeCell ref="C4:R4"/>
    <mergeCell ref="A19:R19"/>
    <mergeCell ref="C6:H6"/>
    <mergeCell ref="I6:L6"/>
    <mergeCell ref="M6:R6"/>
    <mergeCell ref="C7:R7"/>
    <mergeCell ref="C8:R8"/>
    <mergeCell ref="A9:A11"/>
    <mergeCell ref="C9:H9"/>
    <mergeCell ref="I9:L9"/>
    <mergeCell ref="M9:R9"/>
    <mergeCell ref="C10:R10"/>
    <mergeCell ref="C11:R11"/>
    <mergeCell ref="A12:A14"/>
    <mergeCell ref="C12:H12"/>
    <mergeCell ref="I12:L12"/>
    <mergeCell ref="M12:R12"/>
    <mergeCell ref="A23:A25"/>
    <mergeCell ref="C23:H23"/>
    <mergeCell ref="I23:L23"/>
    <mergeCell ref="M23:R23"/>
    <mergeCell ref="C24:R24"/>
    <mergeCell ref="C25:R25"/>
    <mergeCell ref="A20:A22"/>
    <mergeCell ref="C20:H20"/>
    <mergeCell ref="I20:L20"/>
    <mergeCell ref="M20:R20"/>
    <mergeCell ref="C21:R21"/>
    <mergeCell ref="C22:R22"/>
    <mergeCell ref="A26:A28"/>
    <mergeCell ref="C26:H26"/>
    <mergeCell ref="I26:L26"/>
    <mergeCell ref="M26:R26"/>
    <mergeCell ref="C27:R27"/>
    <mergeCell ref="C28:R28"/>
    <mergeCell ref="C13:R13"/>
    <mergeCell ref="C14:R14"/>
    <mergeCell ref="A15:A17"/>
    <mergeCell ref="C15:H15"/>
    <mergeCell ref="I15:L15"/>
    <mergeCell ref="M15:R15"/>
    <mergeCell ref="C16:R16"/>
    <mergeCell ref="C17:R17"/>
    <mergeCell ref="A29:A31"/>
    <mergeCell ref="C29:H29"/>
    <mergeCell ref="I29:L29"/>
    <mergeCell ref="M29:R29"/>
    <mergeCell ref="C30:R30"/>
    <mergeCell ref="C31:R31"/>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1"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6"/>
  <sheetViews>
    <sheetView showGridLines="0" zoomScaleNormal="100" zoomScaleSheetLayoutView="80" zoomScalePageLayoutView="55" workbookViewId="0">
      <selection activeCell="A3" sqref="A3:R7"/>
    </sheetView>
  </sheetViews>
  <sheetFormatPr defaultColWidth="2.6328125" defaultRowHeight="13.5" x14ac:dyDescent="0.2"/>
  <cols>
    <col min="1" max="1" width="5.36328125" style="271" customWidth="1"/>
    <col min="2" max="2" width="5.453125" style="22" customWidth="1"/>
    <col min="3" max="5" width="4.90625" style="22" customWidth="1"/>
    <col min="6" max="6" width="5.453125" style="22" customWidth="1"/>
    <col min="7" max="9" width="4.6328125" style="22" customWidth="1"/>
    <col min="10" max="10" width="5.453125" style="22" customWidth="1"/>
    <col min="11" max="13" width="4.6328125" style="22" customWidth="1"/>
    <col min="14" max="16" width="5.453125" style="22" customWidth="1"/>
    <col min="17" max="17" width="6.54296875" style="22" customWidth="1"/>
    <col min="18" max="18" width="26.54296875" style="22" customWidth="1"/>
    <col min="19" max="19" width="6.6328125" style="22" customWidth="1"/>
    <col min="20" max="16384" width="2.6328125" style="22"/>
  </cols>
  <sheetData>
    <row r="1" spans="1:19" s="282" customFormat="1" ht="15.75" customHeight="1" x14ac:dyDescent="0.35">
      <c r="A1" s="844" t="s">
        <v>830</v>
      </c>
      <c r="B1" s="844"/>
      <c r="C1" s="844"/>
      <c r="D1" s="844"/>
      <c r="E1" s="844"/>
      <c r="F1" s="844"/>
      <c r="G1" s="844"/>
      <c r="H1" s="844"/>
      <c r="I1" s="844"/>
      <c r="J1" s="844"/>
      <c r="K1" s="844"/>
      <c r="L1" s="844"/>
      <c r="M1" s="844"/>
      <c r="N1" s="844"/>
      <c r="O1" s="844"/>
      <c r="P1" s="844"/>
      <c r="Q1" s="844"/>
    </row>
    <row r="2" spans="1:19" ht="23.5" customHeight="1" x14ac:dyDescent="0.2">
      <c r="A2" s="858" t="s">
        <v>888</v>
      </c>
      <c r="B2" s="859"/>
      <c r="C2" s="859"/>
      <c r="D2" s="859"/>
      <c r="E2" s="859"/>
      <c r="F2" s="859"/>
      <c r="G2" s="859"/>
      <c r="H2" s="859"/>
      <c r="I2" s="859"/>
      <c r="J2" s="859"/>
      <c r="K2" s="859"/>
      <c r="L2" s="859"/>
      <c r="M2" s="859"/>
      <c r="N2" s="859"/>
      <c r="O2" s="859"/>
      <c r="P2" s="859"/>
      <c r="Q2" s="859"/>
      <c r="R2" s="860"/>
    </row>
    <row r="3" spans="1:19" ht="158" customHeight="1" x14ac:dyDescent="0.2">
      <c r="A3" s="845"/>
      <c r="B3" s="846"/>
      <c r="C3" s="846"/>
      <c r="D3" s="846"/>
      <c r="E3" s="846"/>
      <c r="F3" s="846"/>
      <c r="G3" s="846"/>
      <c r="H3" s="846"/>
      <c r="I3" s="846"/>
      <c r="J3" s="846"/>
      <c r="K3" s="846"/>
      <c r="L3" s="846"/>
      <c r="M3" s="846"/>
      <c r="N3" s="846"/>
      <c r="O3" s="846"/>
      <c r="P3" s="846"/>
      <c r="Q3" s="846"/>
      <c r="R3" s="847"/>
    </row>
    <row r="4" spans="1:19" ht="122" customHeight="1" x14ac:dyDescent="0.2">
      <c r="A4" s="848"/>
      <c r="B4" s="849"/>
      <c r="C4" s="849"/>
      <c r="D4" s="849"/>
      <c r="E4" s="849"/>
      <c r="F4" s="849"/>
      <c r="G4" s="849"/>
      <c r="H4" s="849"/>
      <c r="I4" s="849"/>
      <c r="J4" s="849"/>
      <c r="K4" s="849"/>
      <c r="L4" s="849"/>
      <c r="M4" s="849"/>
      <c r="N4" s="849"/>
      <c r="O4" s="849"/>
      <c r="P4" s="849"/>
      <c r="Q4" s="849"/>
      <c r="R4" s="850"/>
    </row>
    <row r="5" spans="1:19" ht="144.5" customHeight="1" x14ac:dyDescent="0.2">
      <c r="A5" s="848"/>
      <c r="B5" s="849"/>
      <c r="C5" s="849"/>
      <c r="D5" s="849"/>
      <c r="E5" s="849"/>
      <c r="F5" s="849"/>
      <c r="G5" s="849"/>
      <c r="H5" s="849"/>
      <c r="I5" s="849"/>
      <c r="J5" s="849"/>
      <c r="K5" s="849"/>
      <c r="L5" s="849"/>
      <c r="M5" s="849"/>
      <c r="N5" s="849"/>
      <c r="O5" s="849"/>
      <c r="P5" s="849"/>
      <c r="Q5" s="849"/>
      <c r="R5" s="850"/>
    </row>
    <row r="6" spans="1:19" ht="162" customHeight="1" x14ac:dyDescent="0.2">
      <c r="A6" s="848"/>
      <c r="B6" s="849"/>
      <c r="C6" s="849"/>
      <c r="D6" s="849"/>
      <c r="E6" s="849"/>
      <c r="F6" s="849"/>
      <c r="G6" s="849"/>
      <c r="H6" s="849"/>
      <c r="I6" s="849"/>
      <c r="J6" s="849"/>
      <c r="K6" s="849"/>
      <c r="L6" s="849"/>
      <c r="M6" s="849"/>
      <c r="N6" s="849"/>
      <c r="O6" s="849"/>
      <c r="P6" s="849"/>
      <c r="Q6" s="849"/>
      <c r="R6" s="850"/>
    </row>
    <row r="7" spans="1:19" ht="8" customHeight="1" x14ac:dyDescent="0.2">
      <c r="A7" s="851"/>
      <c r="B7" s="852"/>
      <c r="C7" s="852"/>
      <c r="D7" s="852"/>
      <c r="E7" s="852"/>
      <c r="F7" s="852"/>
      <c r="G7" s="852"/>
      <c r="H7" s="852"/>
      <c r="I7" s="852"/>
      <c r="J7" s="852"/>
      <c r="K7" s="852"/>
      <c r="L7" s="852"/>
      <c r="M7" s="852"/>
      <c r="N7" s="852"/>
      <c r="O7" s="852"/>
      <c r="P7" s="852"/>
      <c r="Q7" s="852"/>
      <c r="R7" s="853"/>
    </row>
    <row r="8" spans="1:19" ht="30.5" customHeight="1" x14ac:dyDescent="0.2">
      <c r="A8" s="854" t="s">
        <v>756</v>
      </c>
      <c r="B8" s="854"/>
      <c r="C8" s="854"/>
      <c r="D8" s="854"/>
      <c r="E8" s="854"/>
      <c r="F8" s="854"/>
      <c r="G8" s="854"/>
      <c r="H8" s="854"/>
      <c r="I8" s="854"/>
      <c r="J8" s="854"/>
      <c r="K8" s="854"/>
      <c r="L8" s="854"/>
      <c r="M8" s="854"/>
      <c r="N8" s="854"/>
      <c r="O8" s="854"/>
      <c r="P8" s="854"/>
      <c r="Q8" s="854"/>
      <c r="R8" s="854"/>
    </row>
    <row r="9" spans="1:19" ht="40" customHeight="1" x14ac:dyDescent="0.2">
      <c r="A9" s="391" t="s">
        <v>750</v>
      </c>
      <c r="B9" s="855"/>
      <c r="C9" s="855"/>
      <c r="D9" s="855"/>
      <c r="E9" s="855"/>
      <c r="F9" s="855"/>
      <c r="G9" s="855"/>
      <c r="H9" s="855"/>
      <c r="I9" s="855"/>
      <c r="J9" s="855"/>
      <c r="K9" s="855"/>
      <c r="L9" s="391" t="s">
        <v>758</v>
      </c>
      <c r="M9" s="779"/>
      <c r="N9" s="856"/>
      <c r="O9" s="856"/>
      <c r="P9" s="856"/>
      <c r="Q9" s="856"/>
      <c r="R9" s="857"/>
    </row>
    <row r="10" spans="1:19" ht="40" customHeight="1" x14ac:dyDescent="0.2">
      <c r="A10" s="391" t="s">
        <v>751</v>
      </c>
      <c r="B10" s="855"/>
      <c r="C10" s="855"/>
      <c r="D10" s="855"/>
      <c r="E10" s="855"/>
      <c r="F10" s="855"/>
      <c r="G10" s="855"/>
      <c r="H10" s="855"/>
      <c r="I10" s="855"/>
      <c r="J10" s="855"/>
      <c r="K10" s="855"/>
      <c r="L10" s="391" t="s">
        <v>754</v>
      </c>
      <c r="M10" s="779"/>
      <c r="N10" s="856"/>
      <c r="O10" s="856"/>
      <c r="P10" s="856"/>
      <c r="Q10" s="856"/>
      <c r="R10" s="857"/>
    </row>
    <row r="11" spans="1:19" ht="40" customHeight="1" x14ac:dyDescent="0.2">
      <c r="A11" s="391" t="s">
        <v>752</v>
      </c>
      <c r="B11" s="855"/>
      <c r="C11" s="855"/>
      <c r="D11" s="855"/>
      <c r="E11" s="855"/>
      <c r="F11" s="855"/>
      <c r="G11" s="855"/>
      <c r="H11" s="855"/>
      <c r="I11" s="855"/>
      <c r="J11" s="855"/>
      <c r="K11" s="855"/>
      <c r="L11" s="391" t="s">
        <v>755</v>
      </c>
      <c r="M11" s="779"/>
      <c r="N11" s="856"/>
      <c r="O11" s="856"/>
      <c r="P11" s="856"/>
      <c r="Q11" s="856"/>
      <c r="R11" s="857"/>
    </row>
    <row r="12" spans="1:19" ht="40" customHeight="1" x14ac:dyDescent="0.2">
      <c r="A12" s="391" t="s">
        <v>753</v>
      </c>
      <c r="B12" s="855"/>
      <c r="C12" s="855"/>
      <c r="D12" s="855"/>
      <c r="E12" s="855"/>
      <c r="F12" s="855"/>
      <c r="G12" s="855"/>
      <c r="H12" s="855"/>
      <c r="I12" s="855"/>
      <c r="J12" s="855"/>
      <c r="K12" s="855"/>
      <c r="L12" s="391" t="s">
        <v>759</v>
      </c>
      <c r="M12" s="779"/>
      <c r="N12" s="856"/>
      <c r="O12" s="856"/>
      <c r="P12" s="856"/>
      <c r="Q12" s="856"/>
      <c r="R12" s="857"/>
    </row>
    <row r="13" spans="1:19" ht="40" customHeight="1" x14ac:dyDescent="0.2">
      <c r="A13" s="391" t="s">
        <v>757</v>
      </c>
      <c r="B13" s="855"/>
      <c r="C13" s="855"/>
      <c r="D13" s="855"/>
      <c r="E13" s="855"/>
      <c r="F13" s="855"/>
      <c r="G13" s="855"/>
      <c r="H13" s="855"/>
      <c r="I13" s="855"/>
      <c r="J13" s="855"/>
      <c r="K13" s="855"/>
      <c r="L13" s="391" t="s">
        <v>760</v>
      </c>
      <c r="M13" s="779"/>
      <c r="N13" s="856"/>
      <c r="O13" s="856"/>
      <c r="P13" s="856"/>
      <c r="Q13" s="856"/>
      <c r="R13" s="857"/>
    </row>
    <row r="14" spans="1:19" ht="7.5" customHeight="1" x14ac:dyDescent="0.2">
      <c r="A14" s="286"/>
      <c r="B14" s="282"/>
      <c r="C14" s="282"/>
      <c r="D14" s="282"/>
      <c r="E14" s="282"/>
      <c r="F14" s="282"/>
      <c r="G14" s="282"/>
      <c r="H14" s="282"/>
      <c r="I14" s="282"/>
      <c r="J14" s="282"/>
      <c r="K14" s="282"/>
      <c r="L14" s="282"/>
      <c r="M14" s="282"/>
      <c r="N14" s="282"/>
      <c r="O14" s="282"/>
      <c r="P14" s="282"/>
      <c r="Q14" s="282"/>
      <c r="R14" s="282"/>
    </row>
    <row r="15" spans="1:19" ht="30" customHeight="1" x14ac:dyDescent="0.2">
      <c r="A15" s="854" t="s">
        <v>887</v>
      </c>
      <c r="B15" s="854"/>
      <c r="C15" s="854"/>
      <c r="D15" s="854"/>
      <c r="E15" s="854"/>
      <c r="F15" s="854"/>
      <c r="G15" s="854"/>
      <c r="H15" s="854"/>
      <c r="I15" s="854"/>
      <c r="J15" s="854"/>
      <c r="K15" s="854"/>
      <c r="L15" s="854"/>
      <c r="M15" s="854"/>
      <c r="N15" s="854"/>
      <c r="O15" s="854"/>
      <c r="P15" s="854"/>
      <c r="Q15" s="854"/>
      <c r="R15" s="854"/>
    </row>
    <row r="16" spans="1:19" ht="104" customHeight="1" x14ac:dyDescent="0.2">
      <c r="A16" s="789"/>
      <c r="B16" s="790"/>
      <c r="C16" s="790"/>
      <c r="D16" s="790"/>
      <c r="E16" s="790"/>
      <c r="F16" s="790"/>
      <c r="G16" s="790"/>
      <c r="H16" s="790"/>
      <c r="I16" s="790"/>
      <c r="J16" s="790"/>
      <c r="K16" s="790"/>
      <c r="L16" s="790"/>
      <c r="M16" s="790"/>
      <c r="N16" s="790"/>
      <c r="O16" s="790"/>
      <c r="P16" s="790"/>
      <c r="Q16" s="790"/>
      <c r="R16" s="791"/>
      <c r="S16" s="22">
        <f>LEN(A16)</f>
        <v>0</v>
      </c>
    </row>
  </sheetData>
  <sheetProtection sheet="1" formatCells="0" formatColumns="0" formatRows="0" selectLockedCells="1" pivotTables="0"/>
  <mergeCells count="16">
    <mergeCell ref="A3:R7"/>
    <mergeCell ref="A1:Q1"/>
    <mergeCell ref="A15:R15"/>
    <mergeCell ref="A16:R16"/>
    <mergeCell ref="B11:K11"/>
    <mergeCell ref="M9:R9"/>
    <mergeCell ref="M10:R10"/>
    <mergeCell ref="M11:R11"/>
    <mergeCell ref="M12:R12"/>
    <mergeCell ref="M13:R13"/>
    <mergeCell ref="B10:K10"/>
    <mergeCell ref="B12:K12"/>
    <mergeCell ref="B9:K9"/>
    <mergeCell ref="A2:R2"/>
    <mergeCell ref="A8:R8"/>
    <mergeCell ref="B13:K13"/>
  </mergeCells>
  <phoneticPr fontId="2"/>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0"/>
  <sheetViews>
    <sheetView showGridLines="0" topLeftCell="A10" zoomScaleNormal="100" zoomScaleSheetLayoutView="100" zoomScalePageLayoutView="70" workbookViewId="0">
      <selection activeCell="C18" sqref="C18:Q18"/>
    </sheetView>
  </sheetViews>
  <sheetFormatPr defaultColWidth="2.36328125" defaultRowHeight="15.75" customHeight="1" x14ac:dyDescent="0.2"/>
  <cols>
    <col min="1" max="1" width="5.26953125" style="22" customWidth="1"/>
    <col min="2" max="2" width="13.08984375" style="22" customWidth="1"/>
    <col min="3" max="6" width="4.08984375" style="22" customWidth="1"/>
    <col min="7" max="7" width="13.453125" style="22" customWidth="1"/>
    <col min="8" max="8" width="3.7265625" style="22" customWidth="1"/>
    <col min="9" max="9" width="4.08984375" style="22" customWidth="1"/>
    <col min="10" max="10" width="2.1796875" style="22" customWidth="1"/>
    <col min="11" max="11" width="4.08984375" style="22" customWidth="1"/>
    <col min="12" max="12" width="3.36328125" style="22" customWidth="1"/>
    <col min="13" max="15" width="4.08984375" style="22" customWidth="1"/>
    <col min="16" max="16" width="6.54296875" style="22" customWidth="1"/>
    <col min="17" max="17" width="4.08984375" style="22" customWidth="1"/>
    <col min="18" max="26" width="3.90625" style="22" customWidth="1"/>
    <col min="27" max="16384" width="2.36328125" style="22"/>
  </cols>
  <sheetData>
    <row r="1" spans="1:26" s="282" customFormat="1" ht="15.75" customHeight="1" x14ac:dyDescent="0.35">
      <c r="A1" s="424" t="s">
        <v>831</v>
      </c>
    </row>
    <row r="2" spans="1:26" s="282" customFormat="1" ht="8" customHeight="1" x14ac:dyDescent="0.35">
      <c r="A2" s="424"/>
    </row>
    <row r="3" spans="1:26" ht="80.5" customHeight="1" x14ac:dyDescent="0.2">
      <c r="A3" s="867" t="s">
        <v>786</v>
      </c>
      <c r="B3" s="344" t="s">
        <v>787</v>
      </c>
      <c r="C3" s="869"/>
      <c r="D3" s="869"/>
      <c r="E3" s="869"/>
      <c r="F3" s="869"/>
      <c r="G3" s="869"/>
      <c r="H3" s="869"/>
      <c r="I3" s="869"/>
      <c r="J3" s="869"/>
      <c r="K3" s="869"/>
      <c r="L3" s="869"/>
      <c r="M3" s="869"/>
      <c r="N3" s="869"/>
      <c r="O3" s="869"/>
      <c r="P3" s="869"/>
      <c r="Q3" s="870"/>
      <c r="R3" s="342"/>
      <c r="S3" s="342"/>
      <c r="T3" s="342"/>
      <c r="U3" s="342"/>
      <c r="V3" s="342"/>
      <c r="W3" s="342"/>
      <c r="X3" s="342"/>
      <c r="Y3" s="342"/>
      <c r="Z3" s="342"/>
    </row>
    <row r="4" spans="1:26" ht="80.5" customHeight="1" x14ac:dyDescent="0.2">
      <c r="A4" s="868"/>
      <c r="B4" s="345" t="s">
        <v>885</v>
      </c>
      <c r="C4" s="871"/>
      <c r="D4" s="871"/>
      <c r="E4" s="871"/>
      <c r="F4" s="871"/>
      <c r="G4" s="871"/>
      <c r="H4" s="871"/>
      <c r="I4" s="871"/>
      <c r="J4" s="871"/>
      <c r="K4" s="871"/>
      <c r="L4" s="871"/>
      <c r="M4" s="871"/>
      <c r="N4" s="871"/>
      <c r="O4" s="871"/>
      <c r="P4" s="871"/>
      <c r="Q4" s="872"/>
      <c r="R4" s="342"/>
      <c r="S4" s="342"/>
      <c r="T4" s="342"/>
      <c r="U4" s="342"/>
      <c r="V4" s="342"/>
      <c r="W4" s="342"/>
      <c r="X4" s="342"/>
      <c r="Y4" s="342"/>
      <c r="Z4" s="342"/>
    </row>
    <row r="5" spans="1:26" ht="8" customHeight="1" x14ac:dyDescent="0.2">
      <c r="A5" s="72"/>
      <c r="B5" s="298"/>
      <c r="C5" s="350"/>
      <c r="D5" s="350"/>
      <c r="E5" s="350"/>
      <c r="F5" s="350"/>
      <c r="G5" s="350"/>
      <c r="H5" s="350"/>
      <c r="I5" s="350"/>
      <c r="J5" s="350"/>
      <c r="K5" s="350"/>
      <c r="L5" s="350"/>
      <c r="M5" s="350"/>
      <c r="N5" s="350"/>
      <c r="O5" s="350"/>
      <c r="P5" s="350"/>
      <c r="Q5" s="350"/>
      <c r="R5" s="342"/>
      <c r="S5" s="342"/>
      <c r="T5" s="342"/>
      <c r="U5" s="342"/>
      <c r="V5" s="342"/>
      <c r="W5" s="342"/>
      <c r="X5" s="342"/>
      <c r="Y5" s="342"/>
      <c r="Z5" s="342"/>
    </row>
    <row r="6" spans="1:26" ht="77" customHeight="1" x14ac:dyDescent="0.2">
      <c r="A6" s="867" t="s">
        <v>789</v>
      </c>
      <c r="B6" s="344" t="s">
        <v>788</v>
      </c>
      <c r="C6" s="869"/>
      <c r="D6" s="869"/>
      <c r="E6" s="869"/>
      <c r="F6" s="869"/>
      <c r="G6" s="869"/>
      <c r="H6" s="869"/>
      <c r="I6" s="869"/>
      <c r="J6" s="869"/>
      <c r="K6" s="869"/>
      <c r="L6" s="869"/>
      <c r="M6" s="869"/>
      <c r="N6" s="869"/>
      <c r="O6" s="869"/>
      <c r="P6" s="869"/>
      <c r="Q6" s="870"/>
      <c r="R6" s="342"/>
      <c r="S6" s="342"/>
      <c r="T6" s="342"/>
      <c r="U6" s="342"/>
      <c r="V6" s="342"/>
      <c r="W6" s="342"/>
      <c r="X6" s="342"/>
      <c r="Y6" s="342"/>
      <c r="Z6" s="342"/>
    </row>
    <row r="7" spans="1:26" ht="77" customHeight="1" x14ac:dyDescent="0.2">
      <c r="A7" s="868"/>
      <c r="B7" s="345" t="s">
        <v>886</v>
      </c>
      <c r="C7" s="871"/>
      <c r="D7" s="871"/>
      <c r="E7" s="871"/>
      <c r="F7" s="871"/>
      <c r="G7" s="871"/>
      <c r="H7" s="871"/>
      <c r="I7" s="871"/>
      <c r="J7" s="871"/>
      <c r="K7" s="871"/>
      <c r="L7" s="871"/>
      <c r="M7" s="871"/>
      <c r="N7" s="871"/>
      <c r="O7" s="871"/>
      <c r="P7" s="871"/>
      <c r="Q7" s="872"/>
      <c r="R7" s="342"/>
      <c r="S7" s="342"/>
      <c r="T7" s="342"/>
      <c r="U7" s="342"/>
      <c r="V7" s="342"/>
      <c r="W7" s="342"/>
      <c r="X7" s="342"/>
      <c r="Y7" s="342"/>
      <c r="Z7" s="342"/>
    </row>
    <row r="8" spans="1:26" ht="7" customHeight="1" x14ac:dyDescent="0.2">
      <c r="A8" s="72"/>
      <c r="B8" s="298"/>
      <c r="C8" s="350"/>
      <c r="D8" s="350"/>
      <c r="E8" s="350"/>
      <c r="F8" s="350"/>
      <c r="G8" s="350"/>
      <c r="H8" s="350"/>
      <c r="I8" s="350"/>
      <c r="J8" s="350"/>
      <c r="K8" s="350"/>
      <c r="L8" s="350"/>
      <c r="M8" s="350"/>
      <c r="N8" s="350"/>
      <c r="O8" s="350"/>
      <c r="P8" s="350"/>
      <c r="Q8" s="350"/>
      <c r="R8" s="342"/>
      <c r="S8" s="342"/>
      <c r="T8" s="342"/>
      <c r="U8" s="342"/>
      <c r="V8" s="342"/>
      <c r="W8" s="342"/>
      <c r="X8" s="342"/>
      <c r="Y8" s="342"/>
      <c r="Z8" s="342"/>
    </row>
    <row r="9" spans="1:26" ht="68" customHeight="1" x14ac:dyDescent="0.2">
      <c r="A9" s="878" t="s">
        <v>790</v>
      </c>
      <c r="B9" s="346" t="s">
        <v>793</v>
      </c>
      <c r="C9" s="869"/>
      <c r="D9" s="869"/>
      <c r="E9" s="869"/>
      <c r="F9" s="869"/>
      <c r="G9" s="869"/>
      <c r="H9" s="869"/>
      <c r="I9" s="869"/>
      <c r="J9" s="869"/>
      <c r="K9" s="869"/>
      <c r="L9" s="869"/>
      <c r="M9" s="869"/>
      <c r="N9" s="869"/>
      <c r="O9" s="869"/>
      <c r="P9" s="869"/>
      <c r="Q9" s="870"/>
    </row>
    <row r="10" spans="1:26" ht="68" customHeight="1" x14ac:dyDescent="0.2">
      <c r="A10" s="879"/>
      <c r="B10" s="345" t="s">
        <v>794</v>
      </c>
      <c r="C10" s="871"/>
      <c r="D10" s="871"/>
      <c r="E10" s="871"/>
      <c r="F10" s="871"/>
      <c r="G10" s="871"/>
      <c r="H10" s="871"/>
      <c r="I10" s="871"/>
      <c r="J10" s="871"/>
      <c r="K10" s="871"/>
      <c r="L10" s="871"/>
      <c r="M10" s="871"/>
      <c r="N10" s="871"/>
      <c r="O10" s="871"/>
      <c r="P10" s="871"/>
      <c r="Q10" s="872"/>
    </row>
    <row r="11" spans="1:26" ht="8" customHeight="1" x14ac:dyDescent="0.2">
      <c r="A11" s="299"/>
      <c r="B11" s="299"/>
      <c r="C11" s="299"/>
      <c r="D11" s="299"/>
      <c r="E11" s="299"/>
      <c r="F11" s="299"/>
      <c r="G11" s="299"/>
      <c r="H11" s="299"/>
      <c r="I11" s="299"/>
      <c r="J11" s="299"/>
      <c r="K11" s="299"/>
      <c r="L11" s="299"/>
      <c r="M11" s="299"/>
      <c r="N11" s="299"/>
      <c r="O11" s="299"/>
      <c r="P11" s="299"/>
      <c r="Q11" s="299"/>
    </row>
    <row r="12" spans="1:26" ht="16.5" customHeight="1" x14ac:dyDescent="0.2">
      <c r="A12" s="800" t="s">
        <v>792</v>
      </c>
      <c r="B12" s="840" t="s">
        <v>791</v>
      </c>
      <c r="C12" s="841"/>
      <c r="D12" s="841"/>
      <c r="E12" s="841"/>
      <c r="F12" s="841"/>
      <c r="G12" s="841"/>
      <c r="H12" s="841"/>
      <c r="I12" s="841"/>
      <c r="J12" s="841"/>
      <c r="K12" s="841"/>
      <c r="L12" s="841"/>
      <c r="M12" s="841"/>
      <c r="N12" s="841"/>
      <c r="O12" s="841"/>
      <c r="P12" s="841"/>
      <c r="Q12" s="842"/>
    </row>
    <row r="13" spans="1:26" ht="38.15" customHeight="1" x14ac:dyDescent="0.2">
      <c r="A13" s="801"/>
      <c r="B13" s="392" t="s">
        <v>105</v>
      </c>
      <c r="C13" s="875" t="s">
        <v>104</v>
      </c>
      <c r="D13" s="876"/>
      <c r="E13" s="876"/>
      <c r="F13" s="876"/>
      <c r="G13" s="877"/>
      <c r="H13" s="873" t="s">
        <v>106</v>
      </c>
      <c r="I13" s="874"/>
      <c r="J13" s="874"/>
      <c r="K13" s="874"/>
      <c r="L13" s="873" t="s">
        <v>108</v>
      </c>
      <c r="M13" s="873"/>
      <c r="N13" s="873"/>
      <c r="O13" s="874" t="s">
        <v>107</v>
      </c>
      <c r="P13" s="874"/>
      <c r="Q13" s="874"/>
    </row>
    <row r="14" spans="1:26" ht="28" customHeight="1" x14ac:dyDescent="0.2">
      <c r="A14" s="801"/>
      <c r="B14" s="425"/>
      <c r="C14" s="786"/>
      <c r="D14" s="787"/>
      <c r="E14" s="787"/>
      <c r="F14" s="787"/>
      <c r="G14" s="788"/>
      <c r="H14" s="861"/>
      <c r="I14" s="861"/>
      <c r="J14" s="861"/>
      <c r="K14" s="861"/>
      <c r="L14" s="861"/>
      <c r="M14" s="861"/>
      <c r="N14" s="861"/>
      <c r="O14" s="861"/>
      <c r="P14" s="861"/>
      <c r="Q14" s="861"/>
    </row>
    <row r="15" spans="1:26" ht="28" customHeight="1" x14ac:dyDescent="0.2">
      <c r="A15" s="801"/>
      <c r="B15" s="425"/>
      <c r="C15" s="786"/>
      <c r="D15" s="787"/>
      <c r="E15" s="787"/>
      <c r="F15" s="787"/>
      <c r="G15" s="788"/>
      <c r="H15" s="861"/>
      <c r="I15" s="861"/>
      <c r="J15" s="861"/>
      <c r="K15" s="861"/>
      <c r="L15" s="861"/>
      <c r="M15" s="861"/>
      <c r="N15" s="861"/>
      <c r="O15" s="861"/>
      <c r="P15" s="861"/>
      <c r="Q15" s="861"/>
    </row>
    <row r="16" spans="1:26" ht="28" customHeight="1" x14ac:dyDescent="0.2">
      <c r="A16" s="802"/>
      <c r="B16" s="425"/>
      <c r="C16" s="786"/>
      <c r="D16" s="787"/>
      <c r="E16" s="787"/>
      <c r="F16" s="787"/>
      <c r="G16" s="788"/>
      <c r="H16" s="861"/>
      <c r="I16" s="861"/>
      <c r="J16" s="861"/>
      <c r="K16" s="861"/>
      <c r="L16" s="861"/>
      <c r="M16" s="861"/>
      <c r="N16" s="861"/>
      <c r="O16" s="861"/>
      <c r="P16" s="861"/>
      <c r="Q16" s="861"/>
    </row>
    <row r="17" spans="1:17" ht="7.5" customHeight="1" x14ac:dyDescent="0.2">
      <c r="A17" s="347"/>
      <c r="B17" s="347"/>
      <c r="C17" s="347"/>
      <c r="D17" s="347"/>
      <c r="E17" s="347"/>
      <c r="F17" s="347"/>
      <c r="G17" s="347"/>
      <c r="H17" s="347"/>
      <c r="I17" s="347"/>
      <c r="J17" s="347"/>
      <c r="K17" s="347"/>
      <c r="L17" s="347"/>
      <c r="M17" s="347"/>
      <c r="N17" s="347"/>
      <c r="O17" s="347"/>
      <c r="P17" s="347"/>
      <c r="Q17" s="347"/>
    </row>
    <row r="18" spans="1:17" ht="66.5" customHeight="1" x14ac:dyDescent="0.2">
      <c r="A18" s="862" t="s">
        <v>795</v>
      </c>
      <c r="B18" s="348" t="s">
        <v>796</v>
      </c>
      <c r="C18" s="864"/>
      <c r="D18" s="865"/>
      <c r="E18" s="865"/>
      <c r="F18" s="865"/>
      <c r="G18" s="865"/>
      <c r="H18" s="865"/>
      <c r="I18" s="865"/>
      <c r="J18" s="865"/>
      <c r="K18" s="865"/>
      <c r="L18" s="865"/>
      <c r="M18" s="865"/>
      <c r="N18" s="865"/>
      <c r="O18" s="865"/>
      <c r="P18" s="865"/>
      <c r="Q18" s="866"/>
    </row>
    <row r="19" spans="1:17" ht="68" customHeight="1" x14ac:dyDescent="0.2">
      <c r="A19" s="863"/>
      <c r="B19" s="349" t="s">
        <v>797</v>
      </c>
      <c r="C19" s="851"/>
      <c r="D19" s="852"/>
      <c r="E19" s="852"/>
      <c r="F19" s="852"/>
      <c r="G19" s="852"/>
      <c r="H19" s="852"/>
      <c r="I19" s="852"/>
      <c r="J19" s="852"/>
      <c r="K19" s="852"/>
      <c r="L19" s="852"/>
      <c r="M19" s="852"/>
      <c r="N19" s="852"/>
      <c r="O19" s="852"/>
      <c r="P19" s="852"/>
      <c r="Q19" s="853"/>
    </row>
    <row r="20" spans="1:17" ht="28" customHeight="1" x14ac:dyDescent="0.2">
      <c r="A20" s="282"/>
      <c r="B20" s="282"/>
      <c r="C20" s="282"/>
      <c r="D20" s="282"/>
      <c r="E20" s="282"/>
      <c r="F20" s="282"/>
      <c r="G20" s="282"/>
      <c r="H20" s="282"/>
      <c r="I20" s="282"/>
      <c r="J20" s="282"/>
      <c r="K20" s="282"/>
      <c r="L20" s="282"/>
      <c r="M20" s="282"/>
      <c r="N20" s="282"/>
      <c r="O20" s="282"/>
      <c r="P20" s="282"/>
      <c r="Q20" s="282"/>
    </row>
    <row r="21" spans="1:17" ht="28" customHeight="1" x14ac:dyDescent="0.2">
      <c r="A21" s="282"/>
      <c r="B21" s="282"/>
      <c r="C21" s="282"/>
      <c r="D21" s="282"/>
      <c r="E21" s="282"/>
      <c r="F21" s="282"/>
      <c r="G21" s="282"/>
      <c r="H21" s="282"/>
      <c r="I21" s="282"/>
      <c r="J21" s="282"/>
      <c r="K21" s="282"/>
      <c r="L21" s="282"/>
      <c r="M21" s="282"/>
      <c r="N21" s="282"/>
      <c r="O21" s="282"/>
      <c r="P21" s="282"/>
      <c r="Q21" s="282"/>
    </row>
    <row r="22" spans="1:17" ht="28" customHeight="1" x14ac:dyDescent="0.2">
      <c r="A22" s="282"/>
      <c r="B22" s="282"/>
      <c r="C22" s="282"/>
      <c r="D22" s="282"/>
      <c r="E22" s="282"/>
      <c r="F22" s="282"/>
      <c r="G22" s="282"/>
      <c r="H22" s="282"/>
      <c r="I22" s="282"/>
      <c r="J22" s="282"/>
      <c r="K22" s="282"/>
      <c r="L22" s="282"/>
      <c r="M22" s="282"/>
      <c r="N22" s="282"/>
      <c r="O22" s="282"/>
      <c r="P22" s="282"/>
      <c r="Q22" s="282"/>
    </row>
    <row r="23" spans="1:17" ht="28" customHeight="1" x14ac:dyDescent="0.2">
      <c r="A23" s="282"/>
      <c r="B23" s="282"/>
      <c r="C23" s="282"/>
      <c r="D23" s="282"/>
      <c r="E23" s="282"/>
      <c r="F23" s="282"/>
      <c r="G23" s="282"/>
      <c r="H23" s="282"/>
      <c r="I23" s="282"/>
      <c r="J23" s="282"/>
      <c r="K23" s="282"/>
      <c r="L23" s="282"/>
      <c r="M23" s="282"/>
      <c r="N23" s="282"/>
      <c r="O23" s="282"/>
      <c r="P23" s="282"/>
      <c r="Q23" s="282"/>
    </row>
    <row r="24" spans="1:17" ht="28" customHeight="1" x14ac:dyDescent="0.2">
      <c r="A24" s="282"/>
      <c r="B24" s="282"/>
      <c r="C24" s="282"/>
      <c r="D24" s="282"/>
      <c r="E24" s="282"/>
      <c r="F24" s="282"/>
      <c r="G24" s="282"/>
      <c r="H24" s="282"/>
      <c r="I24" s="282"/>
      <c r="J24" s="282"/>
      <c r="K24" s="282"/>
      <c r="L24" s="282"/>
      <c r="M24" s="282"/>
      <c r="N24" s="282"/>
      <c r="O24" s="282"/>
      <c r="P24" s="282"/>
      <c r="Q24" s="282"/>
    </row>
    <row r="25" spans="1:17" ht="28" customHeight="1" x14ac:dyDescent="0.2">
      <c r="A25" s="282"/>
      <c r="B25" s="282"/>
      <c r="C25" s="282"/>
      <c r="D25" s="282"/>
      <c r="E25" s="282"/>
      <c r="F25" s="282"/>
      <c r="G25" s="282"/>
      <c r="H25" s="282"/>
      <c r="I25" s="282"/>
      <c r="J25" s="282"/>
      <c r="K25" s="282"/>
      <c r="L25" s="282"/>
      <c r="M25" s="282"/>
      <c r="N25" s="282"/>
      <c r="O25" s="282"/>
      <c r="P25" s="282"/>
      <c r="Q25" s="282"/>
    </row>
    <row r="26" spans="1:17" ht="28" customHeight="1" x14ac:dyDescent="0.2">
      <c r="A26" s="282"/>
      <c r="B26" s="282"/>
      <c r="C26" s="282"/>
      <c r="D26" s="282"/>
      <c r="E26" s="282"/>
      <c r="F26" s="282"/>
      <c r="G26" s="282"/>
      <c r="H26" s="282"/>
      <c r="I26" s="282"/>
      <c r="J26" s="282"/>
      <c r="K26" s="282"/>
      <c r="L26" s="282"/>
      <c r="M26" s="282"/>
      <c r="N26" s="282"/>
      <c r="O26" s="282"/>
      <c r="P26" s="282"/>
      <c r="Q26" s="282"/>
    </row>
    <row r="27" spans="1:17" ht="28" customHeight="1" x14ac:dyDescent="0.2">
      <c r="A27" s="282"/>
      <c r="B27" s="282"/>
      <c r="C27" s="282"/>
      <c r="D27" s="282"/>
      <c r="E27" s="282"/>
      <c r="F27" s="282"/>
      <c r="G27" s="282"/>
      <c r="H27" s="282"/>
      <c r="I27" s="282"/>
      <c r="J27" s="282"/>
      <c r="K27" s="282"/>
      <c r="L27" s="282"/>
      <c r="M27" s="282"/>
      <c r="N27" s="282"/>
      <c r="O27" s="282"/>
      <c r="P27" s="282"/>
      <c r="Q27" s="282"/>
    </row>
    <row r="28" spans="1:17" ht="28" customHeight="1" x14ac:dyDescent="0.2">
      <c r="A28" s="282"/>
      <c r="B28" s="282"/>
      <c r="C28" s="282"/>
      <c r="D28" s="282"/>
      <c r="E28" s="282"/>
      <c r="F28" s="282"/>
      <c r="G28" s="282"/>
      <c r="H28" s="282"/>
      <c r="I28" s="282"/>
      <c r="J28" s="282"/>
      <c r="K28" s="282"/>
      <c r="L28" s="282"/>
      <c r="M28" s="282"/>
      <c r="N28" s="282"/>
      <c r="O28" s="282"/>
      <c r="P28" s="282"/>
      <c r="Q28" s="282"/>
    </row>
    <row r="29" spans="1:17" ht="28" customHeight="1" x14ac:dyDescent="0.2">
      <c r="A29" s="282"/>
      <c r="B29" s="282"/>
      <c r="C29" s="282"/>
      <c r="D29" s="282"/>
      <c r="E29" s="282"/>
      <c r="F29" s="282"/>
      <c r="G29" s="282"/>
      <c r="H29" s="282"/>
      <c r="I29" s="282"/>
      <c r="J29" s="282"/>
      <c r="K29" s="282"/>
      <c r="L29" s="282"/>
      <c r="M29" s="282"/>
      <c r="N29" s="282"/>
      <c r="O29" s="282"/>
      <c r="P29" s="282"/>
      <c r="Q29" s="282"/>
    </row>
    <row r="30" spans="1:17" ht="28" customHeight="1" x14ac:dyDescent="0.2"/>
  </sheetData>
  <sheetProtection sheet="1" formatCells="0" formatColumns="0" formatRows="0" insertColumns="0" insertRows="0" deleteColumns="0" deleteRows="0" selectLockedCells="1"/>
  <mergeCells count="30">
    <mergeCell ref="A3:A4"/>
    <mergeCell ref="C3:Q3"/>
    <mergeCell ref="C4:Q4"/>
    <mergeCell ref="B12:Q12"/>
    <mergeCell ref="H13:K13"/>
    <mergeCell ref="L13:N13"/>
    <mergeCell ref="O13:Q13"/>
    <mergeCell ref="C13:G13"/>
    <mergeCell ref="A6:A7"/>
    <mergeCell ref="C6:Q6"/>
    <mergeCell ref="C7:Q7"/>
    <mergeCell ref="A9:A10"/>
    <mergeCell ref="C9:Q9"/>
    <mergeCell ref="C10:Q10"/>
    <mergeCell ref="A12:A16"/>
    <mergeCell ref="C14:G14"/>
    <mergeCell ref="C15:G15"/>
    <mergeCell ref="C16:G16"/>
    <mergeCell ref="A18:A19"/>
    <mergeCell ref="C18:Q18"/>
    <mergeCell ref="C19:Q19"/>
    <mergeCell ref="H16:K16"/>
    <mergeCell ref="L16:N16"/>
    <mergeCell ref="O16:Q16"/>
    <mergeCell ref="H14:K14"/>
    <mergeCell ref="L14:N14"/>
    <mergeCell ref="O14:Q14"/>
    <mergeCell ref="H15:K15"/>
    <mergeCell ref="L15:N15"/>
    <mergeCell ref="O15:Q15"/>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4"/>
  <sheetViews>
    <sheetView showGridLines="0" zoomScale="70" zoomScaleNormal="70" zoomScaleSheetLayoutView="85" zoomScalePageLayoutView="55" workbookViewId="0">
      <selection activeCell="C4" sqref="C4:R4"/>
    </sheetView>
  </sheetViews>
  <sheetFormatPr defaultColWidth="2.6328125" defaultRowHeight="13.5" x14ac:dyDescent="0.2"/>
  <cols>
    <col min="1" max="1" width="9.81640625" style="22" customWidth="1"/>
    <col min="2" max="2" width="5.453125" style="22" customWidth="1"/>
    <col min="3" max="3" width="8.36328125" style="22" customWidth="1"/>
    <col min="4" max="4" width="4.90625" style="22" customWidth="1"/>
    <col min="5" max="5" width="20.08984375" style="22" customWidth="1"/>
    <col min="6" max="6" width="5.453125" style="22" customWidth="1"/>
    <col min="7" max="9" width="4.6328125" style="22" customWidth="1"/>
    <col min="10" max="10" width="4.08984375" style="22" customWidth="1"/>
    <col min="11" max="12" width="4.6328125" style="22" customWidth="1"/>
    <col min="13" max="13" width="2.08984375" style="22" customWidth="1"/>
    <col min="14" max="14" width="7.90625" style="22" customWidth="1"/>
    <col min="15" max="18" width="5.453125" style="22" customWidth="1"/>
    <col min="19" max="16384" width="2.6328125" style="22"/>
  </cols>
  <sheetData>
    <row r="1" spans="1:19" ht="16" customHeight="1" x14ac:dyDescent="0.2">
      <c r="A1" s="894" t="s">
        <v>832</v>
      </c>
      <c r="B1" s="894"/>
      <c r="C1" s="894"/>
      <c r="D1" s="894"/>
      <c r="E1" s="894"/>
      <c r="F1" s="894"/>
      <c r="G1" s="894"/>
      <c r="H1" s="894"/>
      <c r="I1" s="894"/>
      <c r="J1" s="894"/>
      <c r="K1" s="894"/>
      <c r="L1" s="894"/>
      <c r="M1" s="894"/>
      <c r="N1" s="894"/>
      <c r="O1" s="894"/>
      <c r="P1" s="894"/>
      <c r="Q1" s="894"/>
      <c r="R1" s="894"/>
      <c r="S1" s="70"/>
    </row>
    <row r="2" spans="1:19" ht="8.5" customHeight="1" x14ac:dyDescent="0.35">
      <c r="A2" s="296"/>
      <c r="B2" s="296"/>
      <c r="C2" s="296"/>
      <c r="D2" s="296"/>
      <c r="E2" s="296"/>
      <c r="F2" s="296"/>
      <c r="G2" s="296"/>
      <c r="H2" s="296"/>
      <c r="I2" s="296"/>
      <c r="J2" s="296"/>
      <c r="K2" s="296"/>
      <c r="L2" s="296"/>
      <c r="M2" s="296"/>
      <c r="N2" s="296"/>
      <c r="O2" s="296"/>
      <c r="P2" s="296"/>
      <c r="Q2" s="296"/>
      <c r="R2" s="296"/>
      <c r="S2" s="70"/>
    </row>
    <row r="3" spans="1:19" ht="30" customHeight="1" x14ac:dyDescent="0.2">
      <c r="A3" s="874" t="s">
        <v>761</v>
      </c>
      <c r="B3" s="874"/>
      <c r="C3" s="898"/>
      <c r="D3" s="899"/>
      <c r="E3" s="900"/>
      <c r="F3" s="874" t="s">
        <v>762</v>
      </c>
      <c r="G3" s="874"/>
      <c r="H3" s="901"/>
      <c r="I3" s="902"/>
      <c r="J3" s="902"/>
      <c r="K3" s="902"/>
      <c r="L3" s="903"/>
      <c r="M3" s="874" t="s">
        <v>763</v>
      </c>
      <c r="N3" s="874"/>
      <c r="O3" s="904">
        <f>C3-H3</f>
        <v>0</v>
      </c>
      <c r="P3" s="905"/>
      <c r="Q3" s="905"/>
      <c r="R3" s="906"/>
      <c r="S3" s="70"/>
    </row>
    <row r="4" spans="1:19" ht="124.5" customHeight="1" x14ac:dyDescent="0.2">
      <c r="A4" s="873" t="s">
        <v>801</v>
      </c>
      <c r="B4" s="874"/>
      <c r="C4" s="881"/>
      <c r="D4" s="881"/>
      <c r="E4" s="881"/>
      <c r="F4" s="881"/>
      <c r="G4" s="881"/>
      <c r="H4" s="881"/>
      <c r="I4" s="881"/>
      <c r="J4" s="881"/>
      <c r="K4" s="881"/>
      <c r="L4" s="881"/>
      <c r="M4" s="881"/>
      <c r="N4" s="881"/>
      <c r="O4" s="881"/>
      <c r="P4" s="881"/>
      <c r="Q4" s="881"/>
      <c r="R4" s="881"/>
      <c r="S4" s="70"/>
    </row>
    <row r="5" spans="1:19" ht="124.5" customHeight="1" x14ac:dyDescent="0.2">
      <c r="A5" s="873" t="s">
        <v>802</v>
      </c>
      <c r="B5" s="874"/>
      <c r="C5" s="881"/>
      <c r="D5" s="881"/>
      <c r="E5" s="881"/>
      <c r="F5" s="881"/>
      <c r="G5" s="881"/>
      <c r="H5" s="881"/>
      <c r="I5" s="881"/>
      <c r="J5" s="881"/>
      <c r="K5" s="881"/>
      <c r="L5" s="881"/>
      <c r="M5" s="881"/>
      <c r="N5" s="881"/>
      <c r="O5" s="881"/>
      <c r="P5" s="881"/>
      <c r="Q5" s="881"/>
      <c r="R5" s="881"/>
      <c r="S5" s="70"/>
    </row>
    <row r="6" spans="1:19" ht="8" customHeight="1" x14ac:dyDescent="0.35">
      <c r="A6" s="302"/>
      <c r="B6" s="302"/>
      <c r="C6" s="302"/>
      <c r="D6" s="302"/>
      <c r="E6" s="302"/>
      <c r="F6" s="302"/>
      <c r="G6" s="302"/>
      <c r="H6" s="302"/>
      <c r="I6" s="302"/>
      <c r="J6" s="302"/>
      <c r="K6" s="302"/>
      <c r="L6" s="302"/>
      <c r="M6" s="302"/>
      <c r="N6" s="302"/>
      <c r="O6" s="302"/>
      <c r="P6" s="302"/>
      <c r="Q6" s="302"/>
      <c r="R6" s="302"/>
      <c r="S6" s="70"/>
    </row>
    <row r="7" spans="1:19" ht="168" customHeight="1" x14ac:dyDescent="0.2">
      <c r="A7" s="873" t="s">
        <v>799</v>
      </c>
      <c r="B7" s="874"/>
      <c r="C7" s="882"/>
      <c r="D7" s="883"/>
      <c r="E7" s="883"/>
      <c r="F7" s="883"/>
      <c r="G7" s="883"/>
      <c r="H7" s="883"/>
      <c r="I7" s="883"/>
      <c r="J7" s="883"/>
      <c r="K7" s="883"/>
      <c r="L7" s="883"/>
      <c r="M7" s="883"/>
      <c r="N7" s="883"/>
      <c r="O7" s="883"/>
      <c r="P7" s="883"/>
      <c r="Q7" s="883"/>
      <c r="R7" s="884"/>
      <c r="S7" s="70"/>
    </row>
    <row r="8" spans="1:19" ht="154" customHeight="1" x14ac:dyDescent="0.2">
      <c r="A8" s="873" t="s">
        <v>800</v>
      </c>
      <c r="B8" s="874"/>
      <c r="C8" s="882"/>
      <c r="D8" s="883"/>
      <c r="E8" s="883"/>
      <c r="F8" s="883"/>
      <c r="G8" s="883"/>
      <c r="H8" s="883"/>
      <c r="I8" s="883"/>
      <c r="J8" s="883"/>
      <c r="K8" s="883"/>
      <c r="L8" s="883"/>
      <c r="M8" s="883"/>
      <c r="N8" s="883"/>
      <c r="O8" s="883"/>
      <c r="P8" s="883"/>
      <c r="Q8" s="883"/>
      <c r="R8" s="884"/>
      <c r="S8" s="70"/>
    </row>
    <row r="9" spans="1:19" ht="16" customHeight="1" x14ac:dyDescent="0.35">
      <c r="A9" s="302"/>
      <c r="B9" s="302"/>
      <c r="C9" s="302"/>
      <c r="D9" s="302"/>
      <c r="E9" s="302"/>
      <c r="F9" s="302"/>
      <c r="G9" s="302"/>
      <c r="H9" s="302"/>
      <c r="I9" s="302"/>
      <c r="J9" s="302"/>
      <c r="K9" s="302"/>
      <c r="L9" s="302"/>
      <c r="M9" s="302"/>
      <c r="N9" s="302"/>
      <c r="O9" s="302"/>
      <c r="P9" s="302"/>
      <c r="Q9" s="302"/>
      <c r="R9" s="302"/>
      <c r="S9" s="70"/>
    </row>
    <row r="10" spans="1:19" s="287" customFormat="1" ht="15.5" customHeight="1" x14ac:dyDescent="0.2">
      <c r="A10" s="895" t="s">
        <v>798</v>
      </c>
      <c r="B10" s="896"/>
      <c r="C10" s="896"/>
      <c r="D10" s="896"/>
      <c r="E10" s="896"/>
      <c r="F10" s="896"/>
      <c r="G10" s="896"/>
      <c r="H10" s="896"/>
      <c r="I10" s="896"/>
      <c r="J10" s="896"/>
      <c r="K10" s="896"/>
      <c r="L10" s="896"/>
      <c r="M10" s="896"/>
      <c r="N10" s="896"/>
      <c r="O10" s="896"/>
      <c r="P10" s="896"/>
      <c r="Q10" s="896"/>
      <c r="R10" s="897"/>
    </row>
    <row r="11" spans="1:19" ht="23.5" customHeight="1" x14ac:dyDescent="0.2">
      <c r="A11" s="874" t="s">
        <v>268</v>
      </c>
      <c r="B11" s="874"/>
      <c r="C11" s="874"/>
      <c r="D11" s="874"/>
      <c r="E11" s="392" t="s">
        <v>765</v>
      </c>
      <c r="F11" s="873" t="s">
        <v>109</v>
      </c>
      <c r="G11" s="873"/>
      <c r="H11" s="873"/>
      <c r="I11" s="873"/>
      <c r="J11" s="873"/>
      <c r="K11" s="873" t="s">
        <v>144</v>
      </c>
      <c r="L11" s="873"/>
      <c r="M11" s="873"/>
      <c r="N11" s="873"/>
      <c r="O11" s="873" t="s">
        <v>260</v>
      </c>
      <c r="P11" s="873"/>
      <c r="Q11" s="873"/>
      <c r="R11" s="873"/>
    </row>
    <row r="12" spans="1:19" ht="30" customHeight="1" x14ac:dyDescent="0.2">
      <c r="A12" s="426"/>
      <c r="B12" s="288" t="s">
        <v>2</v>
      </c>
      <c r="C12" s="427"/>
      <c r="D12" s="289" t="s">
        <v>110</v>
      </c>
      <c r="E12" s="428"/>
      <c r="F12" s="885">
        <f>E12*C3/1000</f>
        <v>0</v>
      </c>
      <c r="G12" s="885"/>
      <c r="H12" s="885"/>
      <c r="I12" s="885"/>
      <c r="J12" s="885"/>
      <c r="K12" s="892"/>
      <c r="L12" s="892"/>
      <c r="M12" s="892"/>
      <c r="N12" s="892"/>
      <c r="O12" s="893" t="e">
        <f>K12/F12</f>
        <v>#DIV/0!</v>
      </c>
      <c r="P12" s="893"/>
      <c r="Q12" s="893"/>
      <c r="R12" s="893"/>
    </row>
    <row r="13" spans="1:19" ht="30" customHeight="1" x14ac:dyDescent="0.2">
      <c r="A13" s="429"/>
      <c r="B13" s="290" t="s">
        <v>2</v>
      </c>
      <c r="C13" s="430"/>
      <c r="D13" s="291" t="s">
        <v>110</v>
      </c>
      <c r="E13" s="431"/>
      <c r="F13" s="885">
        <f>E13*C3/1000</f>
        <v>0</v>
      </c>
      <c r="G13" s="885"/>
      <c r="H13" s="885"/>
      <c r="I13" s="885"/>
      <c r="J13" s="885"/>
      <c r="K13" s="888"/>
      <c r="L13" s="888"/>
      <c r="M13" s="888"/>
      <c r="N13" s="888"/>
      <c r="O13" s="889" t="e">
        <f t="shared" ref="O13:O16" si="0">K13/F13</f>
        <v>#DIV/0!</v>
      </c>
      <c r="P13" s="889"/>
      <c r="Q13" s="889"/>
      <c r="R13" s="889"/>
    </row>
    <row r="14" spans="1:19" ht="30" customHeight="1" x14ac:dyDescent="0.2">
      <c r="A14" s="429"/>
      <c r="B14" s="290" t="s">
        <v>2</v>
      </c>
      <c r="C14" s="430"/>
      <c r="D14" s="291" t="s">
        <v>110</v>
      </c>
      <c r="E14" s="431"/>
      <c r="F14" s="885">
        <f>E14*C3/1000</f>
        <v>0</v>
      </c>
      <c r="G14" s="885"/>
      <c r="H14" s="885"/>
      <c r="I14" s="885"/>
      <c r="J14" s="885"/>
      <c r="K14" s="888"/>
      <c r="L14" s="888"/>
      <c r="M14" s="888"/>
      <c r="N14" s="888"/>
      <c r="O14" s="889" t="e">
        <f t="shared" si="0"/>
        <v>#DIV/0!</v>
      </c>
      <c r="P14" s="889"/>
      <c r="Q14" s="889"/>
      <c r="R14" s="889"/>
    </row>
    <row r="15" spans="1:19" ht="30" customHeight="1" x14ac:dyDescent="0.2">
      <c r="A15" s="432"/>
      <c r="B15" s="292" t="s">
        <v>2</v>
      </c>
      <c r="C15" s="433"/>
      <c r="D15" s="293" t="s">
        <v>110</v>
      </c>
      <c r="E15" s="434"/>
      <c r="F15" s="885">
        <f>E15*C3/1000</f>
        <v>0</v>
      </c>
      <c r="G15" s="885"/>
      <c r="H15" s="885"/>
      <c r="I15" s="885"/>
      <c r="J15" s="885"/>
      <c r="K15" s="890"/>
      <c r="L15" s="890"/>
      <c r="M15" s="890"/>
      <c r="N15" s="890"/>
      <c r="O15" s="891" t="e">
        <f t="shared" si="0"/>
        <v>#DIV/0!</v>
      </c>
      <c r="P15" s="891"/>
      <c r="Q15" s="891"/>
      <c r="R15" s="891"/>
    </row>
    <row r="16" spans="1:19" ht="30" customHeight="1" x14ac:dyDescent="0.2">
      <c r="A16" s="435"/>
      <c r="B16" s="294" t="s">
        <v>2</v>
      </c>
      <c r="C16" s="436"/>
      <c r="D16" s="295" t="s">
        <v>110</v>
      </c>
      <c r="E16" s="437"/>
      <c r="F16" s="885">
        <f>E16*C3/1000</f>
        <v>0</v>
      </c>
      <c r="G16" s="885"/>
      <c r="H16" s="885"/>
      <c r="I16" s="885"/>
      <c r="J16" s="885"/>
      <c r="K16" s="886"/>
      <c r="L16" s="886"/>
      <c r="M16" s="886"/>
      <c r="N16" s="886"/>
      <c r="O16" s="887" t="e">
        <f t="shared" si="0"/>
        <v>#DIV/0!</v>
      </c>
      <c r="P16" s="887"/>
      <c r="Q16" s="887"/>
      <c r="R16" s="887"/>
    </row>
    <row r="17" spans="1:18" ht="162.5" customHeight="1" x14ac:dyDescent="0.2">
      <c r="A17" s="873" t="s">
        <v>764</v>
      </c>
      <c r="B17" s="874"/>
      <c r="C17" s="880"/>
      <c r="D17" s="880"/>
      <c r="E17" s="880"/>
      <c r="F17" s="880"/>
      <c r="G17" s="880"/>
      <c r="H17" s="880"/>
      <c r="I17" s="880"/>
      <c r="J17" s="880"/>
      <c r="K17" s="880"/>
      <c r="L17" s="880"/>
      <c r="M17" s="880"/>
      <c r="N17" s="880"/>
      <c r="O17" s="880"/>
      <c r="P17" s="880"/>
      <c r="Q17" s="880"/>
      <c r="R17" s="880"/>
    </row>
    <row r="18" spans="1:18" ht="15" x14ac:dyDescent="0.2">
      <c r="A18" s="282"/>
      <c r="B18" s="282"/>
      <c r="C18" s="282"/>
      <c r="D18" s="282"/>
      <c r="E18" s="282"/>
      <c r="F18" s="282"/>
      <c r="G18" s="282"/>
      <c r="H18" s="282"/>
      <c r="I18" s="282"/>
      <c r="J18" s="282"/>
      <c r="K18" s="282"/>
      <c r="L18" s="282"/>
      <c r="M18" s="282"/>
      <c r="N18" s="282"/>
      <c r="O18" s="282"/>
      <c r="P18" s="282"/>
      <c r="Q18" s="282"/>
      <c r="R18" s="282"/>
    </row>
    <row r="19" spans="1:18" ht="15" x14ac:dyDescent="0.2">
      <c r="A19" s="282"/>
      <c r="B19" s="282"/>
      <c r="C19" s="282"/>
      <c r="D19" s="282"/>
      <c r="E19" s="282"/>
      <c r="F19" s="282"/>
      <c r="G19" s="282"/>
      <c r="H19" s="282"/>
      <c r="I19" s="282"/>
      <c r="J19" s="282"/>
      <c r="K19" s="282"/>
      <c r="L19" s="282"/>
      <c r="M19" s="282"/>
      <c r="N19" s="282"/>
      <c r="O19" s="282"/>
      <c r="P19" s="282"/>
      <c r="Q19" s="282"/>
      <c r="R19" s="282"/>
    </row>
    <row r="20" spans="1:18" ht="15" x14ac:dyDescent="0.2">
      <c r="A20" s="282"/>
      <c r="B20" s="282"/>
      <c r="C20" s="282"/>
      <c r="D20" s="282"/>
      <c r="E20" s="282"/>
      <c r="F20" s="282"/>
      <c r="G20" s="282"/>
      <c r="H20" s="282"/>
      <c r="I20" s="282"/>
      <c r="J20" s="282"/>
      <c r="K20" s="282"/>
      <c r="L20" s="282"/>
      <c r="M20" s="282"/>
      <c r="N20" s="282"/>
      <c r="O20" s="282"/>
      <c r="P20" s="282"/>
      <c r="Q20" s="282"/>
      <c r="R20" s="282"/>
    </row>
    <row r="21" spans="1:18" ht="15" x14ac:dyDescent="0.2">
      <c r="A21" s="282"/>
      <c r="B21" s="282"/>
      <c r="C21" s="282"/>
      <c r="D21" s="282"/>
      <c r="E21" s="282"/>
      <c r="F21" s="282"/>
      <c r="G21" s="282"/>
      <c r="H21" s="282"/>
      <c r="I21" s="282"/>
      <c r="J21" s="282"/>
      <c r="K21" s="282"/>
      <c r="L21" s="282"/>
      <c r="M21" s="282"/>
      <c r="N21" s="282"/>
      <c r="O21" s="282"/>
      <c r="P21" s="282"/>
      <c r="Q21" s="282"/>
      <c r="R21" s="282"/>
    </row>
    <row r="22" spans="1:18" ht="15" x14ac:dyDescent="0.2">
      <c r="A22" s="282"/>
      <c r="B22" s="282"/>
      <c r="C22" s="282"/>
      <c r="D22" s="282"/>
      <c r="E22" s="282"/>
      <c r="F22" s="282"/>
      <c r="G22" s="282"/>
      <c r="H22" s="282"/>
      <c r="I22" s="282"/>
      <c r="J22" s="282"/>
      <c r="K22" s="282"/>
      <c r="L22" s="282"/>
      <c r="M22" s="282"/>
      <c r="N22" s="282"/>
      <c r="O22" s="282"/>
      <c r="P22" s="282"/>
      <c r="Q22" s="282"/>
      <c r="R22" s="282"/>
    </row>
    <row r="23" spans="1:18" ht="15" x14ac:dyDescent="0.2">
      <c r="A23" s="282"/>
      <c r="B23" s="282"/>
      <c r="C23" s="282"/>
      <c r="D23" s="282"/>
      <c r="E23" s="282"/>
      <c r="F23" s="282"/>
      <c r="G23" s="282"/>
      <c r="H23" s="282"/>
      <c r="I23" s="282"/>
      <c r="J23" s="282"/>
      <c r="K23" s="282"/>
      <c r="L23" s="282"/>
      <c r="M23" s="282"/>
      <c r="N23" s="282"/>
      <c r="O23" s="282"/>
      <c r="P23" s="282"/>
      <c r="Q23" s="282"/>
      <c r="R23" s="282"/>
    </row>
    <row r="24" spans="1:18" ht="15" x14ac:dyDescent="0.2">
      <c r="A24" s="282"/>
      <c r="B24" s="282"/>
      <c r="C24" s="282"/>
      <c r="D24" s="282"/>
      <c r="E24" s="282"/>
      <c r="F24" s="282"/>
      <c r="G24" s="282"/>
      <c r="H24" s="282"/>
      <c r="I24" s="282"/>
      <c r="J24" s="282"/>
      <c r="K24" s="282"/>
      <c r="L24" s="282"/>
      <c r="M24" s="282"/>
      <c r="N24" s="282"/>
      <c r="O24" s="282"/>
      <c r="P24" s="282"/>
      <c r="Q24" s="282"/>
      <c r="R24" s="282"/>
    </row>
  </sheetData>
  <sheetProtection sheet="1" formatCells="0" formatColumns="0" formatRows="0" selectLockedCells="1" pivotTables="0"/>
  <mergeCells count="37">
    <mergeCell ref="A1:R1"/>
    <mergeCell ref="A10:R10"/>
    <mergeCell ref="A11:D11"/>
    <mergeCell ref="F11:J11"/>
    <mergeCell ref="K11:N11"/>
    <mergeCell ref="O11:R11"/>
    <mergeCell ref="A7:B7"/>
    <mergeCell ref="A8:B8"/>
    <mergeCell ref="A3:B3"/>
    <mergeCell ref="F3:G3"/>
    <mergeCell ref="M3:N3"/>
    <mergeCell ref="A5:B5"/>
    <mergeCell ref="C5:R5"/>
    <mergeCell ref="C3:E3"/>
    <mergeCell ref="H3:L3"/>
    <mergeCell ref="O3:R3"/>
    <mergeCell ref="K12:N12"/>
    <mergeCell ref="O12:R12"/>
    <mergeCell ref="F13:J13"/>
    <mergeCell ref="K13:N13"/>
    <mergeCell ref="O13:R13"/>
    <mergeCell ref="A17:B17"/>
    <mergeCell ref="C17:R17"/>
    <mergeCell ref="A4:B4"/>
    <mergeCell ref="C4:R4"/>
    <mergeCell ref="C7:R7"/>
    <mergeCell ref="C8:R8"/>
    <mergeCell ref="F16:J16"/>
    <mergeCell ref="K16:N16"/>
    <mergeCell ref="O16:R16"/>
    <mergeCell ref="F14:J14"/>
    <mergeCell ref="K14:N14"/>
    <mergeCell ref="O14:R14"/>
    <mergeCell ref="F15:J15"/>
    <mergeCell ref="K15:N15"/>
    <mergeCell ref="O15:R15"/>
    <mergeCell ref="F12:J12"/>
  </mergeCells>
  <phoneticPr fontId="2"/>
  <pageMargins left="0.70866141732283472" right="0.70866141732283472" top="0.74803149606299213" bottom="0.74803149606299213" header="0.31496062992125984" footer="0.31496062992125984"/>
  <pageSetup paperSize="9" scale="7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3"/>
  <sheetViews>
    <sheetView showGridLines="0" topLeftCell="A4" zoomScaleNormal="100" zoomScaleSheetLayoutView="100" zoomScalePageLayoutView="70" workbookViewId="0">
      <selection activeCell="A8" sqref="A8:Q20"/>
    </sheetView>
  </sheetViews>
  <sheetFormatPr defaultColWidth="2.36328125" defaultRowHeight="15.75" customHeight="1" x14ac:dyDescent="0.2"/>
  <cols>
    <col min="1" max="1" width="12.54296875" style="22" customWidth="1"/>
    <col min="2" max="17" width="4.08984375" style="22" customWidth="1"/>
    <col min="18" max="26" width="3.90625" style="22" customWidth="1"/>
    <col min="27" max="16384" width="2.36328125" style="22"/>
  </cols>
  <sheetData>
    <row r="1" spans="1:19" ht="16" customHeight="1" x14ac:dyDescent="0.2">
      <c r="A1" s="894" t="s">
        <v>833</v>
      </c>
      <c r="B1" s="894"/>
      <c r="C1" s="894"/>
      <c r="D1" s="894"/>
      <c r="E1" s="894"/>
      <c r="F1" s="894"/>
      <c r="G1" s="894"/>
      <c r="H1" s="894"/>
      <c r="I1" s="894"/>
      <c r="J1" s="894"/>
      <c r="K1" s="894"/>
      <c r="L1" s="894"/>
      <c r="M1" s="894"/>
      <c r="N1" s="894"/>
      <c r="O1" s="894"/>
      <c r="P1" s="894"/>
      <c r="Q1" s="894"/>
      <c r="R1" s="894"/>
      <c r="S1" s="70"/>
    </row>
    <row r="2" spans="1:19" ht="65.5" customHeight="1" x14ac:dyDescent="0.35">
      <c r="A2" s="391" t="s">
        <v>769</v>
      </c>
      <c r="B2" s="909">
        <v>1.11111111111111E+104</v>
      </c>
      <c r="C2" s="908"/>
      <c r="D2" s="908"/>
      <c r="E2" s="908"/>
      <c r="F2" s="908"/>
      <c r="G2" s="908"/>
      <c r="H2" s="908"/>
      <c r="I2" s="908"/>
      <c r="J2" s="908"/>
      <c r="K2" s="908"/>
      <c r="L2" s="908"/>
      <c r="M2" s="908"/>
      <c r="N2" s="908"/>
      <c r="O2" s="908"/>
      <c r="P2" s="908"/>
      <c r="Q2" s="908"/>
      <c r="R2" s="296"/>
      <c r="S2" s="70"/>
    </row>
    <row r="3" spans="1:19" ht="59" customHeight="1" x14ac:dyDescent="0.35">
      <c r="A3" s="391" t="s">
        <v>767</v>
      </c>
      <c r="B3" s="908"/>
      <c r="C3" s="908"/>
      <c r="D3" s="908"/>
      <c r="E3" s="908"/>
      <c r="F3" s="908"/>
      <c r="G3" s="908"/>
      <c r="H3" s="908"/>
      <c r="I3" s="908"/>
      <c r="J3" s="908"/>
      <c r="K3" s="908"/>
      <c r="L3" s="908"/>
      <c r="M3" s="908"/>
      <c r="N3" s="908"/>
      <c r="O3" s="908"/>
      <c r="P3" s="908"/>
      <c r="Q3" s="908"/>
      <c r="R3" s="296"/>
      <c r="S3" s="70"/>
    </row>
    <row r="4" spans="1:19" ht="59" customHeight="1" x14ac:dyDescent="0.35">
      <c r="A4" s="391" t="s">
        <v>768</v>
      </c>
      <c r="B4" s="908"/>
      <c r="C4" s="908"/>
      <c r="D4" s="908"/>
      <c r="E4" s="908"/>
      <c r="F4" s="908"/>
      <c r="G4" s="908"/>
      <c r="H4" s="908"/>
      <c r="I4" s="908"/>
      <c r="J4" s="908"/>
      <c r="K4" s="908"/>
      <c r="L4" s="908"/>
      <c r="M4" s="908"/>
      <c r="N4" s="908"/>
      <c r="O4" s="908"/>
      <c r="P4" s="908"/>
      <c r="Q4" s="908"/>
      <c r="R4" s="296"/>
      <c r="S4" s="70"/>
    </row>
    <row r="5" spans="1:19" ht="16" customHeight="1" x14ac:dyDescent="0.35">
      <c r="A5" s="296"/>
      <c r="B5" s="296"/>
      <c r="C5" s="296"/>
      <c r="D5" s="296"/>
      <c r="E5" s="296"/>
      <c r="F5" s="296"/>
      <c r="G5" s="296"/>
      <c r="H5" s="296"/>
      <c r="I5" s="296"/>
      <c r="J5" s="296"/>
      <c r="K5" s="296"/>
      <c r="L5" s="296"/>
      <c r="M5" s="296"/>
      <c r="N5" s="296"/>
      <c r="O5" s="296"/>
      <c r="P5" s="296"/>
      <c r="Q5" s="296"/>
      <c r="R5" s="296"/>
      <c r="S5" s="70"/>
    </row>
    <row r="6" spans="1:19" ht="15.75" customHeight="1" x14ac:dyDescent="0.2">
      <c r="A6" s="43" t="s">
        <v>834</v>
      </c>
    </row>
    <row r="7" spans="1:19" ht="15.75" customHeight="1" x14ac:dyDescent="0.2">
      <c r="A7" s="840" t="s">
        <v>275</v>
      </c>
      <c r="B7" s="841"/>
      <c r="C7" s="841"/>
      <c r="D7" s="841"/>
      <c r="E7" s="841"/>
      <c r="F7" s="841"/>
      <c r="G7" s="841"/>
      <c r="H7" s="841"/>
      <c r="I7" s="841"/>
      <c r="J7" s="841"/>
      <c r="K7" s="841"/>
      <c r="L7" s="841"/>
      <c r="M7" s="841"/>
      <c r="N7" s="841"/>
      <c r="O7" s="841"/>
      <c r="P7" s="841"/>
      <c r="Q7" s="842"/>
    </row>
    <row r="8" spans="1:19" ht="180.5" customHeight="1" x14ac:dyDescent="0.2">
      <c r="A8" s="907"/>
      <c r="B8" s="907"/>
      <c r="C8" s="907"/>
      <c r="D8" s="907"/>
      <c r="E8" s="907"/>
      <c r="F8" s="907"/>
      <c r="G8" s="907"/>
      <c r="H8" s="907"/>
      <c r="I8" s="907"/>
      <c r="J8" s="907"/>
      <c r="K8" s="907"/>
      <c r="L8" s="907"/>
      <c r="M8" s="907"/>
      <c r="N8" s="907"/>
      <c r="O8" s="907"/>
      <c r="P8" s="907"/>
      <c r="Q8" s="907"/>
    </row>
    <row r="9" spans="1:19" ht="15.75" customHeight="1" x14ac:dyDescent="0.2">
      <c r="A9" s="907"/>
      <c r="B9" s="907"/>
      <c r="C9" s="907"/>
      <c r="D9" s="907"/>
      <c r="E9" s="907"/>
      <c r="F9" s="907"/>
      <c r="G9" s="907"/>
      <c r="H9" s="907"/>
      <c r="I9" s="907"/>
      <c r="J9" s="907"/>
      <c r="K9" s="907"/>
      <c r="L9" s="907"/>
      <c r="M9" s="907"/>
      <c r="N9" s="907"/>
      <c r="O9" s="907"/>
      <c r="P9" s="907"/>
      <c r="Q9" s="907"/>
    </row>
    <row r="10" spans="1:19" ht="15.75" customHeight="1" x14ac:dyDescent="0.2">
      <c r="A10" s="907"/>
      <c r="B10" s="907"/>
      <c r="C10" s="907"/>
      <c r="D10" s="907"/>
      <c r="E10" s="907"/>
      <c r="F10" s="907"/>
      <c r="G10" s="907"/>
      <c r="H10" s="907"/>
      <c r="I10" s="907"/>
      <c r="J10" s="907"/>
      <c r="K10" s="907"/>
      <c r="L10" s="907"/>
      <c r="M10" s="907"/>
      <c r="N10" s="907"/>
      <c r="O10" s="907"/>
      <c r="P10" s="907"/>
      <c r="Q10" s="907"/>
    </row>
    <row r="11" spans="1:19" ht="28" customHeight="1" x14ac:dyDescent="0.2">
      <c r="A11" s="907"/>
      <c r="B11" s="907"/>
      <c r="C11" s="907"/>
      <c r="D11" s="907"/>
      <c r="E11" s="907"/>
      <c r="F11" s="907"/>
      <c r="G11" s="907"/>
      <c r="H11" s="907"/>
      <c r="I11" s="907"/>
      <c r="J11" s="907"/>
      <c r="K11" s="907"/>
      <c r="L11" s="907"/>
      <c r="M11" s="907"/>
      <c r="N11" s="907"/>
      <c r="O11" s="907"/>
      <c r="P11" s="907"/>
      <c r="Q11" s="907"/>
    </row>
    <row r="12" spans="1:19" ht="26" customHeight="1" x14ac:dyDescent="0.2">
      <c r="A12" s="907"/>
      <c r="B12" s="907"/>
      <c r="C12" s="907"/>
      <c r="D12" s="907"/>
      <c r="E12" s="907"/>
      <c r="F12" s="907"/>
      <c r="G12" s="907"/>
      <c r="H12" s="907"/>
      <c r="I12" s="907"/>
      <c r="J12" s="907"/>
      <c r="K12" s="907"/>
      <c r="L12" s="907"/>
      <c r="M12" s="907"/>
      <c r="N12" s="907"/>
      <c r="O12" s="907"/>
      <c r="P12" s="907"/>
      <c r="Q12" s="907"/>
    </row>
    <row r="13" spans="1:19" ht="28" customHeight="1" x14ac:dyDescent="0.2">
      <c r="A13" s="907"/>
      <c r="B13" s="907"/>
      <c r="C13" s="907"/>
      <c r="D13" s="907"/>
      <c r="E13" s="907"/>
      <c r="F13" s="907"/>
      <c r="G13" s="907"/>
      <c r="H13" s="907"/>
      <c r="I13" s="907"/>
      <c r="J13" s="907"/>
      <c r="K13" s="907"/>
      <c r="L13" s="907"/>
      <c r="M13" s="907"/>
      <c r="N13" s="907"/>
      <c r="O13" s="907"/>
      <c r="P13" s="907"/>
      <c r="Q13" s="907"/>
    </row>
    <row r="14" spans="1:19" ht="28" customHeight="1" x14ac:dyDescent="0.2">
      <c r="A14" s="907"/>
      <c r="B14" s="907"/>
      <c r="C14" s="907"/>
      <c r="D14" s="907"/>
      <c r="E14" s="907"/>
      <c r="F14" s="907"/>
      <c r="G14" s="907"/>
      <c r="H14" s="907"/>
      <c r="I14" s="907"/>
      <c r="J14" s="907"/>
      <c r="K14" s="907"/>
      <c r="L14" s="907"/>
      <c r="M14" s="907"/>
      <c r="N14" s="907"/>
      <c r="O14" s="907"/>
      <c r="P14" s="907"/>
      <c r="Q14" s="907"/>
    </row>
    <row r="15" spans="1:19" ht="28" customHeight="1" x14ac:dyDescent="0.2">
      <c r="A15" s="907"/>
      <c r="B15" s="907"/>
      <c r="C15" s="907"/>
      <c r="D15" s="907"/>
      <c r="E15" s="907"/>
      <c r="F15" s="907"/>
      <c r="G15" s="907"/>
      <c r="H15" s="907"/>
      <c r="I15" s="907"/>
      <c r="J15" s="907"/>
      <c r="K15" s="907"/>
      <c r="L15" s="907"/>
      <c r="M15" s="907"/>
      <c r="N15" s="907"/>
      <c r="O15" s="907"/>
      <c r="P15" s="907"/>
      <c r="Q15" s="907"/>
    </row>
    <row r="16" spans="1:19" ht="28" customHeight="1" x14ac:dyDescent="0.2">
      <c r="A16" s="907"/>
      <c r="B16" s="907"/>
      <c r="C16" s="907"/>
      <c r="D16" s="907"/>
      <c r="E16" s="907"/>
      <c r="F16" s="907"/>
      <c r="G16" s="907"/>
      <c r="H16" s="907"/>
      <c r="I16" s="907"/>
      <c r="J16" s="907"/>
      <c r="K16" s="907"/>
      <c r="L16" s="907"/>
      <c r="M16" s="907"/>
      <c r="N16" s="907"/>
      <c r="O16" s="907"/>
      <c r="P16" s="907"/>
      <c r="Q16" s="907"/>
    </row>
    <row r="17" spans="1:17" ht="28" customHeight="1" x14ac:dyDescent="0.2">
      <c r="A17" s="907"/>
      <c r="B17" s="907"/>
      <c r="C17" s="907"/>
      <c r="D17" s="907"/>
      <c r="E17" s="907"/>
      <c r="F17" s="907"/>
      <c r="G17" s="907"/>
      <c r="H17" s="907"/>
      <c r="I17" s="907"/>
      <c r="J17" s="907"/>
      <c r="K17" s="907"/>
      <c r="L17" s="907"/>
      <c r="M17" s="907"/>
      <c r="N17" s="907"/>
      <c r="O17" s="907"/>
      <c r="P17" s="907"/>
      <c r="Q17" s="907"/>
    </row>
    <row r="18" spans="1:17" ht="28" customHeight="1" x14ac:dyDescent="0.2">
      <c r="A18" s="907"/>
      <c r="B18" s="907"/>
      <c r="C18" s="907"/>
      <c r="D18" s="907"/>
      <c r="E18" s="907"/>
      <c r="F18" s="907"/>
      <c r="G18" s="907"/>
      <c r="H18" s="907"/>
      <c r="I18" s="907"/>
      <c r="J18" s="907"/>
      <c r="K18" s="907"/>
      <c r="L18" s="907"/>
      <c r="M18" s="907"/>
      <c r="N18" s="907"/>
      <c r="O18" s="907"/>
      <c r="P18" s="907"/>
      <c r="Q18" s="907"/>
    </row>
    <row r="19" spans="1:17" ht="28" customHeight="1" x14ac:dyDescent="0.2">
      <c r="A19" s="907"/>
      <c r="B19" s="907"/>
      <c r="C19" s="907"/>
      <c r="D19" s="907"/>
      <c r="E19" s="907"/>
      <c r="F19" s="907"/>
      <c r="G19" s="907"/>
      <c r="H19" s="907"/>
      <c r="I19" s="907"/>
      <c r="J19" s="907"/>
      <c r="K19" s="907"/>
      <c r="L19" s="907"/>
      <c r="M19" s="907"/>
      <c r="N19" s="907"/>
      <c r="O19" s="907"/>
      <c r="P19" s="907"/>
      <c r="Q19" s="907"/>
    </row>
    <row r="20" spans="1:17" ht="28" customHeight="1" x14ac:dyDescent="0.2">
      <c r="A20" s="907"/>
      <c r="B20" s="907"/>
      <c r="C20" s="907"/>
      <c r="D20" s="907"/>
      <c r="E20" s="907"/>
      <c r="F20" s="907"/>
      <c r="G20" s="907"/>
      <c r="H20" s="907"/>
      <c r="I20" s="907"/>
      <c r="J20" s="907"/>
      <c r="K20" s="907"/>
      <c r="L20" s="907"/>
      <c r="M20" s="907"/>
      <c r="N20" s="907"/>
      <c r="O20" s="907"/>
      <c r="P20" s="907"/>
      <c r="Q20" s="907"/>
    </row>
    <row r="21" spans="1:17" ht="28" customHeight="1" x14ac:dyDescent="0.2"/>
    <row r="22" spans="1:17" ht="28" customHeight="1" x14ac:dyDescent="0.2"/>
    <row r="23" spans="1:17" ht="28" customHeight="1" x14ac:dyDescent="0.2"/>
  </sheetData>
  <sheetProtection formatCells="0" formatColumns="0" formatRows="0" insertColumns="0" insertRows="0" deleteColumns="0" deleteRows="0" selectLockedCells="1"/>
  <mergeCells count="6">
    <mergeCell ref="A8:Q20"/>
    <mergeCell ref="A7:Q7"/>
    <mergeCell ref="A1:R1"/>
    <mergeCell ref="B3:Q3"/>
    <mergeCell ref="B4:Q4"/>
    <mergeCell ref="B2:Q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T46"/>
  <sheetViews>
    <sheetView workbookViewId="0">
      <selection activeCell="B47" sqref="B47"/>
    </sheetView>
  </sheetViews>
  <sheetFormatPr defaultRowHeight="13" x14ac:dyDescent="0.2"/>
  <cols>
    <col min="1" max="1" width="21.453125" bestFit="1" customWidth="1"/>
    <col min="12" max="12" width="17.08984375" customWidth="1"/>
    <col min="13" max="13" width="47.36328125" customWidth="1"/>
  </cols>
  <sheetData>
    <row r="2" spans="1:20" x14ac:dyDescent="0.2">
      <c r="A2" t="s">
        <v>49</v>
      </c>
      <c r="C2" t="s">
        <v>48</v>
      </c>
      <c r="E2" t="s">
        <v>85</v>
      </c>
      <c r="G2" t="s">
        <v>99</v>
      </c>
      <c r="K2" t="s">
        <v>120</v>
      </c>
      <c r="M2" t="s">
        <v>265</v>
      </c>
      <c r="N2" t="s">
        <v>269</v>
      </c>
      <c r="R2" t="s">
        <v>259</v>
      </c>
      <c r="S2" s="44" t="s">
        <v>261</v>
      </c>
      <c r="T2" t="s">
        <v>262</v>
      </c>
    </row>
    <row r="3" spans="1:20" x14ac:dyDescent="0.2">
      <c r="A3" t="s">
        <v>115</v>
      </c>
      <c r="C3" t="s">
        <v>52</v>
      </c>
      <c r="E3" t="s">
        <v>86</v>
      </c>
      <c r="G3" t="s">
        <v>100</v>
      </c>
      <c r="K3" t="s">
        <v>121</v>
      </c>
      <c r="M3" t="s">
        <v>266</v>
      </c>
      <c r="N3" t="s">
        <v>270</v>
      </c>
      <c r="R3" t="s">
        <v>258</v>
      </c>
      <c r="T3" t="s">
        <v>263</v>
      </c>
    </row>
    <row r="4" spans="1:20" x14ac:dyDescent="0.2">
      <c r="A4" t="s">
        <v>50</v>
      </c>
      <c r="C4" t="s">
        <v>53</v>
      </c>
      <c r="E4" t="s">
        <v>87</v>
      </c>
      <c r="G4" t="s">
        <v>103</v>
      </c>
      <c r="K4" t="s">
        <v>122</v>
      </c>
      <c r="M4" t="s">
        <v>267</v>
      </c>
      <c r="T4" t="s">
        <v>264</v>
      </c>
    </row>
    <row r="5" spans="1:20" x14ac:dyDescent="0.2">
      <c r="A5" t="s">
        <v>51</v>
      </c>
      <c r="C5" t="s">
        <v>54</v>
      </c>
      <c r="E5" t="s">
        <v>90</v>
      </c>
      <c r="G5" t="s">
        <v>101</v>
      </c>
      <c r="K5" t="s">
        <v>123</v>
      </c>
    </row>
    <row r="6" spans="1:20" x14ac:dyDescent="0.2">
      <c r="A6" t="s">
        <v>737</v>
      </c>
      <c r="C6" t="s">
        <v>55</v>
      </c>
      <c r="E6" t="s">
        <v>88</v>
      </c>
      <c r="G6" t="s">
        <v>102</v>
      </c>
      <c r="K6" t="s">
        <v>124</v>
      </c>
    </row>
    <row r="7" spans="1:20" x14ac:dyDescent="0.2">
      <c r="C7" t="s">
        <v>53</v>
      </c>
      <c r="E7" t="s">
        <v>89</v>
      </c>
      <c r="K7" t="s">
        <v>125</v>
      </c>
    </row>
    <row r="8" spans="1:20" x14ac:dyDescent="0.2">
      <c r="C8" t="s">
        <v>56</v>
      </c>
      <c r="E8" t="s">
        <v>91</v>
      </c>
      <c r="K8" t="s">
        <v>126</v>
      </c>
    </row>
    <row r="9" spans="1:20" x14ac:dyDescent="0.2">
      <c r="E9" t="s">
        <v>92</v>
      </c>
      <c r="K9" t="s">
        <v>127</v>
      </c>
    </row>
    <row r="10" spans="1:20" x14ac:dyDescent="0.2">
      <c r="E10" t="s">
        <v>93</v>
      </c>
      <c r="K10" t="s">
        <v>128</v>
      </c>
    </row>
    <row r="11" spans="1:20" x14ac:dyDescent="0.2">
      <c r="E11" t="s">
        <v>94</v>
      </c>
      <c r="K11" t="s">
        <v>129</v>
      </c>
    </row>
    <row r="12" spans="1:20" x14ac:dyDescent="0.2">
      <c r="A12">
        <v>2024</v>
      </c>
      <c r="E12" t="s">
        <v>95</v>
      </c>
      <c r="K12" t="s">
        <v>130</v>
      </c>
    </row>
    <row r="13" spans="1:20" x14ac:dyDescent="0.2">
      <c r="A13">
        <v>2025</v>
      </c>
      <c r="E13" t="s">
        <v>96</v>
      </c>
      <c r="K13" t="s">
        <v>131</v>
      </c>
    </row>
    <row r="14" spans="1:20" x14ac:dyDescent="0.2">
      <c r="A14">
        <v>2026</v>
      </c>
      <c r="E14" t="s">
        <v>97</v>
      </c>
      <c r="K14" t="s">
        <v>132</v>
      </c>
    </row>
    <row r="15" spans="1:20" x14ac:dyDescent="0.2">
      <c r="E15" t="s">
        <v>98</v>
      </c>
      <c r="K15" t="s">
        <v>133</v>
      </c>
    </row>
    <row r="16" spans="1:20" x14ac:dyDescent="0.2">
      <c r="A16">
        <v>1</v>
      </c>
      <c r="B16">
        <v>1</v>
      </c>
      <c r="K16" t="s">
        <v>134</v>
      </c>
    </row>
    <row r="17" spans="1:11" x14ac:dyDescent="0.2">
      <c r="A17">
        <v>2</v>
      </c>
      <c r="B17">
        <v>2</v>
      </c>
      <c r="K17" t="s">
        <v>135</v>
      </c>
    </row>
    <row r="18" spans="1:11" x14ac:dyDescent="0.2">
      <c r="A18">
        <v>3</v>
      </c>
      <c r="B18">
        <v>3</v>
      </c>
      <c r="K18" t="s">
        <v>136</v>
      </c>
    </row>
    <row r="19" spans="1:11" x14ac:dyDescent="0.2">
      <c r="A19">
        <v>4</v>
      </c>
      <c r="B19">
        <v>4</v>
      </c>
      <c r="K19" t="s">
        <v>137</v>
      </c>
    </row>
    <row r="20" spans="1:11" x14ac:dyDescent="0.2">
      <c r="A20">
        <v>5</v>
      </c>
      <c r="B20">
        <v>5</v>
      </c>
      <c r="K20" t="s">
        <v>138</v>
      </c>
    </row>
    <row r="21" spans="1:11" x14ac:dyDescent="0.2">
      <c r="A21">
        <v>6</v>
      </c>
      <c r="B21">
        <v>6</v>
      </c>
    </row>
    <row r="22" spans="1:11" x14ac:dyDescent="0.2">
      <c r="A22">
        <v>7</v>
      </c>
      <c r="B22">
        <v>7</v>
      </c>
    </row>
    <row r="23" spans="1:11" x14ac:dyDescent="0.2">
      <c r="A23">
        <v>8</v>
      </c>
      <c r="B23">
        <v>8</v>
      </c>
    </row>
    <row r="24" spans="1:11" x14ac:dyDescent="0.2">
      <c r="A24">
        <v>9</v>
      </c>
      <c r="B24">
        <v>9</v>
      </c>
    </row>
    <row r="25" spans="1:11" x14ac:dyDescent="0.2">
      <c r="A25">
        <v>10</v>
      </c>
      <c r="B25">
        <v>10</v>
      </c>
    </row>
    <row r="26" spans="1:11" x14ac:dyDescent="0.2">
      <c r="A26">
        <v>11</v>
      </c>
      <c r="B26">
        <v>11</v>
      </c>
    </row>
    <row r="27" spans="1:11" x14ac:dyDescent="0.2">
      <c r="A27">
        <v>12</v>
      </c>
      <c r="B27">
        <v>12</v>
      </c>
    </row>
    <row r="28" spans="1:11" x14ac:dyDescent="0.2">
      <c r="B28">
        <v>13</v>
      </c>
    </row>
    <row r="29" spans="1:11" x14ac:dyDescent="0.2">
      <c r="B29">
        <v>14</v>
      </c>
    </row>
    <row r="30" spans="1:11" x14ac:dyDescent="0.2">
      <c r="B30">
        <v>15</v>
      </c>
    </row>
    <row r="31" spans="1:11" x14ac:dyDescent="0.2">
      <c r="B31">
        <v>16</v>
      </c>
    </row>
    <row r="32" spans="1:11" x14ac:dyDescent="0.2">
      <c r="B32">
        <v>17</v>
      </c>
    </row>
    <row r="33" spans="2:2" x14ac:dyDescent="0.2">
      <c r="B33">
        <v>18</v>
      </c>
    </row>
    <row r="34" spans="2:2" x14ac:dyDescent="0.2">
      <c r="B34">
        <v>19</v>
      </c>
    </row>
    <row r="35" spans="2:2" x14ac:dyDescent="0.2">
      <c r="B35">
        <v>20</v>
      </c>
    </row>
    <row r="36" spans="2:2" x14ac:dyDescent="0.2">
      <c r="B36">
        <v>21</v>
      </c>
    </row>
    <row r="37" spans="2:2" x14ac:dyDescent="0.2">
      <c r="B37">
        <v>22</v>
      </c>
    </row>
    <row r="38" spans="2:2" x14ac:dyDescent="0.2">
      <c r="B38">
        <v>23</v>
      </c>
    </row>
    <row r="39" spans="2:2" x14ac:dyDescent="0.2">
      <c r="B39">
        <v>24</v>
      </c>
    </row>
    <row r="40" spans="2:2" x14ac:dyDescent="0.2">
      <c r="B40">
        <v>25</v>
      </c>
    </row>
    <row r="41" spans="2:2" x14ac:dyDescent="0.2">
      <c r="B41">
        <v>26</v>
      </c>
    </row>
    <row r="42" spans="2:2" x14ac:dyDescent="0.2">
      <c r="B42">
        <v>27</v>
      </c>
    </row>
    <row r="43" spans="2:2" x14ac:dyDescent="0.2">
      <c r="B43">
        <v>28</v>
      </c>
    </row>
    <row r="44" spans="2:2" x14ac:dyDescent="0.2">
      <c r="B44">
        <v>29</v>
      </c>
    </row>
    <row r="45" spans="2:2" x14ac:dyDescent="0.2">
      <c r="B45">
        <v>30</v>
      </c>
    </row>
    <row r="46" spans="2:2" x14ac:dyDescent="0.2">
      <c r="B46">
        <v>31</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2"/>
  <sheetViews>
    <sheetView workbookViewId="0">
      <selection activeCell="D26" sqref="D26"/>
    </sheetView>
  </sheetViews>
  <sheetFormatPr defaultRowHeight="13" x14ac:dyDescent="0.2"/>
  <cols>
    <col min="2" max="2" width="21.08984375" customWidth="1"/>
    <col min="3" max="3" width="22.453125" customWidth="1"/>
    <col min="4" max="4" width="21.08984375" customWidth="1"/>
    <col min="5" max="5" width="25.453125" customWidth="1"/>
  </cols>
  <sheetData>
    <row r="2" spans="2:5" x14ac:dyDescent="0.2">
      <c r="B2" s="30" t="s">
        <v>154</v>
      </c>
      <c r="C2" s="31"/>
      <c r="D2" s="31"/>
      <c r="E2" s="31"/>
    </row>
    <row r="3" spans="2:5" x14ac:dyDescent="0.2">
      <c r="B3" s="32" t="s">
        <v>155</v>
      </c>
      <c r="C3" s="32" t="s">
        <v>10</v>
      </c>
      <c r="D3" s="32" t="s">
        <v>11</v>
      </c>
      <c r="E3" s="32" t="s">
        <v>5</v>
      </c>
    </row>
    <row r="4" spans="2:5" x14ac:dyDescent="0.2">
      <c r="B4" s="33" t="s">
        <v>156</v>
      </c>
      <c r="C4" s="33" t="s">
        <v>157</v>
      </c>
      <c r="D4" s="33" t="s">
        <v>159</v>
      </c>
      <c r="E4" s="33" t="s">
        <v>158</v>
      </c>
    </row>
    <row r="5" spans="2:5" x14ac:dyDescent="0.2">
      <c r="B5" s="34" t="s">
        <v>160</v>
      </c>
      <c r="C5" s="33" t="s">
        <v>161</v>
      </c>
      <c r="D5" s="33" t="s">
        <v>163</v>
      </c>
      <c r="E5" s="33" t="s">
        <v>162</v>
      </c>
    </row>
    <row r="6" spans="2:5" x14ac:dyDescent="0.2">
      <c r="B6" s="34" t="s">
        <v>283</v>
      </c>
      <c r="C6" s="33" t="s">
        <v>164</v>
      </c>
      <c r="D6" s="33" t="s">
        <v>166</v>
      </c>
      <c r="E6" s="33" t="s">
        <v>165</v>
      </c>
    </row>
    <row r="7" spans="2:5" x14ac:dyDescent="0.2">
      <c r="B7" s="34" t="s">
        <v>167</v>
      </c>
      <c r="C7" s="33" t="s">
        <v>168</v>
      </c>
      <c r="D7" s="33" t="s">
        <v>170</v>
      </c>
      <c r="E7" s="33" t="s">
        <v>169</v>
      </c>
    </row>
    <row r="8" spans="2:5" x14ac:dyDescent="0.2">
      <c r="B8" s="34" t="s">
        <v>171</v>
      </c>
      <c r="C8" s="33" t="s">
        <v>172</v>
      </c>
      <c r="D8" s="33" t="s">
        <v>174</v>
      </c>
      <c r="E8" s="33" t="s">
        <v>173</v>
      </c>
    </row>
    <row r="9" spans="2:5" x14ac:dyDescent="0.2">
      <c r="B9" s="34" t="s">
        <v>175</v>
      </c>
      <c r="C9" s="33" t="s">
        <v>176</v>
      </c>
      <c r="D9" s="33" t="s">
        <v>178</v>
      </c>
      <c r="E9" s="33" t="s">
        <v>177</v>
      </c>
    </row>
    <row r="10" spans="2:5" x14ac:dyDescent="0.2">
      <c r="B10" s="34" t="s">
        <v>179</v>
      </c>
      <c r="C10" s="35"/>
      <c r="D10" s="33" t="s">
        <v>181</v>
      </c>
      <c r="E10" s="33" t="s">
        <v>180</v>
      </c>
    </row>
    <row r="11" spans="2:5" x14ac:dyDescent="0.2">
      <c r="B11" s="34" t="s">
        <v>182</v>
      </c>
      <c r="C11" s="35"/>
      <c r="D11" s="33" t="s">
        <v>184</v>
      </c>
      <c r="E11" s="33" t="s">
        <v>183</v>
      </c>
    </row>
    <row r="12" spans="2:5" x14ac:dyDescent="0.2">
      <c r="B12" s="34" t="s">
        <v>185</v>
      </c>
      <c r="C12" s="35"/>
      <c r="D12" s="36"/>
      <c r="E12" s="33" t="s">
        <v>186</v>
      </c>
    </row>
    <row r="13" spans="2:5" x14ac:dyDescent="0.2">
      <c r="B13" s="34" t="s">
        <v>187</v>
      </c>
      <c r="C13" s="35"/>
      <c r="D13" s="37"/>
      <c r="E13" s="33" t="s">
        <v>188</v>
      </c>
    </row>
    <row r="14" spans="2:5" x14ac:dyDescent="0.2">
      <c r="B14" s="34" t="s">
        <v>189</v>
      </c>
      <c r="C14" s="35"/>
      <c r="D14" s="36"/>
      <c r="E14" s="33" t="s">
        <v>190</v>
      </c>
    </row>
    <row r="15" spans="2:5" x14ac:dyDescent="0.2">
      <c r="B15" s="34" t="s">
        <v>191</v>
      </c>
      <c r="C15" s="35"/>
      <c r="D15" s="36"/>
      <c r="E15" s="33" t="s">
        <v>192</v>
      </c>
    </row>
    <row r="16" spans="2:5" x14ac:dyDescent="0.2">
      <c r="B16" s="34" t="s">
        <v>193</v>
      </c>
      <c r="C16" s="35"/>
      <c r="D16" s="36"/>
      <c r="E16" s="33" t="s">
        <v>194</v>
      </c>
    </row>
    <row r="17" spans="2:5" x14ac:dyDescent="0.2">
      <c r="B17" s="34" t="s">
        <v>195</v>
      </c>
      <c r="C17" s="35"/>
      <c r="D17" s="36"/>
      <c r="E17" s="33" t="s">
        <v>196</v>
      </c>
    </row>
    <row r="18" spans="2:5" x14ac:dyDescent="0.2">
      <c r="B18" s="34" t="s">
        <v>197</v>
      </c>
      <c r="C18" s="35"/>
      <c r="D18" s="36"/>
      <c r="E18" s="33" t="s">
        <v>198</v>
      </c>
    </row>
    <row r="19" spans="2:5" x14ac:dyDescent="0.2">
      <c r="B19" s="34" t="s">
        <v>199</v>
      </c>
      <c r="C19" s="35"/>
      <c r="D19" s="36"/>
      <c r="E19" s="33" t="s">
        <v>200</v>
      </c>
    </row>
    <row r="20" spans="2:5" x14ac:dyDescent="0.2">
      <c r="B20" s="34" t="s">
        <v>201</v>
      </c>
      <c r="C20" s="35"/>
      <c r="D20" s="36"/>
      <c r="E20" s="33" t="s">
        <v>202</v>
      </c>
    </row>
    <row r="21" spans="2:5" x14ac:dyDescent="0.2">
      <c r="B21" s="34" t="s">
        <v>203</v>
      </c>
      <c r="C21" s="35"/>
      <c r="D21" s="36"/>
      <c r="E21" s="33" t="s">
        <v>204</v>
      </c>
    </row>
    <row r="22" spans="2:5" x14ac:dyDescent="0.2">
      <c r="B22" s="34" t="s">
        <v>205</v>
      </c>
      <c r="C22" s="35"/>
      <c r="D22" s="36"/>
      <c r="E22" s="33" t="s">
        <v>206</v>
      </c>
    </row>
    <row r="23" spans="2:5" x14ac:dyDescent="0.2">
      <c r="B23" s="34" t="s">
        <v>207</v>
      </c>
      <c r="C23" s="35"/>
      <c r="D23" s="36"/>
      <c r="E23" s="33" t="s">
        <v>208</v>
      </c>
    </row>
    <row r="24" spans="2:5" x14ac:dyDescent="0.2">
      <c r="B24" s="34" t="s">
        <v>209</v>
      </c>
      <c r="C24" s="35"/>
      <c r="D24" s="36"/>
      <c r="E24" s="33" t="s">
        <v>210</v>
      </c>
    </row>
    <row r="25" spans="2:5" x14ac:dyDescent="0.2">
      <c r="B25" s="34" t="s">
        <v>211</v>
      </c>
      <c r="C25" s="35"/>
      <c r="D25" s="36"/>
      <c r="E25" s="33" t="s">
        <v>212</v>
      </c>
    </row>
    <row r="26" spans="2:5" x14ac:dyDescent="0.2">
      <c r="B26" s="34" t="s">
        <v>213</v>
      </c>
      <c r="C26" s="35"/>
      <c r="D26" s="36"/>
      <c r="E26" s="33" t="s">
        <v>214</v>
      </c>
    </row>
    <row r="27" spans="2:5" x14ac:dyDescent="0.2">
      <c r="B27" s="34" t="s">
        <v>215</v>
      </c>
      <c r="C27" s="35"/>
      <c r="D27" s="36"/>
      <c r="E27" s="33" t="s">
        <v>216</v>
      </c>
    </row>
    <row r="28" spans="2:5" x14ac:dyDescent="0.2">
      <c r="B28" s="34" t="s">
        <v>217</v>
      </c>
      <c r="C28" s="35"/>
      <c r="D28" s="36"/>
      <c r="E28" s="33" t="s">
        <v>218</v>
      </c>
    </row>
    <row r="29" spans="2:5" x14ac:dyDescent="0.2">
      <c r="B29" s="34" t="s">
        <v>219</v>
      </c>
      <c r="C29" s="35"/>
      <c r="D29" s="36"/>
      <c r="E29" s="33" t="s">
        <v>220</v>
      </c>
    </row>
    <row r="30" spans="2:5" x14ac:dyDescent="0.2">
      <c r="B30" s="34" t="s">
        <v>221</v>
      </c>
      <c r="C30" s="35"/>
      <c r="D30" s="36"/>
      <c r="E30" s="33" t="s">
        <v>222</v>
      </c>
    </row>
    <row r="31" spans="2:5" x14ac:dyDescent="0.2">
      <c r="B31" s="34" t="s">
        <v>223</v>
      </c>
      <c r="C31" s="35"/>
      <c r="D31" s="36"/>
      <c r="E31" s="33" t="s">
        <v>224</v>
      </c>
    </row>
    <row r="32" spans="2:5" x14ac:dyDescent="0.2">
      <c r="B32" s="34" t="s">
        <v>225</v>
      </c>
      <c r="C32" s="35"/>
      <c r="D32" s="36"/>
      <c r="E32" s="33" t="s">
        <v>226</v>
      </c>
    </row>
    <row r="33" spans="2:5" x14ac:dyDescent="0.2">
      <c r="B33" s="34" t="s">
        <v>227</v>
      </c>
      <c r="C33" s="35"/>
      <c r="D33" s="36"/>
      <c r="E33" s="36"/>
    </row>
    <row r="34" spans="2:5" x14ac:dyDescent="0.2">
      <c r="B34" s="38" t="s">
        <v>228</v>
      </c>
      <c r="C34" s="38"/>
      <c r="D34" s="38"/>
      <c r="E34" s="38"/>
    </row>
    <row r="35" spans="2:5" x14ac:dyDescent="0.2">
      <c r="B35" s="38" t="s">
        <v>229</v>
      </c>
      <c r="C35" s="38"/>
      <c r="D35" s="38"/>
      <c r="E35" s="38"/>
    </row>
    <row r="36" spans="2:5" x14ac:dyDescent="0.2">
      <c r="B36" s="34" t="s">
        <v>230</v>
      </c>
      <c r="C36" s="35"/>
      <c r="D36" s="36"/>
      <c r="E36" s="36"/>
    </row>
    <row r="37" spans="2:5" x14ac:dyDescent="0.2">
      <c r="B37" s="34" t="s">
        <v>231</v>
      </c>
      <c r="C37" s="35"/>
      <c r="D37" s="36"/>
      <c r="E37" s="36"/>
    </row>
    <row r="38" spans="2:5" x14ac:dyDescent="0.2">
      <c r="B38" s="34" t="s">
        <v>232</v>
      </c>
      <c r="C38" s="35"/>
      <c r="D38" s="36"/>
      <c r="E38" s="36"/>
    </row>
    <row r="39" spans="2:5" x14ac:dyDescent="0.2">
      <c r="B39" s="34" t="s">
        <v>233</v>
      </c>
      <c r="C39" s="35"/>
      <c r="D39" s="36"/>
      <c r="E39" s="36"/>
    </row>
    <row r="40" spans="2:5" x14ac:dyDescent="0.2">
      <c r="B40" s="34" t="s">
        <v>234</v>
      </c>
      <c r="C40" s="35"/>
      <c r="D40" s="36"/>
      <c r="E40" s="36"/>
    </row>
    <row r="41" spans="2:5" x14ac:dyDescent="0.2">
      <c r="B41" s="34" t="s">
        <v>235</v>
      </c>
      <c r="C41" s="35"/>
      <c r="D41" s="36"/>
      <c r="E41" s="36"/>
    </row>
    <row r="42" spans="2:5" x14ac:dyDescent="0.2">
      <c r="B42" s="34" t="s">
        <v>236</v>
      </c>
      <c r="C42" s="35"/>
      <c r="D42" s="36"/>
      <c r="E42" s="36"/>
    </row>
    <row r="43" spans="2:5" x14ac:dyDescent="0.2">
      <c r="B43" s="34" t="s">
        <v>237</v>
      </c>
      <c r="C43" s="35"/>
      <c r="D43" s="36"/>
      <c r="E43" s="36"/>
    </row>
    <row r="44" spans="2:5" x14ac:dyDescent="0.2">
      <c r="B44" s="34" t="s">
        <v>238</v>
      </c>
      <c r="C44" s="35"/>
      <c r="D44" s="36"/>
      <c r="E44" s="36"/>
    </row>
    <row r="45" spans="2:5" x14ac:dyDescent="0.2">
      <c r="B45" s="34" t="s">
        <v>239</v>
      </c>
      <c r="C45" s="35"/>
      <c r="D45" s="36"/>
      <c r="E45" s="36"/>
    </row>
    <row r="46" spans="2:5" x14ac:dyDescent="0.2">
      <c r="B46" s="34" t="s">
        <v>240</v>
      </c>
      <c r="C46" s="35"/>
      <c r="D46" s="36"/>
      <c r="E46" s="36"/>
    </row>
    <row r="47" spans="2:5" x14ac:dyDescent="0.2">
      <c r="B47" s="34" t="s">
        <v>241</v>
      </c>
      <c r="C47" s="35"/>
      <c r="D47" s="36"/>
      <c r="E47" s="36"/>
    </row>
    <row r="48" spans="2:5" x14ac:dyDescent="0.2">
      <c r="B48" s="34" t="s">
        <v>242</v>
      </c>
      <c r="C48" s="35"/>
      <c r="D48" s="39"/>
      <c r="E48" s="36"/>
    </row>
    <row r="49" spans="2:5" x14ac:dyDescent="0.2">
      <c r="B49" s="34" t="s">
        <v>243</v>
      </c>
      <c r="C49" s="35"/>
      <c r="D49" s="40"/>
      <c r="E49" s="36"/>
    </row>
    <row r="50" spans="2:5" x14ac:dyDescent="0.2">
      <c r="B50" s="34" t="s">
        <v>244</v>
      </c>
      <c r="C50" s="35"/>
      <c r="D50" s="41"/>
      <c r="E50" s="36"/>
    </row>
    <row r="51" spans="2:5" x14ac:dyDescent="0.2">
      <c r="B51" s="34" t="s">
        <v>245</v>
      </c>
      <c r="C51" s="35"/>
      <c r="D51" s="36"/>
      <c r="E51" s="36"/>
    </row>
    <row r="52" spans="2:5" x14ac:dyDescent="0.2">
      <c r="B52" s="34" t="s">
        <v>246</v>
      </c>
      <c r="C52" s="35"/>
      <c r="D52" s="36"/>
      <c r="E52" s="36"/>
    </row>
    <row r="53" spans="2:5" x14ac:dyDescent="0.2">
      <c r="B53" s="34" t="s">
        <v>247</v>
      </c>
      <c r="C53" s="35"/>
      <c r="D53" s="36"/>
      <c r="E53" s="36"/>
    </row>
    <row r="54" spans="2:5" x14ac:dyDescent="0.2">
      <c r="B54" s="34" t="s">
        <v>248</v>
      </c>
      <c r="C54" s="35"/>
      <c r="D54" s="36"/>
      <c r="E54" s="36"/>
    </row>
    <row r="55" spans="2:5" x14ac:dyDescent="0.2">
      <c r="B55" s="34" t="s">
        <v>249</v>
      </c>
      <c r="C55" s="35"/>
      <c r="D55" s="36"/>
      <c r="E55" s="36"/>
    </row>
    <row r="56" spans="2:5" x14ac:dyDescent="0.2">
      <c r="B56" s="34" t="s">
        <v>250</v>
      </c>
      <c r="C56" s="35"/>
      <c r="D56" s="36"/>
      <c r="E56" s="36"/>
    </row>
    <row r="57" spans="2:5" x14ac:dyDescent="0.2">
      <c r="B57" s="34" t="s">
        <v>251</v>
      </c>
      <c r="C57" s="35"/>
      <c r="D57" s="36"/>
      <c r="E57" s="36"/>
    </row>
    <row r="58" spans="2:5" x14ac:dyDescent="0.2">
      <c r="B58" s="34" t="s">
        <v>252</v>
      </c>
      <c r="C58" s="35"/>
      <c r="D58" s="36"/>
      <c r="E58" s="36"/>
    </row>
    <row r="59" spans="2:5" x14ac:dyDescent="0.2">
      <c r="B59" s="34" t="s">
        <v>253</v>
      </c>
      <c r="C59" s="35"/>
      <c r="D59" s="36"/>
      <c r="E59" s="36"/>
    </row>
    <row r="60" spans="2:5" x14ac:dyDescent="0.2">
      <c r="B60" s="34" t="s">
        <v>254</v>
      </c>
      <c r="C60" s="35"/>
      <c r="D60" s="36"/>
      <c r="E60" s="36"/>
    </row>
    <row r="61" spans="2:5" x14ac:dyDescent="0.2">
      <c r="B61" s="34" t="s">
        <v>255</v>
      </c>
      <c r="C61" s="35"/>
      <c r="D61" s="36"/>
      <c r="E61" s="36"/>
    </row>
    <row r="62" spans="2:5" x14ac:dyDescent="0.2">
      <c r="B62" s="34" t="s">
        <v>256</v>
      </c>
      <c r="C62" s="35"/>
      <c r="D62" s="36"/>
      <c r="E62" s="36"/>
    </row>
  </sheetData>
  <sheetProtection selectLockedCells="1" selectUnlockedCells="1"/>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U30"/>
  <sheetViews>
    <sheetView showGridLines="0" zoomScaleNormal="100" zoomScaleSheetLayoutView="100" zoomScalePageLayoutView="70" workbookViewId="0">
      <selection activeCell="A5" sqref="A5:B5"/>
    </sheetView>
  </sheetViews>
  <sheetFormatPr defaultColWidth="2.36328125" defaultRowHeight="15.75" customHeight="1" x14ac:dyDescent="0.2"/>
  <cols>
    <col min="1" max="1" width="15.453125" style="282" customWidth="1"/>
    <col min="2" max="2" width="4.36328125" style="282" customWidth="1"/>
    <col min="3" max="3" width="3.90625" style="282" customWidth="1"/>
    <col min="4" max="4" width="8.36328125" style="282" customWidth="1"/>
    <col min="5" max="19" width="3.6328125" style="282" customWidth="1"/>
    <col min="20" max="20" width="6.54296875" style="282" customWidth="1"/>
    <col min="21" max="25" width="3.90625" style="282" customWidth="1"/>
    <col min="26" max="16384" width="2.36328125" style="282"/>
  </cols>
  <sheetData>
    <row r="1" spans="1:20" s="438" customFormat="1" ht="19" customHeight="1" x14ac:dyDescent="0.35">
      <c r="A1" s="922" t="s">
        <v>835</v>
      </c>
      <c r="B1" s="922"/>
      <c r="C1" s="922"/>
      <c r="D1" s="922"/>
      <c r="E1" s="922"/>
      <c r="F1" s="922"/>
      <c r="G1" s="922"/>
      <c r="H1" s="922"/>
      <c r="I1" s="922"/>
      <c r="J1" s="922"/>
      <c r="K1" s="922"/>
      <c r="L1" s="922"/>
      <c r="M1" s="922"/>
      <c r="N1" s="922"/>
      <c r="O1" s="922"/>
      <c r="P1" s="922"/>
      <c r="Q1" s="922"/>
      <c r="R1" s="922"/>
      <c r="S1" s="922"/>
      <c r="T1" s="922"/>
    </row>
    <row r="2" spans="1:20" s="438" customFormat="1" ht="19" customHeight="1" x14ac:dyDescent="0.35">
      <c r="A2" s="935" t="s">
        <v>766</v>
      </c>
      <c r="B2" s="935"/>
      <c r="C2" s="935"/>
      <c r="D2" s="935"/>
      <c r="E2" s="935"/>
      <c r="F2" s="935"/>
      <c r="G2" s="935"/>
      <c r="H2" s="935"/>
      <c r="I2" s="935"/>
      <c r="J2" s="935"/>
      <c r="K2" s="935"/>
      <c r="L2" s="935"/>
      <c r="M2" s="935"/>
      <c r="N2" s="935"/>
      <c r="O2" s="935"/>
      <c r="P2" s="935"/>
      <c r="Q2" s="935"/>
      <c r="R2" s="935"/>
      <c r="S2" s="935"/>
      <c r="T2" s="935"/>
    </row>
    <row r="3" spans="1:20" s="438" customFormat="1" ht="30.5" customHeight="1" x14ac:dyDescent="0.2">
      <c r="A3" s="923" t="s">
        <v>41</v>
      </c>
      <c r="B3" s="924"/>
      <c r="C3" s="936" t="s">
        <v>729</v>
      </c>
      <c r="D3" s="936"/>
      <c r="E3" s="927">
        <v>2024</v>
      </c>
      <c r="F3" s="928"/>
      <c r="G3" s="929"/>
      <c r="H3" s="930">
        <v>2025</v>
      </c>
      <c r="I3" s="931"/>
      <c r="J3" s="931"/>
      <c r="K3" s="931"/>
      <c r="L3" s="931"/>
      <c r="M3" s="931"/>
      <c r="N3" s="931"/>
      <c r="O3" s="931"/>
      <c r="P3" s="931"/>
      <c r="Q3" s="931"/>
      <c r="R3" s="931"/>
      <c r="S3" s="932"/>
      <c r="T3" s="439">
        <v>2026</v>
      </c>
    </row>
    <row r="4" spans="1:20" s="438" customFormat="1" ht="15" customHeight="1" x14ac:dyDescent="0.2">
      <c r="A4" s="925"/>
      <c r="B4" s="926"/>
      <c r="C4" s="936"/>
      <c r="D4" s="936"/>
      <c r="E4" s="297">
        <v>10</v>
      </c>
      <c r="F4" s="297">
        <v>11</v>
      </c>
      <c r="G4" s="297">
        <v>12</v>
      </c>
      <c r="H4" s="297">
        <v>1</v>
      </c>
      <c r="I4" s="297">
        <v>2</v>
      </c>
      <c r="J4" s="297">
        <v>3</v>
      </c>
      <c r="K4" s="297">
        <v>4</v>
      </c>
      <c r="L4" s="297">
        <v>5</v>
      </c>
      <c r="M4" s="297">
        <v>6</v>
      </c>
      <c r="N4" s="297">
        <v>7</v>
      </c>
      <c r="O4" s="297">
        <v>8</v>
      </c>
      <c r="P4" s="297">
        <v>9</v>
      </c>
      <c r="Q4" s="297">
        <v>10</v>
      </c>
      <c r="R4" s="297">
        <v>11</v>
      </c>
      <c r="S4" s="297">
        <v>12</v>
      </c>
      <c r="T4" s="440">
        <v>1</v>
      </c>
    </row>
    <row r="5" spans="1:20" s="438" customFormat="1" ht="25" customHeight="1" x14ac:dyDescent="0.2">
      <c r="A5" s="933"/>
      <c r="B5" s="934"/>
      <c r="C5" s="937"/>
      <c r="D5" s="938"/>
      <c r="E5" s="201"/>
      <c r="F5" s="201"/>
      <c r="G5" s="201"/>
      <c r="H5" s="201"/>
      <c r="I5" s="201"/>
      <c r="J5" s="201"/>
      <c r="K5" s="201"/>
      <c r="L5" s="201"/>
      <c r="M5" s="201"/>
      <c r="N5" s="201"/>
      <c r="O5" s="201"/>
      <c r="P5" s="201"/>
      <c r="Q5" s="201"/>
      <c r="R5" s="201"/>
      <c r="S5" s="201"/>
      <c r="T5" s="441"/>
    </row>
    <row r="6" spans="1:20" s="438" customFormat="1" ht="25" customHeight="1" x14ac:dyDescent="0.2">
      <c r="A6" s="920"/>
      <c r="B6" s="921"/>
      <c r="C6" s="912"/>
      <c r="D6" s="913"/>
      <c r="E6" s="202"/>
      <c r="F6" s="202"/>
      <c r="G6" s="202"/>
      <c r="H6" s="202"/>
      <c r="I6" s="202"/>
      <c r="J6" s="202"/>
      <c r="K6" s="202"/>
      <c r="L6" s="202"/>
      <c r="M6" s="202"/>
      <c r="N6" s="202"/>
      <c r="O6" s="202"/>
      <c r="P6" s="202"/>
      <c r="Q6" s="202"/>
      <c r="R6" s="202"/>
      <c r="S6" s="202"/>
      <c r="T6" s="442"/>
    </row>
    <row r="7" spans="1:20" s="438" customFormat="1" ht="25" customHeight="1" x14ac:dyDescent="0.2">
      <c r="A7" s="920"/>
      <c r="B7" s="921"/>
      <c r="C7" s="910"/>
      <c r="D7" s="911"/>
      <c r="E7" s="202"/>
      <c r="F7" s="202"/>
      <c r="G7" s="202"/>
      <c r="H7" s="202"/>
      <c r="I7" s="202"/>
      <c r="J7" s="202"/>
      <c r="K7" s="202"/>
      <c r="L7" s="202"/>
      <c r="M7" s="202"/>
      <c r="N7" s="202"/>
      <c r="O7" s="202"/>
      <c r="P7" s="202"/>
      <c r="Q7" s="202"/>
      <c r="R7" s="202"/>
      <c r="S7" s="202"/>
      <c r="T7" s="442"/>
    </row>
    <row r="8" spans="1:20" s="438" customFormat="1" ht="25" customHeight="1" x14ac:dyDescent="0.2">
      <c r="A8" s="920"/>
      <c r="B8" s="921"/>
      <c r="C8" s="914"/>
      <c r="D8" s="915"/>
      <c r="E8" s="202"/>
      <c r="F8" s="202"/>
      <c r="G8" s="202"/>
      <c r="H8" s="202"/>
      <c r="I8" s="202"/>
      <c r="J8" s="202"/>
      <c r="K8" s="202"/>
      <c r="L8" s="202"/>
      <c r="M8" s="202"/>
      <c r="N8" s="202"/>
      <c r="O8" s="202"/>
      <c r="P8" s="202"/>
      <c r="Q8" s="202"/>
      <c r="R8" s="202"/>
      <c r="S8" s="202"/>
      <c r="T8" s="442"/>
    </row>
    <row r="9" spans="1:20" s="438" customFormat="1" ht="25" customHeight="1" x14ac:dyDescent="0.2">
      <c r="A9" s="920"/>
      <c r="B9" s="921"/>
      <c r="C9" s="912"/>
      <c r="D9" s="913"/>
      <c r="E9" s="202"/>
      <c r="F9" s="202"/>
      <c r="G9" s="202"/>
      <c r="H9" s="202"/>
      <c r="I9" s="202"/>
      <c r="J9" s="202"/>
      <c r="K9" s="202"/>
      <c r="L9" s="202"/>
      <c r="M9" s="202"/>
      <c r="N9" s="202"/>
      <c r="O9" s="202"/>
      <c r="P9" s="202"/>
      <c r="Q9" s="202"/>
      <c r="R9" s="202"/>
      <c r="S9" s="202"/>
      <c r="T9" s="442"/>
    </row>
    <row r="10" spans="1:20" s="438" customFormat="1" ht="25" customHeight="1" x14ac:dyDescent="0.2">
      <c r="A10" s="920"/>
      <c r="B10" s="921"/>
      <c r="C10" s="910"/>
      <c r="D10" s="911"/>
      <c r="E10" s="202"/>
      <c r="F10" s="202"/>
      <c r="G10" s="202"/>
      <c r="H10" s="202"/>
      <c r="I10" s="202"/>
      <c r="J10" s="202"/>
      <c r="K10" s="202"/>
      <c r="L10" s="202"/>
      <c r="M10" s="202"/>
      <c r="N10" s="202"/>
      <c r="O10" s="202"/>
      <c r="P10" s="202"/>
      <c r="Q10" s="202"/>
      <c r="R10" s="202"/>
      <c r="S10" s="202"/>
      <c r="T10" s="442"/>
    </row>
    <row r="11" spans="1:20" s="438" customFormat="1" ht="25" customHeight="1" x14ac:dyDescent="0.2">
      <c r="A11" s="920"/>
      <c r="B11" s="921"/>
      <c r="C11" s="912"/>
      <c r="D11" s="913"/>
      <c r="E11" s="202"/>
      <c r="F11" s="202"/>
      <c r="G11" s="202"/>
      <c r="H11" s="202"/>
      <c r="I11" s="202"/>
      <c r="J11" s="202"/>
      <c r="K11" s="202"/>
      <c r="L11" s="202"/>
      <c r="M11" s="202"/>
      <c r="N11" s="202"/>
      <c r="O11" s="202"/>
      <c r="P11" s="202"/>
      <c r="Q11" s="202"/>
      <c r="R11" s="202"/>
      <c r="S11" s="202"/>
      <c r="T11" s="442"/>
    </row>
    <row r="12" spans="1:20" s="438" customFormat="1" ht="25" customHeight="1" x14ac:dyDescent="0.2">
      <c r="A12" s="920"/>
      <c r="B12" s="921"/>
      <c r="C12" s="912"/>
      <c r="D12" s="913"/>
      <c r="E12" s="202"/>
      <c r="F12" s="202"/>
      <c r="G12" s="202"/>
      <c r="H12" s="202"/>
      <c r="I12" s="202"/>
      <c r="J12" s="202"/>
      <c r="K12" s="202"/>
      <c r="L12" s="202"/>
      <c r="M12" s="202"/>
      <c r="N12" s="202"/>
      <c r="O12" s="202"/>
      <c r="P12" s="202"/>
      <c r="Q12" s="202"/>
      <c r="R12" s="202"/>
      <c r="S12" s="202"/>
      <c r="T12" s="442"/>
    </row>
    <row r="13" spans="1:20" s="438" customFormat="1" ht="25" customHeight="1" x14ac:dyDescent="0.2">
      <c r="A13" s="920"/>
      <c r="B13" s="921"/>
      <c r="C13" s="910"/>
      <c r="D13" s="911"/>
      <c r="E13" s="202"/>
      <c r="F13" s="202"/>
      <c r="G13" s="202"/>
      <c r="H13" s="202"/>
      <c r="I13" s="202"/>
      <c r="J13" s="202"/>
      <c r="K13" s="202"/>
      <c r="L13" s="202"/>
      <c r="M13" s="202"/>
      <c r="N13" s="202"/>
      <c r="O13" s="202"/>
      <c r="P13" s="202"/>
      <c r="Q13" s="202"/>
      <c r="R13" s="202"/>
      <c r="S13" s="202"/>
      <c r="T13" s="442"/>
    </row>
    <row r="14" spans="1:20" s="438" customFormat="1" ht="25" customHeight="1" x14ac:dyDescent="0.2">
      <c r="A14" s="920"/>
      <c r="B14" s="921"/>
      <c r="C14" s="914"/>
      <c r="D14" s="915"/>
      <c r="E14" s="202"/>
      <c r="F14" s="202"/>
      <c r="G14" s="202"/>
      <c r="H14" s="202"/>
      <c r="I14" s="202"/>
      <c r="J14" s="202"/>
      <c r="K14" s="202"/>
      <c r="L14" s="202"/>
      <c r="M14" s="202"/>
      <c r="N14" s="202"/>
      <c r="O14" s="202"/>
      <c r="P14" s="202"/>
      <c r="Q14" s="202"/>
      <c r="R14" s="202"/>
      <c r="S14" s="202"/>
      <c r="T14" s="442"/>
    </row>
    <row r="15" spans="1:20" s="438" customFormat="1" ht="25" customHeight="1" x14ac:dyDescent="0.2">
      <c r="A15" s="920"/>
      <c r="B15" s="921"/>
      <c r="C15" s="914"/>
      <c r="D15" s="915"/>
      <c r="E15" s="202"/>
      <c r="F15" s="202"/>
      <c r="G15" s="202"/>
      <c r="H15" s="202"/>
      <c r="I15" s="202"/>
      <c r="J15" s="202"/>
      <c r="K15" s="202"/>
      <c r="L15" s="202"/>
      <c r="M15" s="202"/>
      <c r="N15" s="202"/>
      <c r="O15" s="202"/>
      <c r="P15" s="202"/>
      <c r="Q15" s="202"/>
      <c r="R15" s="202"/>
      <c r="S15" s="202"/>
      <c r="T15" s="442"/>
    </row>
    <row r="16" spans="1:20" s="438" customFormat="1" ht="25" customHeight="1" x14ac:dyDescent="0.2">
      <c r="A16" s="920"/>
      <c r="B16" s="921"/>
      <c r="C16" s="442"/>
      <c r="D16" s="443"/>
      <c r="E16" s="202"/>
      <c r="F16" s="202"/>
      <c r="G16" s="202"/>
      <c r="H16" s="202"/>
      <c r="I16" s="202"/>
      <c r="J16" s="202"/>
      <c r="K16" s="202"/>
      <c r="L16" s="202"/>
      <c r="M16" s="202"/>
      <c r="N16" s="202"/>
      <c r="O16" s="202"/>
      <c r="P16" s="202"/>
      <c r="Q16" s="202"/>
      <c r="R16" s="202"/>
      <c r="S16" s="202"/>
      <c r="T16" s="442"/>
    </row>
    <row r="17" spans="1:21" s="438" customFormat="1" ht="25" customHeight="1" x14ac:dyDescent="0.2">
      <c r="A17" s="920"/>
      <c r="B17" s="921"/>
      <c r="C17" s="442"/>
      <c r="D17" s="443"/>
      <c r="E17" s="202"/>
      <c r="F17" s="202"/>
      <c r="G17" s="202"/>
      <c r="H17" s="202"/>
      <c r="I17" s="202"/>
      <c r="J17" s="202"/>
      <c r="K17" s="202"/>
      <c r="L17" s="202"/>
      <c r="M17" s="202"/>
      <c r="N17" s="202"/>
      <c r="O17" s="202"/>
      <c r="P17" s="202"/>
      <c r="Q17" s="202"/>
      <c r="R17" s="202"/>
      <c r="S17" s="202"/>
      <c r="T17" s="442"/>
    </row>
    <row r="18" spans="1:21" s="438" customFormat="1" ht="25" customHeight="1" x14ac:dyDescent="0.2">
      <c r="A18" s="920"/>
      <c r="B18" s="921"/>
      <c r="C18" s="442"/>
      <c r="D18" s="443"/>
      <c r="E18" s="202"/>
      <c r="F18" s="202"/>
      <c r="G18" s="202"/>
      <c r="H18" s="202"/>
      <c r="I18" s="202"/>
      <c r="J18" s="202"/>
      <c r="K18" s="202"/>
      <c r="L18" s="202"/>
      <c r="M18" s="202"/>
      <c r="N18" s="202"/>
      <c r="O18" s="202"/>
      <c r="P18" s="202"/>
      <c r="Q18" s="202"/>
      <c r="R18" s="202"/>
      <c r="S18" s="202"/>
      <c r="T18" s="442"/>
    </row>
    <row r="19" spans="1:21" s="438" customFormat="1" ht="25" customHeight="1" x14ac:dyDescent="0.2">
      <c r="A19" s="920"/>
      <c r="B19" s="921"/>
      <c r="C19" s="442"/>
      <c r="D19" s="443"/>
      <c r="E19" s="202"/>
      <c r="F19" s="202"/>
      <c r="G19" s="202"/>
      <c r="H19" s="202"/>
      <c r="I19" s="202"/>
      <c r="J19" s="202"/>
      <c r="K19" s="202"/>
      <c r="L19" s="202"/>
      <c r="M19" s="202"/>
      <c r="N19" s="202"/>
      <c r="O19" s="202"/>
      <c r="P19" s="202"/>
      <c r="Q19" s="202"/>
      <c r="R19" s="202"/>
      <c r="S19" s="202"/>
      <c r="T19" s="442"/>
    </row>
    <row r="20" spans="1:21" s="438" customFormat="1" ht="25" customHeight="1" x14ac:dyDescent="0.2">
      <c r="A20" s="920"/>
      <c r="B20" s="921"/>
      <c r="C20" s="442"/>
      <c r="D20" s="443"/>
      <c r="E20" s="202"/>
      <c r="F20" s="202"/>
      <c r="G20" s="202"/>
      <c r="H20" s="202"/>
      <c r="I20" s="202"/>
      <c r="J20" s="202"/>
      <c r="K20" s="202"/>
      <c r="L20" s="202"/>
      <c r="M20" s="202"/>
      <c r="N20" s="202"/>
      <c r="O20" s="202"/>
      <c r="P20" s="202"/>
      <c r="Q20" s="202"/>
      <c r="R20" s="202"/>
      <c r="S20" s="202"/>
      <c r="T20" s="442"/>
    </row>
    <row r="21" spans="1:21" s="438" customFormat="1" ht="25" customHeight="1" x14ac:dyDescent="0.2">
      <c r="A21" s="920"/>
      <c r="B21" s="921"/>
      <c r="C21" s="442"/>
      <c r="D21" s="443"/>
      <c r="E21" s="202"/>
      <c r="F21" s="202"/>
      <c r="G21" s="202"/>
      <c r="H21" s="202"/>
      <c r="I21" s="202"/>
      <c r="J21" s="202"/>
      <c r="K21" s="202"/>
      <c r="L21" s="202"/>
      <c r="M21" s="202"/>
      <c r="N21" s="202"/>
      <c r="O21" s="202"/>
      <c r="P21" s="202"/>
      <c r="Q21" s="202"/>
      <c r="R21" s="202"/>
      <c r="S21" s="202"/>
      <c r="T21" s="442"/>
    </row>
    <row r="22" spans="1:21" s="438" customFormat="1" ht="25" customHeight="1" x14ac:dyDescent="0.2">
      <c r="A22" s="920"/>
      <c r="B22" s="921"/>
      <c r="C22" s="442"/>
      <c r="D22" s="443"/>
      <c r="E22" s="202"/>
      <c r="F22" s="202"/>
      <c r="G22" s="202"/>
      <c r="H22" s="202"/>
      <c r="I22" s="202"/>
      <c r="J22" s="202"/>
      <c r="K22" s="202"/>
      <c r="L22" s="202"/>
      <c r="M22" s="202"/>
      <c r="N22" s="202"/>
      <c r="O22" s="202"/>
      <c r="P22" s="202"/>
      <c r="Q22" s="202"/>
      <c r="R22" s="202"/>
      <c r="S22" s="202"/>
      <c r="T22" s="442"/>
    </row>
    <row r="23" spans="1:21" s="438" customFormat="1" ht="25" customHeight="1" x14ac:dyDescent="0.2">
      <c r="A23" s="920"/>
      <c r="B23" s="921"/>
      <c r="C23" s="442"/>
      <c r="D23" s="443"/>
      <c r="E23" s="202"/>
      <c r="F23" s="202"/>
      <c r="G23" s="202"/>
      <c r="H23" s="202"/>
      <c r="I23" s="202"/>
      <c r="J23" s="202"/>
      <c r="K23" s="202"/>
      <c r="L23" s="202"/>
      <c r="M23" s="202"/>
      <c r="N23" s="202"/>
      <c r="O23" s="202"/>
      <c r="P23" s="202"/>
      <c r="Q23" s="202"/>
      <c r="R23" s="202"/>
      <c r="S23" s="202"/>
      <c r="T23" s="442"/>
    </row>
    <row r="24" spans="1:21" s="438" customFormat="1" ht="25" customHeight="1" x14ac:dyDescent="0.2">
      <c r="A24" s="920"/>
      <c r="B24" s="921"/>
      <c r="C24" s="442"/>
      <c r="D24" s="443"/>
      <c r="E24" s="202"/>
      <c r="F24" s="202"/>
      <c r="G24" s="202"/>
      <c r="H24" s="202"/>
      <c r="I24" s="202"/>
      <c r="J24" s="202"/>
      <c r="K24" s="202"/>
      <c r="L24" s="202"/>
      <c r="M24" s="202"/>
      <c r="N24" s="202"/>
      <c r="O24" s="202"/>
      <c r="P24" s="202"/>
      <c r="Q24" s="202"/>
      <c r="R24" s="202"/>
      <c r="S24" s="202"/>
      <c r="T24" s="442"/>
      <c r="U24" s="444"/>
    </row>
    <row r="25" spans="1:21" s="438" customFormat="1" ht="25" customHeight="1" x14ac:dyDescent="0.2">
      <c r="A25" s="920"/>
      <c r="B25" s="921"/>
      <c r="C25" s="445"/>
      <c r="D25" s="446"/>
      <c r="E25" s="202"/>
      <c r="F25" s="202"/>
      <c r="G25" s="202"/>
      <c r="H25" s="202"/>
      <c r="I25" s="202"/>
      <c r="J25" s="202"/>
      <c r="K25" s="202"/>
      <c r="L25" s="202"/>
      <c r="M25" s="202"/>
      <c r="N25" s="202"/>
      <c r="O25" s="202"/>
      <c r="P25" s="202"/>
      <c r="Q25" s="202"/>
      <c r="R25" s="202"/>
      <c r="S25" s="202"/>
      <c r="T25" s="442"/>
    </row>
    <row r="26" spans="1:21" s="438" customFormat="1" ht="25" customHeight="1" x14ac:dyDescent="0.2">
      <c r="A26" s="920"/>
      <c r="B26" s="921"/>
      <c r="C26" s="442"/>
      <c r="D26" s="443"/>
      <c r="E26" s="202"/>
      <c r="F26" s="202"/>
      <c r="G26" s="202"/>
      <c r="H26" s="202"/>
      <c r="I26" s="202"/>
      <c r="J26" s="202"/>
      <c r="K26" s="202"/>
      <c r="L26" s="202"/>
      <c r="M26" s="202"/>
      <c r="N26" s="202"/>
      <c r="O26" s="202"/>
      <c r="P26" s="202"/>
      <c r="Q26" s="202"/>
      <c r="R26" s="202"/>
      <c r="S26" s="202"/>
      <c r="T26" s="447"/>
      <c r="U26" s="448"/>
    </row>
    <row r="27" spans="1:21" s="438" customFormat="1" ht="25" customHeight="1" x14ac:dyDescent="0.2">
      <c r="A27" s="920"/>
      <c r="B27" s="921"/>
      <c r="C27" s="449"/>
      <c r="D27" s="450"/>
      <c r="E27" s="202"/>
      <c r="F27" s="202"/>
      <c r="G27" s="202"/>
      <c r="H27" s="202"/>
      <c r="I27" s="202"/>
      <c r="J27" s="202"/>
      <c r="K27" s="202"/>
      <c r="L27" s="202"/>
      <c r="M27" s="202"/>
      <c r="N27" s="202"/>
      <c r="O27" s="202"/>
      <c r="P27" s="202"/>
      <c r="Q27" s="202"/>
      <c r="R27" s="202"/>
      <c r="S27" s="202"/>
      <c r="T27" s="449"/>
    </row>
    <row r="28" spans="1:21" s="22" customFormat="1" ht="25" customHeight="1" x14ac:dyDescent="0.2">
      <c r="A28" s="916" t="s">
        <v>895</v>
      </c>
      <c r="B28" s="917"/>
      <c r="C28" s="917"/>
      <c r="D28" s="917"/>
      <c r="E28" s="917"/>
      <c r="F28" s="917"/>
      <c r="G28" s="917"/>
      <c r="H28" s="917"/>
      <c r="I28" s="917"/>
      <c r="J28" s="917"/>
      <c r="K28" s="917"/>
      <c r="L28" s="917"/>
      <c r="M28" s="917"/>
      <c r="N28" s="917"/>
      <c r="O28" s="917"/>
      <c r="P28" s="917"/>
      <c r="Q28" s="917"/>
      <c r="R28" s="917"/>
      <c r="S28" s="917"/>
      <c r="T28" s="917"/>
    </row>
    <row r="29" spans="1:21" s="22" customFormat="1" ht="23.15" customHeight="1" x14ac:dyDescent="0.2">
      <c r="A29" s="316"/>
      <c r="B29" s="71" t="s">
        <v>2</v>
      </c>
      <c r="C29" s="71"/>
      <c r="D29" s="71"/>
      <c r="E29" s="207"/>
      <c r="F29" s="272" t="s">
        <v>280</v>
      </c>
      <c r="G29" s="918"/>
      <c r="H29" s="919"/>
      <c r="I29" s="919"/>
      <c r="J29" s="919"/>
      <c r="K29" s="919"/>
      <c r="L29" s="919"/>
      <c r="M29" s="919"/>
      <c r="N29" s="919"/>
      <c r="O29" s="919"/>
      <c r="P29" s="919"/>
      <c r="Q29" s="919"/>
      <c r="R29" s="919"/>
      <c r="S29" s="919"/>
      <c r="T29" s="919"/>
    </row>
    <row r="30" spans="1:21" ht="28" customHeight="1" x14ac:dyDescent="0.2"/>
  </sheetData>
  <sheetProtection sheet="1" formatCells="0" formatColumns="0" formatRows="0" insertColumns="0" insertRows="0" deleteColumns="0" deleteRows="0" selectLockedCells="1"/>
  <mergeCells count="42">
    <mergeCell ref="A2:T2"/>
    <mergeCell ref="A14:B14"/>
    <mergeCell ref="A15:B15"/>
    <mergeCell ref="A16:B16"/>
    <mergeCell ref="A17:B17"/>
    <mergeCell ref="A9:B9"/>
    <mergeCell ref="A10:B10"/>
    <mergeCell ref="A11:B11"/>
    <mergeCell ref="A12:B12"/>
    <mergeCell ref="A13:B13"/>
    <mergeCell ref="C3:D4"/>
    <mergeCell ref="C5:D5"/>
    <mergeCell ref="C6:D6"/>
    <mergeCell ref="C7:D7"/>
    <mergeCell ref="C8:D8"/>
    <mergeCell ref="C9:D9"/>
    <mergeCell ref="A18:B18"/>
    <mergeCell ref="C15:D15"/>
    <mergeCell ref="A1:T1"/>
    <mergeCell ref="A26:B26"/>
    <mergeCell ref="A27:B27"/>
    <mergeCell ref="A21:B21"/>
    <mergeCell ref="A20:B20"/>
    <mergeCell ref="A24:B24"/>
    <mergeCell ref="A23:B23"/>
    <mergeCell ref="A3:B4"/>
    <mergeCell ref="E3:G3"/>
    <mergeCell ref="H3:S3"/>
    <mergeCell ref="A5:B5"/>
    <mergeCell ref="A6:B6"/>
    <mergeCell ref="A7:B7"/>
    <mergeCell ref="A8:B8"/>
    <mergeCell ref="A28:T28"/>
    <mergeCell ref="G29:T29"/>
    <mergeCell ref="A19:B19"/>
    <mergeCell ref="A22:B22"/>
    <mergeCell ref="A25:B25"/>
    <mergeCell ref="C10:D10"/>
    <mergeCell ref="C11:D11"/>
    <mergeCell ref="C12:D12"/>
    <mergeCell ref="C13:D13"/>
    <mergeCell ref="C14:D14"/>
  </mergeCells>
  <phoneticPr fontId="2"/>
  <pageMargins left="0.70866141732283472" right="0.70866141732283472" top="0.74803149606299213" bottom="0.74803149606299213" header="0.31496062992125984" footer="0.31496062992125984"/>
  <pageSetup paperSize="9" scale="96" orientation="portrait" r:id="rId1"/>
  <colBreaks count="1" manualBreakCount="1">
    <brk id="22"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H31"/>
  <sheetViews>
    <sheetView showGridLines="0" topLeftCell="A5" zoomScaleNormal="100" zoomScaleSheetLayoutView="90" workbookViewId="0">
      <selection activeCell="D14" sqref="D14"/>
    </sheetView>
  </sheetViews>
  <sheetFormatPr defaultColWidth="9" defaultRowHeight="20.149999999999999" customHeight="1" x14ac:dyDescent="0.2"/>
  <cols>
    <col min="1" max="1" width="1.6328125" style="452" customWidth="1"/>
    <col min="2" max="2" width="11.08984375" style="452" customWidth="1"/>
    <col min="3" max="3" width="28.08984375" style="452" customWidth="1"/>
    <col min="4" max="4" width="20.26953125" style="452" customWidth="1"/>
    <col min="5" max="5" width="18.36328125" style="452" customWidth="1"/>
    <col min="6" max="6" width="21" style="452" customWidth="1"/>
    <col min="7" max="7" width="14.08984375" style="452" customWidth="1"/>
    <col min="8" max="8" width="27" style="452" bestFit="1" customWidth="1"/>
    <col min="9" max="16384" width="9" style="452"/>
  </cols>
  <sheetData>
    <row r="1" spans="2:8" ht="16.5" customHeight="1" x14ac:dyDescent="0.2">
      <c r="B1" s="451" t="s">
        <v>813</v>
      </c>
      <c r="G1" s="453" t="s">
        <v>537</v>
      </c>
    </row>
    <row r="2" spans="2:8" ht="8.25" customHeight="1" x14ac:dyDescent="0.2"/>
    <row r="3" spans="2:8" ht="20.149999999999999" customHeight="1" x14ac:dyDescent="0.2">
      <c r="B3" s="454" t="s">
        <v>814</v>
      </c>
      <c r="C3" s="455"/>
      <c r="D3" s="455"/>
      <c r="E3" s="455"/>
      <c r="G3" s="456" t="s">
        <v>538</v>
      </c>
    </row>
    <row r="4" spans="2:8" ht="60" customHeight="1" x14ac:dyDescent="0.2">
      <c r="B4" s="962" t="s">
        <v>539</v>
      </c>
      <c r="C4" s="963"/>
      <c r="D4" s="457" t="s">
        <v>540</v>
      </c>
      <c r="E4" s="458" t="s">
        <v>541</v>
      </c>
      <c r="F4" s="458" t="s">
        <v>542</v>
      </c>
      <c r="G4" s="966" t="s">
        <v>543</v>
      </c>
    </row>
    <row r="5" spans="2:8" ht="34.5" customHeight="1" x14ac:dyDescent="0.2">
      <c r="B5" s="964"/>
      <c r="C5" s="965"/>
      <c r="D5" s="459" t="s">
        <v>544</v>
      </c>
      <c r="E5" s="459" t="s">
        <v>545</v>
      </c>
      <c r="F5" s="460" t="s">
        <v>896</v>
      </c>
      <c r="G5" s="967"/>
    </row>
    <row r="6" spans="2:8" ht="34.5" customHeight="1" x14ac:dyDescent="0.2">
      <c r="B6" s="968" t="s">
        <v>893</v>
      </c>
      <c r="C6" s="969"/>
      <c r="D6" s="461">
        <f>原材料・副資材費15[[#Totals],[助成事業に
要する経費
（税込）]]</f>
        <v>0</v>
      </c>
      <c r="E6" s="461">
        <f>原材料・副資材費15[[#Totals],[助成対象経費
(A)×(B)
（税抜）]]</f>
        <v>0</v>
      </c>
      <c r="F6" s="462">
        <f>MIN(ROUNDDOWN(E6*2/3,-3),3000000)</f>
        <v>0</v>
      </c>
      <c r="G6" s="283" t="s">
        <v>725</v>
      </c>
    </row>
    <row r="7" spans="2:8" ht="34.5" customHeight="1" x14ac:dyDescent="0.2">
      <c r="B7" s="970" t="s">
        <v>589</v>
      </c>
      <c r="C7" s="970"/>
      <c r="D7" s="461">
        <f>原材料・副資材費[[#Totals],[助成事業に
要する経費
（税込）]]</f>
        <v>0</v>
      </c>
      <c r="E7" s="461">
        <f>原材料・副資材費[[#Totals],[助成対象経費
(A)×(B)
（税抜）]]</f>
        <v>0</v>
      </c>
      <c r="F7" s="462">
        <f>MIN(ROUNDDOWN(E7*2/3,-3),20000000)</f>
        <v>0</v>
      </c>
      <c r="G7" s="463" t="s">
        <v>594</v>
      </c>
    </row>
    <row r="8" spans="2:8" ht="30" customHeight="1" x14ac:dyDescent="0.2">
      <c r="B8" s="970" t="s">
        <v>726</v>
      </c>
      <c r="C8" s="970"/>
      <c r="D8" s="464">
        <f>機械装置・工具器具費[[#Totals],[助成事業に
要する経費
（税込）]]</f>
        <v>0</v>
      </c>
      <c r="E8" s="464">
        <f>機械装置・工具器具費[[#Totals],[助成対象経費
(B)×ﾘｰｽ月数
又は
(A)×(B）
（税抜）]]</f>
        <v>0</v>
      </c>
      <c r="F8" s="462">
        <f>MIN(ROUNDDOWN(E8*2/3,-3),20000000)</f>
        <v>0</v>
      </c>
      <c r="G8" s="463" t="s">
        <v>891</v>
      </c>
    </row>
    <row r="9" spans="2:8" ht="30" customHeight="1" x14ac:dyDescent="0.2">
      <c r="B9" s="970" t="s">
        <v>815</v>
      </c>
      <c r="C9" s="970"/>
      <c r="D9" s="464">
        <f>委託・外注費[[#Totals],[助成事業に
要する経費
（税込）]]</f>
        <v>0</v>
      </c>
      <c r="E9" s="464">
        <f>委託・外注費[[#Totals],[助成対象経費
(A)×(B）
（税抜）]]</f>
        <v>0</v>
      </c>
      <c r="F9" s="462">
        <f>MIN(ROUNDDOWN(E9*2/3,-3),20000000)</f>
        <v>0</v>
      </c>
      <c r="G9" s="463" t="s">
        <v>891</v>
      </c>
    </row>
    <row r="10" spans="2:8" ht="30" customHeight="1" x14ac:dyDescent="0.2">
      <c r="B10" s="971" t="s">
        <v>590</v>
      </c>
      <c r="C10" s="972"/>
      <c r="D10" s="464">
        <f>直接人件費11[[#Totals],[助成事業に
要する経費]]</f>
        <v>0</v>
      </c>
      <c r="E10" s="465">
        <f>直接人件費11[[#Totals],[助成対象経費
(A)×(B)]]</f>
        <v>0</v>
      </c>
      <c r="F10" s="462">
        <f>MIN(ROUNDDOWN(E10*2/3,-3),10000000)</f>
        <v>0</v>
      </c>
      <c r="G10" s="284" t="s">
        <v>593</v>
      </c>
    </row>
    <row r="11" spans="2:8" ht="30" customHeight="1" x14ac:dyDescent="0.2">
      <c r="B11" s="973" t="s">
        <v>591</v>
      </c>
      <c r="C11" s="973"/>
      <c r="D11" s="464">
        <f>産業財産権出願・導入費[[#Totals],[助成事業に
要する経費
（税込）]]</f>
        <v>0</v>
      </c>
      <c r="E11" s="465">
        <f>産業財産権出願・導入費[[#Totals],[助成対象経費
(A)×(B)
（税抜）]]</f>
        <v>0</v>
      </c>
      <c r="F11" s="466">
        <f>MIN(ROUNDDOWN(E11*2/3,-3),20000000)</f>
        <v>0</v>
      </c>
      <c r="G11" s="467" t="s">
        <v>891</v>
      </c>
    </row>
    <row r="12" spans="2:8" ht="30" customHeight="1" x14ac:dyDescent="0.2">
      <c r="B12" s="964" t="s">
        <v>592</v>
      </c>
      <c r="C12" s="965"/>
      <c r="D12" s="464">
        <f>産業財産権出願・導入費14[[#Totals],[助成事業に
要する経費
（税込）]]</f>
        <v>0</v>
      </c>
      <c r="E12" s="465">
        <f>産業財産権出願・導入費14[[#Totals],[助成対象経費
(A)×(B)
（税抜）]]</f>
        <v>0</v>
      </c>
      <c r="F12" s="466">
        <f>MIN(ROUNDDOWN(E12*2/3,-3),20000000)</f>
        <v>0</v>
      </c>
      <c r="G12" s="467" t="s">
        <v>891</v>
      </c>
    </row>
    <row r="13" spans="2:8" ht="30" customHeight="1" x14ac:dyDescent="0.2">
      <c r="B13" s="974" t="s">
        <v>871</v>
      </c>
      <c r="C13" s="975"/>
      <c r="D13" s="464">
        <f>展示会等参加費[[#Totals],[助成事業に
要する経費
（税込）]]</f>
        <v>0</v>
      </c>
      <c r="E13" s="465">
        <f>展示会等参加費[[#Totals],[助成対象経費
(A)×(B)
（税抜）]]</f>
        <v>0</v>
      </c>
      <c r="F13" s="466">
        <f>MIN(ROUNDDOWN(E13*2/3,-3),3000000)</f>
        <v>0</v>
      </c>
      <c r="G13" s="285" t="s">
        <v>725</v>
      </c>
    </row>
    <row r="14" spans="2:8" ht="30" customHeight="1" thickBot="1" x14ac:dyDescent="0.25">
      <c r="B14" s="976" t="s">
        <v>546</v>
      </c>
      <c r="C14" s="977"/>
      <c r="D14" s="310">
        <v>0</v>
      </c>
      <c r="E14" s="468"/>
      <c r="F14" s="469"/>
      <c r="G14" s="470"/>
      <c r="H14" s="471" t="s">
        <v>727</v>
      </c>
    </row>
    <row r="15" spans="2:8" ht="30" customHeight="1" thickTop="1" x14ac:dyDescent="0.2">
      <c r="B15" s="942" t="s">
        <v>547</v>
      </c>
      <c r="C15" s="943"/>
      <c r="D15" s="472">
        <f>SUM(D6:D14)</f>
        <v>0</v>
      </c>
      <c r="E15" s="472">
        <f>SUM(E6:E13)</f>
        <v>0</v>
      </c>
      <c r="F15" s="473">
        <f>MIN(ROUNDDOWN(F6+F7+F8+F9+F10+F11+F12+F13,-3),20000000)</f>
        <v>0</v>
      </c>
      <c r="G15" s="474" t="s">
        <v>594</v>
      </c>
      <c r="H15" s="475">
        <f>F6+F7+F8+F9+F10+F11+F12+F13</f>
        <v>0</v>
      </c>
    </row>
    <row r="16" spans="2:8" ht="24.65" customHeight="1" x14ac:dyDescent="0.2">
      <c r="B16" s="476"/>
      <c r="C16" s="476"/>
      <c r="D16" s="477"/>
      <c r="E16" s="477"/>
      <c r="F16" s="477"/>
      <c r="G16" s="476"/>
    </row>
    <row r="17" spans="2:8" ht="18.649999999999999" customHeight="1" x14ac:dyDescent="0.2">
      <c r="B17" s="454" t="s">
        <v>730</v>
      </c>
      <c r="C17" s="455"/>
      <c r="D17" s="455"/>
      <c r="E17" s="455"/>
      <c r="G17" s="478" t="s">
        <v>538</v>
      </c>
    </row>
    <row r="18" spans="2:8" ht="29.15" customHeight="1" x14ac:dyDescent="0.2">
      <c r="B18" s="479"/>
      <c r="C18" s="480" t="s">
        <v>548</v>
      </c>
      <c r="D18" s="481" t="s">
        <v>549</v>
      </c>
      <c r="E18" s="481" t="s">
        <v>550</v>
      </c>
      <c r="F18" s="950" t="s">
        <v>551</v>
      </c>
      <c r="G18" s="951"/>
    </row>
    <row r="19" spans="2:8" ht="30" customHeight="1" x14ac:dyDescent="0.2">
      <c r="B19" s="952" t="s">
        <v>552</v>
      </c>
      <c r="C19" s="480" t="s">
        <v>553</v>
      </c>
      <c r="D19" s="311"/>
      <c r="E19" s="482"/>
      <c r="F19" s="955"/>
      <c r="G19" s="956"/>
    </row>
    <row r="20" spans="2:8" ht="30" customHeight="1" x14ac:dyDescent="0.2">
      <c r="B20" s="953"/>
      <c r="C20" s="483" t="s">
        <v>554</v>
      </c>
      <c r="D20" s="312"/>
      <c r="E20" s="393"/>
      <c r="F20" s="955"/>
      <c r="G20" s="956"/>
    </row>
    <row r="21" spans="2:8" ht="30" customHeight="1" x14ac:dyDescent="0.2">
      <c r="B21" s="953"/>
      <c r="C21" s="484" t="s">
        <v>273</v>
      </c>
      <c r="D21" s="312"/>
      <c r="E21" s="393"/>
      <c r="F21" s="955"/>
      <c r="G21" s="956"/>
    </row>
    <row r="22" spans="2:8" ht="30" customHeight="1" x14ac:dyDescent="0.2">
      <c r="B22" s="953"/>
      <c r="C22" s="957" t="s">
        <v>555</v>
      </c>
      <c r="D22" s="313"/>
      <c r="E22" s="208"/>
      <c r="F22" s="955"/>
      <c r="G22" s="956"/>
    </row>
    <row r="23" spans="2:8" ht="30" customHeight="1" x14ac:dyDescent="0.2">
      <c r="B23" s="953"/>
      <c r="C23" s="958"/>
      <c r="D23" s="314"/>
      <c r="E23" s="209"/>
      <c r="F23" s="955"/>
      <c r="G23" s="956"/>
    </row>
    <row r="24" spans="2:8" ht="30" customHeight="1" thickBot="1" x14ac:dyDescent="0.25">
      <c r="B24" s="954"/>
      <c r="C24" s="959"/>
      <c r="D24" s="315"/>
      <c r="E24" s="210"/>
      <c r="F24" s="960"/>
      <c r="G24" s="961"/>
      <c r="H24" s="471" t="s">
        <v>733</v>
      </c>
    </row>
    <row r="25" spans="2:8" ht="30" customHeight="1" thickTop="1" x14ac:dyDescent="0.2">
      <c r="B25" s="942" t="s">
        <v>556</v>
      </c>
      <c r="C25" s="943"/>
      <c r="D25" s="485">
        <f>SUM(D19:D24)</f>
        <v>0</v>
      </c>
      <c r="E25" s="944"/>
      <c r="F25" s="945"/>
      <c r="G25" s="946"/>
      <c r="H25" s="486">
        <f>D15</f>
        <v>0</v>
      </c>
    </row>
    <row r="26" spans="2:8" ht="16" customHeight="1" x14ac:dyDescent="0.2">
      <c r="B26" s="476"/>
      <c r="C26" s="476"/>
      <c r="D26" s="477"/>
      <c r="E26" s="477"/>
      <c r="F26" s="477"/>
      <c r="G26" s="476"/>
    </row>
    <row r="27" spans="2:8" ht="30.75" customHeight="1" x14ac:dyDescent="0.2">
      <c r="B27" s="487" t="s">
        <v>557</v>
      </c>
      <c r="C27" s="947" t="s">
        <v>558</v>
      </c>
      <c r="D27" s="948"/>
      <c r="E27" s="948"/>
      <c r="F27" s="948"/>
      <c r="G27" s="949"/>
    </row>
    <row r="28" spans="2:8" ht="30.75" customHeight="1" x14ac:dyDescent="0.2">
      <c r="B28" s="487" t="s">
        <v>559</v>
      </c>
      <c r="C28" s="947" t="s">
        <v>560</v>
      </c>
      <c r="D28" s="948"/>
      <c r="E28" s="948"/>
      <c r="F28" s="948"/>
      <c r="G28" s="949"/>
    </row>
    <row r="29" spans="2:8" ht="33.75" customHeight="1" x14ac:dyDescent="0.2">
      <c r="B29" s="488" t="s">
        <v>561</v>
      </c>
      <c r="C29" s="947" t="s">
        <v>732</v>
      </c>
      <c r="D29" s="948"/>
      <c r="E29" s="948"/>
      <c r="F29" s="948"/>
      <c r="G29" s="949"/>
    </row>
    <row r="30" spans="2:8" ht="30.75" customHeight="1" x14ac:dyDescent="0.2">
      <c r="B30" s="488" t="s">
        <v>562</v>
      </c>
      <c r="C30" s="939" t="s">
        <v>836</v>
      </c>
      <c r="D30" s="940"/>
      <c r="E30" s="940"/>
      <c r="F30" s="940"/>
      <c r="G30" s="941"/>
    </row>
    <row r="31" spans="2:8" ht="30.75" customHeight="1" x14ac:dyDescent="0.2">
      <c r="B31" s="488" t="s">
        <v>563</v>
      </c>
      <c r="C31" s="939" t="s">
        <v>564</v>
      </c>
      <c r="D31" s="940"/>
      <c r="E31" s="940"/>
      <c r="F31" s="940"/>
      <c r="G31" s="941"/>
    </row>
  </sheetData>
  <sheetProtection sheet="1" formatCells="0" selectLockedCells="1"/>
  <mergeCells count="28">
    <mergeCell ref="B15:C15"/>
    <mergeCell ref="B4:C5"/>
    <mergeCell ref="G4:G5"/>
    <mergeCell ref="B6:C6"/>
    <mergeCell ref="B7:C7"/>
    <mergeCell ref="B8:C8"/>
    <mergeCell ref="B9:C9"/>
    <mergeCell ref="B10:C10"/>
    <mergeCell ref="B11:C11"/>
    <mergeCell ref="B12:C12"/>
    <mergeCell ref="B13:C13"/>
    <mergeCell ref="B14:C14"/>
    <mergeCell ref="F18:G18"/>
    <mergeCell ref="B19:B24"/>
    <mergeCell ref="F19:G19"/>
    <mergeCell ref="F20:G20"/>
    <mergeCell ref="F21:G21"/>
    <mergeCell ref="C22:C24"/>
    <mergeCell ref="F22:G22"/>
    <mergeCell ref="F23:G23"/>
    <mergeCell ref="F24:G24"/>
    <mergeCell ref="C31:G31"/>
    <mergeCell ref="B25:C25"/>
    <mergeCell ref="E25:G25"/>
    <mergeCell ref="C27:G27"/>
    <mergeCell ref="C28:G28"/>
    <mergeCell ref="C29:G29"/>
    <mergeCell ref="C30:G30"/>
  </mergeCells>
  <phoneticPr fontId="2"/>
  <conditionalFormatting sqref="D25">
    <cfRule type="cellIs" dxfId="197" priority="1" operator="notEqual">
      <formula>$H$25</formula>
    </cfRule>
  </conditionalFormatting>
  <dataValidations xWindow="309" yWindow="1056" count="3">
    <dataValidation type="list" allowBlank="1" showInputMessage="1" showErrorMessage="1" sqref="F19:G24">
      <formula1>"調達済,内諾済,相談中,未定"</formula1>
    </dataValidation>
    <dataValidation allowBlank="1" showInputMessage="1" showErrorMessage="1" prompt="合計金額が、セル１５「助成事業に要する経費（税込）」と一致するよう入力してください" sqref="D19:D24"/>
    <dataValidation allowBlank="1" showInputMessage="1" showErrorMessage="1" prompt="見込みが立っていない場合でも、予定先を入力してください" sqref="E20:E24"/>
  </dataValidations>
  <printOptions horizontalCentered="1"/>
  <pageMargins left="0.19685039370078741" right="0.19685039370078741" top="0.78740157480314965" bottom="0.39370078740157483" header="0.31496062992125984" footer="0.31496062992125984"/>
  <pageSetup paperSize="9" scale="8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15"/>
  <sheetViews>
    <sheetView showGridLines="0" topLeftCell="A7" zoomScaleNormal="100" zoomScaleSheetLayoutView="85" workbookViewId="0">
      <selection activeCell="E6" sqref="E6:S6"/>
    </sheetView>
  </sheetViews>
  <sheetFormatPr defaultColWidth="9" defaultRowHeight="30" customHeight="1" x14ac:dyDescent="0.2"/>
  <cols>
    <col min="1" max="1" width="16.26953125" style="211" customWidth="1"/>
    <col min="2" max="2" width="6.26953125" style="211" customWidth="1"/>
    <col min="3" max="3" width="7.26953125" style="211" customWidth="1"/>
    <col min="4" max="5" width="1.26953125" style="211" customWidth="1"/>
    <col min="6" max="6" width="5.26953125" style="211" customWidth="1"/>
    <col min="7" max="7" width="2.453125" style="211" customWidth="1"/>
    <col min="8" max="8" width="3.7265625" style="211" customWidth="1"/>
    <col min="9" max="9" width="1.26953125" style="211" customWidth="1"/>
    <col min="10" max="10" width="5.90625" style="211" customWidth="1"/>
    <col min="11" max="11" width="2.453125" style="211" customWidth="1"/>
    <col min="12" max="12" width="5.08984375" style="211" customWidth="1"/>
    <col min="13" max="13" width="2.453125" style="211" customWidth="1"/>
    <col min="14" max="17" width="6.26953125" style="211" customWidth="1"/>
    <col min="18" max="18" width="7.90625" style="211" customWidth="1"/>
    <col min="19" max="19" width="2.453125" style="211" customWidth="1"/>
    <col min="20" max="16384" width="9" style="211"/>
  </cols>
  <sheetData>
    <row r="1" spans="1:19" ht="22.5" customHeight="1" x14ac:dyDescent="0.2">
      <c r="A1" s="997" t="s">
        <v>568</v>
      </c>
      <c r="B1" s="997"/>
      <c r="C1" s="997"/>
      <c r="D1" s="997"/>
      <c r="E1" s="997"/>
      <c r="F1" s="997"/>
      <c r="G1" s="997"/>
      <c r="H1" s="997"/>
      <c r="I1" s="997"/>
      <c r="J1" s="997"/>
      <c r="K1" s="997"/>
      <c r="L1" s="997"/>
      <c r="M1" s="997"/>
      <c r="N1" s="997"/>
      <c r="O1" s="997"/>
      <c r="P1" s="997"/>
      <c r="Q1" s="997"/>
      <c r="R1" s="997"/>
      <c r="S1" s="997"/>
    </row>
    <row r="2" spans="1:19" ht="47.25" customHeight="1" x14ac:dyDescent="0.2">
      <c r="A2" s="998" t="s">
        <v>569</v>
      </c>
      <c r="B2" s="999"/>
      <c r="C2" s="999"/>
      <c r="D2" s="999"/>
      <c r="E2" s="999"/>
      <c r="F2" s="999"/>
      <c r="G2" s="999"/>
      <c r="H2" s="999"/>
      <c r="I2" s="999"/>
      <c r="J2" s="999"/>
      <c r="K2" s="999"/>
      <c r="L2" s="999"/>
      <c r="M2" s="999"/>
      <c r="N2" s="999"/>
      <c r="O2" s="999"/>
      <c r="P2" s="999"/>
      <c r="Q2" s="999"/>
      <c r="R2" s="999"/>
      <c r="S2" s="999"/>
    </row>
    <row r="3" spans="1:19" ht="38.5" customHeight="1" x14ac:dyDescent="0.2">
      <c r="A3" s="212" t="s">
        <v>570</v>
      </c>
      <c r="B3" s="1000"/>
      <c r="C3" s="1000"/>
      <c r="D3" s="1000"/>
      <c r="E3" s="1000"/>
      <c r="F3" s="1000"/>
      <c r="G3" s="1000"/>
      <c r="H3" s="1000"/>
      <c r="I3" s="1000"/>
      <c r="J3" s="1000"/>
      <c r="K3" s="1000"/>
      <c r="L3" s="1000"/>
      <c r="M3" s="1000"/>
      <c r="N3" s="1000"/>
      <c r="O3" s="1000"/>
      <c r="P3" s="1000"/>
      <c r="Q3" s="1000"/>
      <c r="R3" s="1000"/>
      <c r="S3" s="1000"/>
    </row>
    <row r="4" spans="1:19" ht="38.5" customHeight="1" x14ac:dyDescent="0.2">
      <c r="A4" s="1001" t="s">
        <v>571</v>
      </c>
      <c r="B4" s="1004" t="s">
        <v>572</v>
      </c>
      <c r="C4" s="985"/>
      <c r="D4" s="1005"/>
      <c r="E4" s="1006"/>
      <c r="F4" s="1007"/>
      <c r="G4" s="1007"/>
      <c r="H4" s="1007"/>
      <c r="I4" s="1007"/>
      <c r="J4" s="1007"/>
      <c r="K4" s="1007"/>
      <c r="L4" s="1007"/>
      <c r="M4" s="1007"/>
      <c r="N4" s="1007"/>
      <c r="O4" s="1007"/>
      <c r="P4" s="1007"/>
      <c r="Q4" s="1007"/>
      <c r="R4" s="1007"/>
      <c r="S4" s="1008"/>
    </row>
    <row r="5" spans="1:19" ht="25.5" customHeight="1" x14ac:dyDescent="0.2">
      <c r="A5" s="1002"/>
      <c r="B5" s="991" t="s">
        <v>573</v>
      </c>
      <c r="C5" s="992"/>
      <c r="D5" s="993"/>
      <c r="E5" s="987"/>
      <c r="F5" s="988"/>
      <c r="G5" s="988"/>
      <c r="H5" s="988"/>
      <c r="I5" s="988"/>
      <c r="J5" s="988"/>
      <c r="K5" s="988"/>
      <c r="L5" s="988"/>
      <c r="M5" s="989"/>
      <c r="N5" s="991" t="s">
        <v>574</v>
      </c>
      <c r="O5" s="993"/>
      <c r="P5" s="990"/>
      <c r="Q5" s="990"/>
      <c r="R5" s="990"/>
      <c r="S5" s="990"/>
    </row>
    <row r="6" spans="1:19" ht="30" customHeight="1" x14ac:dyDescent="0.2">
      <c r="A6" s="1002"/>
      <c r="B6" s="991" t="s">
        <v>575</v>
      </c>
      <c r="C6" s="992"/>
      <c r="D6" s="993"/>
      <c r="E6" s="990"/>
      <c r="F6" s="990"/>
      <c r="G6" s="990"/>
      <c r="H6" s="990"/>
      <c r="I6" s="990"/>
      <c r="J6" s="990"/>
      <c r="K6" s="990"/>
      <c r="L6" s="990"/>
      <c r="M6" s="990"/>
      <c r="N6" s="990"/>
      <c r="O6" s="990"/>
      <c r="P6" s="990"/>
      <c r="Q6" s="990"/>
      <c r="R6" s="990"/>
      <c r="S6" s="990"/>
    </row>
    <row r="7" spans="1:19" ht="27" customHeight="1" x14ac:dyDescent="0.2">
      <c r="A7" s="1002"/>
      <c r="B7" s="991" t="s">
        <v>576</v>
      </c>
      <c r="C7" s="992"/>
      <c r="D7" s="993"/>
      <c r="E7" s="987"/>
      <c r="F7" s="988"/>
      <c r="G7" s="988"/>
      <c r="H7" s="988"/>
      <c r="I7" s="988"/>
      <c r="J7" s="988"/>
      <c r="K7" s="988"/>
      <c r="L7" s="988"/>
      <c r="M7" s="989"/>
      <c r="N7" s="1009" t="s">
        <v>577</v>
      </c>
      <c r="O7" s="1010"/>
      <c r="P7" s="990"/>
      <c r="Q7" s="990"/>
      <c r="R7" s="990"/>
      <c r="S7" s="990"/>
    </row>
    <row r="8" spans="1:19" ht="22" customHeight="1" x14ac:dyDescent="0.2">
      <c r="A8" s="1002"/>
      <c r="B8" s="991" t="s">
        <v>578</v>
      </c>
      <c r="C8" s="992"/>
      <c r="D8" s="993"/>
      <c r="E8" s="994"/>
      <c r="F8" s="995"/>
      <c r="G8" s="995"/>
      <c r="H8" s="995"/>
      <c r="I8" s="995"/>
      <c r="J8" s="995"/>
      <c r="K8" s="995"/>
      <c r="L8" s="995"/>
      <c r="M8" s="995"/>
      <c r="N8" s="995"/>
      <c r="O8" s="995"/>
      <c r="P8" s="995"/>
      <c r="Q8" s="995"/>
      <c r="R8" s="995"/>
      <c r="S8" s="996"/>
    </row>
    <row r="9" spans="1:19" ht="34" customHeight="1" x14ac:dyDescent="0.2">
      <c r="A9" s="1002"/>
      <c r="B9" s="991" t="s">
        <v>579</v>
      </c>
      <c r="C9" s="992"/>
      <c r="D9" s="993"/>
      <c r="E9" s="990"/>
      <c r="F9" s="990"/>
      <c r="G9" s="990"/>
      <c r="H9" s="990"/>
      <c r="I9" s="990"/>
      <c r="J9" s="990"/>
      <c r="K9" s="990"/>
      <c r="L9" s="990"/>
      <c r="M9" s="990"/>
      <c r="N9" s="990"/>
      <c r="O9" s="990"/>
      <c r="P9" s="990"/>
      <c r="Q9" s="990"/>
      <c r="R9" s="990"/>
      <c r="S9" s="990"/>
    </row>
    <row r="10" spans="1:19" ht="41.15" customHeight="1" x14ac:dyDescent="0.2">
      <c r="A10" s="1003"/>
      <c r="B10" s="991" t="s">
        <v>580</v>
      </c>
      <c r="C10" s="992"/>
      <c r="D10" s="993"/>
      <c r="E10" s="990"/>
      <c r="F10" s="990"/>
      <c r="G10" s="990"/>
      <c r="H10" s="990"/>
      <c r="I10" s="990"/>
      <c r="J10" s="990"/>
      <c r="K10" s="990"/>
      <c r="L10" s="990"/>
      <c r="M10" s="990"/>
      <c r="N10" s="990"/>
      <c r="O10" s="990"/>
      <c r="P10" s="990"/>
      <c r="Q10" s="990"/>
      <c r="R10" s="990"/>
      <c r="S10" s="990"/>
    </row>
    <row r="11" spans="1:19" ht="28" customHeight="1" x14ac:dyDescent="0.2">
      <c r="A11" s="213" t="s">
        <v>581</v>
      </c>
      <c r="B11" s="214" t="s">
        <v>582</v>
      </c>
      <c r="C11" s="215"/>
      <c r="D11" s="985" t="s">
        <v>2</v>
      </c>
      <c r="E11" s="985"/>
      <c r="F11" s="216"/>
      <c r="G11" s="217" t="s">
        <v>567</v>
      </c>
      <c r="H11" s="218" t="s">
        <v>583</v>
      </c>
      <c r="I11" s="986"/>
      <c r="J11" s="986"/>
      <c r="K11" s="217" t="s">
        <v>584</v>
      </c>
      <c r="L11" s="216"/>
      <c r="M11" s="217" t="s">
        <v>567</v>
      </c>
      <c r="N11" s="982"/>
      <c r="O11" s="983"/>
      <c r="P11" s="983"/>
      <c r="Q11" s="983"/>
      <c r="R11" s="983"/>
      <c r="S11" s="984"/>
    </row>
    <row r="12" spans="1:19" ht="87.75" customHeight="1" x14ac:dyDescent="0.2">
      <c r="A12" s="219" t="s">
        <v>585</v>
      </c>
      <c r="B12" s="987"/>
      <c r="C12" s="988"/>
      <c r="D12" s="988"/>
      <c r="E12" s="988"/>
      <c r="F12" s="988"/>
      <c r="G12" s="988"/>
      <c r="H12" s="988"/>
      <c r="I12" s="988"/>
      <c r="J12" s="988"/>
      <c r="K12" s="988"/>
      <c r="L12" s="988"/>
      <c r="M12" s="988"/>
      <c r="N12" s="988"/>
      <c r="O12" s="988"/>
      <c r="P12" s="988"/>
      <c r="Q12" s="988"/>
      <c r="R12" s="988"/>
      <c r="S12" s="989"/>
    </row>
    <row r="13" spans="1:19" ht="51.75" customHeight="1" x14ac:dyDescent="0.2">
      <c r="A13" s="220" t="s">
        <v>586</v>
      </c>
      <c r="B13" s="987"/>
      <c r="C13" s="988"/>
      <c r="D13" s="988"/>
      <c r="E13" s="988"/>
      <c r="F13" s="988"/>
      <c r="G13" s="988"/>
      <c r="H13" s="988"/>
      <c r="I13" s="988"/>
      <c r="J13" s="988"/>
      <c r="K13" s="988"/>
      <c r="L13" s="988"/>
      <c r="M13" s="988"/>
      <c r="N13" s="988"/>
      <c r="O13" s="988"/>
      <c r="P13" s="988"/>
      <c r="Q13" s="988"/>
      <c r="R13" s="988"/>
      <c r="S13" s="989"/>
    </row>
    <row r="14" spans="1:19" ht="66.75" customHeight="1" x14ac:dyDescent="0.2">
      <c r="A14" s="221" t="s">
        <v>587</v>
      </c>
      <c r="B14" s="990"/>
      <c r="C14" s="990"/>
      <c r="D14" s="990"/>
      <c r="E14" s="990"/>
      <c r="F14" s="990"/>
      <c r="G14" s="990"/>
      <c r="H14" s="990"/>
      <c r="I14" s="990"/>
      <c r="J14" s="990"/>
      <c r="K14" s="990"/>
      <c r="L14" s="990"/>
      <c r="M14" s="990"/>
      <c r="N14" s="990"/>
      <c r="O14" s="990"/>
      <c r="P14" s="990"/>
      <c r="Q14" s="990"/>
      <c r="R14" s="990"/>
      <c r="S14" s="990"/>
    </row>
    <row r="15" spans="1:19" ht="30" customHeight="1" x14ac:dyDescent="0.2">
      <c r="A15" s="978" t="s">
        <v>588</v>
      </c>
      <c r="B15" s="979"/>
      <c r="C15" s="979"/>
      <c r="D15" s="980"/>
      <c r="E15" s="981"/>
      <c r="F15" s="981"/>
      <c r="G15" s="981"/>
      <c r="H15" s="981"/>
      <c r="I15" s="981"/>
      <c r="J15" s="981"/>
      <c r="K15" s="981"/>
      <c r="L15" s="981"/>
      <c r="M15" s="222" t="s">
        <v>36</v>
      </c>
      <c r="N15" s="982"/>
      <c r="O15" s="983"/>
      <c r="P15" s="983"/>
      <c r="Q15" s="983"/>
      <c r="R15" s="983"/>
      <c r="S15" s="984"/>
    </row>
  </sheetData>
  <sheetProtection sheet="1" formatCells="0" formatColumns="0" formatRows="0" selectLockedCells="1"/>
  <mergeCells count="31">
    <mergeCell ref="A1:S1"/>
    <mergeCell ref="A2:S2"/>
    <mergeCell ref="B3:S3"/>
    <mergeCell ref="A4:A10"/>
    <mergeCell ref="B4:D4"/>
    <mergeCell ref="E4:S4"/>
    <mergeCell ref="B5:D5"/>
    <mergeCell ref="E5:M5"/>
    <mergeCell ref="N5:O5"/>
    <mergeCell ref="P5:S5"/>
    <mergeCell ref="B6:D6"/>
    <mergeCell ref="E6:S6"/>
    <mergeCell ref="B7:D7"/>
    <mergeCell ref="E7:M7"/>
    <mergeCell ref="N7:O7"/>
    <mergeCell ref="P7:S7"/>
    <mergeCell ref="B8:D8"/>
    <mergeCell ref="E8:S8"/>
    <mergeCell ref="B9:D9"/>
    <mergeCell ref="E9:S9"/>
    <mergeCell ref="B10:D10"/>
    <mergeCell ref="E10:S10"/>
    <mergeCell ref="A15:D15"/>
    <mergeCell ref="E15:L15"/>
    <mergeCell ref="N15:S15"/>
    <mergeCell ref="D11:E11"/>
    <mergeCell ref="I11:J11"/>
    <mergeCell ref="N11:S11"/>
    <mergeCell ref="B12:S12"/>
    <mergeCell ref="B13:S13"/>
    <mergeCell ref="B14:S14"/>
  </mergeCells>
  <phoneticPr fontId="2"/>
  <dataValidations count="10">
    <dataValidation type="whole" imeMode="halfAlpha" allowBlank="1" showInputMessage="1" showErrorMessage="1" sqref="C11 I11:J11">
      <formula1>2024</formula1>
      <formula2>2024</formula2>
    </dataValidation>
    <dataValidation imeMode="hiragana" allowBlank="1" showErrorMessage="1" sqref="B13:S13"/>
    <dataValidation type="whole" imeMode="halfAlpha" operator="greaterThan" allowBlank="1" showInputMessage="1" showErrorMessage="1" sqref="E15:L15">
      <formula1>0</formula1>
    </dataValidation>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imeMode="hiragana" allowBlank="1" showInputMessage="1" showErrorMessage="1" sqref="E9:S9 E5:M5 E6:S6 E7:M7 P7:S7"/>
    <dataValidation imeMode="halfAlpha" allowBlank="1" showInputMessage="1" showErrorMessage="1" sqref="E8:S8 P5:S5"/>
    <dataValidation imeMode="hiragana" allowBlank="1" showInputMessage="1" showErrorMessage="1" promptTitle="選定理由を記入してください" prompt="　審査員が見て、委託・外注先（または調達先）への依頼が適切であると分かる理由を、「良く知っている」や「長年やっている」等の曖昧な表現は避けて、明確かつ具体的に記入してください。" sqref="B14:S14"/>
    <dataValidation imeMode="hiragana" allowBlank="1" showInputMessage="1" showErrorMessage="1" promptTitle="経歴・実績を記入してください" prompt="　委託・外注（または販売）が可能であることが分かる経歴や実績を記入してください。" sqref="E10:S10"/>
    <dataValidation type="whole" imeMode="halfAlpha" allowBlank="1" showInputMessage="1" showErrorMessage="1" sqref="F11 L11">
      <formula1>1</formula1>
      <formula2>12</formula2>
    </dataValidation>
    <dataValidation imeMode="hiragana" allowBlank="1" showInputMessage="1" showErrorMessage="1" promptTitle="新サービス創出する上の必要性を記入してください" prompt="新サービスを創出するにあたり、どのような必要不可欠な役割を担っているのかを記入してください。" sqref="B12:S12"/>
  </dataValidations>
  <printOptions horizontalCentered="1"/>
  <pageMargins left="0.39370078740157483" right="0.39370078740157483" top="0.78740157480314965" bottom="0.59055118110236227"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51"/>
  <sheetViews>
    <sheetView showGridLines="0" zoomScaleNormal="100" zoomScaleSheetLayoutView="90" workbookViewId="0">
      <selection activeCell="D28" sqref="D28:V31"/>
    </sheetView>
  </sheetViews>
  <sheetFormatPr defaultColWidth="9" defaultRowHeight="13.5" x14ac:dyDescent="0.2"/>
  <cols>
    <col min="1" max="4" width="3.6328125" style="1" customWidth="1"/>
    <col min="5" max="12" width="4.08984375" style="1" customWidth="1"/>
    <col min="13" max="15" width="5.08984375" style="1" customWidth="1"/>
    <col min="16" max="22" width="4.6328125" style="1" customWidth="1"/>
    <col min="23" max="23" width="4.1796875" style="1" customWidth="1"/>
    <col min="24" max="24" width="4.453125" style="1" customWidth="1"/>
    <col min="25" max="25" width="3.08984375" style="1" customWidth="1"/>
    <col min="26" max="28" width="4.90625" style="1" customWidth="1"/>
    <col min="29" max="16384" width="9" style="1"/>
  </cols>
  <sheetData>
    <row r="1" spans="1:37" ht="14.15" customHeight="1" x14ac:dyDescent="0.2">
      <c r="A1" s="503" t="s">
        <v>145</v>
      </c>
      <c r="B1" s="503"/>
      <c r="C1" s="503"/>
      <c r="D1" s="503"/>
      <c r="E1" s="503"/>
      <c r="F1" s="503"/>
      <c r="G1" s="503"/>
      <c r="H1" s="503"/>
      <c r="I1" s="503"/>
      <c r="J1" s="503"/>
      <c r="K1" s="503"/>
      <c r="L1" s="503"/>
      <c r="M1" s="503"/>
      <c r="N1" s="503"/>
      <c r="O1" s="503"/>
      <c r="P1" s="503"/>
      <c r="Q1" s="503"/>
      <c r="R1" s="503"/>
      <c r="S1" s="503"/>
      <c r="T1" s="503"/>
      <c r="U1" s="503"/>
      <c r="V1" s="503"/>
      <c r="W1" s="503"/>
    </row>
    <row r="2" spans="1:37" ht="14.15" customHeight="1" x14ac:dyDescent="0.2">
      <c r="A2" s="503"/>
      <c r="B2" s="503"/>
      <c r="C2" s="503"/>
      <c r="D2" s="503"/>
      <c r="E2" s="503"/>
      <c r="F2" s="503"/>
      <c r="G2" s="503"/>
      <c r="H2" s="503"/>
      <c r="I2" s="503"/>
      <c r="J2" s="503"/>
      <c r="K2" s="503"/>
      <c r="L2" s="503"/>
      <c r="M2" s="503"/>
      <c r="N2" s="503"/>
      <c r="O2" s="503"/>
      <c r="P2" s="503"/>
      <c r="Q2" s="503"/>
      <c r="R2" s="503"/>
      <c r="S2" s="503"/>
      <c r="T2" s="503"/>
      <c r="U2" s="503"/>
      <c r="V2" s="503"/>
      <c r="W2" s="503"/>
    </row>
    <row r="3" spans="1:37" ht="2.5" customHeight="1" x14ac:dyDescent="0.2">
      <c r="A3" s="503"/>
      <c r="B3" s="503"/>
      <c r="C3" s="503"/>
      <c r="D3" s="503"/>
      <c r="E3" s="503"/>
      <c r="F3" s="503"/>
      <c r="G3" s="503"/>
      <c r="H3" s="503"/>
      <c r="I3" s="503"/>
      <c r="J3" s="503"/>
      <c r="K3" s="503"/>
      <c r="L3" s="503"/>
      <c r="M3" s="503"/>
      <c r="N3" s="503"/>
      <c r="O3" s="503"/>
      <c r="P3" s="503"/>
      <c r="Q3" s="503"/>
      <c r="R3" s="503"/>
      <c r="S3" s="503"/>
      <c r="T3" s="503"/>
      <c r="U3" s="503"/>
      <c r="V3" s="503"/>
      <c r="W3" s="503"/>
    </row>
    <row r="4" spans="1:37" ht="9.65" customHeight="1" x14ac:dyDescent="0.2">
      <c r="A4" s="504" t="s">
        <v>146</v>
      </c>
      <c r="B4" s="504"/>
      <c r="C4" s="504"/>
      <c r="D4" s="504"/>
      <c r="E4" s="504"/>
      <c r="F4" s="504"/>
      <c r="G4" s="504"/>
      <c r="H4" s="504"/>
      <c r="I4" s="504"/>
      <c r="J4" s="504"/>
      <c r="K4" s="504"/>
      <c r="L4" s="504"/>
      <c r="M4" s="504"/>
      <c r="N4" s="504"/>
      <c r="O4" s="504"/>
      <c r="P4" s="504"/>
      <c r="Q4" s="504"/>
      <c r="R4" s="504"/>
      <c r="S4" s="504"/>
      <c r="T4" s="504"/>
      <c r="U4" s="504"/>
      <c r="V4" s="504"/>
      <c r="W4" s="504"/>
    </row>
    <row r="5" spans="1:37" ht="9.65" customHeight="1" x14ac:dyDescent="0.2">
      <c r="A5" s="504"/>
      <c r="B5" s="504"/>
      <c r="C5" s="504"/>
      <c r="D5" s="504"/>
      <c r="E5" s="504"/>
      <c r="F5" s="504"/>
      <c r="G5" s="504"/>
      <c r="H5" s="504"/>
      <c r="I5" s="504"/>
      <c r="J5" s="504"/>
      <c r="K5" s="504"/>
      <c r="L5" s="504"/>
      <c r="M5" s="504"/>
      <c r="N5" s="504"/>
      <c r="O5" s="504"/>
      <c r="P5" s="504"/>
      <c r="Q5" s="504"/>
      <c r="R5" s="504"/>
      <c r="S5" s="504"/>
      <c r="T5" s="504"/>
      <c r="U5" s="504"/>
      <c r="V5" s="504"/>
      <c r="W5" s="504"/>
    </row>
    <row r="6" spans="1:37" ht="5.15" customHeight="1" x14ac:dyDescent="0.2">
      <c r="A6" s="325"/>
      <c r="B6" s="325"/>
      <c r="C6" s="325"/>
      <c r="D6" s="325"/>
      <c r="E6" s="325"/>
      <c r="F6" s="325"/>
      <c r="G6" s="325"/>
      <c r="H6" s="325"/>
      <c r="I6" s="325"/>
      <c r="J6" s="325"/>
      <c r="K6" s="325"/>
      <c r="L6" s="325"/>
      <c r="M6" s="325"/>
      <c r="N6" s="325"/>
      <c r="O6" s="325"/>
      <c r="P6" s="325"/>
      <c r="Q6" s="325"/>
      <c r="R6" s="325"/>
      <c r="S6" s="325"/>
      <c r="T6" s="325"/>
      <c r="U6" s="325"/>
      <c r="V6" s="325"/>
      <c r="W6" s="325"/>
      <c r="X6" s="326"/>
      <c r="Y6" s="326"/>
      <c r="Z6" s="326"/>
      <c r="AA6" s="327"/>
      <c r="AB6" s="327"/>
      <c r="AC6" s="327"/>
      <c r="AD6" s="327"/>
      <c r="AE6" s="327"/>
      <c r="AF6" s="327"/>
      <c r="AG6" s="327"/>
      <c r="AH6" s="327"/>
      <c r="AI6" s="327"/>
      <c r="AJ6" s="327"/>
      <c r="AK6" s="327"/>
    </row>
    <row r="7" spans="1:37" ht="33" customHeight="1" x14ac:dyDescent="0.2">
      <c r="A7" s="505" t="s">
        <v>874</v>
      </c>
      <c r="B7" s="505"/>
      <c r="C7" s="505"/>
      <c r="D7" s="505"/>
      <c r="E7" s="505"/>
      <c r="F7" s="505"/>
      <c r="G7" s="505"/>
      <c r="H7" s="505"/>
      <c r="I7" s="505"/>
      <c r="J7" s="505"/>
      <c r="K7" s="505"/>
      <c r="L7" s="505"/>
      <c r="M7" s="505"/>
      <c r="N7" s="505"/>
      <c r="O7" s="505"/>
      <c r="P7" s="505"/>
      <c r="Q7" s="505"/>
      <c r="R7" s="505"/>
      <c r="S7" s="505"/>
      <c r="T7" s="505"/>
      <c r="U7" s="505"/>
      <c r="V7" s="505"/>
      <c r="W7" s="505"/>
      <c r="X7" s="8"/>
      <c r="Y7" s="8"/>
      <c r="Z7" s="8"/>
      <c r="AA7" s="327"/>
      <c r="AB7" s="327"/>
      <c r="AC7" s="327"/>
      <c r="AD7" s="327"/>
      <c r="AE7" s="327"/>
      <c r="AF7" s="327"/>
      <c r="AG7" s="327"/>
      <c r="AH7" s="327"/>
      <c r="AI7" s="327"/>
      <c r="AJ7" s="327"/>
      <c r="AK7" s="327"/>
    </row>
    <row r="8" spans="1:37" ht="30.5" customHeight="1" x14ac:dyDescent="0.2">
      <c r="A8" s="328"/>
      <c r="B8" s="329">
        <v>1</v>
      </c>
      <c r="C8" s="501" t="s">
        <v>882</v>
      </c>
      <c r="D8" s="501"/>
      <c r="E8" s="501"/>
      <c r="F8" s="501"/>
      <c r="G8" s="501"/>
      <c r="H8" s="501"/>
      <c r="I8" s="501"/>
      <c r="J8" s="501"/>
      <c r="K8" s="501"/>
      <c r="L8" s="501"/>
      <c r="M8" s="501"/>
      <c r="N8" s="501"/>
      <c r="O8" s="501"/>
      <c r="P8" s="501"/>
      <c r="Q8" s="501"/>
      <c r="R8" s="501"/>
      <c r="S8" s="501"/>
      <c r="T8" s="501"/>
      <c r="U8" s="501"/>
      <c r="V8" s="501"/>
      <c r="W8" s="501"/>
      <c r="X8" s="8"/>
      <c r="Y8" s="8"/>
      <c r="Z8" s="8"/>
      <c r="AA8" s="327"/>
      <c r="AB8" s="327"/>
      <c r="AC8" s="327"/>
      <c r="AD8" s="327"/>
      <c r="AE8" s="327"/>
      <c r="AF8" s="327"/>
      <c r="AG8" s="327"/>
      <c r="AH8" s="327"/>
      <c r="AI8" s="327"/>
      <c r="AJ8" s="327"/>
      <c r="AK8" s="327"/>
    </row>
    <row r="9" spans="1:37" ht="33" customHeight="1" x14ac:dyDescent="0.2">
      <c r="A9" s="328"/>
      <c r="B9" s="328"/>
      <c r="C9" s="509" t="s">
        <v>890</v>
      </c>
      <c r="D9" s="509"/>
      <c r="E9" s="509"/>
      <c r="F9" s="509"/>
      <c r="G9" s="509"/>
      <c r="H9" s="509"/>
      <c r="I9" s="509"/>
      <c r="J9" s="509"/>
      <c r="K9" s="509"/>
      <c r="L9" s="509"/>
      <c r="M9" s="509"/>
      <c r="N9" s="509"/>
      <c r="O9" s="509"/>
      <c r="P9" s="509"/>
      <c r="Q9" s="509"/>
      <c r="R9" s="509"/>
      <c r="S9" s="509"/>
      <c r="T9" s="509"/>
      <c r="U9" s="509"/>
      <c r="V9" s="509"/>
      <c r="W9" s="509"/>
      <c r="X9" s="8"/>
      <c r="Y9" s="8"/>
      <c r="Z9" s="8"/>
      <c r="AA9" s="327"/>
      <c r="AB9" s="327"/>
      <c r="AC9" s="327"/>
      <c r="AD9" s="327"/>
      <c r="AE9" s="327"/>
      <c r="AF9" s="327"/>
      <c r="AG9" s="327"/>
      <c r="AH9" s="327"/>
      <c r="AI9" s="327"/>
      <c r="AJ9" s="327"/>
      <c r="AK9" s="327"/>
    </row>
    <row r="10" spans="1:37" ht="35" customHeight="1" x14ac:dyDescent="0.2">
      <c r="A10" s="328"/>
      <c r="B10" s="328"/>
      <c r="C10" s="509" t="s">
        <v>875</v>
      </c>
      <c r="D10" s="509"/>
      <c r="E10" s="509"/>
      <c r="F10" s="509"/>
      <c r="G10" s="509"/>
      <c r="H10" s="509"/>
      <c r="I10" s="509"/>
      <c r="J10" s="509"/>
      <c r="K10" s="509"/>
      <c r="L10" s="509"/>
      <c r="M10" s="509"/>
      <c r="N10" s="509"/>
      <c r="O10" s="509"/>
      <c r="P10" s="509"/>
      <c r="Q10" s="509"/>
      <c r="R10" s="509"/>
      <c r="S10" s="509"/>
      <c r="T10" s="509"/>
      <c r="U10" s="509"/>
      <c r="V10" s="509"/>
      <c r="W10" s="509"/>
      <c r="X10" s="8"/>
      <c r="Y10" s="8"/>
      <c r="Z10" s="8"/>
      <c r="AA10" s="327"/>
      <c r="AB10" s="327"/>
      <c r="AC10" s="327"/>
      <c r="AD10" s="327"/>
      <c r="AE10" s="327"/>
      <c r="AF10" s="327"/>
      <c r="AG10" s="327"/>
      <c r="AH10" s="327"/>
      <c r="AI10" s="327"/>
      <c r="AJ10" s="327"/>
      <c r="AK10" s="327"/>
    </row>
    <row r="11" spans="1:37" ht="12" customHeight="1" x14ac:dyDescent="0.2">
      <c r="A11" s="328"/>
      <c r="B11" s="328"/>
      <c r="C11" s="328"/>
      <c r="D11" s="328"/>
      <c r="E11" s="328"/>
      <c r="F11" s="328"/>
      <c r="G11" s="328"/>
      <c r="H11" s="328"/>
      <c r="I11" s="328"/>
      <c r="J11" s="328"/>
      <c r="K11" s="328"/>
      <c r="L11" s="328"/>
      <c r="M11" s="328"/>
      <c r="N11" s="328"/>
      <c r="O11" s="328"/>
      <c r="P11" s="328"/>
      <c r="Q11" s="328"/>
      <c r="R11" s="328"/>
      <c r="S11" s="328"/>
      <c r="T11" s="328"/>
      <c r="U11" s="328"/>
      <c r="V11" s="328"/>
      <c r="W11" s="328"/>
      <c r="X11" s="8"/>
      <c r="Y11" s="8"/>
      <c r="Z11" s="8"/>
      <c r="AA11" s="327"/>
      <c r="AB11" s="327"/>
      <c r="AC11" s="327"/>
      <c r="AD11" s="327"/>
      <c r="AE11" s="327"/>
      <c r="AF11" s="327"/>
      <c r="AG11" s="327"/>
      <c r="AH11" s="327"/>
      <c r="AI11" s="327"/>
      <c r="AJ11" s="327"/>
      <c r="AK11" s="327"/>
    </row>
    <row r="12" spans="1:37" ht="17" customHeight="1" x14ac:dyDescent="0.2">
      <c r="A12" s="325"/>
      <c r="B12" s="330">
        <v>2</v>
      </c>
      <c r="C12" s="510" t="s">
        <v>883</v>
      </c>
      <c r="D12" s="510"/>
      <c r="E12" s="510"/>
      <c r="F12" s="510"/>
      <c r="G12" s="510"/>
      <c r="H12" s="510"/>
      <c r="I12" s="510"/>
      <c r="J12" s="510"/>
      <c r="K12" s="510"/>
      <c r="L12" s="510"/>
      <c r="M12" s="510"/>
      <c r="N12" s="510"/>
      <c r="O12" s="510"/>
      <c r="P12" s="510"/>
      <c r="Q12" s="510"/>
      <c r="R12" s="510"/>
      <c r="S12" s="510"/>
      <c r="T12" s="510"/>
      <c r="U12" s="510"/>
      <c r="V12" s="510"/>
      <c r="W12" s="328"/>
      <c r="X12" s="326"/>
      <c r="Y12" s="326"/>
      <c r="Z12" s="326"/>
      <c r="AA12" s="327"/>
      <c r="AB12" s="327"/>
      <c r="AC12" s="327"/>
      <c r="AD12" s="327"/>
      <c r="AE12" s="327"/>
      <c r="AF12" s="327"/>
      <c r="AG12" s="327"/>
      <c r="AH12" s="327"/>
      <c r="AI12" s="327"/>
      <c r="AJ12" s="327"/>
      <c r="AK12" s="327"/>
    </row>
    <row r="13" spans="1:37" ht="5.15" customHeight="1" x14ac:dyDescent="0.2">
      <c r="A13" s="325"/>
      <c r="B13" s="325"/>
      <c r="C13" s="502" t="s">
        <v>876</v>
      </c>
      <c r="D13" s="502"/>
      <c r="E13" s="502"/>
      <c r="F13" s="502"/>
      <c r="G13" s="502"/>
      <c r="H13" s="502"/>
      <c r="I13" s="502"/>
      <c r="J13" s="502"/>
      <c r="K13" s="502"/>
      <c r="L13" s="502"/>
      <c r="M13" s="502"/>
      <c r="N13" s="502"/>
      <c r="O13" s="502"/>
      <c r="P13" s="502"/>
      <c r="Q13" s="502"/>
      <c r="R13" s="502"/>
      <c r="S13" s="502"/>
      <c r="T13" s="502"/>
      <c r="U13" s="502"/>
      <c r="V13" s="502"/>
      <c r="W13" s="502"/>
      <c r="X13" s="326"/>
      <c r="Y13" s="326"/>
      <c r="Z13" s="326"/>
      <c r="AA13" s="327"/>
      <c r="AB13" s="327"/>
      <c r="AC13" s="327"/>
      <c r="AD13" s="327"/>
      <c r="AE13" s="327"/>
      <c r="AF13" s="327"/>
      <c r="AG13" s="327"/>
      <c r="AH13" s="327"/>
      <c r="AI13" s="327"/>
      <c r="AJ13" s="327"/>
      <c r="AK13" s="327"/>
    </row>
    <row r="14" spans="1:37" ht="5.15" customHeight="1" x14ac:dyDescent="0.2">
      <c r="A14" s="325"/>
      <c r="B14" s="325"/>
      <c r="C14" s="502"/>
      <c r="D14" s="502"/>
      <c r="E14" s="502"/>
      <c r="F14" s="502"/>
      <c r="G14" s="502"/>
      <c r="H14" s="502"/>
      <c r="I14" s="502"/>
      <c r="J14" s="502"/>
      <c r="K14" s="502"/>
      <c r="L14" s="502"/>
      <c r="M14" s="502"/>
      <c r="N14" s="502"/>
      <c r="O14" s="502"/>
      <c r="P14" s="502"/>
      <c r="Q14" s="502"/>
      <c r="R14" s="502"/>
      <c r="S14" s="502"/>
      <c r="T14" s="502"/>
      <c r="U14" s="502"/>
      <c r="V14" s="502"/>
      <c r="W14" s="502"/>
      <c r="X14" s="326"/>
      <c r="Y14" s="326"/>
      <c r="Z14" s="326"/>
      <c r="AA14" s="327"/>
      <c r="AB14" s="327"/>
      <c r="AC14" s="327"/>
      <c r="AD14" s="327"/>
      <c r="AE14" s="327"/>
      <c r="AF14" s="327"/>
      <c r="AG14" s="327"/>
      <c r="AH14" s="327"/>
      <c r="AI14" s="327"/>
      <c r="AJ14" s="327"/>
      <c r="AK14" s="327"/>
    </row>
    <row r="15" spans="1:37" ht="5.15" customHeight="1" x14ac:dyDescent="0.2">
      <c r="A15" s="325"/>
      <c r="B15" s="325"/>
      <c r="C15" s="502"/>
      <c r="D15" s="502"/>
      <c r="E15" s="502"/>
      <c r="F15" s="502"/>
      <c r="G15" s="502"/>
      <c r="H15" s="502"/>
      <c r="I15" s="502"/>
      <c r="J15" s="502"/>
      <c r="K15" s="502"/>
      <c r="L15" s="502"/>
      <c r="M15" s="502"/>
      <c r="N15" s="502"/>
      <c r="O15" s="502"/>
      <c r="P15" s="502"/>
      <c r="Q15" s="502"/>
      <c r="R15" s="502"/>
      <c r="S15" s="502"/>
      <c r="T15" s="502"/>
      <c r="U15" s="502"/>
      <c r="V15" s="502"/>
      <c r="W15" s="502"/>
      <c r="X15" s="326"/>
      <c r="Y15" s="326"/>
      <c r="Z15" s="326"/>
      <c r="AA15" s="327"/>
      <c r="AB15" s="327"/>
      <c r="AC15" s="327"/>
      <c r="AD15" s="327"/>
      <c r="AE15" s="327"/>
      <c r="AF15" s="327"/>
      <c r="AG15" s="327"/>
      <c r="AH15" s="327"/>
      <c r="AI15" s="327"/>
      <c r="AJ15" s="327"/>
      <c r="AK15" s="327"/>
    </row>
    <row r="16" spans="1:37" ht="16.5" customHeight="1" x14ac:dyDescent="0.2">
      <c r="A16" s="331"/>
      <c r="B16" s="325"/>
      <c r="C16" s="502"/>
      <c r="D16" s="502"/>
      <c r="E16" s="502"/>
      <c r="F16" s="502"/>
      <c r="G16" s="502"/>
      <c r="H16" s="502"/>
      <c r="I16" s="502"/>
      <c r="J16" s="502"/>
      <c r="K16" s="502"/>
      <c r="L16" s="502"/>
      <c r="M16" s="502"/>
      <c r="N16" s="502"/>
      <c r="O16" s="502"/>
      <c r="P16" s="502"/>
      <c r="Q16" s="502"/>
      <c r="R16" s="502"/>
      <c r="S16" s="502"/>
      <c r="T16" s="502"/>
      <c r="U16" s="502"/>
      <c r="V16" s="502"/>
      <c r="W16" s="502"/>
      <c r="X16" s="326"/>
      <c r="Y16" s="326"/>
      <c r="Z16" s="326"/>
      <c r="AA16" s="327"/>
      <c r="AB16" s="327"/>
      <c r="AC16" s="327"/>
      <c r="AD16" s="327"/>
      <c r="AE16" s="327"/>
      <c r="AF16" s="327"/>
      <c r="AG16" s="327"/>
      <c r="AH16" s="327"/>
      <c r="AI16" s="327"/>
      <c r="AJ16" s="327"/>
      <c r="AK16" s="327"/>
    </row>
    <row r="17" spans="1:37" s="4" customFormat="1" ht="16.5" customHeight="1" x14ac:dyDescent="0.2">
      <c r="A17" s="325"/>
      <c r="B17" s="73"/>
      <c r="C17" s="510"/>
      <c r="D17" s="510"/>
      <c r="E17" s="510"/>
      <c r="F17" s="510"/>
      <c r="G17" s="510"/>
      <c r="H17" s="510"/>
      <c r="I17" s="510"/>
      <c r="J17" s="510"/>
      <c r="K17" s="510"/>
      <c r="L17" s="510"/>
      <c r="M17" s="510"/>
      <c r="N17" s="510"/>
      <c r="O17" s="510"/>
      <c r="P17" s="510"/>
      <c r="Q17" s="510"/>
      <c r="R17" s="510"/>
      <c r="S17" s="510"/>
      <c r="T17" s="510"/>
      <c r="U17" s="510"/>
      <c r="V17" s="510"/>
      <c r="W17" s="325"/>
      <c r="AA17" s="327"/>
      <c r="AB17" s="327"/>
      <c r="AC17" s="327"/>
      <c r="AD17" s="327"/>
      <c r="AE17" s="327"/>
      <c r="AF17" s="327"/>
      <c r="AG17" s="327"/>
      <c r="AH17" s="327"/>
      <c r="AI17" s="327"/>
      <c r="AJ17" s="327"/>
      <c r="AK17" s="327"/>
    </row>
    <row r="18" spans="1:37" ht="22.5" customHeight="1" x14ac:dyDescent="0.2">
      <c r="A18" s="332"/>
      <c r="B18" s="333"/>
      <c r="C18" s="502"/>
      <c r="D18" s="502"/>
      <c r="E18" s="502"/>
      <c r="F18" s="502"/>
      <c r="G18" s="502"/>
      <c r="H18" s="502"/>
      <c r="I18" s="502"/>
      <c r="J18" s="502"/>
      <c r="K18" s="502"/>
      <c r="L18" s="502"/>
      <c r="M18" s="502"/>
      <c r="N18" s="502"/>
      <c r="O18" s="502"/>
      <c r="P18" s="502"/>
      <c r="Q18" s="502"/>
      <c r="R18" s="502"/>
      <c r="S18" s="502"/>
      <c r="T18" s="502"/>
      <c r="U18" s="502"/>
      <c r="V18" s="502"/>
      <c r="W18" s="325"/>
      <c r="AA18" s="327"/>
      <c r="AB18" s="327"/>
      <c r="AC18" s="327"/>
      <c r="AD18" s="327"/>
      <c r="AE18" s="327"/>
      <c r="AF18" s="327"/>
      <c r="AG18" s="327"/>
      <c r="AH18" s="327"/>
      <c r="AI18" s="327"/>
      <c r="AJ18" s="327"/>
      <c r="AK18" s="327"/>
    </row>
    <row r="19" spans="1:37" ht="22.5" customHeight="1" x14ac:dyDescent="0.2">
      <c r="A19" s="332"/>
      <c r="B19" s="333"/>
      <c r="C19" s="332"/>
      <c r="D19" s="334"/>
      <c r="E19" s="334"/>
      <c r="F19" s="334"/>
      <c r="G19" s="334"/>
      <c r="H19" s="334"/>
      <c r="I19" s="334"/>
      <c r="J19" s="334"/>
      <c r="K19" s="334"/>
      <c r="L19" s="334"/>
      <c r="M19" s="334"/>
      <c r="N19" s="334"/>
      <c r="O19" s="334"/>
      <c r="P19" s="334"/>
      <c r="Q19" s="334"/>
      <c r="R19" s="334"/>
      <c r="S19" s="332"/>
      <c r="T19" s="332"/>
      <c r="U19" s="332"/>
      <c r="V19" s="332"/>
      <c r="W19" s="332"/>
      <c r="AA19" s="327"/>
      <c r="AB19" s="327"/>
      <c r="AC19" s="327"/>
      <c r="AD19" s="327"/>
      <c r="AE19" s="327"/>
      <c r="AF19" s="327"/>
      <c r="AG19" s="327"/>
      <c r="AH19" s="327"/>
      <c r="AI19" s="327"/>
      <c r="AJ19" s="327"/>
      <c r="AK19" s="327"/>
    </row>
    <row r="20" spans="1:37" ht="22.5" customHeight="1" x14ac:dyDescent="0.2">
      <c r="A20" s="332"/>
      <c r="B20" s="333"/>
      <c r="C20" s="332"/>
      <c r="D20" s="334"/>
      <c r="E20" s="334"/>
      <c r="F20" s="334"/>
      <c r="G20" s="334"/>
      <c r="H20" s="334"/>
      <c r="I20" s="334"/>
      <c r="J20" s="334"/>
      <c r="K20" s="334"/>
      <c r="L20" s="334"/>
      <c r="M20" s="334"/>
      <c r="N20" s="334"/>
      <c r="O20" s="334"/>
      <c r="P20" s="334"/>
      <c r="Q20" s="334"/>
      <c r="R20" s="334"/>
      <c r="S20" s="332"/>
      <c r="T20" s="332"/>
      <c r="U20" s="332"/>
      <c r="V20" s="332"/>
      <c r="W20" s="332"/>
      <c r="X20" s="11"/>
      <c r="AA20" s="327"/>
      <c r="AB20" s="327"/>
      <c r="AC20" s="327"/>
      <c r="AD20" s="327"/>
      <c r="AE20" s="327"/>
      <c r="AF20" s="327"/>
      <c r="AG20" s="327"/>
      <c r="AH20" s="327"/>
      <c r="AI20" s="327"/>
      <c r="AJ20" s="327"/>
      <c r="AK20" s="327"/>
    </row>
    <row r="21" spans="1:37" ht="22.5" customHeight="1" x14ac:dyDescent="0.2">
      <c r="A21" s="332"/>
      <c r="B21" s="333"/>
      <c r="C21" s="332"/>
      <c r="D21" s="334"/>
      <c r="E21" s="334"/>
      <c r="F21" s="334"/>
      <c r="G21" s="334"/>
      <c r="H21" s="334"/>
      <c r="I21" s="334"/>
      <c r="J21" s="334"/>
      <c r="K21" s="334"/>
      <c r="L21" s="334"/>
      <c r="M21" s="334"/>
      <c r="N21" s="334"/>
      <c r="O21" s="334"/>
      <c r="P21" s="334"/>
      <c r="Q21" s="334"/>
      <c r="R21" s="334"/>
      <c r="S21" s="332"/>
      <c r="T21" s="332"/>
      <c r="U21" s="332"/>
      <c r="V21" s="332"/>
      <c r="W21" s="332"/>
      <c r="X21" s="6"/>
      <c r="Y21" s="6"/>
      <c r="Z21" s="6"/>
      <c r="AA21" s="327"/>
      <c r="AB21" s="327"/>
      <c r="AC21" s="327"/>
      <c r="AD21" s="327"/>
      <c r="AE21" s="327"/>
      <c r="AF21" s="327"/>
      <c r="AG21" s="327"/>
      <c r="AH21" s="327"/>
      <c r="AI21" s="327"/>
      <c r="AJ21" s="327"/>
      <c r="AK21" s="327"/>
    </row>
    <row r="22" spans="1:37" s="4" customFormat="1" ht="18" customHeight="1" x14ac:dyDescent="0.2">
      <c r="A22" s="325"/>
      <c r="B22" s="73"/>
      <c r="C22" s="332"/>
      <c r="D22" s="334"/>
      <c r="E22" s="334"/>
      <c r="F22" s="334"/>
      <c r="G22" s="334"/>
      <c r="H22" s="334"/>
      <c r="I22" s="334"/>
      <c r="J22" s="334"/>
      <c r="K22" s="334"/>
      <c r="L22" s="334"/>
      <c r="M22" s="334"/>
      <c r="N22" s="334"/>
      <c r="O22" s="334"/>
      <c r="P22" s="334"/>
      <c r="Q22" s="334"/>
      <c r="R22" s="334"/>
      <c r="S22" s="332"/>
      <c r="T22" s="332"/>
      <c r="U22" s="332"/>
      <c r="V22" s="332"/>
      <c r="W22" s="332"/>
      <c r="AA22" s="327"/>
      <c r="AB22" s="327"/>
      <c r="AC22" s="327"/>
      <c r="AD22" s="327"/>
      <c r="AE22" s="327"/>
      <c r="AF22" s="327"/>
      <c r="AG22" s="327"/>
      <c r="AH22" s="327"/>
      <c r="AI22" s="327"/>
      <c r="AJ22" s="327"/>
      <c r="AK22" s="327"/>
    </row>
    <row r="23" spans="1:37" ht="18" customHeight="1" x14ac:dyDescent="0.2">
      <c r="A23" s="332"/>
      <c r="B23" s="73"/>
      <c r="C23" s="507" t="s">
        <v>148</v>
      </c>
      <c r="D23" s="507"/>
      <c r="E23" s="507"/>
      <c r="F23" s="507"/>
      <c r="G23" s="507"/>
      <c r="H23" s="507"/>
      <c r="I23" s="507"/>
      <c r="J23" s="507"/>
      <c r="K23" s="507"/>
      <c r="L23" s="507"/>
      <c r="M23" s="507"/>
      <c r="N23" s="507"/>
      <c r="O23" s="507"/>
      <c r="P23" s="507"/>
      <c r="Q23" s="507"/>
      <c r="R23" s="507"/>
      <c r="S23" s="507"/>
      <c r="T23" s="507"/>
      <c r="U23" s="507"/>
      <c r="V23" s="507"/>
      <c r="W23" s="325"/>
      <c r="X23" s="6"/>
      <c r="Y23" s="6"/>
      <c r="Z23" s="6"/>
      <c r="AA23" s="6"/>
      <c r="AB23" s="6"/>
    </row>
    <row r="24" spans="1:37" s="11" customFormat="1" ht="21" customHeight="1" x14ac:dyDescent="0.2">
      <c r="A24" s="332"/>
      <c r="B24" s="333"/>
      <c r="C24" s="507" t="s">
        <v>147</v>
      </c>
      <c r="D24" s="507"/>
      <c r="E24" s="507"/>
      <c r="F24" s="507"/>
      <c r="G24" s="507"/>
      <c r="H24" s="507"/>
      <c r="I24" s="507"/>
      <c r="J24" s="507"/>
      <c r="K24" s="507"/>
      <c r="L24" s="507"/>
      <c r="M24" s="507"/>
      <c r="N24" s="507"/>
      <c r="O24" s="507"/>
      <c r="P24" s="507"/>
      <c r="Q24" s="507"/>
      <c r="R24" s="507"/>
      <c r="S24" s="507"/>
      <c r="T24" s="507"/>
      <c r="U24" s="507"/>
      <c r="V24" s="507"/>
      <c r="W24" s="325"/>
    </row>
    <row r="25" spans="1:37" ht="12" customHeight="1" x14ac:dyDescent="0.2">
      <c r="A25" s="332"/>
      <c r="B25" s="333"/>
      <c r="C25" s="11"/>
      <c r="D25" s="511" t="s">
        <v>281</v>
      </c>
      <c r="E25" s="512"/>
      <c r="F25" s="512"/>
      <c r="G25" s="512"/>
      <c r="H25" s="512"/>
      <c r="I25" s="512"/>
      <c r="J25" s="512"/>
      <c r="K25" s="512"/>
      <c r="L25" s="512"/>
      <c r="M25" s="512"/>
      <c r="N25" s="512"/>
      <c r="O25" s="512"/>
      <c r="P25" s="512"/>
      <c r="Q25" s="512"/>
      <c r="R25" s="512"/>
      <c r="S25" s="512"/>
      <c r="T25" s="512"/>
      <c r="U25" s="512"/>
      <c r="V25" s="513"/>
      <c r="W25" s="332"/>
      <c r="X25" s="6"/>
      <c r="Y25" s="6"/>
      <c r="Z25" s="6"/>
      <c r="AA25" s="6"/>
      <c r="AB25" s="6"/>
    </row>
    <row r="26" spans="1:37" s="4" customFormat="1" ht="13.5" customHeight="1" x14ac:dyDescent="0.2">
      <c r="A26" s="325"/>
      <c r="B26" s="73"/>
      <c r="C26" s="332"/>
      <c r="D26" s="334"/>
      <c r="E26" s="334"/>
      <c r="F26" s="334"/>
      <c r="G26" s="334"/>
      <c r="H26" s="334"/>
      <c r="I26" s="334"/>
      <c r="J26" s="334"/>
      <c r="K26" s="334"/>
      <c r="L26" s="334"/>
      <c r="M26" s="334"/>
      <c r="N26" s="334"/>
      <c r="O26" s="334"/>
      <c r="P26" s="334"/>
      <c r="Q26" s="334"/>
      <c r="R26" s="334"/>
      <c r="S26" s="332"/>
      <c r="T26" s="332"/>
      <c r="U26" s="332"/>
      <c r="V26" s="332"/>
      <c r="W26" s="332"/>
      <c r="AA26" s="327"/>
      <c r="AB26" s="327"/>
      <c r="AC26" s="327"/>
      <c r="AD26" s="327"/>
      <c r="AE26" s="327"/>
      <c r="AF26" s="327"/>
      <c r="AG26" s="327"/>
      <c r="AH26" s="327"/>
      <c r="AI26" s="327"/>
      <c r="AJ26" s="327"/>
      <c r="AK26" s="327"/>
    </row>
    <row r="27" spans="1:37" s="11" customFormat="1" ht="22.5" customHeight="1" x14ac:dyDescent="0.2">
      <c r="A27" s="332"/>
      <c r="B27" s="333"/>
      <c r="C27" s="507" t="s">
        <v>149</v>
      </c>
      <c r="D27" s="507"/>
      <c r="E27" s="507"/>
      <c r="F27" s="507"/>
      <c r="G27" s="507"/>
      <c r="H27" s="507"/>
      <c r="I27" s="507"/>
      <c r="J27" s="507"/>
      <c r="K27" s="507"/>
      <c r="L27" s="507"/>
      <c r="M27" s="507"/>
      <c r="N27" s="507"/>
      <c r="O27" s="507"/>
      <c r="P27" s="507"/>
      <c r="Q27" s="507"/>
      <c r="R27" s="507"/>
      <c r="S27" s="507"/>
      <c r="T27" s="507"/>
      <c r="U27" s="507"/>
      <c r="V27" s="507"/>
      <c r="W27" s="325"/>
    </row>
    <row r="28" spans="1:37" s="11" customFormat="1" ht="22.5" customHeight="1" x14ac:dyDescent="0.2">
      <c r="A28" s="332"/>
      <c r="B28" s="333"/>
      <c r="D28" s="508" t="s">
        <v>277</v>
      </c>
      <c r="E28" s="508"/>
      <c r="F28" s="508"/>
      <c r="G28" s="508"/>
      <c r="H28" s="508"/>
      <c r="I28" s="508"/>
      <c r="J28" s="508"/>
      <c r="K28" s="508"/>
      <c r="L28" s="508"/>
      <c r="M28" s="508"/>
      <c r="N28" s="508"/>
      <c r="O28" s="508"/>
      <c r="P28" s="508"/>
      <c r="Q28" s="508"/>
      <c r="R28" s="508"/>
      <c r="S28" s="508"/>
      <c r="T28" s="508"/>
      <c r="U28" s="508"/>
      <c r="V28" s="508"/>
      <c r="W28" s="332"/>
    </row>
    <row r="29" spans="1:37" s="11" customFormat="1" ht="22.5" customHeight="1" x14ac:dyDescent="0.2">
      <c r="A29" s="332"/>
      <c r="B29" s="333"/>
      <c r="D29" s="508"/>
      <c r="E29" s="508"/>
      <c r="F29" s="508"/>
      <c r="G29" s="508"/>
      <c r="H29" s="508"/>
      <c r="I29" s="508"/>
      <c r="J29" s="508"/>
      <c r="K29" s="508"/>
      <c r="L29" s="508"/>
      <c r="M29" s="508"/>
      <c r="N29" s="508"/>
      <c r="O29" s="508"/>
      <c r="P29" s="508"/>
      <c r="Q29" s="508"/>
      <c r="R29" s="508"/>
      <c r="S29" s="508"/>
      <c r="T29" s="508"/>
      <c r="U29" s="508"/>
      <c r="V29" s="508"/>
      <c r="W29" s="332"/>
    </row>
    <row r="30" spans="1:37" s="11" customFormat="1" ht="22.5" customHeight="1" x14ac:dyDescent="0.2">
      <c r="A30" s="332"/>
      <c r="B30" s="333"/>
      <c r="D30" s="508"/>
      <c r="E30" s="508"/>
      <c r="F30" s="508"/>
      <c r="G30" s="508"/>
      <c r="H30" s="508"/>
      <c r="I30" s="508"/>
      <c r="J30" s="508"/>
      <c r="K30" s="508"/>
      <c r="L30" s="508"/>
      <c r="M30" s="508"/>
      <c r="N30" s="508"/>
      <c r="O30" s="508"/>
      <c r="P30" s="508"/>
      <c r="Q30" s="508"/>
      <c r="R30" s="508"/>
      <c r="S30" s="508"/>
      <c r="T30" s="508"/>
      <c r="U30" s="508"/>
      <c r="V30" s="508"/>
      <c r="W30" s="332"/>
    </row>
    <row r="31" spans="1:37" s="11" customFormat="1" ht="22.5" customHeight="1" x14ac:dyDescent="0.2">
      <c r="A31" s="332"/>
      <c r="B31" s="333"/>
      <c r="D31" s="508"/>
      <c r="E31" s="508"/>
      <c r="F31" s="508"/>
      <c r="G31" s="508"/>
      <c r="H31" s="508"/>
      <c r="I31" s="508"/>
      <c r="J31" s="508"/>
      <c r="K31" s="508"/>
      <c r="L31" s="508"/>
      <c r="M31" s="508"/>
      <c r="N31" s="508"/>
      <c r="O31" s="508"/>
      <c r="P31" s="508"/>
      <c r="Q31" s="508"/>
      <c r="R31" s="508"/>
      <c r="S31" s="508"/>
      <c r="T31" s="508"/>
      <c r="U31" s="508"/>
      <c r="V31" s="508"/>
      <c r="W31" s="332"/>
    </row>
    <row r="32" spans="1:37" s="11" customFormat="1" ht="11" customHeight="1" x14ac:dyDescent="0.2">
      <c r="A32" s="332"/>
      <c r="B32" s="333"/>
      <c r="C32" s="332"/>
      <c r="D32" s="332"/>
      <c r="E32" s="332"/>
      <c r="F32" s="332"/>
      <c r="G32" s="332"/>
      <c r="H32" s="332"/>
      <c r="I32" s="332"/>
      <c r="J32" s="332"/>
      <c r="K32" s="332"/>
      <c r="L32" s="332"/>
      <c r="M32" s="332"/>
      <c r="N32" s="332"/>
      <c r="O32" s="332"/>
      <c r="P32" s="332"/>
      <c r="Q32" s="332"/>
      <c r="R32" s="332"/>
      <c r="S32" s="332"/>
      <c r="T32" s="332"/>
      <c r="U32" s="332"/>
      <c r="V32" s="332"/>
      <c r="W32" s="332"/>
    </row>
    <row r="33" spans="1:28" s="11" customFormat="1" ht="21.5" customHeight="1" x14ac:dyDescent="0.2">
      <c r="A33" s="332"/>
      <c r="B33" s="335"/>
      <c r="C33" s="336" t="s">
        <v>736</v>
      </c>
      <c r="D33" s="332"/>
      <c r="E33" s="332"/>
      <c r="F33" s="332"/>
      <c r="G33" s="332"/>
      <c r="H33" s="332"/>
      <c r="I33" s="332"/>
      <c r="J33" s="332"/>
      <c r="K33" s="332"/>
      <c r="L33" s="332"/>
      <c r="M33" s="332"/>
      <c r="N33" s="332"/>
      <c r="O33" s="332"/>
      <c r="P33" s="332"/>
      <c r="Q33" s="332"/>
      <c r="R33" s="332"/>
      <c r="S33" s="332"/>
      <c r="T33" s="332"/>
      <c r="U33" s="332"/>
      <c r="V33" s="332"/>
      <c r="W33" s="332"/>
    </row>
    <row r="34" spans="1:28" s="11" customFormat="1" ht="41" customHeight="1" x14ac:dyDescent="0.3">
      <c r="A34" s="332"/>
      <c r="B34" s="351">
        <v>3</v>
      </c>
      <c r="C34" s="506" t="s">
        <v>897</v>
      </c>
      <c r="D34" s="506"/>
      <c r="E34" s="506"/>
      <c r="F34" s="506"/>
      <c r="G34" s="506"/>
      <c r="H34" s="506"/>
      <c r="I34" s="506"/>
      <c r="J34" s="506"/>
      <c r="K34" s="506"/>
      <c r="L34" s="506"/>
      <c r="M34" s="506"/>
      <c r="N34" s="506"/>
      <c r="O34" s="506"/>
      <c r="P34" s="506"/>
      <c r="Q34" s="506"/>
      <c r="R34" s="506"/>
      <c r="S34" s="506"/>
      <c r="T34" s="506"/>
      <c r="U34" s="506"/>
      <c r="V34" s="506"/>
      <c r="W34" s="506"/>
    </row>
    <row r="35" spans="1:28" s="11" customFormat="1" ht="21.5" customHeight="1" x14ac:dyDescent="0.2">
      <c r="A35" s="332"/>
      <c r="B35" s="333"/>
      <c r="C35" s="336"/>
      <c r="D35" s="332"/>
      <c r="E35" s="332"/>
      <c r="F35" s="332"/>
      <c r="G35" s="332"/>
      <c r="H35" s="332"/>
      <c r="I35" s="332"/>
      <c r="J35" s="332"/>
      <c r="K35" s="332"/>
      <c r="L35" s="332"/>
      <c r="M35" s="332"/>
      <c r="N35" s="332"/>
      <c r="O35" s="332"/>
      <c r="P35" s="332"/>
      <c r="Q35" s="332"/>
      <c r="R35" s="332"/>
      <c r="S35" s="332"/>
      <c r="T35" s="332"/>
      <c r="U35" s="332"/>
      <c r="V35" s="332"/>
      <c r="W35" s="332"/>
    </row>
    <row r="36" spans="1:28" s="11" customFormat="1" ht="21.5" customHeight="1" x14ac:dyDescent="0.2">
      <c r="A36" s="332"/>
      <c r="B36" s="333"/>
      <c r="C36" s="336"/>
      <c r="D36" s="332"/>
      <c r="E36" s="332"/>
      <c r="F36" s="332"/>
      <c r="G36" s="332"/>
      <c r="H36" s="332"/>
      <c r="I36" s="332"/>
      <c r="J36" s="332"/>
      <c r="K36" s="332"/>
      <c r="L36" s="332"/>
      <c r="M36" s="332"/>
      <c r="N36" s="332"/>
      <c r="O36" s="332"/>
      <c r="P36" s="332"/>
      <c r="Q36" s="332"/>
      <c r="R36" s="332"/>
      <c r="S36" s="332"/>
      <c r="T36" s="332"/>
      <c r="U36" s="332"/>
      <c r="V36" s="332"/>
      <c r="W36" s="332"/>
    </row>
    <row r="37" spans="1:28" s="11" customFormat="1" ht="21.5" customHeight="1" x14ac:dyDescent="0.2">
      <c r="A37" s="332"/>
      <c r="B37" s="333"/>
      <c r="C37" s="336"/>
      <c r="D37" s="332"/>
      <c r="E37" s="332"/>
      <c r="F37" s="332"/>
      <c r="G37" s="332"/>
      <c r="H37" s="332"/>
      <c r="I37" s="332"/>
      <c r="J37" s="332"/>
      <c r="K37" s="332"/>
      <c r="L37" s="332"/>
      <c r="M37" s="332"/>
      <c r="N37" s="332"/>
      <c r="O37" s="332"/>
      <c r="P37" s="332"/>
      <c r="Q37" s="332"/>
      <c r="R37" s="332"/>
      <c r="S37" s="332"/>
      <c r="T37" s="332"/>
      <c r="U37" s="332"/>
      <c r="V37" s="332"/>
      <c r="W37" s="332"/>
    </row>
    <row r="38" spans="1:28" s="11" customFormat="1" ht="21.5" customHeight="1" x14ac:dyDescent="0.2">
      <c r="A38" s="332"/>
      <c r="B38" s="333"/>
      <c r="C38" s="336"/>
      <c r="D38" s="332"/>
      <c r="E38" s="332"/>
      <c r="F38" s="332"/>
      <c r="G38" s="332"/>
      <c r="H38" s="332"/>
      <c r="I38" s="332"/>
      <c r="J38" s="332"/>
      <c r="K38" s="332"/>
      <c r="L38" s="332"/>
      <c r="M38" s="332"/>
      <c r="N38" s="332"/>
      <c r="O38" s="332"/>
      <c r="P38" s="332"/>
      <c r="Q38" s="332"/>
      <c r="R38" s="332"/>
      <c r="S38" s="332"/>
      <c r="T38" s="332"/>
      <c r="U38" s="332"/>
      <c r="V38" s="332"/>
      <c r="W38" s="332"/>
    </row>
    <row r="39" spans="1:28" s="11" customFormat="1" ht="21.5" customHeight="1" x14ac:dyDescent="0.2">
      <c r="A39" s="332"/>
      <c r="B39" s="333"/>
      <c r="C39" s="336"/>
      <c r="D39" s="332"/>
      <c r="E39" s="332"/>
      <c r="F39" s="332"/>
      <c r="G39" s="332"/>
      <c r="H39" s="332"/>
      <c r="I39" s="332"/>
      <c r="J39" s="332"/>
      <c r="K39" s="332"/>
      <c r="L39" s="332"/>
      <c r="M39" s="332"/>
      <c r="N39" s="332"/>
      <c r="O39" s="332"/>
      <c r="P39" s="332"/>
      <c r="Q39" s="332"/>
      <c r="R39" s="332"/>
      <c r="S39" s="332"/>
      <c r="T39" s="332"/>
      <c r="U39" s="332"/>
      <c r="V39" s="332"/>
      <c r="W39" s="332"/>
    </row>
    <row r="40" spans="1:28" s="11" customFormat="1" ht="21.5" customHeight="1" x14ac:dyDescent="0.2">
      <c r="A40" s="332"/>
      <c r="B40" s="333"/>
      <c r="C40" s="336"/>
      <c r="D40" s="332"/>
      <c r="E40" s="332"/>
      <c r="F40" s="332"/>
      <c r="G40" s="332"/>
      <c r="H40" s="332"/>
      <c r="I40" s="332"/>
      <c r="J40" s="332"/>
      <c r="K40" s="332"/>
      <c r="L40" s="332"/>
      <c r="M40" s="332"/>
      <c r="N40" s="332"/>
      <c r="O40" s="332"/>
      <c r="P40" s="332"/>
      <c r="Q40" s="332"/>
      <c r="R40" s="332"/>
      <c r="S40" s="332"/>
      <c r="T40" s="332"/>
      <c r="U40" s="332"/>
      <c r="V40" s="332"/>
      <c r="W40" s="332"/>
    </row>
    <row r="41" spans="1:28" ht="17.25" customHeight="1" x14ac:dyDescent="0.2">
      <c r="A41" s="332"/>
      <c r="B41" s="333"/>
      <c r="C41" s="336"/>
      <c r="D41" s="332"/>
      <c r="E41" s="332"/>
      <c r="F41" s="332"/>
      <c r="G41" s="332"/>
      <c r="H41" s="332"/>
      <c r="I41" s="332"/>
      <c r="J41" s="332"/>
      <c r="K41" s="332"/>
      <c r="L41" s="332"/>
      <c r="M41" s="332"/>
      <c r="N41" s="332"/>
      <c r="O41" s="332"/>
      <c r="P41" s="332"/>
      <c r="Q41" s="332"/>
      <c r="R41" s="332"/>
      <c r="S41" s="332"/>
      <c r="T41" s="332"/>
      <c r="U41" s="332"/>
      <c r="V41" s="332"/>
      <c r="W41" s="332"/>
      <c r="X41" s="15"/>
      <c r="Y41" s="15"/>
      <c r="Z41" s="15"/>
      <c r="AA41" s="6"/>
      <c r="AB41" s="6"/>
    </row>
    <row r="42" spans="1:28" s="11" customFormat="1" ht="28.5" customHeight="1" x14ac:dyDescent="0.2">
      <c r="A42" s="332"/>
      <c r="B42" s="332"/>
      <c r="C42" s="332"/>
      <c r="D42" s="334"/>
      <c r="E42" s="334"/>
      <c r="F42" s="334"/>
      <c r="G42" s="334"/>
      <c r="H42" s="334"/>
      <c r="I42" s="334"/>
      <c r="J42" s="334"/>
      <c r="K42" s="334"/>
      <c r="L42" s="334"/>
      <c r="M42" s="334"/>
      <c r="N42" s="334"/>
      <c r="O42" s="334"/>
      <c r="P42" s="334"/>
      <c r="Q42" s="334"/>
      <c r="R42" s="334"/>
      <c r="S42" s="332"/>
      <c r="T42" s="332"/>
      <c r="U42" s="332"/>
      <c r="V42" s="332"/>
      <c r="W42" s="332"/>
    </row>
    <row r="43" spans="1:28" s="11" customFormat="1" ht="28.5" customHeight="1" x14ac:dyDescent="0.2">
      <c r="A43" s="332"/>
      <c r="B43" s="332"/>
      <c r="C43" s="332"/>
      <c r="D43" s="332"/>
      <c r="E43" s="332"/>
      <c r="F43" s="332"/>
      <c r="G43" s="332"/>
      <c r="H43" s="332"/>
      <c r="I43" s="332"/>
      <c r="J43" s="332"/>
      <c r="K43" s="332"/>
      <c r="L43" s="332"/>
      <c r="M43" s="332"/>
      <c r="N43" s="332"/>
      <c r="O43" s="332"/>
      <c r="P43" s="332"/>
      <c r="Q43" s="332"/>
      <c r="R43" s="332"/>
      <c r="S43" s="332"/>
      <c r="T43" s="332"/>
      <c r="U43" s="332"/>
      <c r="V43" s="332"/>
      <c r="W43" s="332"/>
    </row>
    <row r="44" spans="1:28" s="11" customFormat="1" ht="26.15" customHeight="1" x14ac:dyDescent="0.2">
      <c r="A44" s="332"/>
      <c r="B44" s="332"/>
      <c r="C44" s="332"/>
      <c r="D44" s="332"/>
      <c r="E44" s="332"/>
      <c r="F44" s="332"/>
      <c r="G44" s="332"/>
      <c r="H44" s="332"/>
      <c r="I44" s="332"/>
      <c r="J44" s="332"/>
      <c r="K44" s="332"/>
      <c r="L44" s="332"/>
      <c r="M44" s="332"/>
      <c r="N44" s="332"/>
      <c r="O44" s="332"/>
      <c r="P44" s="332"/>
      <c r="Q44" s="332"/>
      <c r="R44" s="332"/>
      <c r="S44" s="332"/>
      <c r="T44" s="332"/>
      <c r="U44" s="332"/>
      <c r="V44" s="332"/>
      <c r="W44" s="332"/>
    </row>
    <row r="45" spans="1:28" s="11" customFormat="1" ht="23.15" customHeight="1" x14ac:dyDescent="0.2">
      <c r="A45" s="332"/>
      <c r="B45" s="332"/>
      <c r="C45" s="332"/>
      <c r="D45" s="332"/>
      <c r="E45" s="332"/>
      <c r="F45" s="332"/>
      <c r="G45" s="332"/>
      <c r="H45" s="332"/>
      <c r="I45" s="332"/>
      <c r="J45" s="332"/>
      <c r="K45" s="332"/>
      <c r="L45" s="332"/>
      <c r="M45" s="332"/>
      <c r="N45" s="332"/>
      <c r="O45" s="332"/>
      <c r="P45" s="332"/>
      <c r="Q45" s="332"/>
      <c r="R45" s="332"/>
      <c r="S45" s="332"/>
      <c r="T45" s="332"/>
      <c r="U45" s="332"/>
      <c r="V45" s="332"/>
      <c r="W45" s="332"/>
    </row>
    <row r="46" spans="1:28" s="11" customFormat="1" ht="11.5" customHeight="1" x14ac:dyDescent="0.2">
      <c r="A46" s="332"/>
      <c r="B46" s="332"/>
      <c r="C46" s="332"/>
      <c r="D46" s="332"/>
      <c r="E46" s="332"/>
      <c r="F46" s="332"/>
      <c r="G46" s="332"/>
      <c r="H46" s="332"/>
      <c r="I46" s="332"/>
      <c r="J46" s="332"/>
      <c r="K46" s="332"/>
      <c r="L46" s="332"/>
      <c r="M46" s="332"/>
      <c r="N46" s="332"/>
      <c r="O46" s="332"/>
      <c r="P46" s="332"/>
      <c r="Q46" s="332"/>
      <c r="R46" s="332"/>
      <c r="S46" s="332"/>
      <c r="T46" s="332"/>
      <c r="U46" s="332"/>
      <c r="V46" s="332"/>
      <c r="W46" s="332"/>
    </row>
    <row r="47" spans="1:28" s="11" customFormat="1" ht="20.149999999999999" customHeight="1" x14ac:dyDescent="0.2">
      <c r="A47" s="332"/>
      <c r="B47" s="332"/>
      <c r="C47" s="332"/>
      <c r="D47" s="332"/>
      <c r="E47" s="332"/>
      <c r="F47" s="332"/>
      <c r="G47" s="332"/>
      <c r="H47" s="332"/>
      <c r="I47" s="332"/>
      <c r="J47" s="332"/>
      <c r="K47" s="332"/>
      <c r="L47" s="332"/>
      <c r="M47" s="332"/>
      <c r="N47" s="332"/>
      <c r="O47" s="332"/>
      <c r="P47" s="332"/>
      <c r="Q47" s="332"/>
      <c r="R47" s="332"/>
      <c r="S47" s="332"/>
      <c r="T47" s="332"/>
      <c r="U47" s="332"/>
      <c r="V47" s="332"/>
      <c r="W47" s="332"/>
    </row>
    <row r="48" spans="1:28" s="11" customFormat="1" ht="20.149999999999999" customHeight="1" x14ac:dyDescent="0.2">
      <c r="A48" s="332"/>
      <c r="B48" s="332"/>
      <c r="C48" s="332"/>
      <c r="D48" s="332"/>
      <c r="E48" s="332"/>
      <c r="F48" s="332"/>
      <c r="G48" s="332"/>
      <c r="H48" s="332"/>
      <c r="I48" s="332"/>
      <c r="J48" s="332"/>
      <c r="K48" s="332"/>
      <c r="L48" s="332"/>
      <c r="M48" s="332"/>
      <c r="N48" s="332"/>
      <c r="O48" s="332"/>
      <c r="P48" s="332"/>
      <c r="Q48" s="332"/>
      <c r="R48" s="332"/>
      <c r="S48" s="332"/>
      <c r="T48" s="332"/>
      <c r="U48" s="332"/>
      <c r="V48" s="332"/>
      <c r="W48" s="332"/>
    </row>
    <row r="49" spans="1:23" ht="12" customHeight="1" x14ac:dyDescent="0.2">
      <c r="A49" s="332"/>
      <c r="B49" s="332"/>
      <c r="C49" s="332"/>
      <c r="D49" s="332"/>
      <c r="E49" s="332"/>
      <c r="F49" s="332"/>
      <c r="G49" s="332"/>
      <c r="H49" s="332"/>
      <c r="I49" s="332"/>
      <c r="J49" s="332"/>
      <c r="K49" s="332"/>
      <c r="L49" s="332"/>
      <c r="M49" s="332"/>
      <c r="N49" s="332"/>
      <c r="O49" s="332"/>
      <c r="P49" s="332"/>
      <c r="Q49" s="332"/>
      <c r="R49" s="332"/>
      <c r="S49" s="332"/>
      <c r="T49" s="332"/>
      <c r="U49" s="332"/>
      <c r="V49" s="332"/>
      <c r="W49" s="332"/>
    </row>
    <row r="50" spans="1:23" ht="16" x14ac:dyDescent="0.2">
      <c r="A50" s="6" t="s">
        <v>24</v>
      </c>
      <c r="B50" s="337"/>
      <c r="C50" s="332"/>
      <c r="D50" s="332"/>
      <c r="E50" s="332"/>
      <c r="F50" s="332"/>
      <c r="G50" s="332"/>
      <c r="H50" s="332"/>
      <c r="I50" s="332"/>
      <c r="J50" s="332"/>
      <c r="K50" s="332"/>
      <c r="L50" s="332"/>
      <c r="M50" s="332"/>
      <c r="N50" s="332"/>
      <c r="O50" s="332"/>
      <c r="P50" s="332"/>
      <c r="Q50" s="332"/>
      <c r="R50" s="332"/>
      <c r="S50" s="332"/>
      <c r="T50" s="332"/>
      <c r="U50" s="332"/>
      <c r="V50" s="332"/>
      <c r="W50" s="332"/>
    </row>
    <row r="51" spans="1:23" x14ac:dyDescent="0.2">
      <c r="C51" s="337"/>
      <c r="D51" s="337"/>
      <c r="E51" s="337"/>
      <c r="F51" s="337"/>
      <c r="G51" s="337"/>
      <c r="H51" s="337"/>
      <c r="I51" s="337"/>
      <c r="J51" s="337"/>
      <c r="K51" s="337"/>
      <c r="L51" s="337"/>
      <c r="M51" s="337"/>
      <c r="N51" s="337"/>
      <c r="O51" s="337"/>
      <c r="P51" s="337"/>
      <c r="Q51" s="337"/>
      <c r="R51" s="337"/>
      <c r="S51" s="337"/>
      <c r="T51" s="337"/>
      <c r="U51" s="337"/>
      <c r="V51" s="337"/>
      <c r="W51" s="6"/>
    </row>
  </sheetData>
  <sheetProtection sheet="1" formatCells="0" insertColumns="0" insertRows="0" selectLockedCells="1" selectUnlockedCells="1"/>
  <mergeCells count="16">
    <mergeCell ref="C34:W34"/>
    <mergeCell ref="C27:V27"/>
    <mergeCell ref="D28:V31"/>
    <mergeCell ref="C9:W9"/>
    <mergeCell ref="C10:W10"/>
    <mergeCell ref="C12:V12"/>
    <mergeCell ref="C17:V17"/>
    <mergeCell ref="C18:V18"/>
    <mergeCell ref="C23:V23"/>
    <mergeCell ref="C24:V24"/>
    <mergeCell ref="D25:V25"/>
    <mergeCell ref="C8:W8"/>
    <mergeCell ref="C13:W16"/>
    <mergeCell ref="A1:W3"/>
    <mergeCell ref="A4:W5"/>
    <mergeCell ref="A7:W7"/>
  </mergeCells>
  <phoneticPr fontId="2"/>
  <pageMargins left="0.25" right="0.25"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N52"/>
  <sheetViews>
    <sheetView view="pageBreakPreview" topLeftCell="A10" zoomScale="110" zoomScaleNormal="100" zoomScaleSheetLayoutView="110" workbookViewId="0">
      <selection activeCell="E28" sqref="E28:F29"/>
    </sheetView>
  </sheetViews>
  <sheetFormatPr defaultRowHeight="13" x14ac:dyDescent="0.2"/>
  <cols>
    <col min="2" max="2" width="8.7265625" customWidth="1"/>
    <col min="6" max="6" width="1.7265625" customWidth="1"/>
    <col min="7" max="7" width="10.7265625" customWidth="1"/>
    <col min="8" max="8" width="7.453125" customWidth="1"/>
    <col min="9" max="9" width="2.54296875" customWidth="1"/>
    <col min="10" max="10" width="4.54296875" customWidth="1"/>
    <col min="11" max="11" width="3.453125" customWidth="1"/>
    <col min="12" max="12" width="4.90625" customWidth="1"/>
    <col min="13" max="13" width="3.54296875" customWidth="1"/>
  </cols>
  <sheetData>
    <row r="3" spans="1:14" x14ac:dyDescent="0.2">
      <c r="I3" t="s">
        <v>2</v>
      </c>
      <c r="K3" t="s">
        <v>3</v>
      </c>
      <c r="M3" t="s">
        <v>151</v>
      </c>
    </row>
    <row r="4" spans="1:14" x14ac:dyDescent="0.2">
      <c r="A4" s="1011" t="s">
        <v>707</v>
      </c>
      <c r="B4" s="1011"/>
      <c r="C4" s="1011"/>
      <c r="D4" s="1011"/>
    </row>
    <row r="5" spans="1:14" x14ac:dyDescent="0.2">
      <c r="A5" s="1011" t="s">
        <v>706</v>
      </c>
      <c r="B5" s="1011"/>
      <c r="C5" s="1011"/>
      <c r="D5" s="1011"/>
    </row>
    <row r="6" spans="1:14" x14ac:dyDescent="0.2">
      <c r="H6" s="266"/>
    </row>
    <row r="7" spans="1:14" x14ac:dyDescent="0.2">
      <c r="G7" s="267" t="s">
        <v>39</v>
      </c>
      <c r="I7" t="s">
        <v>708</v>
      </c>
    </row>
    <row r="8" spans="1:14" x14ac:dyDescent="0.2">
      <c r="G8" s="1012" t="s">
        <v>709</v>
      </c>
      <c r="H8" s="1013"/>
      <c r="I8" s="1013"/>
      <c r="J8" s="1013"/>
      <c r="K8" s="1013"/>
      <c r="L8" s="1013"/>
      <c r="M8" s="1013"/>
      <c r="N8" s="1013"/>
    </row>
    <row r="9" spans="1:14" ht="25.5" customHeight="1" x14ac:dyDescent="0.2">
      <c r="G9" s="1012"/>
      <c r="H9" s="1013"/>
      <c r="I9" s="1013"/>
      <c r="J9" s="1013"/>
      <c r="K9" s="1013"/>
      <c r="L9" s="1013"/>
      <c r="M9" s="1013"/>
      <c r="N9" s="1013"/>
    </row>
    <row r="10" spans="1:14" ht="25" customHeight="1" x14ac:dyDescent="0.2">
      <c r="G10" s="1012" t="s">
        <v>710</v>
      </c>
      <c r="H10" s="1014"/>
      <c r="I10" s="1014"/>
      <c r="J10" s="1014"/>
      <c r="K10" s="1014"/>
      <c r="L10" s="1014"/>
      <c r="M10" s="1014"/>
      <c r="N10" s="1014"/>
    </row>
    <row r="11" spans="1:14" x14ac:dyDescent="0.2">
      <c r="G11" s="1012"/>
      <c r="H11" s="1014"/>
      <c r="I11" s="1014"/>
      <c r="J11" s="1014"/>
      <c r="K11" s="1014"/>
      <c r="L11" s="1014"/>
      <c r="M11" s="1014"/>
      <c r="N11" s="1014"/>
    </row>
    <row r="12" spans="1:14" x14ac:dyDescent="0.2">
      <c r="G12" s="1012" t="s">
        <v>711</v>
      </c>
      <c r="H12" s="1014"/>
      <c r="I12" s="1014"/>
      <c r="J12" s="1014"/>
      <c r="K12" s="1014"/>
      <c r="L12" s="1014"/>
      <c r="M12" s="1014"/>
      <c r="N12" s="1014"/>
    </row>
    <row r="13" spans="1:14" ht="19.5" customHeight="1" x14ac:dyDescent="0.2">
      <c r="G13" s="1012"/>
      <c r="H13" s="1014"/>
      <c r="I13" s="1014"/>
      <c r="J13" s="1014"/>
      <c r="K13" s="1014"/>
      <c r="L13" s="1014"/>
      <c r="M13" s="1014"/>
      <c r="N13" s="1014"/>
    </row>
    <row r="15" spans="1:14" x14ac:dyDescent="0.2">
      <c r="E15" s="1015" t="s">
        <v>712</v>
      </c>
      <c r="F15" s="1015"/>
      <c r="G15" s="1015"/>
    </row>
    <row r="16" spans="1:14" x14ac:dyDescent="0.2">
      <c r="E16" s="1015"/>
      <c r="F16" s="1015"/>
      <c r="G16" s="1015"/>
    </row>
    <row r="17" spans="2:13" x14ac:dyDescent="0.2">
      <c r="E17" s="1015"/>
      <c r="F17" s="1015"/>
      <c r="G17" s="1015"/>
    </row>
    <row r="18" spans="2:13" x14ac:dyDescent="0.2">
      <c r="B18" s="1026" t="s">
        <v>713</v>
      </c>
      <c r="C18" s="1026"/>
      <c r="D18" s="1026"/>
      <c r="E18" s="1026"/>
      <c r="F18" s="1026"/>
      <c r="G18" s="1026"/>
      <c r="H18" s="1026"/>
      <c r="I18" s="1026"/>
      <c r="J18" s="1026"/>
      <c r="K18" s="1026"/>
      <c r="L18" s="1026"/>
      <c r="M18" s="1026"/>
    </row>
    <row r="19" spans="2:13" x14ac:dyDescent="0.2">
      <c r="B19" s="1026"/>
      <c r="C19" s="1026"/>
      <c r="D19" s="1026"/>
      <c r="E19" s="1026"/>
      <c r="F19" s="1026"/>
      <c r="G19" s="1026"/>
      <c r="H19" s="1026"/>
      <c r="I19" s="1026"/>
      <c r="J19" s="1026"/>
      <c r="K19" s="1026"/>
      <c r="L19" s="1026"/>
      <c r="M19" s="1026"/>
    </row>
    <row r="20" spans="2:13" ht="26.5" customHeight="1" x14ac:dyDescent="0.2">
      <c r="B20" s="1026"/>
      <c r="C20" s="1026"/>
      <c r="D20" s="1026"/>
      <c r="E20" s="1026"/>
      <c r="F20" s="1026"/>
      <c r="G20" s="1026"/>
      <c r="H20" s="1026"/>
      <c r="I20" s="1026"/>
      <c r="J20" s="1026"/>
      <c r="K20" s="1026"/>
      <c r="L20" s="1026"/>
      <c r="M20" s="1026"/>
    </row>
    <row r="22" spans="2:13" x14ac:dyDescent="0.2">
      <c r="B22" s="1026" t="s">
        <v>714</v>
      </c>
      <c r="C22" s="1026"/>
      <c r="D22" s="1026"/>
      <c r="E22" s="1026"/>
      <c r="F22" s="1026"/>
      <c r="G22" s="1026"/>
      <c r="H22" s="1026"/>
      <c r="I22" s="1026"/>
      <c r="J22" s="1026"/>
      <c r="K22" s="1026"/>
      <c r="L22" s="1026"/>
      <c r="M22" s="1026"/>
    </row>
    <row r="23" spans="2:13" ht="29" customHeight="1" x14ac:dyDescent="0.2">
      <c r="B23" s="1026"/>
      <c r="C23" s="1026"/>
      <c r="D23" s="1026"/>
      <c r="E23" s="1026"/>
      <c r="F23" s="1026"/>
      <c r="G23" s="1026"/>
      <c r="H23" s="1026"/>
      <c r="I23" s="1026"/>
      <c r="J23" s="1026"/>
      <c r="K23" s="1026"/>
      <c r="L23" s="1026"/>
      <c r="M23" s="1026"/>
    </row>
    <row r="26" spans="2:13" x14ac:dyDescent="0.2">
      <c r="B26" s="1016" t="s">
        <v>715</v>
      </c>
      <c r="C26" s="1016"/>
      <c r="D26" s="1016"/>
      <c r="E26" s="1016" t="s">
        <v>734</v>
      </c>
      <c r="F26" s="1016"/>
      <c r="G26" s="1016"/>
      <c r="H26" s="1016"/>
      <c r="I26" s="1016"/>
      <c r="J26" s="1016"/>
      <c r="K26" s="1016"/>
      <c r="L26" s="1016"/>
      <c r="M26" s="1016"/>
    </row>
    <row r="27" spans="2:13" ht="21" customHeight="1" x14ac:dyDescent="0.2">
      <c r="B27" s="1016"/>
      <c r="C27" s="1016"/>
      <c r="D27" s="1016"/>
      <c r="E27" s="1016"/>
      <c r="F27" s="1016"/>
      <c r="G27" s="1016"/>
      <c r="H27" s="1016"/>
      <c r="I27" s="1016"/>
      <c r="J27" s="1016"/>
      <c r="K27" s="1016"/>
      <c r="L27" s="1016"/>
      <c r="M27" s="1016"/>
    </row>
    <row r="28" spans="2:13" ht="13" customHeight="1" x14ac:dyDescent="0.2">
      <c r="B28" s="1027" t="s">
        <v>717</v>
      </c>
      <c r="C28" s="1028"/>
      <c r="D28" s="1028"/>
      <c r="E28" s="1027" t="s">
        <v>716</v>
      </c>
      <c r="F28" s="1027"/>
      <c r="G28" s="1016"/>
      <c r="H28" s="1016"/>
      <c r="I28" s="1016"/>
      <c r="J28" s="1016"/>
      <c r="K28" s="1016"/>
      <c r="L28" s="1016"/>
      <c r="M28" s="1016"/>
    </row>
    <row r="29" spans="2:13" ht="19.5" customHeight="1" x14ac:dyDescent="0.2">
      <c r="B29" s="1027"/>
      <c r="C29" s="1028"/>
      <c r="D29" s="1028"/>
      <c r="E29" s="1027"/>
      <c r="F29" s="1027"/>
      <c r="G29" s="1016"/>
      <c r="H29" s="1016"/>
      <c r="I29" s="1016"/>
      <c r="J29" s="1016"/>
      <c r="K29" s="1016"/>
      <c r="L29" s="1016"/>
      <c r="M29" s="1016"/>
    </row>
    <row r="30" spans="2:13" ht="18" customHeight="1" x14ac:dyDescent="0.2">
      <c r="B30" s="223" t="s">
        <v>718</v>
      </c>
      <c r="C30" s="224"/>
      <c r="D30" s="224"/>
      <c r="E30" s="224"/>
      <c r="F30" s="224"/>
      <c r="G30" s="224"/>
      <c r="H30" s="224"/>
      <c r="I30" s="224"/>
      <c r="J30" s="224"/>
      <c r="K30" s="224"/>
      <c r="L30" s="224"/>
      <c r="M30" s="225"/>
    </row>
    <row r="31" spans="2:13" ht="18" customHeight="1" x14ac:dyDescent="0.2">
      <c r="B31" s="268" t="s">
        <v>719</v>
      </c>
      <c r="C31" s="269" t="s">
        <v>720</v>
      </c>
      <c r="D31" s="269"/>
      <c r="E31" s="269"/>
      <c r="F31" s="269"/>
      <c r="G31" s="269"/>
      <c r="H31" s="269"/>
      <c r="I31" s="269"/>
      <c r="J31" s="269"/>
      <c r="K31" s="269"/>
      <c r="L31" s="269"/>
      <c r="M31" s="226"/>
    </row>
    <row r="32" spans="2:13" ht="18" customHeight="1" x14ac:dyDescent="0.2">
      <c r="B32" s="268" t="s">
        <v>719</v>
      </c>
      <c r="C32" s="269" t="s">
        <v>721</v>
      </c>
      <c r="D32" s="269"/>
      <c r="E32" s="269"/>
      <c r="F32" s="269"/>
      <c r="G32" s="269"/>
      <c r="H32" s="269"/>
      <c r="I32" s="269"/>
      <c r="J32" s="269"/>
      <c r="K32" s="269"/>
      <c r="L32" s="269"/>
      <c r="M32" s="226"/>
    </row>
    <row r="33" spans="2:13" ht="18" customHeight="1" x14ac:dyDescent="0.2">
      <c r="B33" s="268" t="s">
        <v>719</v>
      </c>
      <c r="C33" s="269" t="s">
        <v>722</v>
      </c>
      <c r="D33" s="269"/>
      <c r="E33" s="269"/>
      <c r="F33" s="269"/>
      <c r="G33" s="269"/>
      <c r="H33" s="269"/>
      <c r="I33" s="269"/>
      <c r="J33" s="269"/>
      <c r="K33" s="269"/>
      <c r="L33" s="269"/>
      <c r="M33" s="226"/>
    </row>
    <row r="34" spans="2:13" ht="18" customHeight="1" x14ac:dyDescent="0.2">
      <c r="B34" s="270" t="s">
        <v>723</v>
      </c>
      <c r="C34" s="227" t="s">
        <v>724</v>
      </c>
      <c r="D34" s="227"/>
      <c r="E34" s="227"/>
      <c r="F34" s="227"/>
      <c r="G34" s="227"/>
      <c r="H34" s="227"/>
      <c r="I34" s="227"/>
      <c r="J34" s="227"/>
      <c r="K34" s="227"/>
      <c r="L34" s="227"/>
      <c r="M34" s="228"/>
    </row>
    <row r="35" spans="2:13" x14ac:dyDescent="0.2">
      <c r="B35" s="1017"/>
      <c r="C35" s="1018"/>
      <c r="D35" s="1018"/>
      <c r="E35" s="1018"/>
      <c r="F35" s="1018"/>
      <c r="G35" s="1018"/>
      <c r="H35" s="1018"/>
      <c r="I35" s="1018"/>
      <c r="J35" s="1018"/>
      <c r="K35" s="1018"/>
      <c r="L35" s="1018"/>
      <c r="M35" s="1019"/>
    </row>
    <row r="36" spans="2:13" x14ac:dyDescent="0.2">
      <c r="B36" s="1020"/>
      <c r="C36" s="1021"/>
      <c r="D36" s="1021"/>
      <c r="E36" s="1021"/>
      <c r="F36" s="1021"/>
      <c r="G36" s="1021"/>
      <c r="H36" s="1021"/>
      <c r="I36" s="1021"/>
      <c r="J36" s="1021"/>
      <c r="K36" s="1021"/>
      <c r="L36" s="1021"/>
      <c r="M36" s="1022"/>
    </row>
    <row r="37" spans="2:13" x14ac:dyDescent="0.2">
      <c r="B37" s="1020"/>
      <c r="C37" s="1021"/>
      <c r="D37" s="1021"/>
      <c r="E37" s="1021"/>
      <c r="F37" s="1021"/>
      <c r="G37" s="1021"/>
      <c r="H37" s="1021"/>
      <c r="I37" s="1021"/>
      <c r="J37" s="1021"/>
      <c r="K37" s="1021"/>
      <c r="L37" s="1021"/>
      <c r="M37" s="1022"/>
    </row>
    <row r="38" spans="2:13" x14ac:dyDescent="0.2">
      <c r="B38" s="1020"/>
      <c r="C38" s="1021"/>
      <c r="D38" s="1021"/>
      <c r="E38" s="1021"/>
      <c r="F38" s="1021"/>
      <c r="G38" s="1021"/>
      <c r="H38" s="1021"/>
      <c r="I38" s="1021"/>
      <c r="J38" s="1021"/>
      <c r="K38" s="1021"/>
      <c r="L38" s="1021"/>
      <c r="M38" s="1022"/>
    </row>
    <row r="39" spans="2:13" x14ac:dyDescent="0.2">
      <c r="B39" s="1020"/>
      <c r="C39" s="1021"/>
      <c r="D39" s="1021"/>
      <c r="E39" s="1021"/>
      <c r="F39" s="1021"/>
      <c r="G39" s="1021"/>
      <c r="H39" s="1021"/>
      <c r="I39" s="1021"/>
      <c r="J39" s="1021"/>
      <c r="K39" s="1021"/>
      <c r="L39" s="1021"/>
      <c r="M39" s="1022"/>
    </row>
    <row r="40" spans="2:13" x14ac:dyDescent="0.2">
      <c r="B40" s="1020"/>
      <c r="C40" s="1021"/>
      <c r="D40" s="1021"/>
      <c r="E40" s="1021"/>
      <c r="F40" s="1021"/>
      <c r="G40" s="1021"/>
      <c r="H40" s="1021"/>
      <c r="I40" s="1021"/>
      <c r="J40" s="1021"/>
      <c r="K40" s="1021"/>
      <c r="L40" s="1021"/>
      <c r="M40" s="1022"/>
    </row>
    <row r="41" spans="2:13" x14ac:dyDescent="0.2">
      <c r="B41" s="1020"/>
      <c r="C41" s="1021"/>
      <c r="D41" s="1021"/>
      <c r="E41" s="1021"/>
      <c r="F41" s="1021"/>
      <c r="G41" s="1021"/>
      <c r="H41" s="1021"/>
      <c r="I41" s="1021"/>
      <c r="J41" s="1021"/>
      <c r="K41" s="1021"/>
      <c r="L41" s="1021"/>
      <c r="M41" s="1022"/>
    </row>
    <row r="42" spans="2:13" x14ac:dyDescent="0.2">
      <c r="B42" s="1020"/>
      <c r="C42" s="1021"/>
      <c r="D42" s="1021"/>
      <c r="E42" s="1021"/>
      <c r="F42" s="1021"/>
      <c r="G42" s="1021"/>
      <c r="H42" s="1021"/>
      <c r="I42" s="1021"/>
      <c r="J42" s="1021"/>
      <c r="K42" s="1021"/>
      <c r="L42" s="1021"/>
      <c r="M42" s="1022"/>
    </row>
    <row r="43" spans="2:13" x14ac:dyDescent="0.2">
      <c r="B43" s="1020"/>
      <c r="C43" s="1021"/>
      <c r="D43" s="1021"/>
      <c r="E43" s="1021"/>
      <c r="F43" s="1021"/>
      <c r="G43" s="1021"/>
      <c r="H43" s="1021"/>
      <c r="I43" s="1021"/>
      <c r="J43" s="1021"/>
      <c r="K43" s="1021"/>
      <c r="L43" s="1021"/>
      <c r="M43" s="1022"/>
    </row>
    <row r="44" spans="2:13" x14ac:dyDescent="0.2">
      <c r="B44" s="1020"/>
      <c r="C44" s="1021"/>
      <c r="D44" s="1021"/>
      <c r="E44" s="1021"/>
      <c r="F44" s="1021"/>
      <c r="G44" s="1021"/>
      <c r="H44" s="1021"/>
      <c r="I44" s="1021"/>
      <c r="J44" s="1021"/>
      <c r="K44" s="1021"/>
      <c r="L44" s="1021"/>
      <c r="M44" s="1022"/>
    </row>
    <row r="45" spans="2:13" x14ac:dyDescent="0.2">
      <c r="B45" s="1020"/>
      <c r="C45" s="1021"/>
      <c r="D45" s="1021"/>
      <c r="E45" s="1021"/>
      <c r="F45" s="1021"/>
      <c r="G45" s="1021"/>
      <c r="H45" s="1021"/>
      <c r="I45" s="1021"/>
      <c r="J45" s="1021"/>
      <c r="K45" s="1021"/>
      <c r="L45" s="1021"/>
      <c r="M45" s="1022"/>
    </row>
    <row r="46" spans="2:13" x14ac:dyDescent="0.2">
      <c r="B46" s="1020"/>
      <c r="C46" s="1021"/>
      <c r="D46" s="1021"/>
      <c r="E46" s="1021"/>
      <c r="F46" s="1021"/>
      <c r="G46" s="1021"/>
      <c r="H46" s="1021"/>
      <c r="I46" s="1021"/>
      <c r="J46" s="1021"/>
      <c r="K46" s="1021"/>
      <c r="L46" s="1021"/>
      <c r="M46" s="1022"/>
    </row>
    <row r="47" spans="2:13" x14ac:dyDescent="0.2">
      <c r="B47" s="1020"/>
      <c r="C47" s="1021"/>
      <c r="D47" s="1021"/>
      <c r="E47" s="1021"/>
      <c r="F47" s="1021"/>
      <c r="G47" s="1021"/>
      <c r="H47" s="1021"/>
      <c r="I47" s="1021"/>
      <c r="J47" s="1021"/>
      <c r="K47" s="1021"/>
      <c r="L47" s="1021"/>
      <c r="M47" s="1022"/>
    </row>
    <row r="48" spans="2:13" x14ac:dyDescent="0.2">
      <c r="B48" s="1020"/>
      <c r="C48" s="1021"/>
      <c r="D48" s="1021"/>
      <c r="E48" s="1021"/>
      <c r="F48" s="1021"/>
      <c r="G48" s="1021"/>
      <c r="H48" s="1021"/>
      <c r="I48" s="1021"/>
      <c r="J48" s="1021"/>
      <c r="K48" s="1021"/>
      <c r="L48" s="1021"/>
      <c r="M48" s="1022"/>
    </row>
    <row r="49" spans="2:13" x14ac:dyDescent="0.2">
      <c r="B49" s="1020"/>
      <c r="C49" s="1021"/>
      <c r="D49" s="1021"/>
      <c r="E49" s="1021"/>
      <c r="F49" s="1021"/>
      <c r="G49" s="1021"/>
      <c r="H49" s="1021"/>
      <c r="I49" s="1021"/>
      <c r="J49" s="1021"/>
      <c r="K49" s="1021"/>
      <c r="L49" s="1021"/>
      <c r="M49" s="1022"/>
    </row>
    <row r="50" spans="2:13" x14ac:dyDescent="0.2">
      <c r="B50" s="1020"/>
      <c r="C50" s="1021"/>
      <c r="D50" s="1021"/>
      <c r="E50" s="1021"/>
      <c r="F50" s="1021"/>
      <c r="G50" s="1021"/>
      <c r="H50" s="1021"/>
      <c r="I50" s="1021"/>
      <c r="J50" s="1021"/>
      <c r="K50" s="1021"/>
      <c r="L50" s="1021"/>
      <c r="M50" s="1022"/>
    </row>
    <row r="51" spans="2:13" x14ac:dyDescent="0.2">
      <c r="B51" s="1020"/>
      <c r="C51" s="1021"/>
      <c r="D51" s="1021"/>
      <c r="E51" s="1021"/>
      <c r="F51" s="1021"/>
      <c r="G51" s="1021"/>
      <c r="H51" s="1021"/>
      <c r="I51" s="1021"/>
      <c r="J51" s="1021"/>
      <c r="K51" s="1021"/>
      <c r="L51" s="1021"/>
      <c r="M51" s="1022"/>
    </row>
    <row r="52" spans="2:13" x14ac:dyDescent="0.2">
      <c r="B52" s="1023"/>
      <c r="C52" s="1024"/>
      <c r="D52" s="1024"/>
      <c r="E52" s="1024"/>
      <c r="F52" s="1024"/>
      <c r="G52" s="1024"/>
      <c r="H52" s="1024"/>
      <c r="I52" s="1024"/>
      <c r="J52" s="1024"/>
      <c r="K52" s="1024"/>
      <c r="L52" s="1024"/>
      <c r="M52" s="1025"/>
    </row>
  </sheetData>
  <mergeCells count="20">
    <mergeCell ref="G28:M29"/>
    <mergeCell ref="B35:M52"/>
    <mergeCell ref="B18:M20"/>
    <mergeCell ref="B22:M23"/>
    <mergeCell ref="B26:B27"/>
    <mergeCell ref="C26:D27"/>
    <mergeCell ref="B28:B29"/>
    <mergeCell ref="C28:D29"/>
    <mergeCell ref="E28:F29"/>
    <mergeCell ref="E26:F27"/>
    <mergeCell ref="H8:N9"/>
    <mergeCell ref="H10:N11"/>
    <mergeCell ref="H12:N13"/>
    <mergeCell ref="E15:G17"/>
    <mergeCell ref="G26:M27"/>
    <mergeCell ref="A4:D4"/>
    <mergeCell ref="A5:D5"/>
    <mergeCell ref="G10:G11"/>
    <mergeCell ref="G8:G9"/>
    <mergeCell ref="G12:G13"/>
  </mergeCells>
  <phoneticPr fontId="2"/>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130" zoomScaleNormal="130" zoomScaleSheetLayoutView="100" zoomScalePageLayoutView="115" workbookViewId="0">
      <selection activeCell="J5" sqref="J5"/>
    </sheetView>
  </sheetViews>
  <sheetFormatPr defaultColWidth="2.1796875" defaultRowHeight="12" x14ac:dyDescent="0.2"/>
  <cols>
    <col min="1" max="1" width="6.453125" style="230" customWidth="1"/>
    <col min="2" max="2" width="13.7265625" style="230" customWidth="1"/>
    <col min="3" max="3" width="10.6328125" style="230" customWidth="1"/>
    <col min="4" max="4" width="10.7265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6" ht="30" customHeight="1" x14ac:dyDescent="0.2">
      <c r="A1" s="1029" t="s">
        <v>837</v>
      </c>
      <c r="B1" s="1029"/>
      <c r="C1" s="1029"/>
      <c r="D1" s="1029"/>
      <c r="E1" s="1029"/>
      <c r="F1" s="1029"/>
      <c r="G1" s="1029"/>
      <c r="H1" s="1029"/>
      <c r="I1" s="1029"/>
    </row>
    <row r="2" spans="1:16" ht="15" customHeight="1" x14ac:dyDescent="0.2">
      <c r="A2" s="1030" t="s">
        <v>892</v>
      </c>
      <c r="B2" s="1030"/>
      <c r="C2" s="1030"/>
      <c r="D2" s="1030"/>
      <c r="E2" s="1030"/>
      <c r="F2" s="1030"/>
      <c r="G2" s="1030"/>
      <c r="H2" s="1030"/>
      <c r="I2" s="1030"/>
    </row>
    <row r="3" spans="1:16" ht="15" customHeight="1" x14ac:dyDescent="0.2">
      <c r="B3" s="1031"/>
      <c r="C3" s="1032"/>
      <c r="D3" s="1032"/>
      <c r="E3" s="1032"/>
      <c r="F3" s="1032"/>
      <c r="G3" s="1032"/>
      <c r="H3" s="1032"/>
      <c r="I3" s="1032"/>
      <c r="J3" s="236" t="s">
        <v>609</v>
      </c>
    </row>
    <row r="4" spans="1:16" ht="67.5" customHeight="1" x14ac:dyDescent="0.2">
      <c r="A4" s="234" t="s">
        <v>608</v>
      </c>
      <c r="B4" s="234" t="s">
        <v>660</v>
      </c>
      <c r="C4" s="234" t="s">
        <v>661</v>
      </c>
      <c r="D4" s="234" t="s">
        <v>605</v>
      </c>
      <c r="E4" s="234" t="s">
        <v>604</v>
      </c>
      <c r="F4" s="235" t="s">
        <v>566</v>
      </c>
      <c r="G4" s="234" t="s">
        <v>603</v>
      </c>
      <c r="H4" s="234" t="s">
        <v>602</v>
      </c>
      <c r="I4" s="234" t="s">
        <v>601</v>
      </c>
      <c r="J4" s="234" t="s">
        <v>595</v>
      </c>
      <c r="K4" s="233" t="s">
        <v>599</v>
      </c>
      <c r="L4" s="232"/>
    </row>
    <row r="5" spans="1:16" ht="40" customHeight="1" x14ac:dyDescent="0.2">
      <c r="A5" s="352" t="s">
        <v>838</v>
      </c>
      <c r="B5" s="231"/>
      <c r="C5" s="231"/>
      <c r="D5" s="231"/>
      <c r="E5" s="257"/>
      <c r="F5" s="258"/>
      <c r="G5" s="259"/>
      <c r="H5" s="489">
        <f>原材料・副資材費15[[#This Row],[助成対象経費
(A)×(B)
（税抜）]]*1.1</f>
        <v>0</v>
      </c>
      <c r="I5" s="489">
        <f>原材料・副資材費15[[#This Row],[数量
(A)]]*原材料・副資材費15[[#This Row],[単価(B)
（税抜）]]</f>
        <v>0</v>
      </c>
      <c r="J5" s="231"/>
      <c r="K5"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5" s="232"/>
    </row>
    <row r="6" spans="1:16" ht="40" customHeight="1" x14ac:dyDescent="0.2">
      <c r="A6" s="352" t="s">
        <v>839</v>
      </c>
      <c r="B6" s="231"/>
      <c r="C6" s="231"/>
      <c r="D6" s="231"/>
      <c r="E6" s="257"/>
      <c r="F6" s="258"/>
      <c r="G6" s="259"/>
      <c r="H6" s="489">
        <f>原材料・副資材費15[[#This Row],[助成対象経費
(A)×(B)
（税抜）]]*1.1</f>
        <v>0</v>
      </c>
      <c r="I6" s="489">
        <f>原材料・副資材費15[[#This Row],[数量
(A)]]*原材料・副資材費15[[#This Row],[単価(B)
（税抜）]]</f>
        <v>0</v>
      </c>
      <c r="J6" s="231"/>
      <c r="K6"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6" s="232"/>
      <c r="M6" s="355"/>
      <c r="N6" s="355"/>
    </row>
    <row r="7" spans="1:16" ht="40" customHeight="1" x14ac:dyDescent="0.2">
      <c r="A7" s="352" t="s">
        <v>840</v>
      </c>
      <c r="B7" s="231"/>
      <c r="C7" s="231"/>
      <c r="D7" s="231"/>
      <c r="E7" s="257"/>
      <c r="F7" s="258"/>
      <c r="G7" s="259"/>
      <c r="H7" s="489">
        <f>原材料・副資材費15[[#This Row],[助成対象経費
(A)×(B)
（税抜）]]*1.1</f>
        <v>0</v>
      </c>
      <c r="I7" s="489">
        <f>原材料・副資材費15[[#This Row],[数量
(A)]]*原材料・副資材費15[[#This Row],[単価(B)
（税抜）]]</f>
        <v>0</v>
      </c>
      <c r="J7" s="231"/>
      <c r="K7"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7" s="232"/>
      <c r="P7" s="356">
        <f>'ア　マーケティング調査委託費'!H5</f>
        <v>0</v>
      </c>
    </row>
    <row r="8" spans="1:16" ht="40" customHeight="1" x14ac:dyDescent="0.2">
      <c r="A8" s="352" t="s">
        <v>841</v>
      </c>
      <c r="B8" s="231"/>
      <c r="C8" s="231"/>
      <c r="D8" s="231"/>
      <c r="E8" s="257"/>
      <c r="F8" s="258"/>
      <c r="G8" s="259"/>
      <c r="H8" s="489">
        <f>原材料・副資材費15[[#This Row],[助成対象経費
(A)×(B)
（税抜）]]*1.1</f>
        <v>0</v>
      </c>
      <c r="I8" s="489">
        <f>原材料・副資材費15[[#This Row],[数量
(A)]]*原材料・副資材費15[[#This Row],[単価(B)
（税抜）]]</f>
        <v>0</v>
      </c>
      <c r="J8" s="231"/>
      <c r="K8"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9" spans="1:16" ht="40" customHeight="1" x14ac:dyDescent="0.2">
      <c r="A9" s="352" t="s">
        <v>842</v>
      </c>
      <c r="B9" s="231"/>
      <c r="C9" s="231"/>
      <c r="D9" s="231"/>
      <c r="E9" s="257"/>
      <c r="F9" s="258"/>
      <c r="G9" s="259"/>
      <c r="H9" s="489">
        <f>原材料・副資材費15[[#This Row],[助成対象経費
(A)×(B)
（税抜）]]*1.1</f>
        <v>0</v>
      </c>
      <c r="I9" s="489">
        <f>原材料・副資材費15[[#This Row],[数量
(A)]]*原材料・副資材費15[[#This Row],[単価(B)
（税抜）]]</f>
        <v>0</v>
      </c>
      <c r="J9" s="231"/>
      <c r="K9"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0" spans="1:16" ht="40" customHeight="1" x14ac:dyDescent="0.2">
      <c r="A10" s="352" t="s">
        <v>843</v>
      </c>
      <c r="B10" s="231"/>
      <c r="C10" s="231"/>
      <c r="D10" s="231"/>
      <c r="E10" s="257"/>
      <c r="F10" s="258"/>
      <c r="G10" s="259"/>
      <c r="H10" s="489">
        <f>原材料・副資材費15[[#This Row],[助成対象経費
(A)×(B)
（税抜）]]*1.1</f>
        <v>0</v>
      </c>
      <c r="I10" s="489">
        <f>原材料・副資材費15[[#This Row],[数量
(A)]]*原材料・副資材費15[[#This Row],[単価(B)
（税抜）]]</f>
        <v>0</v>
      </c>
      <c r="J10" s="231"/>
      <c r="K10"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1" spans="1:16" ht="40" customHeight="1" x14ac:dyDescent="0.2">
      <c r="A11" s="352" t="s">
        <v>844</v>
      </c>
      <c r="B11" s="231"/>
      <c r="C11" s="231"/>
      <c r="D11" s="231"/>
      <c r="E11" s="257"/>
      <c r="F11" s="258"/>
      <c r="G11" s="259"/>
      <c r="H11" s="489">
        <f>原材料・副資材費15[[#This Row],[助成対象経費
(A)×(B)
（税抜）]]*1.1</f>
        <v>0</v>
      </c>
      <c r="I11" s="489">
        <f>原材料・副資材費15[[#This Row],[数量
(A)]]*原材料・副資材費15[[#This Row],[単価(B)
（税抜）]]</f>
        <v>0</v>
      </c>
      <c r="J11" s="231"/>
      <c r="K11"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2" spans="1:16" ht="40" customHeight="1" x14ac:dyDescent="0.2">
      <c r="A12" s="352" t="s">
        <v>845</v>
      </c>
      <c r="B12" s="231"/>
      <c r="C12" s="231"/>
      <c r="D12" s="231"/>
      <c r="E12" s="257"/>
      <c r="F12" s="258"/>
      <c r="G12" s="259"/>
      <c r="H12" s="489">
        <f>原材料・副資材費15[[#This Row],[助成対象経費
(A)×(B)
（税抜）]]*1.1</f>
        <v>0</v>
      </c>
      <c r="I12" s="489">
        <f>原材料・副資材費15[[#This Row],[数量
(A)]]*原材料・副資材費15[[#This Row],[単価(B)
（税抜）]]</f>
        <v>0</v>
      </c>
      <c r="J12" s="231"/>
      <c r="K12"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3" spans="1:16" ht="40" customHeight="1" x14ac:dyDescent="0.2">
      <c r="A13" s="352" t="s">
        <v>846</v>
      </c>
      <c r="B13" s="231"/>
      <c r="C13" s="231"/>
      <c r="D13" s="231"/>
      <c r="E13" s="257"/>
      <c r="F13" s="260"/>
      <c r="G13" s="259"/>
      <c r="H13" s="489">
        <f>原材料・副資材費15[[#This Row],[助成対象経費
(A)×(B)
（税抜）]]*1.1</f>
        <v>0</v>
      </c>
      <c r="I13" s="489">
        <f>原材料・副資材費15[[#This Row],[数量
(A)]]*原材料・副資材費15[[#This Row],[単価(B)
（税抜）]]</f>
        <v>0</v>
      </c>
      <c r="J13" s="231"/>
      <c r="K13"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4" spans="1:16" ht="40" customHeight="1" x14ac:dyDescent="0.2">
      <c r="A14" s="352" t="s">
        <v>847</v>
      </c>
      <c r="B14" s="231"/>
      <c r="C14" s="231"/>
      <c r="D14" s="231"/>
      <c r="E14" s="257"/>
      <c r="F14" s="260"/>
      <c r="G14" s="259"/>
      <c r="H14" s="489">
        <f>原材料・副資材費15[[#This Row],[助成対象経費
(A)×(B)
（税抜）]]*1.1</f>
        <v>0</v>
      </c>
      <c r="I14" s="489">
        <f>原材料・副資材費15[[#This Row],[数量
(A)]]*原材料・副資材費15[[#This Row],[単価(B)
（税抜）]]</f>
        <v>0</v>
      </c>
      <c r="J14" s="231"/>
      <c r="K14"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5" spans="1:16" ht="40" customHeight="1" x14ac:dyDescent="0.2">
      <c r="A15" s="352" t="s">
        <v>848</v>
      </c>
      <c r="B15" s="231"/>
      <c r="C15" s="231"/>
      <c r="D15" s="231"/>
      <c r="E15" s="257"/>
      <c r="F15" s="260"/>
      <c r="G15" s="259"/>
      <c r="H15" s="489">
        <f>原材料・副資材費15[[#This Row],[助成対象経費
(A)×(B)
（税抜）]]*1.1</f>
        <v>0</v>
      </c>
      <c r="I15" s="489">
        <f>原材料・副資材費15[[#This Row],[数量
(A)]]*原材料・副資材費15[[#This Row],[単価(B)
（税抜）]]</f>
        <v>0</v>
      </c>
      <c r="J15" s="231"/>
      <c r="K15"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6" spans="1:16" ht="40" customHeight="1" x14ac:dyDescent="0.2">
      <c r="A16" s="352" t="s">
        <v>849</v>
      </c>
      <c r="B16" s="231"/>
      <c r="C16" s="231"/>
      <c r="D16" s="231"/>
      <c r="E16" s="257"/>
      <c r="F16" s="258"/>
      <c r="G16" s="259"/>
      <c r="H16" s="489">
        <f>原材料・副資材費15[[#This Row],[助成対象経費
(A)×(B)
（税抜）]]*1.1</f>
        <v>0</v>
      </c>
      <c r="I16" s="489">
        <f>原材料・副資材費15[[#This Row],[数量
(A)]]*原材料・副資材費15[[#This Row],[単価(B)
（税抜）]]</f>
        <v>0</v>
      </c>
      <c r="J16" s="231"/>
      <c r="K16"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7" spans="1:11" ht="40" customHeight="1" x14ac:dyDescent="0.2">
      <c r="A17" s="352" t="s">
        <v>850</v>
      </c>
      <c r="B17" s="231"/>
      <c r="C17" s="231"/>
      <c r="D17" s="231"/>
      <c r="E17" s="257"/>
      <c r="F17" s="258"/>
      <c r="G17" s="259"/>
      <c r="H17" s="489">
        <f>原材料・副資材費15[[#This Row],[助成対象経費
(A)×(B)
（税抜）]]*1.1</f>
        <v>0</v>
      </c>
      <c r="I17" s="489">
        <f>原材料・副資材費15[[#This Row],[数量
(A)]]*原材料・副資材費15[[#This Row],[単価(B)
（税抜）]]</f>
        <v>0</v>
      </c>
      <c r="J17" s="231"/>
      <c r="K17"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8" spans="1:11" ht="40" customHeight="1" x14ac:dyDescent="0.2">
      <c r="A18" s="352" t="s">
        <v>851</v>
      </c>
      <c r="B18" s="231"/>
      <c r="C18" s="231"/>
      <c r="D18" s="231"/>
      <c r="E18" s="257"/>
      <c r="F18" s="258"/>
      <c r="G18" s="259"/>
      <c r="H18" s="489">
        <f>原材料・副資材費15[[#This Row],[助成対象経費
(A)×(B)
（税抜）]]*1.1</f>
        <v>0</v>
      </c>
      <c r="I18" s="489">
        <f>原材料・副資材費15[[#This Row],[数量
(A)]]*原材料・副資材費15[[#This Row],[単価(B)
（税抜）]]</f>
        <v>0</v>
      </c>
      <c r="J18" s="231"/>
      <c r="K18"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9" spans="1:11" ht="40" customHeight="1" x14ac:dyDescent="0.2">
      <c r="A19" s="352" t="s">
        <v>852</v>
      </c>
      <c r="B19" s="231"/>
      <c r="C19" s="231"/>
      <c r="D19" s="231"/>
      <c r="E19" s="257"/>
      <c r="F19" s="258"/>
      <c r="G19" s="259"/>
      <c r="H19" s="489">
        <f>原材料・副資材費15[[#This Row],[助成対象経費
(A)×(B)
（税抜）]]*1.1</f>
        <v>0</v>
      </c>
      <c r="I19" s="489">
        <f>原材料・副資材費15[[#This Row],[数量
(A)]]*原材料・副資材費15[[#This Row],[単価(B)
（税抜）]]</f>
        <v>0</v>
      </c>
      <c r="J19" s="231"/>
      <c r="K19" s="354"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20" spans="1:11" ht="26.25" customHeight="1" x14ac:dyDescent="0.2">
      <c r="A20" s="357"/>
      <c r="B20" s="380"/>
      <c r="C20" s="380"/>
      <c r="D20" s="380"/>
      <c r="E20" s="380"/>
      <c r="F20" s="380"/>
      <c r="G20" s="383" t="s">
        <v>565</v>
      </c>
      <c r="H20" s="491">
        <f>SUBTOTAL(109,原材料・副資材費15[助成事業に
要する経費
（税込）])</f>
        <v>0</v>
      </c>
      <c r="I20" s="491">
        <f>SUBTOTAL(109,原材料・副資材費15[助成対象経費
(A)×(B)
（税抜）])</f>
        <v>0</v>
      </c>
      <c r="J20" s="381"/>
      <c r="K20" s="360"/>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formatRows="0" insertRows="0" deleteRows="0" selectLockedCells="1"/>
  <mergeCells count="3">
    <mergeCell ref="A1:I1"/>
    <mergeCell ref="A2:I2"/>
    <mergeCell ref="B3:I3"/>
  </mergeCells>
  <phoneticPr fontId="2"/>
  <conditionalFormatting sqref="J5:J19 B5:G19">
    <cfRule type="expression" dxfId="196" priority="1">
      <formula>AND(OR($B5&lt;&gt;"",$C5&lt;&gt;"",$D5&lt;&gt;"",$E5&lt;&gt;"",$F5&lt;&gt;"",$G5&lt;&gt;""),B5="")</formula>
    </cfRule>
  </conditionalFormatting>
  <dataValidations xWindow="810" yWindow="688" count="6">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130" zoomScaleNormal="130" zoomScaleSheetLayoutView="100" zoomScalePageLayoutView="115" workbookViewId="0">
      <selection activeCell="J5" sqref="J5"/>
    </sheetView>
  </sheetViews>
  <sheetFormatPr defaultColWidth="2.1796875" defaultRowHeight="12" x14ac:dyDescent="0.2"/>
  <cols>
    <col min="1" max="1" width="6.453125" style="230" customWidth="1"/>
    <col min="2" max="2" width="13.7265625" style="230" customWidth="1"/>
    <col min="3" max="3" width="10.6328125" style="230" customWidth="1"/>
    <col min="4" max="4" width="10.7265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6" ht="30" customHeight="1" x14ac:dyDescent="0.2">
      <c r="A1" s="1029"/>
      <c r="B1" s="1029"/>
      <c r="C1" s="1029"/>
      <c r="D1" s="1029"/>
      <c r="E1" s="1029"/>
      <c r="F1" s="1029"/>
      <c r="G1" s="1029"/>
      <c r="H1" s="1029"/>
      <c r="I1" s="1029"/>
    </row>
    <row r="2" spans="1:16" ht="15" customHeight="1" x14ac:dyDescent="0.2">
      <c r="A2" s="1030" t="s">
        <v>662</v>
      </c>
      <c r="B2" s="1030"/>
      <c r="C2" s="1030"/>
      <c r="D2" s="1030"/>
      <c r="E2" s="1030"/>
      <c r="F2" s="1030"/>
      <c r="G2" s="1030"/>
      <c r="H2" s="1030"/>
      <c r="I2" s="1030"/>
    </row>
    <row r="3" spans="1:16" ht="15" customHeight="1" x14ac:dyDescent="0.2">
      <c r="B3" s="1031"/>
      <c r="C3" s="1032"/>
      <c r="D3" s="1032"/>
      <c r="E3" s="1032"/>
      <c r="F3" s="1032"/>
      <c r="G3" s="1032"/>
      <c r="H3" s="1032"/>
      <c r="I3" s="1032"/>
      <c r="J3" s="236" t="s">
        <v>609</v>
      </c>
    </row>
    <row r="4" spans="1:16" ht="67.5" customHeight="1" x14ac:dyDescent="0.2">
      <c r="A4" s="234" t="s">
        <v>608</v>
      </c>
      <c r="B4" s="234" t="s">
        <v>607</v>
      </c>
      <c r="C4" s="234" t="s">
        <v>606</v>
      </c>
      <c r="D4" s="234" t="s">
        <v>605</v>
      </c>
      <c r="E4" s="234" t="s">
        <v>604</v>
      </c>
      <c r="F4" s="235" t="s">
        <v>566</v>
      </c>
      <c r="G4" s="234" t="s">
        <v>603</v>
      </c>
      <c r="H4" s="234" t="s">
        <v>602</v>
      </c>
      <c r="I4" s="234" t="s">
        <v>601</v>
      </c>
      <c r="J4" s="234" t="s">
        <v>600</v>
      </c>
      <c r="K4" s="233" t="s">
        <v>599</v>
      </c>
      <c r="L4" s="232"/>
    </row>
    <row r="5" spans="1:16" ht="40" customHeight="1" x14ac:dyDescent="0.2">
      <c r="A5" s="352">
        <f>ROW()-ROW(原材料・副資材費[[#Headers],[番　号]])</f>
        <v>1</v>
      </c>
      <c r="B5" s="231"/>
      <c r="C5" s="231"/>
      <c r="D5" s="231"/>
      <c r="E5" s="257"/>
      <c r="F5" s="258"/>
      <c r="G5" s="259"/>
      <c r="H5" s="489">
        <f>原材料・副資材費[[#This Row],[助成対象経費
(A)×(B)
（税抜）]]*1.1</f>
        <v>0</v>
      </c>
      <c r="I5" s="489">
        <f>原材料・副資材費[[#This Row],[数量
(A)]]*原材料・副資材費[[#This Row],[単価(B)
（税抜）]]</f>
        <v>0</v>
      </c>
      <c r="J5" s="231"/>
      <c r="K5"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232"/>
    </row>
    <row r="6" spans="1:16" ht="40" customHeight="1" x14ac:dyDescent="0.2">
      <c r="A6" s="352">
        <f>ROW()-ROW(原材料・副資材費[[#Headers],[番　号]])</f>
        <v>2</v>
      </c>
      <c r="B6" s="231"/>
      <c r="C6" s="231"/>
      <c r="D6" s="231"/>
      <c r="E6" s="257"/>
      <c r="F6" s="258"/>
      <c r="G6" s="259"/>
      <c r="H6" s="489">
        <f>原材料・副資材費[[#This Row],[助成対象経費
(A)×(B)
（税抜）]]*1.1</f>
        <v>0</v>
      </c>
      <c r="I6" s="489">
        <f>原材料・副資材費[[#This Row],[数量
(A)]]*原材料・副資材費[[#This Row],[単価(B)
（税抜）]]</f>
        <v>0</v>
      </c>
      <c r="J6" s="231"/>
      <c r="K6"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232"/>
      <c r="M6" s="355"/>
      <c r="N6" s="355"/>
    </row>
    <row r="7" spans="1:16" ht="40" customHeight="1" x14ac:dyDescent="0.2">
      <c r="A7" s="352">
        <f>ROW()-ROW(原材料・副資材費[[#Headers],[番　号]])</f>
        <v>3</v>
      </c>
      <c r="B7" s="231"/>
      <c r="C7" s="231"/>
      <c r="D7" s="231"/>
      <c r="E7" s="257"/>
      <c r="F7" s="258"/>
      <c r="G7" s="259"/>
      <c r="H7" s="489">
        <f>原材料・副資材費[[#This Row],[助成対象経費
(A)×(B)
（税抜）]]*1.1</f>
        <v>0</v>
      </c>
      <c r="I7" s="489">
        <f>原材料・副資材費[[#This Row],[数量
(A)]]*原材料・副資材費[[#This Row],[単価(B)
（税抜）]]</f>
        <v>0</v>
      </c>
      <c r="J7" s="231"/>
      <c r="K7"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232"/>
      <c r="P7" s="356">
        <f>'イ　 原材料副資材費'!H5</f>
        <v>0</v>
      </c>
    </row>
    <row r="8" spans="1:16" ht="40" customHeight="1" x14ac:dyDescent="0.2">
      <c r="A8" s="352">
        <f>ROW()-ROW(原材料・副資材費[[#Headers],[番　号]])</f>
        <v>4</v>
      </c>
      <c r="B8" s="231"/>
      <c r="C8" s="231"/>
      <c r="D8" s="231"/>
      <c r="E8" s="257"/>
      <c r="F8" s="258"/>
      <c r="G8" s="259"/>
      <c r="H8" s="489">
        <f>原材料・副資材費[[#This Row],[助成対象経費
(A)×(B)
（税抜）]]*1.1</f>
        <v>0</v>
      </c>
      <c r="I8" s="489">
        <f>原材料・副資材費[[#This Row],[数量
(A)]]*原材料・副資材費[[#This Row],[単価(B)
（税抜）]]</f>
        <v>0</v>
      </c>
      <c r="J8" s="231"/>
      <c r="K8"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16" ht="40" customHeight="1" x14ac:dyDescent="0.2">
      <c r="A9" s="352">
        <f>ROW()-ROW(原材料・副資材費[[#Headers],[番　号]])</f>
        <v>5</v>
      </c>
      <c r="B9" s="231"/>
      <c r="C9" s="231"/>
      <c r="D9" s="231"/>
      <c r="E9" s="257"/>
      <c r="F9" s="258"/>
      <c r="G9" s="259"/>
      <c r="H9" s="489">
        <f>原材料・副資材費[[#This Row],[助成対象経費
(A)×(B)
（税抜）]]*1.1</f>
        <v>0</v>
      </c>
      <c r="I9" s="489">
        <f>原材料・副資材費[[#This Row],[数量
(A)]]*原材料・副資材費[[#This Row],[単価(B)
（税抜）]]</f>
        <v>0</v>
      </c>
      <c r="J9" s="231"/>
      <c r="K9"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16" ht="40" customHeight="1" x14ac:dyDescent="0.2">
      <c r="A10" s="352">
        <f>ROW()-ROW(原材料・副資材費[[#Headers],[番　号]])</f>
        <v>6</v>
      </c>
      <c r="B10" s="231"/>
      <c r="C10" s="231"/>
      <c r="D10" s="231"/>
      <c r="E10" s="257"/>
      <c r="F10" s="258"/>
      <c r="G10" s="259"/>
      <c r="H10" s="489">
        <f>原材料・副資材費[[#This Row],[助成対象経費
(A)×(B)
（税抜）]]*1.1</f>
        <v>0</v>
      </c>
      <c r="I10" s="489">
        <f>原材料・副資材費[[#This Row],[数量
(A)]]*原材料・副資材費[[#This Row],[単価(B)
（税抜）]]</f>
        <v>0</v>
      </c>
      <c r="J10" s="231"/>
      <c r="K10"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16" ht="40" customHeight="1" x14ac:dyDescent="0.2">
      <c r="A11" s="352">
        <f>ROW()-ROW(原材料・副資材費[[#Headers],[番　号]])</f>
        <v>7</v>
      </c>
      <c r="B11" s="231"/>
      <c r="C11" s="231"/>
      <c r="D11" s="231"/>
      <c r="E11" s="257"/>
      <c r="F11" s="258"/>
      <c r="G11" s="259"/>
      <c r="H11" s="489">
        <f>原材料・副資材費[[#This Row],[助成対象経費
(A)×(B)
（税抜）]]*1.1</f>
        <v>0</v>
      </c>
      <c r="I11" s="489">
        <f>原材料・副資材費[[#This Row],[数量
(A)]]*原材料・副資材費[[#This Row],[単価(B)
（税抜）]]</f>
        <v>0</v>
      </c>
      <c r="J11" s="231"/>
      <c r="K11"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16" ht="40" customHeight="1" x14ac:dyDescent="0.2">
      <c r="A12" s="352">
        <f>ROW()-ROW(原材料・副資材費[[#Headers],[番　号]])</f>
        <v>8</v>
      </c>
      <c r="B12" s="231"/>
      <c r="C12" s="231"/>
      <c r="D12" s="231"/>
      <c r="E12" s="257"/>
      <c r="F12" s="258"/>
      <c r="G12" s="259"/>
      <c r="H12" s="489">
        <f>原材料・副資材費[[#This Row],[助成対象経費
(A)×(B)
（税抜）]]*1.1</f>
        <v>0</v>
      </c>
      <c r="I12" s="489">
        <f>原材料・副資材費[[#This Row],[数量
(A)]]*原材料・副資材費[[#This Row],[単価(B)
（税抜）]]</f>
        <v>0</v>
      </c>
      <c r="J12" s="231"/>
      <c r="K12"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16" ht="40" customHeight="1" x14ac:dyDescent="0.2">
      <c r="A13" s="361">
        <f>ROW()-ROW(原材料・副資材費[[#Headers],[番　号]])</f>
        <v>9</v>
      </c>
      <c r="B13" s="231"/>
      <c r="C13" s="231"/>
      <c r="D13" s="231"/>
      <c r="E13" s="257"/>
      <c r="F13" s="260"/>
      <c r="G13" s="259"/>
      <c r="H13" s="489">
        <f>原材料・副資材費[[#This Row],[助成対象経費
(A)×(B)
（税抜）]]*1.1</f>
        <v>0</v>
      </c>
      <c r="I13" s="489">
        <f>原材料・副資材費[[#This Row],[数量
(A)]]*原材料・副資材費[[#This Row],[単価(B)
（税抜）]]</f>
        <v>0</v>
      </c>
      <c r="J13" s="231"/>
      <c r="K13"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16" ht="40" customHeight="1" x14ac:dyDescent="0.2">
      <c r="A14" s="361">
        <f>ROW()-ROW(原材料・副資材費[[#Headers],[番　号]])</f>
        <v>10</v>
      </c>
      <c r="B14" s="231"/>
      <c r="C14" s="231"/>
      <c r="D14" s="231"/>
      <c r="E14" s="257"/>
      <c r="F14" s="260"/>
      <c r="G14" s="259"/>
      <c r="H14" s="489">
        <f>原材料・副資材費[[#This Row],[助成対象経費
(A)×(B)
（税抜）]]*1.1</f>
        <v>0</v>
      </c>
      <c r="I14" s="489">
        <f>原材料・副資材費[[#This Row],[数量
(A)]]*原材料・副資材費[[#This Row],[単価(B)
（税抜）]]</f>
        <v>0</v>
      </c>
      <c r="J14" s="231"/>
      <c r="K14"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16" ht="40" customHeight="1" x14ac:dyDescent="0.2">
      <c r="A15" s="361">
        <f>ROW()-ROW(原材料・副資材費[[#Headers],[番　号]])</f>
        <v>11</v>
      </c>
      <c r="B15" s="231"/>
      <c r="C15" s="231"/>
      <c r="D15" s="231"/>
      <c r="E15" s="257"/>
      <c r="F15" s="260"/>
      <c r="G15" s="259"/>
      <c r="H15" s="489">
        <f>原材料・副資材費[[#This Row],[助成対象経費
(A)×(B)
（税抜）]]*1.1</f>
        <v>0</v>
      </c>
      <c r="I15" s="489">
        <f>原材料・副資材費[[#This Row],[数量
(A)]]*原材料・副資材費[[#This Row],[単価(B)
（税抜）]]</f>
        <v>0</v>
      </c>
      <c r="J15" s="231"/>
      <c r="K15"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16" ht="40" customHeight="1" x14ac:dyDescent="0.2">
      <c r="A16" s="352">
        <f>ROW()-ROW(原材料・副資材費[[#Headers],[番　号]])</f>
        <v>12</v>
      </c>
      <c r="B16" s="231"/>
      <c r="C16" s="231"/>
      <c r="D16" s="231"/>
      <c r="E16" s="257"/>
      <c r="F16" s="258"/>
      <c r="G16" s="259"/>
      <c r="H16" s="489">
        <f>原材料・副資材費[[#This Row],[助成対象経費
(A)×(B)
（税抜）]]*1.1</f>
        <v>0</v>
      </c>
      <c r="I16" s="489">
        <f>原材料・副資材費[[#This Row],[数量
(A)]]*原材料・副資材費[[#This Row],[単価(B)
（税抜）]]</f>
        <v>0</v>
      </c>
      <c r="J16" s="231"/>
      <c r="K16"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ht="40" customHeight="1" x14ac:dyDescent="0.2">
      <c r="A17" s="352">
        <f>ROW()-ROW(原材料・副資材費[[#Headers],[番　号]])</f>
        <v>13</v>
      </c>
      <c r="B17" s="231"/>
      <c r="C17" s="231"/>
      <c r="D17" s="231"/>
      <c r="E17" s="257"/>
      <c r="F17" s="258"/>
      <c r="G17" s="259"/>
      <c r="H17" s="489">
        <f>原材料・副資材費[[#This Row],[助成対象経費
(A)×(B)
（税抜）]]*1.1</f>
        <v>0</v>
      </c>
      <c r="I17" s="489">
        <f>原材料・副資材費[[#This Row],[数量
(A)]]*原材料・副資材費[[#This Row],[単価(B)
（税抜）]]</f>
        <v>0</v>
      </c>
      <c r="J17" s="231"/>
      <c r="K17"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ht="40" customHeight="1" x14ac:dyDescent="0.2">
      <c r="A18" s="352">
        <f>ROW()-ROW(原材料・副資材費[[#Headers],[番　号]])</f>
        <v>14</v>
      </c>
      <c r="B18" s="231"/>
      <c r="C18" s="231"/>
      <c r="D18" s="231"/>
      <c r="E18" s="257"/>
      <c r="F18" s="258"/>
      <c r="G18" s="259"/>
      <c r="H18" s="489">
        <f>原材料・副資材費[[#This Row],[助成対象経費
(A)×(B)
（税抜）]]*1.1</f>
        <v>0</v>
      </c>
      <c r="I18" s="489">
        <f>原材料・副資材費[[#This Row],[数量
(A)]]*原材料・副資材費[[#This Row],[単価(B)
（税抜）]]</f>
        <v>0</v>
      </c>
      <c r="J18" s="231"/>
      <c r="K18"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ht="40" customHeight="1" x14ac:dyDescent="0.2">
      <c r="A19" s="352">
        <f>ROW()-ROW(原材料・副資材費[[#Headers],[番　号]])</f>
        <v>15</v>
      </c>
      <c r="B19" s="231"/>
      <c r="C19" s="231"/>
      <c r="D19" s="231"/>
      <c r="E19" s="257"/>
      <c r="F19" s="258"/>
      <c r="G19" s="259"/>
      <c r="H19" s="489">
        <f>原材料・副資材費[[#This Row],[助成対象経費
(A)×(B)
（税抜）]]*1.1</f>
        <v>0</v>
      </c>
      <c r="I19" s="489">
        <f>原材料・副資材費[[#This Row],[数量
(A)]]*原材料・副資材費[[#This Row],[単価(B)
（税抜）]]</f>
        <v>0</v>
      </c>
      <c r="J19" s="231"/>
      <c r="K19" s="354"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6.25" customHeight="1" x14ac:dyDescent="0.2">
      <c r="A20" s="357"/>
      <c r="B20" s="380"/>
      <c r="C20" s="380"/>
      <c r="D20" s="380"/>
      <c r="E20" s="380"/>
      <c r="F20" s="380"/>
      <c r="G20" s="383" t="s">
        <v>565</v>
      </c>
      <c r="H20" s="490">
        <f>SUBTOTAL(109,原材料・副資材費[助成事業に
要する経費
（税込）])</f>
        <v>0</v>
      </c>
      <c r="I20" s="490">
        <f>SUBTOTAL(109,原材料・副資材費[助成対象経費
(A)×(B)
（税抜）])</f>
        <v>0</v>
      </c>
      <c r="J20" s="381"/>
      <c r="K20" s="360"/>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formatRows="0" insertRows="0" deleteRows="0" selectLockedCells="1"/>
  <mergeCells count="3">
    <mergeCell ref="A1:I1"/>
    <mergeCell ref="A2:I2"/>
    <mergeCell ref="B3:I3"/>
  </mergeCells>
  <phoneticPr fontId="2"/>
  <conditionalFormatting sqref="J5:J19 B5:G19">
    <cfRule type="expression" dxfId="170" priority="1">
      <formula>AND(OR($B5&lt;&gt;"",$C5&lt;&gt;"",$D5&lt;&gt;"",$E5&lt;&gt;"",$F5&lt;&gt;"",$G5&lt;&gt;""),B5="")</formula>
    </cfRule>
  </conditionalFormatting>
  <dataValidations xWindow="328" yWindow="729" count="7">
    <dataValidation allowBlank="1" showInputMessage="1" showErrorMessage="1" promptTitle="購入企業名を記載してください" prompt="未定等不明確の場合は、 申請時点の候補先を記入してください_x000a_" sqref="J5:J19"/>
    <dataValidation allowBlank="1" showInputMessage="1" showErrorMessage="1" prompt="例１：○○部に組込_x000a_例２：△△試作に使用_x000a_" sqref="D5:D19"/>
    <dataValidation allowBlank="1" showInputMessage="1" showErrorMessage="1" prompt="大きさ、材質、規格等を記入してください" sqref="C5:C19"/>
    <dataValidation imeMode="halfAlpha" allowBlank="1" showInputMessage="1" showErrorMessage="1" sqref="G5:G19"/>
    <dataValidation type="custom" allowBlank="1" showInputMessage="1" showErrorMessage="1" sqref="K5:K19">
      <formula1>ISERROR(FIND(CHAR(10),K5))</formula1>
    </dataValidation>
    <dataValidation imeMode="halfAlpha" allowBlank="1" showInputMessage="1" showErrorMessage="1" promptTitle="必要最小限の数量が対象となります" prompt="助成事業での使いきりが原則で、未使用残存品は対象外となります" sqref="E5:E19"/>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26"/>
  <sheetViews>
    <sheetView showGridLines="0" zoomScaleNormal="100" zoomScaleSheetLayoutView="100" workbookViewId="0">
      <selection activeCell="K5" sqref="K5"/>
    </sheetView>
  </sheetViews>
  <sheetFormatPr defaultColWidth="2.1796875" defaultRowHeight="12" x14ac:dyDescent="0.2"/>
  <cols>
    <col min="1" max="1" width="6.453125" style="229" customWidth="1"/>
    <col min="2" max="2" width="14.6328125" style="230" customWidth="1"/>
    <col min="3" max="3" width="16.26953125" style="230" customWidth="1"/>
    <col min="4" max="4" width="6.1796875" style="230" customWidth="1"/>
    <col min="5" max="5" width="5.1796875" style="230" customWidth="1"/>
    <col min="6" max="6" width="6.26953125" style="230" customWidth="1"/>
    <col min="7" max="7" width="5" style="230" bestFit="1" customWidth="1"/>
    <col min="8" max="8" width="16.08984375" style="230" bestFit="1" customWidth="1"/>
    <col min="9" max="9" width="15.453125" style="230" bestFit="1" customWidth="1"/>
    <col min="10" max="10" width="15.453125" style="230" customWidth="1"/>
    <col min="11" max="11" width="12.453125" style="230" customWidth="1"/>
    <col min="12" max="12" width="2.453125" style="229" customWidth="1"/>
    <col min="13" max="13" width="9.453125" style="229" customWidth="1"/>
    <col min="14" max="14" width="6.26953125" style="229" customWidth="1"/>
    <col min="15" max="214" width="2.1796875" style="229" customWidth="1"/>
    <col min="215" max="16384" width="2.1796875" style="229"/>
  </cols>
  <sheetData>
    <row r="1" spans="1:47" ht="30" customHeight="1" x14ac:dyDescent="0.2">
      <c r="A1" s="256" t="s">
        <v>663</v>
      </c>
      <c r="C1" s="237"/>
      <c r="F1" s="238"/>
      <c r="G1" s="238"/>
      <c r="H1" s="238"/>
      <c r="I1" s="238"/>
    </row>
    <row r="2" spans="1:47" ht="15" customHeight="1" x14ac:dyDescent="0.2">
      <c r="A2" s="1031" t="s">
        <v>610</v>
      </c>
      <c r="B2" s="1031"/>
      <c r="C2" s="1031"/>
      <c r="D2" s="1031"/>
      <c r="E2" s="1031"/>
      <c r="F2" s="1031"/>
      <c r="G2" s="1031"/>
      <c r="H2" s="1031"/>
      <c r="I2" s="1031"/>
      <c r="J2" s="1031"/>
    </row>
    <row r="3" spans="1:47" ht="15" customHeight="1" x14ac:dyDescent="0.2">
      <c r="A3" s="1031"/>
      <c r="B3" s="1031"/>
      <c r="C3" s="1031"/>
      <c r="D3" s="1031"/>
      <c r="E3" s="1031"/>
      <c r="F3" s="1031"/>
      <c r="G3" s="1031"/>
      <c r="H3" s="1031"/>
      <c r="I3" s="1031"/>
      <c r="J3" s="239"/>
      <c r="K3" s="240" t="s">
        <v>609</v>
      </c>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row>
    <row r="4" spans="1:47" ht="67.5" customHeight="1" x14ac:dyDescent="0.2">
      <c r="A4" s="234" t="s">
        <v>608</v>
      </c>
      <c r="B4" s="241" t="s">
        <v>611</v>
      </c>
      <c r="C4" s="241" t="s">
        <v>612</v>
      </c>
      <c r="D4" s="242" t="s">
        <v>272</v>
      </c>
      <c r="E4" s="243" t="s">
        <v>613</v>
      </c>
      <c r="F4" s="244" t="s">
        <v>614</v>
      </c>
      <c r="G4" s="245" t="s">
        <v>615</v>
      </c>
      <c r="H4" s="241" t="s">
        <v>616</v>
      </c>
      <c r="I4" s="241" t="s">
        <v>617</v>
      </c>
      <c r="J4" s="241" t="s">
        <v>618</v>
      </c>
      <c r="K4" s="241" t="s">
        <v>619</v>
      </c>
      <c r="L4" s="246" t="s">
        <v>620</v>
      </c>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row>
    <row r="5" spans="1:47" ht="36" customHeight="1" x14ac:dyDescent="0.2">
      <c r="A5" s="362" t="s">
        <v>664</v>
      </c>
      <c r="B5" s="231"/>
      <c r="C5" s="231"/>
      <c r="D5" s="492"/>
      <c r="E5" s="231"/>
      <c r="F5" s="493"/>
      <c r="G5" s="258"/>
      <c r="H5" s="259"/>
      <c r="I5" s="489">
        <f>機械装置・工具器具費[[#This Row],[助成対象経費
(B)×ﾘｰｽ月数
又は
(A)×(B）
（税抜）]]*1.1</f>
        <v>0</v>
      </c>
      <c r="J5" s="489">
        <f>機械装置・工具器具費[[#This Row],[数量(A)]]*機械装置・工具器具費[[#This Row],[購入単価
又は
リース料等の
合計（税抜）
(B)]]</f>
        <v>0</v>
      </c>
      <c r="K5" s="231"/>
      <c r="L5"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6" spans="1:47" ht="36" customHeight="1" x14ac:dyDescent="0.2">
      <c r="A6" s="362" t="s">
        <v>665</v>
      </c>
      <c r="B6" s="231"/>
      <c r="C6" s="231"/>
      <c r="D6" s="492"/>
      <c r="E6" s="231"/>
      <c r="F6" s="493"/>
      <c r="G6" s="258"/>
      <c r="H6" s="259"/>
      <c r="I6" s="489">
        <f>機械装置・工具器具費[[#This Row],[助成対象経費
(B)×ﾘｰｽ月数
又は
(A)×(B）
（税抜）]]*1.1</f>
        <v>0</v>
      </c>
      <c r="J6" s="489">
        <f>機械装置・工具器具費[[#This Row],[数量(A)]]*機械装置・工具器具費[[#This Row],[購入単価
又は
リース料等の
合計（税抜）
(B)]]</f>
        <v>0</v>
      </c>
      <c r="K6" s="231"/>
      <c r="L6"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7" spans="1:47" ht="36" customHeight="1" x14ac:dyDescent="0.2">
      <c r="A7" s="362" t="s">
        <v>666</v>
      </c>
      <c r="B7" s="231"/>
      <c r="C7" s="231"/>
      <c r="D7" s="492"/>
      <c r="E7" s="231"/>
      <c r="F7" s="493"/>
      <c r="G7" s="258"/>
      <c r="H7" s="259"/>
      <c r="I7" s="489">
        <f>機械装置・工具器具費[[#This Row],[助成対象経費
(B)×ﾘｰｽ月数
又は
(A)×(B）
（税抜）]]*1.1</f>
        <v>0</v>
      </c>
      <c r="J7" s="489">
        <f>機械装置・工具器具費[[#This Row],[数量(A)]]*機械装置・工具器具費[[#This Row],[購入単価
又は
リース料等の
合計（税抜）
(B)]]</f>
        <v>0</v>
      </c>
      <c r="K7" s="231"/>
      <c r="L7"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8" spans="1:47" ht="36" customHeight="1" x14ac:dyDescent="0.2">
      <c r="A8" s="362" t="s">
        <v>667</v>
      </c>
      <c r="B8" s="231"/>
      <c r="C8" s="231"/>
      <c r="D8" s="492"/>
      <c r="E8" s="231"/>
      <c r="F8" s="493"/>
      <c r="G8" s="258"/>
      <c r="H8" s="259"/>
      <c r="I8" s="489">
        <f>機械装置・工具器具費[[#This Row],[助成対象経費
(B)×ﾘｰｽ月数
又は
(A)×(B）
（税抜）]]*1.1</f>
        <v>0</v>
      </c>
      <c r="J8" s="489">
        <f>機械装置・工具器具費[[#This Row],[数量(A)]]*機械装置・工具器具費[[#This Row],[購入単価
又は
リース料等の
合計（税抜）
(B)]]</f>
        <v>0</v>
      </c>
      <c r="K8" s="231"/>
      <c r="L8"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9" spans="1:47" ht="36" customHeight="1" x14ac:dyDescent="0.2">
      <c r="A9" s="362" t="s">
        <v>668</v>
      </c>
      <c r="B9" s="231"/>
      <c r="C9" s="231"/>
      <c r="D9" s="492"/>
      <c r="E9" s="231"/>
      <c r="F9" s="493"/>
      <c r="G9" s="258"/>
      <c r="H9" s="259"/>
      <c r="I9" s="489">
        <f>機械装置・工具器具費[[#This Row],[助成対象経費
(B)×ﾘｰｽ月数
又は
(A)×(B）
（税抜）]]*1.1</f>
        <v>0</v>
      </c>
      <c r="J9" s="489">
        <f>機械装置・工具器具費[[#This Row],[数量(A)]]*機械装置・工具器具費[[#This Row],[購入単価
又は
リース料等の
合計（税抜）
(B)]]</f>
        <v>0</v>
      </c>
      <c r="K9" s="231"/>
      <c r="L9"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0" spans="1:47" ht="36" customHeight="1" x14ac:dyDescent="0.2">
      <c r="A10" s="362" t="s">
        <v>669</v>
      </c>
      <c r="B10" s="231"/>
      <c r="C10" s="231"/>
      <c r="D10" s="492"/>
      <c r="E10" s="231"/>
      <c r="F10" s="493"/>
      <c r="G10" s="258"/>
      <c r="H10" s="259"/>
      <c r="I10" s="489">
        <f>機械装置・工具器具費[[#This Row],[助成対象経費
(B)×ﾘｰｽ月数
又は
(A)×(B）
（税抜）]]*1.1</f>
        <v>0</v>
      </c>
      <c r="J10" s="489">
        <f>機械装置・工具器具費[[#This Row],[数量(A)]]*機械装置・工具器具費[[#This Row],[購入単価
又は
リース料等の
合計（税抜）
(B)]]</f>
        <v>0</v>
      </c>
      <c r="K10" s="231"/>
      <c r="L10"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1" spans="1:47" ht="36" customHeight="1" x14ac:dyDescent="0.2">
      <c r="A11" s="362" t="s">
        <v>670</v>
      </c>
      <c r="B11" s="231"/>
      <c r="C11" s="231"/>
      <c r="D11" s="492"/>
      <c r="E11" s="231"/>
      <c r="F11" s="493"/>
      <c r="G11" s="258"/>
      <c r="H11" s="259"/>
      <c r="I11" s="489">
        <f>機械装置・工具器具費[[#This Row],[助成対象経費
(B)×ﾘｰｽ月数
又は
(A)×(B）
（税抜）]]*1.1</f>
        <v>0</v>
      </c>
      <c r="J11" s="489">
        <f>機械装置・工具器具費[[#This Row],[数量(A)]]*機械装置・工具器具費[[#This Row],[購入単価
又は
リース料等の
合計（税抜）
(B)]]</f>
        <v>0</v>
      </c>
      <c r="K11" s="231"/>
      <c r="L11"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2" spans="1:47" ht="36" customHeight="1" x14ac:dyDescent="0.2">
      <c r="A12" s="362" t="s">
        <v>671</v>
      </c>
      <c r="B12" s="231"/>
      <c r="C12" s="231"/>
      <c r="D12" s="492"/>
      <c r="E12" s="231"/>
      <c r="F12" s="493"/>
      <c r="G12" s="258"/>
      <c r="H12" s="259"/>
      <c r="I12" s="489">
        <f>機械装置・工具器具費[[#This Row],[助成対象経費
(B)×ﾘｰｽ月数
又は
(A)×(B）
（税抜）]]*1.1</f>
        <v>0</v>
      </c>
      <c r="J12" s="489">
        <f>機械装置・工具器具費[[#This Row],[数量(A)]]*機械装置・工具器具費[[#This Row],[購入単価
又は
リース料等の
合計（税抜）
(B)]]</f>
        <v>0</v>
      </c>
      <c r="K12" s="231"/>
      <c r="L12"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3" spans="1:47" ht="36" customHeight="1" x14ac:dyDescent="0.2">
      <c r="A13" s="362" t="s">
        <v>672</v>
      </c>
      <c r="B13" s="231"/>
      <c r="C13" s="231"/>
      <c r="D13" s="492"/>
      <c r="E13" s="231"/>
      <c r="F13" s="493"/>
      <c r="G13" s="258"/>
      <c r="H13" s="259"/>
      <c r="I13" s="489">
        <f>機械装置・工具器具費[[#This Row],[助成対象経費
(B)×ﾘｰｽ月数
又は
(A)×(B）
（税抜）]]*1.1</f>
        <v>0</v>
      </c>
      <c r="J13" s="489">
        <f>機械装置・工具器具費[[#This Row],[数量(A)]]*機械装置・工具器具費[[#This Row],[購入単価
又は
リース料等の
合計（税抜）
(B)]]</f>
        <v>0</v>
      </c>
      <c r="K13" s="231"/>
      <c r="L13"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4" spans="1:47" ht="36" customHeight="1" x14ac:dyDescent="0.2">
      <c r="A14" s="362" t="s">
        <v>673</v>
      </c>
      <c r="B14" s="231"/>
      <c r="C14" s="231"/>
      <c r="D14" s="492"/>
      <c r="E14" s="231"/>
      <c r="F14" s="493"/>
      <c r="G14" s="258"/>
      <c r="H14" s="259"/>
      <c r="I14" s="489">
        <f>機械装置・工具器具費[[#This Row],[助成対象経費
(B)×ﾘｰｽ月数
又は
(A)×(B）
（税抜）]]*1.1</f>
        <v>0</v>
      </c>
      <c r="J14" s="489">
        <f>機械装置・工具器具費[[#This Row],[数量(A)]]*機械装置・工具器具費[[#This Row],[購入単価
又は
リース料等の
合計（税抜）
(B)]]</f>
        <v>0</v>
      </c>
      <c r="K14" s="231"/>
      <c r="L14"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5" spans="1:47" ht="36" customHeight="1" x14ac:dyDescent="0.2">
      <c r="A15" s="362" t="s">
        <v>674</v>
      </c>
      <c r="B15" s="231"/>
      <c r="C15" s="231"/>
      <c r="D15" s="492"/>
      <c r="E15" s="231"/>
      <c r="F15" s="493"/>
      <c r="G15" s="258"/>
      <c r="H15" s="259"/>
      <c r="I15" s="489">
        <f>機械装置・工具器具費[[#This Row],[助成対象経費
(B)×ﾘｰｽ月数
又は
(A)×(B）
（税抜）]]*1.1</f>
        <v>0</v>
      </c>
      <c r="J15" s="489">
        <f>機械装置・工具器具費[[#This Row],[数量(A)]]*機械装置・工具器具費[[#This Row],[購入単価
又は
リース料等の
合計（税抜）
(B)]]</f>
        <v>0</v>
      </c>
      <c r="K15" s="231"/>
      <c r="L15"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6" spans="1:47" ht="36" customHeight="1" x14ac:dyDescent="0.2">
      <c r="A16" s="362" t="s">
        <v>675</v>
      </c>
      <c r="B16" s="231"/>
      <c r="C16" s="231"/>
      <c r="D16" s="492"/>
      <c r="E16" s="231"/>
      <c r="F16" s="493"/>
      <c r="G16" s="258"/>
      <c r="H16" s="259"/>
      <c r="I16" s="489">
        <f>機械装置・工具器具費[[#This Row],[助成対象経費
(B)×ﾘｰｽ月数
又は
(A)×(B）
（税抜）]]*1.1</f>
        <v>0</v>
      </c>
      <c r="J16" s="489">
        <f>機械装置・工具器具費[[#This Row],[数量(A)]]*機械装置・工具器具費[[#This Row],[購入単価
又は
リース料等の
合計（税抜）
(B)]]</f>
        <v>0</v>
      </c>
      <c r="K16" s="231"/>
      <c r="L16"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7" spans="1:15" ht="36" customHeight="1" x14ac:dyDescent="0.2">
      <c r="A17" s="362" t="s">
        <v>676</v>
      </c>
      <c r="B17" s="231"/>
      <c r="C17" s="231"/>
      <c r="D17" s="492"/>
      <c r="E17" s="231"/>
      <c r="F17" s="493"/>
      <c r="G17" s="258"/>
      <c r="H17" s="259"/>
      <c r="I17" s="489">
        <f>機械装置・工具器具費[[#This Row],[助成対象経費
(B)×ﾘｰｽ月数
又は
(A)×(B）
（税抜）]]*1.1</f>
        <v>0</v>
      </c>
      <c r="J17" s="489">
        <f>機械装置・工具器具費[[#This Row],[数量(A)]]*機械装置・工具器具費[[#This Row],[購入単価
又は
リース料等の
合計（税抜）
(B)]]</f>
        <v>0</v>
      </c>
      <c r="K17" s="231"/>
      <c r="L17"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8" spans="1:15" ht="36" customHeight="1" x14ac:dyDescent="0.2">
      <c r="A18" s="362" t="s">
        <v>677</v>
      </c>
      <c r="B18" s="231"/>
      <c r="C18" s="231"/>
      <c r="D18" s="492"/>
      <c r="E18" s="231"/>
      <c r="F18" s="493"/>
      <c r="G18" s="258"/>
      <c r="H18" s="259"/>
      <c r="I18" s="489">
        <f>機械装置・工具器具費[[#This Row],[助成対象経費
(B)×ﾘｰｽ月数
又は
(A)×(B）
（税抜）]]*1.1</f>
        <v>0</v>
      </c>
      <c r="J18" s="489">
        <f>機械装置・工具器具費[[#This Row],[数量(A)]]*機械装置・工具器具費[[#This Row],[購入単価
又は
リース料等の
合計（税抜）
(B)]]</f>
        <v>0</v>
      </c>
      <c r="K18" s="231"/>
      <c r="L18"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9" spans="1:15" ht="36" customHeight="1" x14ac:dyDescent="0.2">
      <c r="A19" s="362" t="s">
        <v>678</v>
      </c>
      <c r="B19" s="231"/>
      <c r="C19" s="231"/>
      <c r="D19" s="492"/>
      <c r="E19" s="231"/>
      <c r="F19" s="493"/>
      <c r="G19" s="258"/>
      <c r="H19" s="494"/>
      <c r="I19" s="495">
        <f>機械装置・工具器具費[[#This Row],[助成対象経費
(B)×ﾘｰｽ月数
又は
(A)×(B）
（税抜）]]*1.1</f>
        <v>0</v>
      </c>
      <c r="J19" s="495">
        <f>機械装置・工具器具費[[#This Row],[数量(A)]]*機械装置・工具器具費[[#This Row],[購入単価
又は
リース料等の
合計（税抜）
(B)]]</f>
        <v>0</v>
      </c>
      <c r="K19" s="231"/>
      <c r="L19" s="354"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N19" s="355"/>
      <c r="O19" s="355"/>
    </row>
    <row r="20" spans="1:15" ht="36" customHeight="1" x14ac:dyDescent="0.2">
      <c r="A20" s="363"/>
      <c r="B20" s="380"/>
      <c r="C20" s="380"/>
      <c r="D20" s="380"/>
      <c r="E20" s="380"/>
      <c r="F20" s="380"/>
      <c r="G20" s="496"/>
      <c r="H20" s="497" t="s">
        <v>621</v>
      </c>
      <c r="I20" s="490">
        <f>SUBTOTAL(109,機械装置・工具器具費[助成事業に
要する経費
（税込）])</f>
        <v>0</v>
      </c>
      <c r="J20" s="490">
        <f>SUBTOTAL(109,機械装置・工具器具費[助成対象経費
(B)×ﾘｰｽ月数
又は
(A)×(B）
（税抜）])</f>
        <v>0</v>
      </c>
      <c r="K20" s="498"/>
      <c r="L20" s="364"/>
    </row>
    <row r="21" spans="1:15" ht="27" customHeight="1" x14ac:dyDescent="0.2"/>
    <row r="22" spans="1:15" ht="27" customHeight="1" x14ac:dyDescent="0.2"/>
    <row r="23" spans="1:15" ht="27" customHeight="1" x14ac:dyDescent="0.2"/>
    <row r="24" spans="1:15" ht="27" customHeight="1" x14ac:dyDescent="0.2"/>
    <row r="25" spans="1:15" ht="27" customHeight="1" x14ac:dyDescent="0.2"/>
    <row r="26" spans="1:15" ht="27" customHeight="1" x14ac:dyDescent="0.2"/>
  </sheetData>
  <sheetProtection sheet="1" formatCells="0" formatRows="0" insertRows="0" deleteRows="0" selectLockedCells="1"/>
  <dataConsolidate/>
  <mergeCells count="2">
    <mergeCell ref="A2:J2"/>
    <mergeCell ref="A3:I3"/>
  </mergeCells>
  <phoneticPr fontId="2"/>
  <conditionalFormatting sqref="E5:E19">
    <cfRule type="expression" dxfId="144" priority="1">
      <formula>$D5="購入"</formula>
    </cfRule>
  </conditionalFormatting>
  <conditionalFormatting sqref="K5:K19 B5:H19">
    <cfRule type="expression" dxfId="143" priority="2">
      <formula>AND(OR($B5&lt;&gt;"",$C5&lt;&gt;"",$D5&lt;&gt;"",$E5&lt;&gt;"",$F5&lt;&gt;"",$G5&lt;&gt;"",$H5&lt;&gt;""),B5="")</formula>
    </cfRule>
  </conditionalFormatting>
  <dataValidations count="8">
    <dataValidation allowBlank="1" showInputMessage="1" showErrorMessage="1" promptTitle="リースレンタル先または購入企業名を記載してください" prompt="未定等不明確の場合は、 申請時点の候補先を記入してください_x000a_" sqref="K5:K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例：○○加工_x000a_" sqref="C5:C19"/>
    <dataValidation type="list" allowBlank="1" showInputMessage="1" showErrorMessage="1" sqref="D5:D19">
      <formula1>"購入,ﾚﾝﾀﾙ,ﾘｰｽ"</formula1>
    </dataValidation>
    <dataValidation imeMode="halfAlpha" allowBlank="1" showInputMessage="1" showErrorMessage="1" promptTitle="数量を記載してください" prompt="　本助成事業に必要な最低限の数量を記載してください" sqref="F5:F19"/>
    <dataValidation imeMode="halfAlpha" allowBlank="1" showInputMessage="1" showErrorMessage="1" promptTitle="購入単価又はリース料等の合計（税抜）を記載してください" prompt="　100万円以上の場合は利用・導入計画書の記入が必要です" sqref="H5:H19"/>
    <dataValidation type="custom" allowBlank="1" showInputMessage="1" showErrorMessage="1" sqref="L5:L19">
      <formula1>ISERROR(FIND(CHAR(10),L5))</formula1>
    </dataValidation>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s>
  <printOptions horizontalCentered="1"/>
  <pageMargins left="0.51181102362204722" right="0.51181102362204722" top="0.55118110236220474" bottom="0.55118110236220474" header="0.31496062992125984" footer="0.31496062992125984"/>
  <pageSetup paperSize="9" scale="77" fitToWidth="0" fitToHeight="0" orientation="portrait" r:id="rId1"/>
  <headerFooter>
    <oddFooter>&amp;A</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25"/>
  <sheetViews>
    <sheetView showGridLines="0" zoomScaleNormal="100" zoomScaleSheetLayoutView="85" workbookViewId="0">
      <selection activeCell="H4" sqref="H4"/>
    </sheetView>
  </sheetViews>
  <sheetFormatPr defaultColWidth="2.1796875" defaultRowHeight="12" x14ac:dyDescent="0.2"/>
  <cols>
    <col min="1" max="1" width="7.1796875" style="229" customWidth="1"/>
    <col min="2" max="2" width="18.7265625" style="229" customWidth="1"/>
    <col min="3" max="3" width="10.7265625" style="229" customWidth="1"/>
    <col min="4" max="4" width="5" style="229" customWidth="1"/>
    <col min="5" max="7" width="14.36328125" style="229" customWidth="1"/>
    <col min="8" max="8" width="16.81640625" style="229" customWidth="1"/>
    <col min="9" max="11" width="2.1796875" style="229" customWidth="1"/>
    <col min="12" max="12" width="11.26953125" style="229" customWidth="1"/>
    <col min="13" max="13" width="9.453125" style="229" customWidth="1"/>
    <col min="14" max="14" width="6.26953125" style="229" customWidth="1"/>
    <col min="15" max="211" width="2.1796875" style="229" customWidth="1"/>
    <col min="212" max="16384" width="2.1796875" style="229"/>
  </cols>
  <sheetData>
    <row r="1" spans="1:44" ht="15" customHeight="1" x14ac:dyDescent="0.2">
      <c r="A1" s="247" t="s">
        <v>853</v>
      </c>
    </row>
    <row r="2" spans="1:44" ht="17.25" customHeight="1" x14ac:dyDescent="0.2">
      <c r="A2" s="248"/>
      <c r="E2" s="249"/>
      <c r="F2" s="249"/>
      <c r="H2" s="250" t="s">
        <v>609</v>
      </c>
    </row>
    <row r="3" spans="1:44" ht="39.5" customHeight="1" x14ac:dyDescent="0.2">
      <c r="A3" s="234" t="s">
        <v>608</v>
      </c>
      <c r="B3" s="241" t="s">
        <v>622</v>
      </c>
      <c r="C3" s="241" t="s">
        <v>614</v>
      </c>
      <c r="D3" s="251" t="s">
        <v>615</v>
      </c>
      <c r="E3" s="241" t="s">
        <v>623</v>
      </c>
      <c r="F3" s="241" t="s">
        <v>617</v>
      </c>
      <c r="G3" s="241" t="s">
        <v>624</v>
      </c>
      <c r="H3" s="241" t="s">
        <v>625</v>
      </c>
      <c r="I3" s="252" t="s">
        <v>620</v>
      </c>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row>
    <row r="4" spans="1:44" ht="39.75" customHeight="1" x14ac:dyDescent="0.2">
      <c r="A4" s="365" t="s">
        <v>854</v>
      </c>
      <c r="B4" s="231"/>
      <c r="C4" s="253"/>
      <c r="D4" s="254"/>
      <c r="E4" s="255"/>
      <c r="F4" s="366">
        <f>委託・外注費[[#This Row],[助成対象経費
(A)×(B）
（税抜）]]*1.1</f>
        <v>0</v>
      </c>
      <c r="G4" s="366">
        <f>委託・外注費[[#This Row],[単価(B)
(税抜)]]*委託・外注費[[#This Row],[数量(A)]]</f>
        <v>0</v>
      </c>
      <c r="H4" s="231"/>
      <c r="I4"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5" spans="1:44" ht="39.75" customHeight="1" x14ac:dyDescent="0.2">
      <c r="A5" s="365" t="s">
        <v>855</v>
      </c>
      <c r="B5" s="231"/>
      <c r="C5" s="253"/>
      <c r="D5" s="254"/>
      <c r="E5" s="255"/>
      <c r="F5" s="366">
        <f>委託・外注費[[#This Row],[助成対象経費
(A)×(B）
（税抜）]]*1.1</f>
        <v>0</v>
      </c>
      <c r="G5" s="366">
        <f>委託・外注費[[#This Row],[単価(B)
(税抜)]]*委託・外注費[[#This Row],[数量(A)]]</f>
        <v>0</v>
      </c>
      <c r="H5" s="231"/>
      <c r="I5"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6" spans="1:44" ht="39.75" customHeight="1" x14ac:dyDescent="0.2">
      <c r="A6" s="365" t="s">
        <v>856</v>
      </c>
      <c r="B6" s="231"/>
      <c r="C6" s="253"/>
      <c r="D6" s="254"/>
      <c r="E6" s="255"/>
      <c r="F6" s="366">
        <f>委託・外注費[[#This Row],[助成対象経費
(A)×(B）
（税抜）]]*1.1</f>
        <v>0</v>
      </c>
      <c r="G6" s="366">
        <f>委託・外注費[[#This Row],[単価(B)
(税抜)]]*委託・外注費[[#This Row],[数量(A)]]</f>
        <v>0</v>
      </c>
      <c r="H6" s="231"/>
      <c r="I6"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7" spans="1:44" ht="39.75" customHeight="1" x14ac:dyDescent="0.2">
      <c r="A7" s="365" t="s">
        <v>857</v>
      </c>
      <c r="B7" s="231"/>
      <c r="C7" s="253"/>
      <c r="D7" s="254"/>
      <c r="E7" s="255"/>
      <c r="F7" s="366">
        <f>委託・外注費[[#This Row],[助成対象経費
(A)×(B）
（税抜）]]*1.1</f>
        <v>0</v>
      </c>
      <c r="G7" s="366">
        <f>委託・外注費[[#This Row],[単価(B)
(税抜)]]*委託・外注費[[#This Row],[数量(A)]]</f>
        <v>0</v>
      </c>
      <c r="H7" s="231"/>
      <c r="I7"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8" spans="1:44" ht="39.75" customHeight="1" x14ac:dyDescent="0.2">
      <c r="A8" s="365" t="s">
        <v>858</v>
      </c>
      <c r="B8" s="231"/>
      <c r="C8" s="253"/>
      <c r="D8" s="254"/>
      <c r="E8" s="255"/>
      <c r="F8" s="366">
        <f>委託・外注費[[#This Row],[助成対象経費
(A)×(B）
（税抜）]]*1.1</f>
        <v>0</v>
      </c>
      <c r="G8" s="366">
        <f>委託・外注費[[#This Row],[単価(B)
(税抜)]]*委託・外注費[[#This Row],[数量(A)]]</f>
        <v>0</v>
      </c>
      <c r="H8" s="231"/>
      <c r="I8"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9" spans="1:44" ht="39.75" customHeight="1" x14ac:dyDescent="0.2">
      <c r="A9" s="365" t="s">
        <v>859</v>
      </c>
      <c r="B9" s="231"/>
      <c r="C9" s="253"/>
      <c r="D9" s="254"/>
      <c r="E9" s="255"/>
      <c r="F9" s="366">
        <f>委託・外注費[[#This Row],[助成対象経費
(A)×(B）
（税抜）]]*1.1</f>
        <v>0</v>
      </c>
      <c r="G9" s="366">
        <f>委託・外注費[[#This Row],[単価(B)
(税抜)]]*委託・外注費[[#This Row],[数量(A)]]</f>
        <v>0</v>
      </c>
      <c r="H9" s="231"/>
      <c r="I9"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0" spans="1:44" ht="39.75" customHeight="1" x14ac:dyDescent="0.2">
      <c r="A10" s="365" t="s">
        <v>860</v>
      </c>
      <c r="B10" s="231"/>
      <c r="C10" s="253"/>
      <c r="D10" s="254"/>
      <c r="E10" s="255"/>
      <c r="F10" s="366">
        <f>委託・外注費[[#This Row],[助成対象経費
(A)×(B）
（税抜）]]*1.1</f>
        <v>0</v>
      </c>
      <c r="G10" s="366">
        <f>委託・外注費[[#This Row],[単価(B)
(税抜)]]*委託・外注費[[#This Row],[数量(A)]]</f>
        <v>0</v>
      </c>
      <c r="H10" s="231"/>
      <c r="I10"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1" spans="1:44" ht="39.75" customHeight="1" x14ac:dyDescent="0.2">
      <c r="A11" s="365" t="s">
        <v>861</v>
      </c>
      <c r="B11" s="231"/>
      <c r="C11" s="253"/>
      <c r="D11" s="254"/>
      <c r="E11" s="255"/>
      <c r="F11" s="366">
        <f>委託・外注費[[#This Row],[助成対象経費
(A)×(B）
（税抜）]]*1.1</f>
        <v>0</v>
      </c>
      <c r="G11" s="366">
        <f>委託・外注費[[#This Row],[単価(B)
(税抜)]]*委託・外注費[[#This Row],[数量(A)]]</f>
        <v>0</v>
      </c>
      <c r="H11" s="231"/>
      <c r="I11"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2" spans="1:44" ht="39.75" customHeight="1" x14ac:dyDescent="0.2">
      <c r="A12" s="365" t="s">
        <v>862</v>
      </c>
      <c r="B12" s="231"/>
      <c r="C12" s="253"/>
      <c r="D12" s="254"/>
      <c r="E12" s="255"/>
      <c r="F12" s="366">
        <f>委託・外注費[[#This Row],[助成対象経費
(A)×(B）
（税抜）]]*1.1</f>
        <v>0</v>
      </c>
      <c r="G12" s="366">
        <f>委託・外注費[[#This Row],[単価(B)
(税抜)]]*委託・外注費[[#This Row],[数量(A)]]</f>
        <v>0</v>
      </c>
      <c r="H12" s="231"/>
      <c r="I12"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3" spans="1:44" ht="39.75" customHeight="1" x14ac:dyDescent="0.2">
      <c r="A13" s="365" t="s">
        <v>863</v>
      </c>
      <c r="B13" s="231"/>
      <c r="C13" s="253"/>
      <c r="D13" s="254"/>
      <c r="E13" s="255"/>
      <c r="F13" s="366">
        <f>委託・外注費[[#This Row],[助成対象経費
(A)×(B）
（税抜）]]*1.1</f>
        <v>0</v>
      </c>
      <c r="G13" s="366">
        <f>委託・外注費[[#This Row],[単価(B)
(税抜)]]*委託・外注費[[#This Row],[数量(A)]]</f>
        <v>0</v>
      </c>
      <c r="H13" s="231"/>
      <c r="I13"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4" spans="1:44" ht="39.75" customHeight="1" x14ac:dyDescent="0.2">
      <c r="A14" s="365" t="s">
        <v>864</v>
      </c>
      <c r="B14" s="231"/>
      <c r="C14" s="253"/>
      <c r="D14" s="254"/>
      <c r="E14" s="255"/>
      <c r="F14" s="366">
        <f>委託・外注費[[#This Row],[助成対象経費
(A)×(B）
（税抜）]]*1.1</f>
        <v>0</v>
      </c>
      <c r="G14" s="366">
        <f>委託・外注費[[#This Row],[単価(B)
(税抜)]]*委託・外注費[[#This Row],[数量(A)]]</f>
        <v>0</v>
      </c>
      <c r="H14" s="231"/>
      <c r="I14"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5" spans="1:44" ht="39.75" customHeight="1" x14ac:dyDescent="0.2">
      <c r="A15" s="365" t="s">
        <v>865</v>
      </c>
      <c r="B15" s="231"/>
      <c r="C15" s="253"/>
      <c r="D15" s="254"/>
      <c r="E15" s="255"/>
      <c r="F15" s="366">
        <f>委託・外注費[[#This Row],[助成対象経費
(A)×(B）
（税抜）]]*1.1</f>
        <v>0</v>
      </c>
      <c r="G15" s="366">
        <f>委託・外注費[[#This Row],[単価(B)
(税抜)]]*委託・外注費[[#This Row],[数量(A)]]</f>
        <v>0</v>
      </c>
      <c r="H15" s="231"/>
      <c r="I15"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6" spans="1:44" ht="39.75" customHeight="1" x14ac:dyDescent="0.2">
      <c r="A16" s="365" t="s">
        <v>866</v>
      </c>
      <c r="B16" s="231"/>
      <c r="C16" s="253"/>
      <c r="D16" s="254"/>
      <c r="E16" s="255"/>
      <c r="F16" s="366">
        <f>委託・外注費[[#This Row],[助成対象経費
(A)×(B）
（税抜）]]*1.1</f>
        <v>0</v>
      </c>
      <c r="G16" s="366">
        <f>委託・外注費[[#This Row],[単価(B)
(税抜)]]*委託・外注費[[#This Row],[数量(A)]]</f>
        <v>0</v>
      </c>
      <c r="H16" s="231"/>
      <c r="I16"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7" spans="1:12" ht="39.75" customHeight="1" x14ac:dyDescent="0.2">
      <c r="A17" s="365" t="s">
        <v>867</v>
      </c>
      <c r="B17" s="231"/>
      <c r="C17" s="253"/>
      <c r="D17" s="254"/>
      <c r="E17" s="255"/>
      <c r="F17" s="366">
        <f>委託・外注費[[#This Row],[助成対象経費
(A)×(B）
（税抜）]]*1.1</f>
        <v>0</v>
      </c>
      <c r="G17" s="366">
        <f>委託・外注費[[#This Row],[単価(B)
(税抜)]]*委託・外注費[[#This Row],[数量(A)]]</f>
        <v>0</v>
      </c>
      <c r="H17" s="231"/>
      <c r="I17"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8" spans="1:12" ht="39.75" customHeight="1" x14ac:dyDescent="0.2">
      <c r="A18" s="365" t="s">
        <v>868</v>
      </c>
      <c r="B18" s="231"/>
      <c r="C18" s="253"/>
      <c r="D18" s="254"/>
      <c r="E18" s="255"/>
      <c r="F18" s="368">
        <f>委託・外注費[[#This Row],[助成対象経費
(A)×(B）
（税抜）]]*1.1</f>
        <v>0</v>
      </c>
      <c r="G18" s="368">
        <f>委託・外注費[[#This Row],[単価(B)
(税抜)]]*委託・外注費[[#This Row],[数量(A)]]</f>
        <v>0</v>
      </c>
      <c r="H18" s="231"/>
      <c r="I18" s="36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K18" s="355"/>
      <c r="L18" s="355"/>
    </row>
    <row r="19" spans="1:12" ht="27" customHeight="1" x14ac:dyDescent="0.2">
      <c r="A19" s="363"/>
      <c r="B19" s="369"/>
      <c r="C19" s="369"/>
      <c r="D19" s="370"/>
      <c r="E19" s="371" t="s">
        <v>621</v>
      </c>
      <c r="F19" s="372">
        <f>SUBTOTAL(109,委託・外注費[助成事業に
要する経費
（税込）])</f>
        <v>0</v>
      </c>
      <c r="G19" s="373">
        <f>SUBTOTAL(109,委託・外注費[助成対象経費
(A)×(B）
（税抜）])</f>
        <v>0</v>
      </c>
      <c r="H19" s="374"/>
      <c r="I19" s="364"/>
    </row>
    <row r="20" spans="1:12" ht="27" customHeight="1" x14ac:dyDescent="0.2"/>
    <row r="21" spans="1:12" ht="27" customHeight="1" x14ac:dyDescent="0.2"/>
    <row r="22" spans="1:12" ht="27" customHeight="1" x14ac:dyDescent="0.2"/>
    <row r="23" spans="1:12" ht="27" customHeight="1" x14ac:dyDescent="0.2"/>
    <row r="24" spans="1:12" ht="27" customHeight="1" x14ac:dyDescent="0.2"/>
    <row r="25" spans="1:12" ht="27" customHeight="1" x14ac:dyDescent="0.2"/>
  </sheetData>
  <sheetProtection sheet="1" formatCells="0" formatRows="0" insertRows="0" deleteRows="0" selectLockedCells="1"/>
  <phoneticPr fontId="2"/>
  <conditionalFormatting sqref="H4:H18 B4:E18">
    <cfRule type="expression" dxfId="115" priority="1">
      <formula>AND(OR($B4&lt;&gt;"",$C4&lt;&gt;"",$D4&lt;&gt;"",$E4&lt;&gt;"",$H4&lt;&gt;""),B4="")</formula>
    </cfRule>
  </conditionalFormatting>
  <dataValidations count="4">
    <dataValidation imeMode="halfAlpha" allowBlank="1" showInputMessage="1" showErrorMessage="1" sqref="C4:C18"/>
    <dataValidation type="custom" allowBlank="1" showInputMessage="1" showErrorMessage="1" sqref="I4:I18 F4:G18">
      <formula1>ISERROR(FIND(CHAR(10),F4))</formula1>
    </dataValidation>
    <dataValidation allowBlank="1" showInputMessage="1" showErrorMessage="1" promptTitle="委託・外注先を具体的に記入してください" prompt="未定等不明確の場合は、 申請時点の候補先を記入してください_x000a_" sqref="H4:H18"/>
    <dataValidation imeMode="halfAlpha" allowBlank="1" showInputMessage="1" showErrorMessage="1" prompt="100万円以上の場合は利用・導入計画書の記入が必要です" sqref="E4:E18"/>
  </dataValidations>
  <printOptions horizontalCentered="1"/>
  <pageMargins left="0.31496062992125984" right="0.31496062992125984" top="0.55118110236220474" bottom="0.55118110236220474" header="0.31496062992125984" footer="0.31496062992125984"/>
  <pageSetup paperSize="9" scale="86" fitToWidth="0" fitToHeight="0" orientation="portrait" r:id="rId1"/>
  <headerFooter>
    <oddFooter>&amp;A</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14"/>
  <sheetViews>
    <sheetView showGridLines="0" zoomScaleNormal="100" zoomScaleSheetLayoutView="90" workbookViewId="0">
      <selection activeCell="G4" sqref="G4"/>
    </sheetView>
  </sheetViews>
  <sheetFormatPr defaultColWidth="2.1796875" defaultRowHeight="12" x14ac:dyDescent="0.2"/>
  <cols>
    <col min="1" max="1" width="6.453125" style="229" customWidth="1"/>
    <col min="2" max="2" width="15" style="229" customWidth="1"/>
    <col min="3" max="5" width="13.7265625" style="229" customWidth="1"/>
    <col min="6" max="6" width="8.26953125" style="229" customWidth="1"/>
    <col min="7" max="7" width="9.453125" style="229" bestFit="1" customWidth="1"/>
    <col min="8" max="9" width="17.6328125" style="229" customWidth="1"/>
    <col min="10" max="11" width="2.179687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45" ht="30" customHeight="1" x14ac:dyDescent="0.2">
      <c r="A1" s="247" t="s">
        <v>679</v>
      </c>
      <c r="H1" s="249"/>
    </row>
    <row r="2" spans="1:45" ht="27.75" customHeight="1" x14ac:dyDescent="0.2">
      <c r="A2" s="256"/>
      <c r="B2" s="1033" t="s">
        <v>894</v>
      </c>
      <c r="C2" s="1033"/>
      <c r="D2" s="1033"/>
      <c r="E2" s="1033"/>
      <c r="F2" s="1033"/>
      <c r="G2" s="1033"/>
      <c r="H2" s="1033"/>
      <c r="I2" s="250" t="s">
        <v>609</v>
      </c>
    </row>
    <row r="3" spans="1:45" ht="35.15" customHeight="1" x14ac:dyDescent="0.2">
      <c r="A3" s="234" t="s">
        <v>608</v>
      </c>
      <c r="B3" s="241" t="s">
        <v>626</v>
      </c>
      <c r="C3" s="241" t="s">
        <v>627</v>
      </c>
      <c r="D3" s="241" t="s">
        <v>735</v>
      </c>
      <c r="E3" s="241" t="s">
        <v>628</v>
      </c>
      <c r="F3" s="241" t="s">
        <v>629</v>
      </c>
      <c r="G3" s="241" t="s">
        <v>623</v>
      </c>
      <c r="H3" s="241" t="s">
        <v>630</v>
      </c>
      <c r="I3" s="241" t="s">
        <v>631</v>
      </c>
      <c r="J3" s="252" t="s">
        <v>620</v>
      </c>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row>
    <row r="4" spans="1:45" ht="39.75" customHeight="1" x14ac:dyDescent="0.2">
      <c r="A4" s="375">
        <f>ROW()-ROW(直接人件費11[[#Headers],[番　号]])</f>
        <v>1</v>
      </c>
      <c r="B4" s="231"/>
      <c r="C4" s="231"/>
      <c r="D4" s="231"/>
      <c r="E4" s="231"/>
      <c r="F4" s="253"/>
      <c r="G4" s="253"/>
      <c r="H4" s="366">
        <f>直接人件費11[[#This Row],[助成対象経費
(A)×(B)]]*1</f>
        <v>0</v>
      </c>
      <c r="I4" s="366">
        <f>直接人件費11[[#This Row],[従事時間
(A)]]*直接人件費11[[#This Row],[単価(B)
(税抜)]]</f>
        <v>0</v>
      </c>
      <c r="J4"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5" spans="1:45" ht="39.75" customHeight="1" x14ac:dyDescent="0.2">
      <c r="A5" s="375">
        <f>ROW()-ROW(直接人件費11[[#Headers],[番　号]])</f>
        <v>2</v>
      </c>
      <c r="B5" s="231"/>
      <c r="C5" s="231"/>
      <c r="D5" s="231"/>
      <c r="E5" s="231"/>
      <c r="F5" s="253"/>
      <c r="G5" s="253"/>
      <c r="H5" s="366">
        <f>直接人件費11[[#This Row],[助成対象経費
(A)×(B)]]*1</f>
        <v>0</v>
      </c>
      <c r="I5" s="366">
        <f>直接人件費11[[#This Row],[従事時間
(A)]]*直接人件費11[[#This Row],[単価(B)
(税抜)]]</f>
        <v>0</v>
      </c>
      <c r="J5"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6" spans="1:45" ht="39.75" customHeight="1" x14ac:dyDescent="0.2">
      <c r="A6" s="375">
        <f>ROW()-ROW(直接人件費11[[#Headers],[番　号]])</f>
        <v>3</v>
      </c>
      <c r="B6" s="231"/>
      <c r="C6" s="231"/>
      <c r="D6" s="231"/>
      <c r="E6" s="231"/>
      <c r="F6" s="253"/>
      <c r="G6" s="253"/>
      <c r="H6" s="366">
        <f>直接人件費11[[#This Row],[助成対象経費
(A)×(B)]]*1</f>
        <v>0</v>
      </c>
      <c r="I6" s="366">
        <f>直接人件費11[[#This Row],[従事時間
(A)]]*直接人件費11[[#This Row],[単価(B)
(税抜)]]</f>
        <v>0</v>
      </c>
      <c r="J6"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7" spans="1:45" ht="39.75" customHeight="1" x14ac:dyDescent="0.2">
      <c r="A7" s="375">
        <f>ROW()-ROW(直接人件費11[[#Headers],[番　号]])</f>
        <v>4</v>
      </c>
      <c r="B7" s="231"/>
      <c r="C7" s="231"/>
      <c r="D7" s="231"/>
      <c r="E7" s="231"/>
      <c r="F7" s="253"/>
      <c r="G7" s="253"/>
      <c r="H7" s="366">
        <f>直接人件費11[[#This Row],[助成対象経費
(A)×(B)]]*1</f>
        <v>0</v>
      </c>
      <c r="I7" s="366">
        <f>直接人件費11[[#This Row],[従事時間
(A)]]*直接人件費11[[#This Row],[単価(B)
(税抜)]]</f>
        <v>0</v>
      </c>
      <c r="J7"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8" spans="1:45" ht="39.75" customHeight="1" x14ac:dyDescent="0.2">
      <c r="A8" s="375">
        <f>ROW()-ROW(直接人件費11[[#Headers],[番　号]])</f>
        <v>5</v>
      </c>
      <c r="B8" s="231"/>
      <c r="C8" s="231"/>
      <c r="D8" s="231"/>
      <c r="E8" s="231"/>
      <c r="F8" s="253"/>
      <c r="G8" s="253"/>
      <c r="H8" s="366">
        <f>直接人件費11[[#This Row],[助成対象経費
(A)×(B)]]*1</f>
        <v>0</v>
      </c>
      <c r="I8" s="366">
        <f>直接人件費11[[#This Row],[従事時間
(A)]]*直接人件費11[[#This Row],[単価(B)
(税抜)]]</f>
        <v>0</v>
      </c>
      <c r="J8"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9" spans="1:45" ht="39.75" customHeight="1" x14ac:dyDescent="0.2">
      <c r="A9" s="375">
        <f>ROW()-ROW(直接人件費11[[#Headers],[番　号]])</f>
        <v>6</v>
      </c>
      <c r="B9" s="231"/>
      <c r="C9" s="231"/>
      <c r="D9" s="231"/>
      <c r="E9" s="231"/>
      <c r="F9" s="253"/>
      <c r="G9" s="253"/>
      <c r="H9" s="366">
        <f>直接人件費11[[#This Row],[助成対象経費
(A)×(B)]]*1</f>
        <v>0</v>
      </c>
      <c r="I9" s="366">
        <f>直接人件費11[[#This Row],[従事時間
(A)]]*直接人件費11[[#This Row],[単価(B)
(税抜)]]</f>
        <v>0</v>
      </c>
      <c r="J9"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0" spans="1:45" ht="39.75" customHeight="1" x14ac:dyDescent="0.2">
      <c r="A10" s="375">
        <f>ROW()-ROW(直接人件費11[[#Headers],[番　号]])</f>
        <v>7</v>
      </c>
      <c r="B10" s="231"/>
      <c r="C10" s="231"/>
      <c r="D10" s="231"/>
      <c r="E10" s="231"/>
      <c r="F10" s="253"/>
      <c r="G10" s="253"/>
      <c r="H10" s="366">
        <f>直接人件費11[[#This Row],[助成対象経費
(A)×(B)]]*1</f>
        <v>0</v>
      </c>
      <c r="I10" s="366">
        <f>直接人件費11[[#This Row],[従事時間
(A)]]*直接人件費11[[#This Row],[単価(B)
(税抜)]]</f>
        <v>0</v>
      </c>
      <c r="J10"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1" spans="1:45" ht="39.75" customHeight="1" x14ac:dyDescent="0.2">
      <c r="A11" s="375">
        <f>ROW()-ROW(直接人件費11[[#Headers],[番　号]])</f>
        <v>8</v>
      </c>
      <c r="B11" s="231"/>
      <c r="C11" s="231"/>
      <c r="D11" s="231"/>
      <c r="E11" s="231"/>
      <c r="F11" s="253"/>
      <c r="G11" s="253"/>
      <c r="H11" s="366">
        <f>直接人件費11[[#This Row],[助成対象経費
(A)×(B)]]*1</f>
        <v>0</v>
      </c>
      <c r="I11" s="366">
        <f>直接人件費11[[#This Row],[従事時間
(A)]]*直接人件費11[[#This Row],[単価(B)
(税抜)]]</f>
        <v>0</v>
      </c>
      <c r="J11"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2" spans="1:45" ht="39.75" customHeight="1" x14ac:dyDescent="0.2">
      <c r="A12" s="375">
        <f>ROW()-ROW(直接人件費11[[#Headers],[番　号]])</f>
        <v>9</v>
      </c>
      <c r="B12" s="231"/>
      <c r="C12" s="231"/>
      <c r="D12" s="231"/>
      <c r="E12" s="231"/>
      <c r="F12" s="253"/>
      <c r="G12" s="253"/>
      <c r="H12" s="366">
        <f>直接人件費11[[#This Row],[助成対象経費
(A)×(B)]]*1</f>
        <v>0</v>
      </c>
      <c r="I12" s="366">
        <f>直接人件費11[[#This Row],[従事時間
(A)]]*直接人件費11[[#This Row],[単価(B)
(税抜)]]</f>
        <v>0</v>
      </c>
      <c r="J12"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3" spans="1:45" ht="39.75" customHeight="1" x14ac:dyDescent="0.2">
      <c r="A13" s="375">
        <f>ROW()-ROW(直接人件費11[[#Headers],[番　号]])</f>
        <v>10</v>
      </c>
      <c r="B13" s="231"/>
      <c r="C13" s="231"/>
      <c r="D13" s="231"/>
      <c r="E13" s="231"/>
      <c r="F13" s="253"/>
      <c r="G13" s="253"/>
      <c r="H13" s="366">
        <f>直接人件費11[[#This Row],[助成対象経費
(A)×(B)]]*1</f>
        <v>0</v>
      </c>
      <c r="I13" s="368">
        <f>直接人件費11[[#This Row],[従事時間
(A)]]*直接人件費11[[#This Row],[単価(B)
(税抜)]]</f>
        <v>0</v>
      </c>
      <c r="J13" s="367"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c r="L13" s="355"/>
      <c r="M13" s="355"/>
    </row>
    <row r="14" spans="1:45" ht="26.25" customHeight="1" x14ac:dyDescent="0.2">
      <c r="A14" s="376"/>
      <c r="B14" s="369"/>
      <c r="C14" s="369"/>
      <c r="D14" s="369"/>
      <c r="E14" s="369"/>
      <c r="F14" s="369"/>
      <c r="G14" s="371" t="s">
        <v>621</v>
      </c>
      <c r="H14" s="372">
        <f>SUBTOTAL(109,直接人件費11[助成事業に
要する経費])</f>
        <v>0</v>
      </c>
      <c r="I14" s="373">
        <f>SUBTOTAL(109,直接人件費11[助成対象経費
(A)×(B)])</f>
        <v>0</v>
      </c>
      <c r="J14" s="360"/>
    </row>
  </sheetData>
  <sheetProtection sheet="1" formatCells="0" formatRows="0" insertRows="0" deleteRows="0" selectLockedCells="1"/>
  <mergeCells count="1">
    <mergeCell ref="B2:H2"/>
  </mergeCells>
  <phoneticPr fontId="2"/>
  <conditionalFormatting sqref="B4:G13">
    <cfRule type="expression" dxfId="93" priority="1">
      <formula>AND(OR($B4&lt;&gt;"",$C4&lt;&gt;"",$D4&lt;&gt;"",$E4&lt;&gt;"",$F4&lt;&gt;"",$G4&lt;&gt;""),B4="")</formula>
    </cfRule>
  </conditionalFormatting>
  <dataValidations xWindow="776" yWindow="659" count="5">
    <dataValidation type="custom" allowBlank="1" showInputMessage="1" showErrorMessage="1" sqref="J4:J13">
      <formula1>ISERROR(FIND(CHAR(10),J4))</formula1>
    </dataValidation>
    <dataValidation allowBlank="1" showInputMessage="1" showErrorMessage="1" prompt="対象となるのは役員、社員など直接雇用されている方です。_x000a_雇用保険被保険者ではない方は対象になりません。" sqref="B4:B13"/>
    <dataValidation type="list" allowBlank="1" showInputMessage="1" showErrorMessage="1" sqref="D4:D13">
      <formula1>"役員,社員"</formula1>
    </dataValidation>
    <dataValidation allowBlank="1" showInputMessage="1" showErrorMessage="1" promptTitle="採択された事業の開発・改良に直接従事する内容のみ対象です" prompt="販路開拓に係る業務や、開発・改良に直接関係ない業務に係る内容は計上できません" sqref="E4:E13"/>
    <dataValidation imeMode="halfAlpha" allowBlank="1" showInputMessage="1" showErrorMessage="1" promptTitle="計上できる上限は1人につき1日8時間、月150時間です" prompt="助成対象期間に応じて上限が異なります_x000a_一人当たり最長（１年４か月）の場合、上限は2400時間_x000a_1年の場合、上限は1800時間" sqref="F4:F13"/>
  </dataValidations>
  <pageMargins left="0.31496062992125984" right="0.31496062992125984" top="0.55118110236220474" bottom="0.55118110236220474" header="0.31496062992125984" footer="0.31496062992125984"/>
  <pageSetup paperSize="9" scale="85" fitToWidth="0" fitToHeight="0" orientation="portrait" r:id="rId1"/>
  <headerFooter>
    <oddFooter>&amp;C&amp;A</oddFooter>
  </headerFooter>
  <tableParts count="1">
    <tablePart r:id="rId2"/>
  </tableParts>
  <extLst>
    <ext xmlns:x14="http://schemas.microsoft.com/office/spreadsheetml/2009/9/main" uri="{CCE6A557-97BC-4b89-ADB6-D9C93CAAB3DF}">
      <x14:dataValidations xmlns:xm="http://schemas.microsoft.com/office/excel/2006/main" xWindow="776" yWindow="659" count="1">
        <x14:dataValidation type="list" allowBlank="1" showInputMessage="1" showErrorMessage="1">
          <x14:formula1>
            <xm:f>人件費単価一覧表!$B$2:$B$25</xm:f>
          </x14:formula1>
          <xm:sqref>G4:G13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showZeros="0" topLeftCell="A8" zoomScale="130" zoomScaleNormal="130" zoomScaleSheetLayoutView="100" zoomScalePageLayoutView="115" workbookViewId="0">
      <selection activeCell="H4" sqref="H4"/>
    </sheetView>
  </sheetViews>
  <sheetFormatPr defaultColWidth="2.1796875" defaultRowHeight="12" x14ac:dyDescent="0.2"/>
  <cols>
    <col min="1" max="1" width="6.453125" style="230" customWidth="1"/>
    <col min="2" max="2" width="17.81640625" style="230" customWidth="1"/>
    <col min="3" max="3" width="11.36328125" style="230" customWidth="1"/>
    <col min="4" max="4" width="6.26953125" style="230" customWidth="1"/>
    <col min="5" max="5" width="11.81640625" style="230" customWidth="1"/>
    <col min="6" max="7" width="13.1796875" style="230" customWidth="1"/>
    <col min="8" max="8" width="14.1796875" style="230" customWidth="1"/>
    <col min="9" max="9" width="2.453125" style="229" customWidth="1"/>
    <col min="10" max="10" width="11.26953125" style="229" customWidth="1"/>
    <col min="11" max="11" width="9.453125" style="229" customWidth="1"/>
    <col min="12" max="12" width="6.26953125" style="229" customWidth="1"/>
    <col min="13" max="211" width="2.1796875" style="229" customWidth="1"/>
    <col min="212" max="16384" width="2.1796875" style="229"/>
  </cols>
  <sheetData>
    <row r="1" spans="1:12" ht="15" customHeight="1" x14ac:dyDescent="0.2">
      <c r="A1" s="1034" t="s">
        <v>680</v>
      </c>
      <c r="B1" s="1034"/>
      <c r="C1" s="1034"/>
      <c r="D1" s="1034"/>
      <c r="E1" s="1034"/>
      <c r="F1" s="1034"/>
      <c r="G1" s="1034"/>
    </row>
    <row r="2" spans="1:12" ht="15" customHeight="1" x14ac:dyDescent="0.2">
      <c r="B2" s="1031"/>
      <c r="C2" s="1032"/>
      <c r="D2" s="1032"/>
      <c r="E2" s="1032"/>
      <c r="F2" s="1032"/>
      <c r="G2" s="1032"/>
      <c r="H2" s="236" t="s">
        <v>609</v>
      </c>
    </row>
    <row r="3" spans="1:12" ht="67.5" customHeight="1" x14ac:dyDescent="0.2">
      <c r="A3" s="234" t="s">
        <v>608</v>
      </c>
      <c r="B3" s="234" t="s">
        <v>691</v>
      </c>
      <c r="C3" s="234" t="s">
        <v>633</v>
      </c>
      <c r="D3" s="234" t="s">
        <v>634</v>
      </c>
      <c r="E3" s="234" t="s">
        <v>603</v>
      </c>
      <c r="F3" s="234" t="s">
        <v>602</v>
      </c>
      <c r="G3" s="234" t="s">
        <v>601</v>
      </c>
      <c r="H3" s="234" t="s">
        <v>692</v>
      </c>
      <c r="I3" s="233" t="s">
        <v>599</v>
      </c>
      <c r="J3" s="232"/>
    </row>
    <row r="4" spans="1:12" ht="40" customHeight="1" x14ac:dyDescent="0.2">
      <c r="A4" s="377" t="s">
        <v>681</v>
      </c>
      <c r="B4" s="231"/>
      <c r="C4" s="231"/>
      <c r="D4" s="257"/>
      <c r="E4" s="259"/>
      <c r="F4" s="353">
        <f>産業財産権出願・導入費[[#This Row],[助成対象経費
(A)×(B)
（税抜）]]*1.1</f>
        <v>0</v>
      </c>
      <c r="G4" s="353">
        <f>産業財産権出願・導入費[[#This Row],[数量
(A)]]*産業財産権出願・導入費[[#This Row],[単価(B)
（税抜）]]</f>
        <v>0</v>
      </c>
      <c r="H4" s="231"/>
      <c r="I4"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4" s="232"/>
    </row>
    <row r="5" spans="1:12" ht="40" customHeight="1" x14ac:dyDescent="0.2">
      <c r="A5" s="377" t="s">
        <v>682</v>
      </c>
      <c r="B5" s="231"/>
      <c r="C5" s="231"/>
      <c r="D5" s="257"/>
      <c r="E5" s="259"/>
      <c r="F5" s="353">
        <f>産業財産権出願・導入費[[#This Row],[助成対象経費
(A)×(B)
（税抜）]]*1.1</f>
        <v>0</v>
      </c>
      <c r="G5" s="353">
        <f>産業財産権出願・導入費[[#This Row],[数量
(A)]]*産業財産権出願・導入費[[#This Row],[単価(B)
（税抜）]]</f>
        <v>0</v>
      </c>
      <c r="H5" s="231"/>
      <c r="I5"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5" s="232"/>
      <c r="K5" s="355"/>
      <c r="L5" s="355"/>
    </row>
    <row r="6" spans="1:12" ht="40" customHeight="1" x14ac:dyDescent="0.2">
      <c r="A6" s="377" t="s">
        <v>683</v>
      </c>
      <c r="B6" s="231"/>
      <c r="C6" s="231"/>
      <c r="D6" s="257"/>
      <c r="E6" s="259"/>
      <c r="F6" s="353">
        <f>産業財産権出願・導入費[[#This Row],[助成対象経費
(A)×(B)
（税抜）]]*1.1</f>
        <v>0</v>
      </c>
      <c r="G6" s="353">
        <f>産業財産権出願・導入費[[#This Row],[数量
(A)]]*産業財産権出願・導入費[[#This Row],[単価(B)
（税抜）]]</f>
        <v>0</v>
      </c>
      <c r="H6" s="231"/>
      <c r="I6"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6" s="232"/>
    </row>
    <row r="7" spans="1:12" ht="40" customHeight="1" x14ac:dyDescent="0.2">
      <c r="A7" s="377" t="s">
        <v>684</v>
      </c>
      <c r="B7" s="231"/>
      <c r="C7" s="231"/>
      <c r="D7" s="257"/>
      <c r="E7" s="259"/>
      <c r="F7" s="353">
        <f>産業財産権出願・導入費[[#This Row],[助成対象経費
(A)×(B)
（税抜）]]*1.1</f>
        <v>0</v>
      </c>
      <c r="G7" s="353">
        <f>産業財産権出願・導入費[[#This Row],[数量
(A)]]*産業財産権出願・導入費[[#This Row],[単価(B)
（税抜）]]</f>
        <v>0</v>
      </c>
      <c r="H7" s="231"/>
      <c r="I7"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8" spans="1:12" ht="40" customHeight="1" x14ac:dyDescent="0.2">
      <c r="A8" s="377" t="s">
        <v>685</v>
      </c>
      <c r="B8" s="231"/>
      <c r="C8" s="231"/>
      <c r="D8" s="257"/>
      <c r="E8" s="259"/>
      <c r="F8" s="353">
        <f>産業財産権出願・導入費[[#This Row],[助成対象経費
(A)×(B)
（税抜）]]*1.1</f>
        <v>0</v>
      </c>
      <c r="G8" s="353">
        <f>産業財産権出願・導入費[[#This Row],[数量
(A)]]*産業財産権出願・導入費[[#This Row],[単価(B)
（税抜）]]</f>
        <v>0</v>
      </c>
      <c r="H8" s="231"/>
      <c r="I8"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9" spans="1:12" ht="40" customHeight="1" x14ac:dyDescent="0.2">
      <c r="A9" s="377" t="s">
        <v>686</v>
      </c>
      <c r="B9" s="261"/>
      <c r="C9" s="231"/>
      <c r="D9" s="257"/>
      <c r="E9" s="259"/>
      <c r="F9" s="353">
        <f>産業財産権出願・導入費[[#This Row],[助成対象経費
(A)×(B)
（税抜）]]*1.1</f>
        <v>0</v>
      </c>
      <c r="G9" s="353">
        <f>産業財産権出願・導入費[[#This Row],[数量
(A)]]*産業財産権出願・導入費[[#This Row],[単価(B)
（税抜）]]</f>
        <v>0</v>
      </c>
      <c r="H9" s="231"/>
      <c r="I9"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0" spans="1:12" ht="40" customHeight="1" x14ac:dyDescent="0.2">
      <c r="A10" s="377" t="s">
        <v>687</v>
      </c>
      <c r="B10" s="261"/>
      <c r="C10" s="231"/>
      <c r="D10" s="257"/>
      <c r="E10" s="259"/>
      <c r="F10" s="353">
        <f>産業財産権出願・導入費[[#This Row],[助成対象経費
(A)×(B)
（税抜）]]*1.1</f>
        <v>0</v>
      </c>
      <c r="G10" s="353">
        <f>産業財産権出願・導入費[[#This Row],[数量
(A)]]*産業財産権出願・導入費[[#This Row],[単価(B)
（税抜）]]</f>
        <v>0</v>
      </c>
      <c r="H10" s="231"/>
      <c r="I10"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1" spans="1:12" ht="40" customHeight="1" x14ac:dyDescent="0.2">
      <c r="A11" s="377" t="s">
        <v>688</v>
      </c>
      <c r="B11" s="261"/>
      <c r="C11" s="231"/>
      <c r="D11" s="257"/>
      <c r="E11" s="259"/>
      <c r="F11" s="353">
        <f>産業財産権出願・導入費[[#This Row],[助成対象経費
(A)×(B)
（税抜）]]*1.1</f>
        <v>0</v>
      </c>
      <c r="G11" s="353">
        <f>産業財産権出願・導入費[[#This Row],[数量
(A)]]*産業財産権出願・導入費[[#This Row],[単価(B)
（税抜）]]</f>
        <v>0</v>
      </c>
      <c r="H11" s="231"/>
      <c r="I11"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2" spans="1:12" ht="40" customHeight="1" x14ac:dyDescent="0.2">
      <c r="A12" s="377" t="s">
        <v>689</v>
      </c>
      <c r="B12" s="262"/>
      <c r="C12" s="231"/>
      <c r="D12" s="257"/>
      <c r="E12" s="259"/>
      <c r="F12" s="378">
        <f>産業財産権出願・導入費[[#This Row],[助成対象経費
(A)×(B)
（税抜）]]*1.1</f>
        <v>0</v>
      </c>
      <c r="G12" s="353">
        <f>産業財産権出願・導入費[[#This Row],[数量
(A)]]*産業財産権出願・導入費[[#This Row],[単価(B)
（税抜）]]</f>
        <v>0</v>
      </c>
      <c r="H12" s="231"/>
      <c r="I12"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3" spans="1:12" ht="40" customHeight="1" x14ac:dyDescent="0.2">
      <c r="A13" s="377" t="s">
        <v>690</v>
      </c>
      <c r="B13" s="262"/>
      <c r="C13" s="231"/>
      <c r="D13" s="257"/>
      <c r="E13" s="259"/>
      <c r="F13" s="378">
        <f>産業財産権出願・導入費[[#This Row],[助成対象経費
(A)×(B)
（税抜）]]*1.1</f>
        <v>0</v>
      </c>
      <c r="G13" s="353">
        <f>産業財産権出願・導入費[[#This Row],[数量
(A)]]*産業財産権出願・導入費[[#This Row],[単価(B)
（税抜）]]</f>
        <v>0</v>
      </c>
      <c r="H13" s="231"/>
      <c r="I13" s="354"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4" spans="1:12" ht="26.25" customHeight="1" x14ac:dyDescent="0.2">
      <c r="A14" s="379"/>
      <c r="B14" s="380"/>
      <c r="C14" s="380"/>
      <c r="D14" s="380"/>
      <c r="E14" s="358" t="s">
        <v>565</v>
      </c>
      <c r="F14" s="359">
        <f>SUBTOTAL(109,産業財産権出願・導入費[助成事業に
要する経費
（税込）])</f>
        <v>0</v>
      </c>
      <c r="G14" s="359">
        <f>SUBTOTAL(109,産業財産権出願・導入費[助成対象経費
(A)×(B)
（税抜）])</f>
        <v>0</v>
      </c>
      <c r="H14" s="381"/>
      <c r="I14" s="360"/>
    </row>
    <row r="15" spans="1:12" ht="27" customHeight="1" x14ac:dyDescent="0.2">
      <c r="F15" s="263"/>
      <c r="G15" s="263"/>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G1"/>
    <mergeCell ref="B2:G2"/>
  </mergeCells>
  <phoneticPr fontId="2"/>
  <conditionalFormatting sqref="B4:E13 H4:H13">
    <cfRule type="expression" dxfId="69" priority="1">
      <formula>AND(OR($B4&lt;&gt;"",$C4&lt;&gt;"",#REF!&lt;&gt;"",$D4&lt;&gt;"",#REF!&lt;&gt;"",$E4&lt;&gt;""),B4="")</formula>
    </cfRule>
  </conditionalFormatting>
  <dataValidations count="4">
    <dataValidation imeMode="halfAlpha" allowBlank="1" showInputMessage="1" showErrorMessage="1" prompt="100万円以上の場合は利用・導入計画書の記入が必要です" sqref="E4:E13"/>
    <dataValidation type="custom" allowBlank="1" showInputMessage="1" showErrorMessage="1" sqref="I4:I13">
      <formula1>ISERROR(FIND(CHAR(10),I4))</formula1>
    </dataValidation>
    <dataValidation allowBlank="1" showInputMessage="1" showErrorMessage="1" promptTitle="対象とする規格名を入力してください" prompt="認証取得後に発生した経費、維持審査料、継続費用は対象になりません。" sqref="B4:B13"/>
    <dataValidation allowBlank="1" showInputMessage="1" showErrorMessage="1" prompt="未定等不明確の場合は、 申請時点の候補先を記入してください" sqref="H4:H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showZeros="0" zoomScale="130" zoomScaleNormal="130" zoomScaleSheetLayoutView="100" zoomScalePageLayoutView="115" workbookViewId="0">
      <selection activeCell="H4" sqref="H4"/>
    </sheetView>
  </sheetViews>
  <sheetFormatPr defaultColWidth="2.1796875" defaultRowHeight="12" x14ac:dyDescent="0.2"/>
  <cols>
    <col min="1" max="1" width="6.453125" style="230" customWidth="1"/>
    <col min="2" max="2" width="17.81640625" style="230" customWidth="1"/>
    <col min="3" max="3" width="11.36328125" style="230" customWidth="1"/>
    <col min="4" max="4" width="6.26953125" style="230" customWidth="1"/>
    <col min="5" max="5" width="11.81640625" style="230" customWidth="1"/>
    <col min="6" max="7" width="13.1796875" style="230" customWidth="1"/>
    <col min="8" max="8" width="14.1796875" style="230" customWidth="1"/>
    <col min="9" max="9" width="2.453125" style="229" customWidth="1"/>
    <col min="10" max="10" width="11.26953125" style="229" customWidth="1"/>
    <col min="11" max="11" width="9.453125" style="229" customWidth="1"/>
    <col min="12" max="12" width="6.26953125" style="229" customWidth="1"/>
    <col min="13" max="211" width="2.1796875" style="229" customWidth="1"/>
    <col min="212" max="16384" width="2.1796875" style="229"/>
  </cols>
  <sheetData>
    <row r="1" spans="1:12" ht="15" customHeight="1" x14ac:dyDescent="0.2">
      <c r="A1" s="1030" t="s">
        <v>872</v>
      </c>
      <c r="B1" s="1030"/>
      <c r="C1" s="1030"/>
      <c r="D1" s="1030"/>
      <c r="E1" s="1030"/>
      <c r="F1" s="1030"/>
      <c r="G1" s="1030"/>
    </row>
    <row r="2" spans="1:12" ht="15" customHeight="1" x14ac:dyDescent="0.2">
      <c r="B2" s="1031"/>
      <c r="C2" s="1032"/>
      <c r="D2" s="1032"/>
      <c r="E2" s="1032"/>
      <c r="F2" s="1032"/>
      <c r="G2" s="1032"/>
      <c r="H2" s="236" t="s">
        <v>609</v>
      </c>
    </row>
    <row r="3" spans="1:12" ht="67.5" customHeight="1" x14ac:dyDescent="0.2">
      <c r="A3" s="234" t="s">
        <v>608</v>
      </c>
      <c r="B3" s="234" t="s">
        <v>632</v>
      </c>
      <c r="C3" s="234" t="s">
        <v>633</v>
      </c>
      <c r="D3" s="234" t="s">
        <v>634</v>
      </c>
      <c r="E3" s="234" t="s">
        <v>603</v>
      </c>
      <c r="F3" s="234" t="s">
        <v>602</v>
      </c>
      <c r="G3" s="234" t="s">
        <v>601</v>
      </c>
      <c r="H3" s="234" t="s">
        <v>635</v>
      </c>
      <c r="I3" s="233" t="s">
        <v>599</v>
      </c>
      <c r="J3" s="232"/>
    </row>
    <row r="4" spans="1:12" ht="40" customHeight="1" x14ac:dyDescent="0.2">
      <c r="A4" s="377">
        <f>ROW()-ROW(産業財産権出願・導入費14[[#Headers],[番　号]])</f>
        <v>1</v>
      </c>
      <c r="B4" s="231"/>
      <c r="C4" s="231"/>
      <c r="D4" s="257"/>
      <c r="E4" s="259"/>
      <c r="F4" s="353">
        <f>産業財産権出願・導入費14[[#This Row],[助成対象経費
(A)×(B)
（税抜）]]*1.1</f>
        <v>0</v>
      </c>
      <c r="G4" s="353">
        <f>産業財産権出願・導入費14[[#This Row],[数量
(A)]]*産業財産権出願・導入費14[[#This Row],[単価(B)
（税抜）]]</f>
        <v>0</v>
      </c>
      <c r="H4" s="231"/>
      <c r="I4"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4" s="232"/>
    </row>
    <row r="5" spans="1:12" ht="40" customHeight="1" x14ac:dyDescent="0.2">
      <c r="A5" s="377">
        <f>ROW()-ROW(産業財産権出願・導入費14[[#Headers],[番　号]])</f>
        <v>2</v>
      </c>
      <c r="B5" s="231"/>
      <c r="C5" s="231"/>
      <c r="D5" s="257"/>
      <c r="E5" s="259"/>
      <c r="F5" s="353">
        <f>産業財産権出願・導入費14[[#This Row],[助成対象経費
(A)×(B)
（税抜）]]*1.1</f>
        <v>0</v>
      </c>
      <c r="G5" s="353">
        <f>産業財産権出願・導入費14[[#This Row],[数量
(A)]]*産業財産権出願・導入費14[[#This Row],[単価(B)
（税抜）]]</f>
        <v>0</v>
      </c>
      <c r="H5" s="231"/>
      <c r="I5"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5" s="232"/>
      <c r="K5" s="355"/>
      <c r="L5" s="355"/>
    </row>
    <row r="6" spans="1:12" ht="40" customHeight="1" x14ac:dyDescent="0.2">
      <c r="A6" s="377">
        <f>ROW()-ROW(産業財産権出願・導入費14[[#Headers],[番　号]])</f>
        <v>3</v>
      </c>
      <c r="B6" s="231"/>
      <c r="C6" s="231"/>
      <c r="D6" s="257"/>
      <c r="E6" s="259"/>
      <c r="F6" s="353">
        <f>産業財産権出願・導入費14[[#This Row],[助成対象経費
(A)×(B)
（税抜）]]*1.1</f>
        <v>0</v>
      </c>
      <c r="G6" s="353">
        <f>産業財産権出願・導入費14[[#This Row],[数量
(A)]]*産業財産権出願・導入費14[[#This Row],[単価(B)
（税抜）]]</f>
        <v>0</v>
      </c>
      <c r="H6" s="231"/>
      <c r="I6"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6" s="232"/>
    </row>
    <row r="7" spans="1:12" ht="40" customHeight="1" x14ac:dyDescent="0.2">
      <c r="A7" s="377">
        <f>ROW()-ROW(産業財産権出願・導入費14[[#Headers],[番　号]])</f>
        <v>4</v>
      </c>
      <c r="B7" s="231"/>
      <c r="C7" s="231"/>
      <c r="D7" s="257"/>
      <c r="E7" s="259"/>
      <c r="F7" s="353">
        <f>産業財産権出願・導入費14[[#This Row],[助成対象経費
(A)×(B)
（税抜）]]*1.1</f>
        <v>0</v>
      </c>
      <c r="G7" s="353">
        <f>産業財産権出願・導入費14[[#This Row],[数量
(A)]]*産業財産権出願・導入費14[[#This Row],[単価(B)
（税抜）]]</f>
        <v>0</v>
      </c>
      <c r="H7" s="231"/>
      <c r="I7"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8" spans="1:12" ht="40" customHeight="1" x14ac:dyDescent="0.2">
      <c r="A8" s="377">
        <f>ROW()-ROW(産業財産権出願・導入費14[[#Headers],[番　号]])</f>
        <v>5</v>
      </c>
      <c r="B8" s="231"/>
      <c r="C8" s="231"/>
      <c r="D8" s="257"/>
      <c r="E8" s="259"/>
      <c r="F8" s="353">
        <f>産業財産権出願・導入費14[[#This Row],[助成対象経費
(A)×(B)
（税抜）]]*1.1</f>
        <v>0</v>
      </c>
      <c r="G8" s="353">
        <f>産業財産権出願・導入費14[[#This Row],[数量
(A)]]*産業財産権出願・導入費14[[#This Row],[単価(B)
（税抜）]]</f>
        <v>0</v>
      </c>
      <c r="H8" s="231"/>
      <c r="I8"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9" spans="1:12" ht="40" customHeight="1" x14ac:dyDescent="0.2">
      <c r="A9" s="377">
        <f>ROW()-ROW(産業財産権出願・導入費14[[#Headers],[番　号]])</f>
        <v>6</v>
      </c>
      <c r="B9" s="261"/>
      <c r="C9" s="231"/>
      <c r="D9" s="257"/>
      <c r="E9" s="259"/>
      <c r="F9" s="353">
        <f>産業財産権出願・導入費14[[#This Row],[助成対象経費
(A)×(B)
（税抜）]]*1.1</f>
        <v>0</v>
      </c>
      <c r="G9" s="353">
        <f>産業財産権出願・導入費14[[#This Row],[数量
(A)]]*産業財産権出願・導入費14[[#This Row],[単価(B)
（税抜）]]</f>
        <v>0</v>
      </c>
      <c r="H9" s="231"/>
      <c r="I9"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0" spans="1:12" ht="40" customHeight="1" x14ac:dyDescent="0.2">
      <c r="A10" s="377">
        <f>ROW()-ROW(産業財産権出願・導入費14[[#Headers],[番　号]])</f>
        <v>7</v>
      </c>
      <c r="B10" s="261"/>
      <c r="C10" s="231"/>
      <c r="D10" s="257"/>
      <c r="E10" s="259"/>
      <c r="F10" s="353">
        <f>産業財産権出願・導入費14[[#This Row],[助成対象経費
(A)×(B)
（税抜）]]*1.1</f>
        <v>0</v>
      </c>
      <c r="G10" s="353">
        <f>産業財産権出願・導入費14[[#This Row],[数量
(A)]]*産業財産権出願・導入費14[[#This Row],[単価(B)
（税抜）]]</f>
        <v>0</v>
      </c>
      <c r="H10" s="231"/>
      <c r="I10"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1" spans="1:12" ht="40" customHeight="1" x14ac:dyDescent="0.2">
      <c r="A11" s="377">
        <f>ROW()-ROW(産業財産権出願・導入費14[[#Headers],[番　号]])</f>
        <v>8</v>
      </c>
      <c r="B11" s="261"/>
      <c r="C11" s="231"/>
      <c r="D11" s="257"/>
      <c r="E11" s="259"/>
      <c r="F11" s="353">
        <f>産業財産権出願・導入費14[[#This Row],[助成対象経費
(A)×(B)
（税抜）]]*1.1</f>
        <v>0</v>
      </c>
      <c r="G11" s="353">
        <f>産業財産権出願・導入費14[[#This Row],[数量
(A)]]*産業財産権出願・導入費14[[#This Row],[単価(B)
（税抜）]]</f>
        <v>0</v>
      </c>
      <c r="H11" s="231"/>
      <c r="I11"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2" spans="1:12" ht="40" customHeight="1" x14ac:dyDescent="0.2">
      <c r="A12" s="377">
        <f>ROW()-ROW(産業財産権出願・導入費14[[#Headers],[番　号]])</f>
        <v>9</v>
      </c>
      <c r="B12" s="262"/>
      <c r="C12" s="231"/>
      <c r="D12" s="257"/>
      <c r="E12" s="259"/>
      <c r="F12" s="378">
        <f>産業財産権出願・導入費14[[#This Row],[助成対象経費
(A)×(B)
（税抜）]]*1.1</f>
        <v>0</v>
      </c>
      <c r="G12" s="353">
        <f>産業財産権出願・導入費14[[#This Row],[数量
(A)]]*産業財産権出願・導入費14[[#This Row],[単価(B)
（税抜）]]</f>
        <v>0</v>
      </c>
      <c r="H12" s="231"/>
      <c r="I12"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3" spans="1:12" ht="40" customHeight="1" x14ac:dyDescent="0.2">
      <c r="A13" s="377">
        <f>ROW()-ROW(産業財産権出願・導入費14[[#Headers],[番　号]])</f>
        <v>10</v>
      </c>
      <c r="B13" s="262"/>
      <c r="C13" s="231"/>
      <c r="D13" s="257"/>
      <c r="E13" s="259"/>
      <c r="F13" s="378">
        <f>産業財産権出願・導入費14[[#This Row],[助成対象経費
(A)×(B)
（税抜）]]*1.1</f>
        <v>0</v>
      </c>
      <c r="G13" s="353">
        <f>産業財産権出願・導入費14[[#This Row],[数量
(A)]]*産業財産権出願・導入費14[[#This Row],[単価(B)
（税抜）]]</f>
        <v>0</v>
      </c>
      <c r="H13" s="231"/>
      <c r="I13" s="354"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4" spans="1:12" ht="26.25" customHeight="1" x14ac:dyDescent="0.2">
      <c r="A14" s="379"/>
      <c r="B14" s="380"/>
      <c r="C14" s="380"/>
      <c r="D14" s="380"/>
      <c r="E14" s="358" t="s">
        <v>565</v>
      </c>
      <c r="F14" s="359">
        <f>SUBTOTAL(109,産業財産権出願・導入費14[助成事業に
要する経費
（税込）])</f>
        <v>0</v>
      </c>
      <c r="G14" s="359">
        <f>SUBTOTAL(109,産業財産権出願・導入費14[助成対象経費
(A)×(B)
（税抜）])</f>
        <v>0</v>
      </c>
      <c r="H14" s="381"/>
      <c r="I14" s="360"/>
    </row>
    <row r="15" spans="1:12" ht="27" customHeight="1" x14ac:dyDescent="0.2">
      <c r="F15" s="263"/>
      <c r="G15" s="263"/>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G1"/>
    <mergeCell ref="B2:G2"/>
  </mergeCells>
  <phoneticPr fontId="2"/>
  <conditionalFormatting sqref="B4:E13 H4:H13">
    <cfRule type="expression" dxfId="47" priority="1">
      <formula>AND(OR($B4&lt;&gt;"",$C4&lt;&gt;"",#REF!&lt;&gt;"",$D4&lt;&gt;"",#REF!&lt;&gt;"",$E4&lt;&gt;""),B4="")</formula>
    </cfRule>
  </conditionalFormatting>
  <dataValidations count="6">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imeMode="halfAlpha" allowBlank="1" showInputMessage="1" showErrorMessage="1" prompt="100万円以上の場合は利用・導入計画書の記入が必要です" sqref="E4:E13"/>
    <dataValidation allowBlank="1" showInputMessage="1" showErrorMessage="1" prompt="未定等不明確の場合は、 申請時点の候補先を記入してください" sqref="H4:H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1"/>
  <sheetViews>
    <sheetView showGridLines="0" showZeros="0" zoomScale="130" zoomScaleNormal="130" zoomScaleSheetLayoutView="100" zoomScalePageLayoutView="115" workbookViewId="0">
      <selection activeCell="J4" sqref="J4"/>
    </sheetView>
  </sheetViews>
  <sheetFormatPr defaultColWidth="2.1796875" defaultRowHeight="12" x14ac:dyDescent="0.2"/>
  <cols>
    <col min="1" max="1" width="6.453125" style="230" customWidth="1"/>
    <col min="2" max="2" width="13.7265625" style="230" customWidth="1"/>
    <col min="3" max="3" width="10.6328125" style="230" customWidth="1"/>
    <col min="4" max="4" width="15.81640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4" ht="15" customHeight="1" x14ac:dyDescent="0.2">
      <c r="A1" s="1030" t="s">
        <v>870</v>
      </c>
      <c r="B1" s="1030"/>
      <c r="C1" s="1030"/>
      <c r="D1" s="1030"/>
      <c r="E1" s="1030"/>
      <c r="F1" s="1030"/>
      <c r="G1" s="1030"/>
      <c r="H1" s="1030"/>
      <c r="I1" s="1030"/>
    </row>
    <row r="2" spans="1:14" ht="15" customHeight="1" x14ac:dyDescent="0.2">
      <c r="B2" s="1031"/>
      <c r="C2" s="1031"/>
      <c r="D2" s="1031"/>
      <c r="E2" s="1031"/>
      <c r="F2" s="1031"/>
      <c r="G2" s="1031"/>
      <c r="H2" s="1031"/>
      <c r="I2" s="1031"/>
      <c r="J2" s="236" t="s">
        <v>609</v>
      </c>
    </row>
    <row r="3" spans="1:14" ht="67.5" customHeight="1" x14ac:dyDescent="0.2">
      <c r="A3" s="234" t="s">
        <v>608</v>
      </c>
      <c r="B3" s="234" t="s">
        <v>703</v>
      </c>
      <c r="C3" s="234" t="s">
        <v>704</v>
      </c>
      <c r="D3" s="234" t="s">
        <v>705</v>
      </c>
      <c r="E3" s="234" t="s">
        <v>604</v>
      </c>
      <c r="F3" s="235" t="s">
        <v>566</v>
      </c>
      <c r="G3" s="234" t="s">
        <v>603</v>
      </c>
      <c r="H3" s="234" t="s">
        <v>602</v>
      </c>
      <c r="I3" s="234" t="s">
        <v>601</v>
      </c>
      <c r="J3" s="234" t="s">
        <v>692</v>
      </c>
      <c r="K3" s="233" t="s">
        <v>599</v>
      </c>
      <c r="L3" s="232"/>
    </row>
    <row r="4" spans="1:14" ht="40" customHeight="1" x14ac:dyDescent="0.2">
      <c r="A4" s="382" t="s">
        <v>693</v>
      </c>
      <c r="B4" s="231"/>
      <c r="C4" s="231"/>
      <c r="D4" s="231"/>
      <c r="E4" s="257"/>
      <c r="F4" s="258"/>
      <c r="G4" s="259"/>
      <c r="H4" s="353">
        <f>展示会等参加費[[#This Row],[助成対象経費
(A)×(B)
（税抜）]]*1.1</f>
        <v>0</v>
      </c>
      <c r="I4" s="353">
        <f>展示会等参加費[[#This Row],[数量
(A)]]*展示会等参加費[[#This Row],[単価(B)
（税抜）]]</f>
        <v>0</v>
      </c>
      <c r="J4" s="231"/>
      <c r="K4"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4" s="232"/>
    </row>
    <row r="5" spans="1:14" ht="40" customHeight="1" x14ac:dyDescent="0.2">
      <c r="A5" s="382" t="s">
        <v>694</v>
      </c>
      <c r="B5" s="231"/>
      <c r="C5" s="231"/>
      <c r="D5" s="231"/>
      <c r="E5" s="257"/>
      <c r="F5" s="258"/>
      <c r="G5" s="259"/>
      <c r="H5" s="353">
        <f>展示会等参加費[[#This Row],[助成対象経費
(A)×(B)
（税抜）]]*1.1</f>
        <v>0</v>
      </c>
      <c r="I5" s="353">
        <f>展示会等参加費[[#This Row],[数量
(A)]]*展示会等参加費[[#This Row],[単価(B)
（税抜）]]</f>
        <v>0</v>
      </c>
      <c r="J5" s="231"/>
      <c r="K5"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5" s="232"/>
      <c r="M5" s="355"/>
      <c r="N5" s="355"/>
    </row>
    <row r="6" spans="1:14" ht="40" customHeight="1" x14ac:dyDescent="0.2">
      <c r="A6" s="382" t="s">
        <v>695</v>
      </c>
      <c r="B6" s="231"/>
      <c r="C6" s="231"/>
      <c r="D6" s="231"/>
      <c r="E6" s="257"/>
      <c r="F6" s="258"/>
      <c r="G6" s="259"/>
      <c r="H6" s="353">
        <f>展示会等参加費[[#This Row],[助成対象経費
(A)×(B)
（税抜）]]*1.1</f>
        <v>0</v>
      </c>
      <c r="I6" s="353">
        <f>展示会等参加費[[#This Row],[数量
(A)]]*展示会等参加費[[#This Row],[単価(B)
（税抜）]]</f>
        <v>0</v>
      </c>
      <c r="J6" s="231"/>
      <c r="K6"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6" s="232"/>
    </row>
    <row r="7" spans="1:14" ht="40" customHeight="1" x14ac:dyDescent="0.2">
      <c r="A7" s="382" t="s">
        <v>696</v>
      </c>
      <c r="B7" s="231"/>
      <c r="C7" s="231"/>
      <c r="D7" s="231"/>
      <c r="E7" s="257"/>
      <c r="F7" s="258"/>
      <c r="G7" s="259"/>
      <c r="H7" s="353">
        <f>展示会等参加費[[#This Row],[助成対象経費
(A)×(B)
（税抜）]]*1.1</f>
        <v>0</v>
      </c>
      <c r="I7" s="353">
        <f>展示会等参加費[[#This Row],[数量
(A)]]*展示会等参加費[[#This Row],[単価(B)
（税抜）]]</f>
        <v>0</v>
      </c>
      <c r="J7" s="231"/>
      <c r="K7"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8" spans="1:14" ht="40" customHeight="1" x14ac:dyDescent="0.2">
      <c r="A8" s="382" t="s">
        <v>697</v>
      </c>
      <c r="B8" s="231"/>
      <c r="C8" s="231"/>
      <c r="D8" s="231"/>
      <c r="E8" s="257"/>
      <c r="F8" s="258"/>
      <c r="G8" s="259"/>
      <c r="H8" s="353">
        <f>展示会等参加費[[#This Row],[助成対象経費
(A)×(B)
（税抜）]]*1.1</f>
        <v>0</v>
      </c>
      <c r="I8" s="353">
        <f>展示会等参加費[[#This Row],[数量
(A)]]*展示会等参加費[[#This Row],[単価(B)
（税抜）]]</f>
        <v>0</v>
      </c>
      <c r="J8" s="231"/>
      <c r="K8"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9" spans="1:14" ht="40" customHeight="1" x14ac:dyDescent="0.2">
      <c r="A9" s="382" t="s">
        <v>698</v>
      </c>
      <c r="B9" s="231"/>
      <c r="C9" s="231"/>
      <c r="D9" s="231"/>
      <c r="E9" s="257"/>
      <c r="F9" s="258"/>
      <c r="G9" s="259"/>
      <c r="H9" s="353">
        <f>展示会等参加費[[#This Row],[助成対象経費
(A)×(B)
（税抜）]]*1.1</f>
        <v>0</v>
      </c>
      <c r="I9" s="353">
        <f>展示会等参加費[[#This Row],[数量
(A)]]*展示会等参加費[[#This Row],[単価(B)
（税抜）]]</f>
        <v>0</v>
      </c>
      <c r="J9" s="231"/>
      <c r="K9"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0" spans="1:14" ht="40" customHeight="1" x14ac:dyDescent="0.2">
      <c r="A10" s="382" t="s">
        <v>699</v>
      </c>
      <c r="B10" s="231"/>
      <c r="C10" s="231"/>
      <c r="D10" s="231"/>
      <c r="E10" s="257"/>
      <c r="F10" s="258"/>
      <c r="G10" s="259"/>
      <c r="H10" s="353">
        <f>展示会等参加費[[#This Row],[助成対象経費
(A)×(B)
（税抜）]]*1.1</f>
        <v>0</v>
      </c>
      <c r="I10" s="353">
        <f>展示会等参加費[[#This Row],[数量
(A)]]*展示会等参加費[[#This Row],[単価(B)
（税抜）]]</f>
        <v>0</v>
      </c>
      <c r="J10" s="231"/>
      <c r="K10"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1" spans="1:14" ht="40" customHeight="1" x14ac:dyDescent="0.2">
      <c r="A11" s="382" t="s">
        <v>700</v>
      </c>
      <c r="B11" s="231"/>
      <c r="C11" s="231"/>
      <c r="D11" s="231"/>
      <c r="E11" s="257"/>
      <c r="F11" s="258"/>
      <c r="G11" s="259"/>
      <c r="H11" s="353">
        <f>展示会等参加費[[#This Row],[助成対象経費
(A)×(B)
（税抜）]]*1.1</f>
        <v>0</v>
      </c>
      <c r="I11" s="353">
        <f>展示会等参加費[[#This Row],[数量
(A)]]*展示会等参加費[[#This Row],[単価(B)
（税抜）]]</f>
        <v>0</v>
      </c>
      <c r="J11" s="231"/>
      <c r="K11"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2" spans="1:14" ht="40" customHeight="1" x14ac:dyDescent="0.2">
      <c r="A12" s="382" t="s">
        <v>701</v>
      </c>
      <c r="B12" s="231"/>
      <c r="C12" s="231"/>
      <c r="D12" s="231"/>
      <c r="E12" s="257"/>
      <c r="F12" s="260"/>
      <c r="G12" s="259"/>
      <c r="H12" s="378">
        <f>展示会等参加費[[#This Row],[助成対象経費
(A)×(B)
（税抜）]]*1.1</f>
        <v>0</v>
      </c>
      <c r="I12" s="353">
        <f>展示会等参加費[[#This Row],[数量
(A)]]*展示会等参加費[[#This Row],[単価(B)
（税抜）]]</f>
        <v>0</v>
      </c>
      <c r="J12" s="231"/>
      <c r="K12"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3" spans="1:14" ht="40" customHeight="1" x14ac:dyDescent="0.2">
      <c r="A13" s="382" t="s">
        <v>702</v>
      </c>
      <c r="B13" s="231"/>
      <c r="C13" s="231"/>
      <c r="D13" s="231"/>
      <c r="E13" s="257"/>
      <c r="F13" s="260"/>
      <c r="G13" s="259"/>
      <c r="H13" s="378">
        <f>展示会等参加費[[#This Row],[助成対象経費
(A)×(B)
（税抜）]]*1.1</f>
        <v>0</v>
      </c>
      <c r="I13" s="353">
        <f>展示会等参加費[[#This Row],[数量
(A)]]*展示会等参加費[[#This Row],[単価(B)
（税抜）]]</f>
        <v>0</v>
      </c>
      <c r="J13" s="231"/>
      <c r="K13" s="354"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4" spans="1:14" ht="26.25" customHeight="1" x14ac:dyDescent="0.2">
      <c r="A14" s="379"/>
      <c r="B14" s="380"/>
      <c r="C14" s="380"/>
      <c r="D14" s="380"/>
      <c r="E14" s="380"/>
      <c r="F14" s="380"/>
      <c r="G14" s="383" t="s">
        <v>565</v>
      </c>
      <c r="H14" s="359">
        <f>SUBTOTAL(109,展示会等参加費[助成事業に
要する経費
（税込）])</f>
        <v>0</v>
      </c>
      <c r="I14" s="359">
        <f>SUBTOTAL(109,展示会等参加費[助成対象経費
(A)×(B)
（税抜）])</f>
        <v>0</v>
      </c>
      <c r="J14" s="381"/>
      <c r="K14" s="360"/>
    </row>
    <row r="15" spans="1:14" ht="27" customHeight="1" x14ac:dyDescent="0.2"/>
    <row r="16" spans="1:14"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I1"/>
    <mergeCell ref="B2:I2"/>
  </mergeCells>
  <phoneticPr fontId="2"/>
  <conditionalFormatting sqref="J4:J13 B4:G13">
    <cfRule type="expression" dxfId="25" priority="1">
      <formula>AND(OR($B4&lt;&gt;"",$C4&lt;&gt;"",$D4&lt;&gt;"",$E4&lt;&gt;"",$F4&lt;&gt;"",$G4&lt;&gt;""),B4="")</formula>
    </cfRule>
  </conditionalFormatting>
  <dataValidations count="4">
    <dataValidation type="custom" allowBlank="1" showInputMessage="1" showErrorMessage="1" sqref="K4:K13">
      <formula1>ISERROR(FIND(CHAR(10),K4))</formula1>
    </dataValidation>
    <dataValidation imeMode="halfAlpha" allowBlank="1" showInputMessage="1" showErrorMessage="1" sqref="E5:E13"/>
    <dataValidation allowBlank="1" showInputMessage="1" showErrorMessage="1" prompt="未定等不明確の場合は、 申請時点の候補先を記入してください_x000a_" sqref="J4:J13"/>
    <dataValidation allowBlank="1" showInputMessage="1" showErrorMessage="1" prompt="100万円以上の場合は利用・導入計画書の記入が必要です" sqref="G4:G13"/>
  </dataValidations>
  <printOptions horizontalCentered="1"/>
  <pageMargins left="0.51181102362204722" right="0.51181102362204722" top="0.55118110236220474" bottom="0.55118110236220474" header="0.31496062992125984" footer="0.31496062992125984"/>
  <pageSetup paperSize="9" scale="87" fitToWidth="0" fitToHeight="0" orientation="portrait" r:id="rId1"/>
  <headerFooter>
    <oddFooter>&amp;A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zoomScaleSheetLayoutView="115" zoomScalePageLayoutView="90" workbookViewId="0">
      <selection sqref="A1:I1"/>
    </sheetView>
  </sheetViews>
  <sheetFormatPr defaultColWidth="9" defaultRowHeight="9.5" x14ac:dyDescent="0.15"/>
  <cols>
    <col min="1" max="1" width="3" style="169" customWidth="1"/>
    <col min="2" max="2" width="17.08984375" style="85" customWidth="1"/>
    <col min="3" max="3" width="4.36328125" style="193" customWidth="1"/>
    <col min="4" max="4" width="26" style="194" customWidth="1"/>
    <col min="5" max="5" width="1.36328125" style="85" customWidth="1"/>
    <col min="6" max="6" width="3" style="169" customWidth="1"/>
    <col min="7" max="7" width="17.08984375" style="85" customWidth="1"/>
    <col min="8" max="8" width="4.36328125" style="85" customWidth="1"/>
    <col min="9" max="9" width="26.08984375" style="85" customWidth="1"/>
    <col min="10" max="16384" width="9" style="81"/>
  </cols>
  <sheetData>
    <row r="1" spans="1:9" ht="16" customHeight="1" thickBot="1" x14ac:dyDescent="0.2">
      <c r="A1" s="1043" t="s">
        <v>293</v>
      </c>
      <c r="B1" s="1044"/>
      <c r="C1" s="1044"/>
      <c r="D1" s="1044"/>
      <c r="E1" s="1044"/>
      <c r="F1" s="1044"/>
      <c r="G1" s="1044"/>
      <c r="H1" s="1044"/>
      <c r="I1" s="1044"/>
    </row>
    <row r="2" spans="1:9" ht="16.5" customHeight="1" thickBot="1" x14ac:dyDescent="0.2">
      <c r="A2" s="1045" t="s">
        <v>294</v>
      </c>
      <c r="B2" s="1046"/>
      <c r="C2" s="1047" t="s">
        <v>295</v>
      </c>
      <c r="D2" s="1048"/>
      <c r="E2" s="82"/>
      <c r="F2" s="1049" t="s">
        <v>294</v>
      </c>
      <c r="G2" s="1050"/>
      <c r="H2" s="1047" t="s">
        <v>295</v>
      </c>
      <c r="I2" s="1048"/>
    </row>
    <row r="3" spans="1:9" ht="11.25" customHeight="1" thickTop="1" x14ac:dyDescent="0.15">
      <c r="A3" s="1035" t="s">
        <v>296</v>
      </c>
      <c r="B3" s="1037" t="s">
        <v>297</v>
      </c>
      <c r="C3" s="83" t="s">
        <v>298</v>
      </c>
      <c r="D3" s="84" t="s">
        <v>299</v>
      </c>
      <c r="F3" s="1039" t="s">
        <v>300</v>
      </c>
      <c r="G3" s="1041" t="s">
        <v>301</v>
      </c>
      <c r="H3" s="86">
        <v>62</v>
      </c>
      <c r="I3" s="87" t="s">
        <v>302</v>
      </c>
    </row>
    <row r="4" spans="1:9" ht="11.25" customHeight="1" thickBot="1" x14ac:dyDescent="0.2">
      <c r="A4" s="1036"/>
      <c r="B4" s="1038"/>
      <c r="C4" s="88" t="s">
        <v>303</v>
      </c>
      <c r="D4" s="89" t="s">
        <v>304</v>
      </c>
      <c r="F4" s="1040"/>
      <c r="G4" s="1042"/>
      <c r="H4" s="90">
        <v>63</v>
      </c>
      <c r="I4" s="91" t="s">
        <v>305</v>
      </c>
    </row>
    <row r="5" spans="1:9" ht="11.25" customHeight="1" x14ac:dyDescent="0.15">
      <c r="A5" s="1051" t="s">
        <v>306</v>
      </c>
      <c r="B5" s="1053" t="s">
        <v>307</v>
      </c>
      <c r="C5" s="92" t="s">
        <v>308</v>
      </c>
      <c r="D5" s="93" t="s">
        <v>307</v>
      </c>
      <c r="F5" s="94"/>
      <c r="G5" s="95"/>
      <c r="H5" s="90">
        <v>64</v>
      </c>
      <c r="I5" s="96" t="s">
        <v>309</v>
      </c>
    </row>
    <row r="6" spans="1:9" ht="11.25" customHeight="1" thickBot="1" x14ac:dyDescent="0.2">
      <c r="A6" s="1052"/>
      <c r="B6" s="1054"/>
      <c r="C6" s="88" t="s">
        <v>310</v>
      </c>
      <c r="D6" s="89" t="s">
        <v>311</v>
      </c>
      <c r="F6" s="94"/>
      <c r="G6" s="95"/>
      <c r="H6" s="90">
        <v>65</v>
      </c>
      <c r="I6" s="91" t="s">
        <v>312</v>
      </c>
    </row>
    <row r="7" spans="1:9" ht="11.25" customHeight="1" thickBot="1" x14ac:dyDescent="0.2">
      <c r="A7" s="97" t="s">
        <v>313</v>
      </c>
      <c r="B7" s="98" t="s">
        <v>314</v>
      </c>
      <c r="C7" s="99" t="s">
        <v>315</v>
      </c>
      <c r="D7" s="100" t="s">
        <v>314</v>
      </c>
      <c r="F7" s="94"/>
      <c r="G7" s="95"/>
      <c r="H7" s="90">
        <v>66</v>
      </c>
      <c r="I7" s="91" t="s">
        <v>316</v>
      </c>
    </row>
    <row r="8" spans="1:9" ht="11.25" customHeight="1" thickBot="1" x14ac:dyDescent="0.2">
      <c r="A8" s="1051" t="s">
        <v>317</v>
      </c>
      <c r="B8" s="1055" t="s">
        <v>318</v>
      </c>
      <c r="C8" s="92" t="s">
        <v>319</v>
      </c>
      <c r="D8" s="93" t="s">
        <v>320</v>
      </c>
      <c r="F8" s="94"/>
      <c r="G8" s="101"/>
      <c r="H8" s="102">
        <v>67</v>
      </c>
      <c r="I8" s="103" t="s">
        <v>321</v>
      </c>
    </row>
    <row r="9" spans="1:9" ht="11.25" customHeight="1" x14ac:dyDescent="0.15">
      <c r="A9" s="1040"/>
      <c r="B9" s="1056"/>
      <c r="C9" s="104" t="s">
        <v>322</v>
      </c>
      <c r="D9" s="96" t="s">
        <v>323</v>
      </c>
      <c r="F9" s="1051" t="s">
        <v>324</v>
      </c>
      <c r="G9" s="1066" t="s">
        <v>325</v>
      </c>
      <c r="H9" s="105">
        <v>68</v>
      </c>
      <c r="I9" s="106" t="s">
        <v>326</v>
      </c>
    </row>
    <row r="10" spans="1:9" ht="11.25" customHeight="1" thickBot="1" x14ac:dyDescent="0.2">
      <c r="A10" s="107"/>
      <c r="B10" s="108"/>
      <c r="C10" s="88" t="s">
        <v>327</v>
      </c>
      <c r="D10" s="89" t="s">
        <v>328</v>
      </c>
      <c r="F10" s="1040"/>
      <c r="G10" s="1067"/>
      <c r="H10" s="1059">
        <v>690</v>
      </c>
      <c r="I10" s="1060" t="s">
        <v>329</v>
      </c>
    </row>
    <row r="11" spans="1:9" ht="11.25" customHeight="1" x14ac:dyDescent="0.15">
      <c r="A11" s="1051" t="s">
        <v>330</v>
      </c>
      <c r="B11" s="1057" t="s">
        <v>331</v>
      </c>
      <c r="C11" s="109" t="s">
        <v>332</v>
      </c>
      <c r="D11" s="93" t="s">
        <v>333</v>
      </c>
      <c r="F11" s="94"/>
      <c r="G11" s="110"/>
      <c r="H11" s="1059"/>
      <c r="I11" s="1061"/>
    </row>
    <row r="12" spans="1:9" ht="11.25" customHeight="1" x14ac:dyDescent="0.15">
      <c r="A12" s="1040"/>
      <c r="B12" s="1058"/>
      <c r="C12" s="111" t="s">
        <v>334</v>
      </c>
      <c r="D12" s="96" t="s">
        <v>335</v>
      </c>
      <c r="F12" s="94"/>
      <c r="G12" s="95"/>
      <c r="H12" s="112">
        <v>691</v>
      </c>
      <c r="I12" s="113" t="s">
        <v>336</v>
      </c>
    </row>
    <row r="13" spans="1:9" ht="11.25" customHeight="1" x14ac:dyDescent="0.15">
      <c r="A13" s="94"/>
      <c r="B13" s="1062" t="s">
        <v>337</v>
      </c>
      <c r="C13" s="111" t="s">
        <v>338</v>
      </c>
      <c r="D13" s="96" t="s">
        <v>339</v>
      </c>
      <c r="F13" s="94"/>
      <c r="G13" s="95"/>
      <c r="H13" s="112">
        <v>692</v>
      </c>
      <c r="I13" s="103" t="s">
        <v>340</v>
      </c>
    </row>
    <row r="14" spans="1:9" ht="11.25" customHeight="1" x14ac:dyDescent="0.15">
      <c r="A14" s="94"/>
      <c r="B14" s="1062"/>
      <c r="C14" s="111" t="s">
        <v>341</v>
      </c>
      <c r="D14" s="96" t="s">
        <v>342</v>
      </c>
      <c r="E14" s="95"/>
      <c r="F14" s="94"/>
      <c r="G14" s="95"/>
      <c r="H14" s="114">
        <v>693</v>
      </c>
      <c r="I14" s="115" t="s">
        <v>343</v>
      </c>
    </row>
    <row r="15" spans="1:9" ht="11.25" customHeight="1" x14ac:dyDescent="0.15">
      <c r="A15" s="94"/>
      <c r="B15" s="1062"/>
      <c r="C15" s="111" t="s">
        <v>344</v>
      </c>
      <c r="D15" s="96" t="s">
        <v>345</v>
      </c>
      <c r="F15" s="94"/>
      <c r="G15" s="95"/>
      <c r="H15" s="116">
        <v>694</v>
      </c>
      <c r="I15" s="91" t="s">
        <v>346</v>
      </c>
    </row>
    <row r="16" spans="1:9" ht="11.25" customHeight="1" thickBot="1" x14ac:dyDescent="0.2">
      <c r="A16" s="94"/>
      <c r="B16" s="1062"/>
      <c r="C16" s="111" t="s">
        <v>347</v>
      </c>
      <c r="D16" s="96" t="s">
        <v>348</v>
      </c>
      <c r="F16" s="94"/>
      <c r="G16" s="101"/>
      <c r="H16" s="117">
        <v>70</v>
      </c>
      <c r="I16" s="118" t="s">
        <v>349</v>
      </c>
    </row>
    <row r="17" spans="1:9" ht="11.25" customHeight="1" x14ac:dyDescent="0.15">
      <c r="A17" s="94"/>
      <c r="B17" s="1062"/>
      <c r="C17" s="111" t="s">
        <v>350</v>
      </c>
      <c r="D17" s="119" t="s">
        <v>351</v>
      </c>
      <c r="F17" s="1051" t="s">
        <v>352</v>
      </c>
      <c r="G17" s="1063" t="s">
        <v>353</v>
      </c>
      <c r="H17" s="120">
        <v>71</v>
      </c>
      <c r="I17" s="121" t="s">
        <v>354</v>
      </c>
    </row>
    <row r="18" spans="1:9" ht="11.25" customHeight="1" x14ac:dyDescent="0.15">
      <c r="A18" s="94"/>
      <c r="B18" s="1062"/>
      <c r="C18" s="111" t="s">
        <v>355</v>
      </c>
      <c r="D18" s="96" t="s">
        <v>356</v>
      </c>
      <c r="F18" s="1040"/>
      <c r="G18" s="1042"/>
      <c r="H18" s="122">
        <v>72</v>
      </c>
      <c r="I18" s="123" t="s">
        <v>357</v>
      </c>
    </row>
    <row r="19" spans="1:9" ht="11.25" customHeight="1" x14ac:dyDescent="0.15">
      <c r="A19" s="94"/>
      <c r="B19" s="1062"/>
      <c r="C19" s="111" t="s">
        <v>358</v>
      </c>
      <c r="D19" s="96" t="s">
        <v>359</v>
      </c>
      <c r="F19" s="94"/>
      <c r="G19" s="95"/>
      <c r="H19" s="124">
        <v>73</v>
      </c>
      <c r="I19" s="125" t="s">
        <v>360</v>
      </c>
    </row>
    <row r="20" spans="1:9" ht="11.25" customHeight="1" thickBot="1" x14ac:dyDescent="0.2">
      <c r="A20" s="94"/>
      <c r="B20" s="1062"/>
      <c r="C20" s="111" t="s">
        <v>361</v>
      </c>
      <c r="D20" s="96" t="s">
        <v>362</v>
      </c>
      <c r="F20" s="94"/>
      <c r="G20" s="101"/>
      <c r="H20" s="124">
        <v>74</v>
      </c>
      <c r="I20" s="115" t="s">
        <v>363</v>
      </c>
    </row>
    <row r="21" spans="1:9" ht="11.25" customHeight="1" x14ac:dyDescent="0.15">
      <c r="A21" s="94"/>
      <c r="B21" s="1062"/>
      <c r="C21" s="111" t="s">
        <v>364</v>
      </c>
      <c r="D21" s="96" t="s">
        <v>365</v>
      </c>
      <c r="F21" s="1051" t="s">
        <v>366</v>
      </c>
      <c r="G21" s="1063" t="s">
        <v>367</v>
      </c>
      <c r="H21" s="1064">
        <v>750</v>
      </c>
      <c r="I21" s="1068" t="s">
        <v>368</v>
      </c>
    </row>
    <row r="22" spans="1:9" ht="11.25" customHeight="1" x14ac:dyDescent="0.15">
      <c r="A22" s="94"/>
      <c r="B22" s="1062"/>
      <c r="C22" s="111" t="s">
        <v>369</v>
      </c>
      <c r="D22" s="96" t="s">
        <v>370</v>
      </c>
      <c r="F22" s="1040"/>
      <c r="G22" s="1042"/>
      <c r="H22" s="1065"/>
      <c r="I22" s="1069"/>
    </row>
    <row r="23" spans="1:9" ht="11.25" customHeight="1" x14ac:dyDescent="0.15">
      <c r="A23" s="94"/>
      <c r="B23" s="1062"/>
      <c r="C23" s="111" t="s">
        <v>371</v>
      </c>
      <c r="D23" s="96" t="s">
        <v>372</v>
      </c>
      <c r="F23" s="126"/>
      <c r="G23" s="127"/>
      <c r="H23" s="124">
        <v>751</v>
      </c>
      <c r="I23" s="128" t="s">
        <v>373</v>
      </c>
    </row>
    <row r="24" spans="1:9" ht="11.25" customHeight="1" x14ac:dyDescent="0.15">
      <c r="A24" s="94"/>
      <c r="B24" s="1062"/>
      <c r="C24" s="111" t="s">
        <v>374</v>
      </c>
      <c r="D24" s="96" t="s">
        <v>375</v>
      </c>
      <c r="F24" s="97"/>
      <c r="G24" s="101"/>
      <c r="H24" s="124">
        <v>752</v>
      </c>
      <c r="I24" s="128" t="s">
        <v>376</v>
      </c>
    </row>
    <row r="25" spans="1:9" ht="11.25" customHeight="1" x14ac:dyDescent="0.15">
      <c r="A25" s="94"/>
      <c r="B25" s="1062"/>
      <c r="C25" s="111" t="s">
        <v>377</v>
      </c>
      <c r="D25" s="96" t="s">
        <v>378</v>
      </c>
      <c r="F25" s="97"/>
      <c r="G25" s="101"/>
      <c r="H25" s="124">
        <v>753</v>
      </c>
      <c r="I25" s="128" t="s">
        <v>379</v>
      </c>
    </row>
    <row r="26" spans="1:9" ht="11.25" customHeight="1" x14ac:dyDescent="0.15">
      <c r="A26" s="94"/>
      <c r="B26" s="1062"/>
      <c r="C26" s="111" t="s">
        <v>380</v>
      </c>
      <c r="D26" s="96" t="s">
        <v>381</v>
      </c>
      <c r="F26" s="97"/>
      <c r="G26" s="101"/>
      <c r="H26" s="124">
        <v>759</v>
      </c>
      <c r="I26" s="128" t="s">
        <v>382</v>
      </c>
    </row>
    <row r="27" spans="1:9" ht="11.25" customHeight="1" x14ac:dyDescent="0.15">
      <c r="A27" s="94"/>
      <c r="B27" s="1062"/>
      <c r="C27" s="111" t="s">
        <v>383</v>
      </c>
      <c r="D27" s="96" t="s">
        <v>384</v>
      </c>
      <c r="F27" s="94"/>
      <c r="G27" s="81"/>
      <c r="H27" s="129">
        <v>76</v>
      </c>
      <c r="I27" s="130" t="s">
        <v>385</v>
      </c>
    </row>
    <row r="28" spans="1:9" ht="11.25" customHeight="1" thickBot="1" x14ac:dyDescent="0.2">
      <c r="A28" s="94"/>
      <c r="B28" s="1062"/>
      <c r="C28" s="111" t="s">
        <v>386</v>
      </c>
      <c r="D28" s="96" t="s">
        <v>387</v>
      </c>
      <c r="F28" s="94"/>
      <c r="G28" s="131"/>
      <c r="H28" s="132">
        <v>77</v>
      </c>
      <c r="I28" s="133" t="s">
        <v>388</v>
      </c>
    </row>
    <row r="29" spans="1:9" ht="11.25" customHeight="1" x14ac:dyDescent="0.15">
      <c r="A29" s="94"/>
      <c r="B29" s="1062"/>
      <c r="C29" s="111" t="s">
        <v>389</v>
      </c>
      <c r="D29" s="96" t="s">
        <v>390</v>
      </c>
      <c r="F29" s="1051" t="s">
        <v>391</v>
      </c>
      <c r="G29" s="1063" t="s">
        <v>392</v>
      </c>
      <c r="H29" s="134">
        <v>78</v>
      </c>
      <c r="I29" s="135" t="s">
        <v>393</v>
      </c>
    </row>
    <row r="30" spans="1:9" ht="11.25" customHeight="1" x14ac:dyDescent="0.15">
      <c r="A30" s="94"/>
      <c r="B30" s="1062"/>
      <c r="C30" s="111" t="s">
        <v>394</v>
      </c>
      <c r="D30" s="96" t="s">
        <v>395</v>
      </c>
      <c r="F30" s="1040"/>
      <c r="G30" s="1042"/>
      <c r="H30" s="1065">
        <v>790</v>
      </c>
      <c r="I30" s="1070" t="s">
        <v>396</v>
      </c>
    </row>
    <row r="31" spans="1:9" ht="11.25" customHeight="1" x14ac:dyDescent="0.15">
      <c r="A31" s="94"/>
      <c r="B31" s="1062"/>
      <c r="C31" s="111" t="s">
        <v>397</v>
      </c>
      <c r="D31" s="96" t="s">
        <v>398</v>
      </c>
      <c r="F31" s="97"/>
      <c r="G31" s="131"/>
      <c r="H31" s="1065"/>
      <c r="I31" s="1071"/>
    </row>
    <row r="32" spans="1:9" ht="11.25" customHeight="1" x14ac:dyDescent="0.15">
      <c r="A32" s="94"/>
      <c r="B32" s="1062"/>
      <c r="C32" s="111" t="s">
        <v>399</v>
      </c>
      <c r="D32" s="96" t="s">
        <v>400</v>
      </c>
      <c r="F32" s="94"/>
      <c r="G32" s="95"/>
      <c r="H32" s="136">
        <v>791</v>
      </c>
      <c r="I32" s="125" t="s">
        <v>401</v>
      </c>
    </row>
    <row r="33" spans="1:9" ht="11.25" customHeight="1" x14ac:dyDescent="0.15">
      <c r="A33" s="94"/>
      <c r="B33" s="1062"/>
      <c r="C33" s="111" t="s">
        <v>402</v>
      </c>
      <c r="D33" s="96" t="s">
        <v>403</v>
      </c>
      <c r="F33" s="94"/>
      <c r="G33" s="95"/>
      <c r="H33" s="136">
        <v>792</v>
      </c>
      <c r="I33" s="125" t="s">
        <v>404</v>
      </c>
    </row>
    <row r="34" spans="1:9" ht="11.25" customHeight="1" thickBot="1" x14ac:dyDescent="0.2">
      <c r="A34" s="107"/>
      <c r="B34" s="137"/>
      <c r="C34" s="88" t="s">
        <v>405</v>
      </c>
      <c r="D34" s="89" t="s">
        <v>406</v>
      </c>
      <c r="F34" s="94"/>
      <c r="G34" s="95"/>
      <c r="H34" s="136">
        <v>793</v>
      </c>
      <c r="I34" s="125" t="s">
        <v>407</v>
      </c>
    </row>
    <row r="35" spans="1:9" ht="11.25" customHeight="1" x14ac:dyDescent="0.15">
      <c r="A35" s="1051" t="s">
        <v>408</v>
      </c>
      <c r="B35" s="1057" t="s">
        <v>409</v>
      </c>
      <c r="C35" s="92" t="s">
        <v>410</v>
      </c>
      <c r="D35" s="93" t="s">
        <v>411</v>
      </c>
      <c r="E35" s="95"/>
      <c r="F35" s="94"/>
      <c r="G35" s="95"/>
      <c r="H35" s="136">
        <v>794</v>
      </c>
      <c r="I35" s="125" t="s">
        <v>412</v>
      </c>
    </row>
    <row r="36" spans="1:9" ht="11.25" customHeight="1" x14ac:dyDescent="0.15">
      <c r="A36" s="1040"/>
      <c r="B36" s="1058"/>
      <c r="C36" s="104" t="s">
        <v>413</v>
      </c>
      <c r="D36" s="96" t="s">
        <v>414</v>
      </c>
      <c r="F36" s="94"/>
      <c r="G36" s="95"/>
      <c r="H36" s="136">
        <v>795</v>
      </c>
      <c r="I36" s="125" t="s">
        <v>415</v>
      </c>
    </row>
    <row r="37" spans="1:9" ht="11.25" customHeight="1" x14ac:dyDescent="0.15">
      <c r="A37" s="94"/>
      <c r="B37" s="81"/>
      <c r="C37" s="104" t="s">
        <v>416</v>
      </c>
      <c r="D37" s="96" t="s">
        <v>417</v>
      </c>
      <c r="F37" s="94"/>
      <c r="G37" s="95"/>
      <c r="H37" s="136">
        <v>796</v>
      </c>
      <c r="I37" s="125" t="s">
        <v>418</v>
      </c>
    </row>
    <row r="38" spans="1:9" ht="11.25" customHeight="1" thickBot="1" x14ac:dyDescent="0.2">
      <c r="A38" s="138"/>
      <c r="B38" s="137"/>
      <c r="C38" s="139" t="s">
        <v>419</v>
      </c>
      <c r="D38" s="89" t="s">
        <v>420</v>
      </c>
      <c r="F38" s="94"/>
      <c r="G38" s="95"/>
      <c r="H38" s="136">
        <v>799</v>
      </c>
      <c r="I38" s="125" t="s">
        <v>421</v>
      </c>
    </row>
    <row r="39" spans="1:9" ht="11.25" customHeight="1" thickBot="1" x14ac:dyDescent="0.2">
      <c r="A39" s="1039" t="s">
        <v>422</v>
      </c>
      <c r="B39" s="1041" t="s">
        <v>423</v>
      </c>
      <c r="C39" s="140" t="s">
        <v>424</v>
      </c>
      <c r="D39" s="93" t="s">
        <v>425</v>
      </c>
      <c r="F39" s="107"/>
      <c r="G39" s="137"/>
      <c r="H39" s="141">
        <v>80</v>
      </c>
      <c r="I39" s="142" t="s">
        <v>426</v>
      </c>
    </row>
    <row r="40" spans="1:9" ht="11.25" customHeight="1" x14ac:dyDescent="0.15">
      <c r="A40" s="1040"/>
      <c r="B40" s="1042"/>
      <c r="C40" s="143" t="s">
        <v>427</v>
      </c>
      <c r="D40" s="125" t="s">
        <v>428</v>
      </c>
      <c r="F40" s="1051" t="s">
        <v>429</v>
      </c>
      <c r="G40" s="1041" t="s">
        <v>430</v>
      </c>
      <c r="H40" s="144">
        <v>81</v>
      </c>
      <c r="I40" s="145" t="s">
        <v>431</v>
      </c>
    </row>
    <row r="41" spans="1:9" ht="11.25" customHeight="1" thickBot="1" x14ac:dyDescent="0.2">
      <c r="A41" s="146"/>
      <c r="B41" s="1076"/>
      <c r="C41" s="1072">
        <v>390</v>
      </c>
      <c r="D41" s="1074" t="s">
        <v>432</v>
      </c>
      <c r="E41" s="95"/>
      <c r="F41" s="1040"/>
      <c r="G41" s="1042"/>
      <c r="H41" s="147">
        <v>82</v>
      </c>
      <c r="I41" s="148" t="s">
        <v>433</v>
      </c>
    </row>
    <row r="42" spans="1:9" ht="11.25" customHeight="1" x14ac:dyDescent="0.15">
      <c r="A42" s="146"/>
      <c r="B42" s="1076"/>
      <c r="C42" s="1073"/>
      <c r="D42" s="1075"/>
      <c r="E42" s="95"/>
      <c r="F42" s="1051" t="s">
        <v>434</v>
      </c>
      <c r="G42" s="1063" t="s">
        <v>435</v>
      </c>
      <c r="H42" s="144">
        <v>83</v>
      </c>
      <c r="I42" s="145" t="s">
        <v>436</v>
      </c>
    </row>
    <row r="43" spans="1:9" ht="11.25" customHeight="1" x14ac:dyDescent="0.15">
      <c r="A43" s="146"/>
      <c r="B43" s="1076"/>
      <c r="C43" s="143">
        <v>391</v>
      </c>
      <c r="D43" s="149" t="s">
        <v>437</v>
      </c>
      <c r="E43" s="95"/>
      <c r="F43" s="1040"/>
      <c r="G43" s="1042"/>
      <c r="H43" s="150">
        <v>84</v>
      </c>
      <c r="I43" s="151" t="s">
        <v>438</v>
      </c>
    </row>
    <row r="44" spans="1:9" ht="11.25" customHeight="1" thickBot="1" x14ac:dyDescent="0.2">
      <c r="A44" s="146"/>
      <c r="B44" s="1076"/>
      <c r="C44" s="152">
        <v>3921</v>
      </c>
      <c r="D44" s="149" t="s">
        <v>439</v>
      </c>
      <c r="F44" s="107"/>
      <c r="G44" s="101"/>
      <c r="H44" s="147">
        <v>85</v>
      </c>
      <c r="I44" s="148" t="s">
        <v>440</v>
      </c>
    </row>
    <row r="45" spans="1:9" ht="11.25" customHeight="1" x14ac:dyDescent="0.15">
      <c r="A45" s="146"/>
      <c r="B45" s="1076"/>
      <c r="C45" s="153" t="s">
        <v>441</v>
      </c>
      <c r="D45" s="125" t="s">
        <v>442</v>
      </c>
      <c r="F45" s="1039" t="s">
        <v>443</v>
      </c>
      <c r="G45" s="1063" t="s">
        <v>444</v>
      </c>
      <c r="H45" s="144">
        <v>86</v>
      </c>
      <c r="I45" s="154" t="s">
        <v>445</v>
      </c>
    </row>
    <row r="46" spans="1:9" ht="11.25" customHeight="1" thickBot="1" x14ac:dyDescent="0.2">
      <c r="A46" s="146"/>
      <c r="B46" s="1076"/>
      <c r="C46" s="155" t="s">
        <v>446</v>
      </c>
      <c r="D46" s="156" t="s">
        <v>447</v>
      </c>
      <c r="F46" s="1040"/>
      <c r="G46" s="1042"/>
      <c r="H46" s="147">
        <v>87</v>
      </c>
      <c r="I46" s="148" t="s">
        <v>448</v>
      </c>
    </row>
    <row r="47" spans="1:9" ht="11.25" customHeight="1" x14ac:dyDescent="0.15">
      <c r="A47" s="146"/>
      <c r="B47" s="1076"/>
      <c r="C47" s="152" t="s">
        <v>449</v>
      </c>
      <c r="D47" s="125" t="s">
        <v>450</v>
      </c>
      <c r="F47" s="1051" t="s">
        <v>451</v>
      </c>
      <c r="G47" s="1063" t="s">
        <v>452</v>
      </c>
      <c r="H47" s="157">
        <v>88</v>
      </c>
      <c r="I47" s="158" t="s">
        <v>453</v>
      </c>
    </row>
    <row r="48" spans="1:9" ht="11.25" customHeight="1" x14ac:dyDescent="0.15">
      <c r="A48" s="146"/>
      <c r="B48" s="1076"/>
      <c r="C48" s="104" t="s">
        <v>454</v>
      </c>
      <c r="D48" s="96" t="s">
        <v>455</v>
      </c>
      <c r="F48" s="1040"/>
      <c r="G48" s="1042"/>
      <c r="H48" s="150">
        <v>89</v>
      </c>
      <c r="I48" s="151" t="s">
        <v>456</v>
      </c>
    </row>
    <row r="49" spans="1:9" ht="11.25" customHeight="1" x14ac:dyDescent="0.15">
      <c r="A49" s="146"/>
      <c r="B49" s="1076"/>
      <c r="C49" s="1077" t="s">
        <v>457</v>
      </c>
      <c r="D49" s="1060" t="s">
        <v>458</v>
      </c>
      <c r="F49" s="94"/>
      <c r="G49" s="95"/>
      <c r="H49" s="150">
        <v>90</v>
      </c>
      <c r="I49" s="151" t="s">
        <v>459</v>
      </c>
    </row>
    <row r="50" spans="1:9" ht="11.25" customHeight="1" x14ac:dyDescent="0.15">
      <c r="A50" s="146"/>
      <c r="B50" s="1076"/>
      <c r="C50" s="1078"/>
      <c r="D50" s="1061"/>
      <c r="F50" s="94"/>
      <c r="G50" s="101"/>
      <c r="H50" s="150">
        <v>91</v>
      </c>
      <c r="I50" s="151" t="s">
        <v>460</v>
      </c>
    </row>
    <row r="51" spans="1:9" ht="11.25" customHeight="1" x14ac:dyDescent="0.15">
      <c r="A51" s="146"/>
      <c r="B51" s="1076"/>
      <c r="C51" s="143">
        <v>411</v>
      </c>
      <c r="D51" s="115" t="s">
        <v>461</v>
      </c>
      <c r="F51" s="94"/>
      <c r="G51" s="101"/>
      <c r="H51" s="150">
        <v>92</v>
      </c>
      <c r="I51" s="151" t="s">
        <v>462</v>
      </c>
    </row>
    <row r="52" spans="1:9" ht="11.25" customHeight="1" x14ac:dyDescent="0.15">
      <c r="A52" s="146"/>
      <c r="B52" s="1076"/>
      <c r="C52" s="143">
        <v>412</v>
      </c>
      <c r="D52" s="115" t="s">
        <v>463</v>
      </c>
      <c r="F52" s="94"/>
      <c r="G52" s="101"/>
      <c r="H52" s="150">
        <v>93</v>
      </c>
      <c r="I52" s="151" t="s">
        <v>464</v>
      </c>
    </row>
    <row r="53" spans="1:9" ht="11.25" customHeight="1" x14ac:dyDescent="0.15">
      <c r="A53" s="146"/>
      <c r="B53" s="1076"/>
      <c r="C53" s="112">
        <v>413</v>
      </c>
      <c r="D53" s="103" t="s">
        <v>465</v>
      </c>
      <c r="F53" s="94"/>
      <c r="G53" s="101"/>
      <c r="H53" s="150">
        <v>94</v>
      </c>
      <c r="I53" s="151" t="s">
        <v>466</v>
      </c>
    </row>
    <row r="54" spans="1:9" ht="11.25" customHeight="1" x14ac:dyDescent="0.15">
      <c r="A54" s="146"/>
      <c r="B54" s="1076"/>
      <c r="C54" s="112">
        <v>414</v>
      </c>
      <c r="D54" s="103" t="s">
        <v>467</v>
      </c>
      <c r="F54" s="94"/>
      <c r="G54" s="101"/>
      <c r="H54" s="150">
        <v>95</v>
      </c>
      <c r="I54" s="151" t="s">
        <v>468</v>
      </c>
    </row>
    <row r="55" spans="1:9" ht="11.25" customHeight="1" thickBot="1" x14ac:dyDescent="0.2">
      <c r="A55" s="146"/>
      <c r="B55" s="1076"/>
      <c r="C55" s="159">
        <v>415</v>
      </c>
      <c r="D55" s="115" t="s">
        <v>469</v>
      </c>
      <c r="F55" s="94"/>
      <c r="G55" s="101"/>
      <c r="H55" s="160">
        <v>96</v>
      </c>
      <c r="I55" s="148" t="s">
        <v>470</v>
      </c>
    </row>
    <row r="56" spans="1:9" ht="11.25" customHeight="1" thickBot="1" x14ac:dyDescent="0.2">
      <c r="A56" s="138"/>
      <c r="B56" s="137"/>
      <c r="C56" s="161">
        <v>416</v>
      </c>
      <c r="D56" s="149" t="s">
        <v>471</v>
      </c>
      <c r="F56" s="1051" t="s">
        <v>472</v>
      </c>
      <c r="G56" s="1063" t="s">
        <v>473</v>
      </c>
      <c r="H56" s="162">
        <v>97</v>
      </c>
      <c r="I56" s="163" t="s">
        <v>474</v>
      </c>
    </row>
    <row r="57" spans="1:9" ht="11.25" customHeight="1" thickBot="1" x14ac:dyDescent="0.2">
      <c r="A57" s="1039" t="s">
        <v>475</v>
      </c>
      <c r="B57" s="1041" t="s">
        <v>476</v>
      </c>
      <c r="C57" s="140" t="s">
        <v>477</v>
      </c>
      <c r="D57" s="93" t="s">
        <v>478</v>
      </c>
      <c r="F57" s="1052"/>
      <c r="G57" s="1080" t="s">
        <v>479</v>
      </c>
      <c r="H57" s="164">
        <v>98</v>
      </c>
      <c r="I57" s="165" t="s">
        <v>480</v>
      </c>
    </row>
    <row r="58" spans="1:9" ht="11.25" customHeight="1" thickBot="1" x14ac:dyDescent="0.2">
      <c r="A58" s="1040"/>
      <c r="B58" s="1042"/>
      <c r="C58" s="104" t="s">
        <v>481</v>
      </c>
      <c r="D58" s="96" t="s">
        <v>482</v>
      </c>
      <c r="F58" s="166" t="s">
        <v>483</v>
      </c>
      <c r="G58" s="108" t="s">
        <v>484</v>
      </c>
      <c r="H58" s="167">
        <v>99</v>
      </c>
      <c r="I58" s="168" t="s">
        <v>484</v>
      </c>
    </row>
    <row r="59" spans="1:9" ht="11.25" customHeight="1" x14ac:dyDescent="0.15">
      <c r="A59" s="94"/>
      <c r="B59" s="95"/>
      <c r="C59" s="104" t="s">
        <v>485</v>
      </c>
      <c r="D59" s="96" t="s">
        <v>486</v>
      </c>
      <c r="G59" s="95"/>
      <c r="I59" s="95"/>
    </row>
    <row r="60" spans="1:9" ht="11.25" customHeight="1" x14ac:dyDescent="0.15">
      <c r="A60" s="94"/>
      <c r="B60" s="95"/>
      <c r="C60" s="104" t="s">
        <v>487</v>
      </c>
      <c r="D60" s="96" t="s">
        <v>488</v>
      </c>
      <c r="F60" s="1081" t="s">
        <v>489</v>
      </c>
      <c r="G60" s="1081"/>
      <c r="H60" s="1081"/>
      <c r="I60" s="1081"/>
    </row>
    <row r="61" spans="1:9" ht="11.25" customHeight="1" x14ac:dyDescent="0.15">
      <c r="A61" s="94"/>
      <c r="B61" s="95"/>
      <c r="C61" s="104" t="s">
        <v>490</v>
      </c>
      <c r="D61" s="96" t="s">
        <v>491</v>
      </c>
      <c r="F61" s="1081"/>
      <c r="G61" s="1081"/>
      <c r="H61" s="1081"/>
      <c r="I61" s="1081"/>
    </row>
    <row r="62" spans="1:9" ht="11.25" customHeight="1" x14ac:dyDescent="0.15">
      <c r="A62" s="94"/>
      <c r="B62" s="95"/>
      <c r="C62" s="104" t="s">
        <v>492</v>
      </c>
      <c r="D62" s="96" t="s">
        <v>493</v>
      </c>
      <c r="F62" s="1081"/>
      <c r="G62" s="1081"/>
      <c r="H62" s="1081"/>
      <c r="I62" s="1081"/>
    </row>
    <row r="63" spans="1:9" ht="11.25" customHeight="1" x14ac:dyDescent="0.25">
      <c r="A63" s="94"/>
      <c r="B63" s="95"/>
      <c r="C63" s="104" t="s">
        <v>494</v>
      </c>
      <c r="D63" s="96" t="s">
        <v>495</v>
      </c>
      <c r="F63" s="170"/>
      <c r="G63" s="171" t="s">
        <v>496</v>
      </c>
      <c r="H63" s="81"/>
      <c r="I63" s="81"/>
    </row>
    <row r="64" spans="1:9" ht="11.25" customHeight="1" thickBot="1" x14ac:dyDescent="0.2">
      <c r="A64" s="107"/>
      <c r="B64" s="137"/>
      <c r="C64" s="172" t="s">
        <v>497</v>
      </c>
      <c r="D64" s="89" t="s">
        <v>498</v>
      </c>
      <c r="F64" s="173"/>
      <c r="H64" s="81"/>
      <c r="I64" s="81"/>
    </row>
    <row r="65" spans="1:10" ht="11.25" customHeight="1" x14ac:dyDescent="0.25">
      <c r="A65" s="1039" t="s">
        <v>499</v>
      </c>
      <c r="B65" s="1041" t="s">
        <v>500</v>
      </c>
      <c r="C65" s="174" t="s">
        <v>501</v>
      </c>
      <c r="D65" s="175" t="s">
        <v>502</v>
      </c>
      <c r="F65" s="176" t="s">
        <v>503</v>
      </c>
    </row>
    <row r="66" spans="1:10" ht="11.25" customHeight="1" x14ac:dyDescent="0.15">
      <c r="A66" s="1040"/>
      <c r="B66" s="1042"/>
      <c r="C66" s="177" t="s">
        <v>504</v>
      </c>
      <c r="D66" s="178" t="s">
        <v>505</v>
      </c>
      <c r="F66" s="170"/>
      <c r="G66" s="81" t="s">
        <v>506</v>
      </c>
      <c r="H66" s="81"/>
      <c r="I66" s="81"/>
    </row>
    <row r="67" spans="1:10" ht="11.25" customHeight="1" x14ac:dyDescent="0.25">
      <c r="A67" s="94"/>
      <c r="B67" s="95"/>
      <c r="C67" s="177" t="s">
        <v>507</v>
      </c>
      <c r="D67" s="178" t="s">
        <v>508</v>
      </c>
      <c r="F67" s="170"/>
      <c r="G67" s="171" t="s">
        <v>509</v>
      </c>
      <c r="H67" s="81"/>
      <c r="I67" s="81"/>
    </row>
    <row r="68" spans="1:10" ht="11.25" customHeight="1" x14ac:dyDescent="0.15">
      <c r="A68" s="94"/>
      <c r="B68" s="95"/>
      <c r="C68" s="177" t="s">
        <v>510</v>
      </c>
      <c r="D68" s="178" t="s">
        <v>511</v>
      </c>
      <c r="F68" s="173"/>
      <c r="H68" s="81"/>
      <c r="I68" s="81"/>
    </row>
    <row r="69" spans="1:10" ht="11.25" customHeight="1" x14ac:dyDescent="0.15">
      <c r="A69" s="94"/>
      <c r="B69" s="95"/>
      <c r="C69" s="177" t="s">
        <v>512</v>
      </c>
      <c r="D69" s="178" t="s">
        <v>513</v>
      </c>
      <c r="F69" s="176" t="s">
        <v>514</v>
      </c>
    </row>
    <row r="70" spans="1:10" ht="11.25" customHeight="1" x14ac:dyDescent="0.15">
      <c r="A70" s="94"/>
      <c r="B70" s="95"/>
      <c r="C70" s="179" t="s">
        <v>515</v>
      </c>
      <c r="D70" s="178" t="s">
        <v>516</v>
      </c>
      <c r="G70" s="180" t="s">
        <v>517</v>
      </c>
      <c r="I70" s="196"/>
    </row>
    <row r="71" spans="1:10" ht="11.25" customHeight="1" x14ac:dyDescent="0.15">
      <c r="A71" s="94"/>
      <c r="B71" s="95"/>
      <c r="C71" s="181" t="s">
        <v>518</v>
      </c>
      <c r="D71" s="130" t="s">
        <v>519</v>
      </c>
      <c r="F71" s="182"/>
      <c r="G71" s="183" t="s">
        <v>520</v>
      </c>
      <c r="I71" s="196"/>
    </row>
    <row r="72" spans="1:10" ht="11.25" customHeight="1" x14ac:dyDescent="0.15">
      <c r="A72" s="94"/>
      <c r="B72" s="95"/>
      <c r="C72" s="181" t="s">
        <v>521</v>
      </c>
      <c r="D72" s="130" t="s">
        <v>522</v>
      </c>
      <c r="G72" s="184" t="s">
        <v>523</v>
      </c>
      <c r="I72" s="196"/>
    </row>
    <row r="73" spans="1:10" ht="11.25" customHeight="1" x14ac:dyDescent="0.15">
      <c r="A73" s="94"/>
      <c r="B73" s="95"/>
      <c r="C73" s="181" t="s">
        <v>524</v>
      </c>
      <c r="D73" s="185" t="s">
        <v>525</v>
      </c>
      <c r="F73" s="186"/>
      <c r="G73" s="187" t="s">
        <v>5</v>
      </c>
      <c r="H73" s="81"/>
      <c r="I73" s="196"/>
    </row>
    <row r="74" spans="1:10" ht="11.25" customHeight="1" x14ac:dyDescent="0.15">
      <c r="A74" s="94"/>
      <c r="B74" s="101"/>
      <c r="C74" s="188" t="s">
        <v>526</v>
      </c>
      <c r="D74" s="189" t="s">
        <v>527</v>
      </c>
      <c r="F74" s="190"/>
      <c r="G74" s="1079" t="s">
        <v>532</v>
      </c>
      <c r="H74" s="1079"/>
      <c r="I74" s="1079"/>
    </row>
    <row r="75" spans="1:10" ht="11.25" customHeight="1" x14ac:dyDescent="0.15">
      <c r="A75" s="94"/>
      <c r="B75" s="101"/>
      <c r="C75" s="191" t="s">
        <v>528</v>
      </c>
      <c r="D75" s="130" t="s">
        <v>529</v>
      </c>
      <c r="F75" s="190"/>
      <c r="G75" s="1079"/>
      <c r="H75" s="1079"/>
      <c r="I75" s="1079"/>
    </row>
    <row r="76" spans="1:10" ht="11.25" customHeight="1" thickBot="1" x14ac:dyDescent="0.2">
      <c r="A76" s="107"/>
      <c r="B76" s="108"/>
      <c r="C76" s="192" t="s">
        <v>530</v>
      </c>
      <c r="D76" s="133" t="s">
        <v>531</v>
      </c>
      <c r="F76" s="190"/>
    </row>
    <row r="77" spans="1:10" ht="10.5" customHeight="1" x14ac:dyDescent="0.15">
      <c r="F77" s="195"/>
    </row>
    <row r="78" spans="1:10" ht="10.5" customHeight="1" x14ac:dyDescent="0.15">
      <c r="F78" s="195"/>
      <c r="J78" s="186"/>
    </row>
    <row r="79" spans="1:10" ht="10.5" customHeight="1" x14ac:dyDescent="0.15">
      <c r="F79" s="195"/>
      <c r="J79" s="186"/>
    </row>
    <row r="80" spans="1:10" ht="10.5" customHeight="1" x14ac:dyDescent="0.15">
      <c r="F80" s="195"/>
      <c r="J80" s="186"/>
    </row>
    <row r="81" spans="6:6" ht="10.5" customHeight="1" x14ac:dyDescent="0.15">
      <c r="F81" s="195"/>
    </row>
    <row r="82" spans="6:6" ht="10.5" customHeight="1" x14ac:dyDescent="0.15">
      <c r="F82" s="195"/>
    </row>
    <row r="83" spans="6:6" ht="10.5" customHeight="1" x14ac:dyDescent="0.15">
      <c r="F83" s="195"/>
    </row>
    <row r="84" spans="6:6" ht="13.9" customHeight="1" x14ac:dyDescent="0.15">
      <c r="F84" s="195"/>
    </row>
    <row r="85" spans="6:6" ht="13.9" customHeight="1" x14ac:dyDescent="0.15"/>
  </sheetData>
  <sheetProtection algorithmName="SHA-512" hashValue="ggWgYcI7811FxQK76PYJWozDUW7eg1QIZGZI48TFU1XvvvykJFxEJ024MXTqxVj49T4Xu+b0KA43QZ/NtDFp/w==" saltValue="aKO2dvas+CuOpiefSkReKA==" spinCount="100000" sheet="1" objects="1" scenarios="1" selectLockedCells="1"/>
  <mergeCells count="55">
    <mergeCell ref="D49:D50"/>
    <mergeCell ref="G74:I75"/>
    <mergeCell ref="F56:F57"/>
    <mergeCell ref="G56:G57"/>
    <mergeCell ref="A57:A58"/>
    <mergeCell ref="B57:B58"/>
    <mergeCell ref="F60:I62"/>
    <mergeCell ref="A65:A66"/>
    <mergeCell ref="B65:B66"/>
    <mergeCell ref="H30:H31"/>
    <mergeCell ref="I30:I31"/>
    <mergeCell ref="A39:A40"/>
    <mergeCell ref="B39:B40"/>
    <mergeCell ref="F40:F41"/>
    <mergeCell ref="G40:G41"/>
    <mergeCell ref="C41:C42"/>
    <mergeCell ref="D41:D42"/>
    <mergeCell ref="F42:F43"/>
    <mergeCell ref="G42:G43"/>
    <mergeCell ref="B41:B55"/>
    <mergeCell ref="F45:F46"/>
    <mergeCell ref="G45:G46"/>
    <mergeCell ref="F47:F48"/>
    <mergeCell ref="G47:G48"/>
    <mergeCell ref="C49:C50"/>
    <mergeCell ref="A35:A36"/>
    <mergeCell ref="B35:B36"/>
    <mergeCell ref="H10:H11"/>
    <mergeCell ref="I10:I11"/>
    <mergeCell ref="A11:A12"/>
    <mergeCell ref="B11:B12"/>
    <mergeCell ref="B13:B33"/>
    <mergeCell ref="F17:F18"/>
    <mergeCell ref="G17:G18"/>
    <mergeCell ref="F21:F22"/>
    <mergeCell ref="G21:G22"/>
    <mergeCell ref="H21:H22"/>
    <mergeCell ref="G9:G10"/>
    <mergeCell ref="I21:I22"/>
    <mergeCell ref="F29:F30"/>
    <mergeCell ref="G29:G30"/>
    <mergeCell ref="A5:A6"/>
    <mergeCell ref="B5:B6"/>
    <mergeCell ref="A8:A9"/>
    <mergeCell ref="B8:B9"/>
    <mergeCell ref="F9:F10"/>
    <mergeCell ref="A3:A4"/>
    <mergeCell ref="B3:B4"/>
    <mergeCell ref="F3:F4"/>
    <mergeCell ref="G3:G4"/>
    <mergeCell ref="A1:I1"/>
    <mergeCell ref="A2:B2"/>
    <mergeCell ref="C2:D2"/>
    <mergeCell ref="F2:G2"/>
    <mergeCell ref="H2:I2"/>
  </mergeCells>
  <phoneticPr fontId="2"/>
  <printOptions horizontalCentered="1"/>
  <pageMargins left="0.19685039370078741" right="0.19685039370078741" top="0.15748031496062992" bottom="0.15748031496062992" header="0" footer="0.1181102362204724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52"/>
  <sheetViews>
    <sheetView showGridLines="0" topLeftCell="A28" zoomScaleNormal="100" zoomScaleSheetLayoutView="90" workbookViewId="0">
      <selection activeCell="P41" sqref="P41:W41"/>
    </sheetView>
  </sheetViews>
  <sheetFormatPr defaultColWidth="9" defaultRowHeight="13.5" x14ac:dyDescent="0.2"/>
  <cols>
    <col min="1" max="4" width="3.6328125" style="1" customWidth="1"/>
    <col min="5" max="12" width="4.08984375" style="1" customWidth="1"/>
    <col min="13" max="15" width="5.08984375" style="1" customWidth="1"/>
    <col min="16" max="22" width="4.6328125" style="1" customWidth="1"/>
    <col min="23" max="23" width="4.1796875" style="1" customWidth="1"/>
    <col min="24" max="24" width="4.453125" style="1" customWidth="1"/>
    <col min="25" max="25" width="3.08984375" style="1" customWidth="1"/>
    <col min="26" max="28" width="4.90625" style="1" customWidth="1"/>
    <col min="29" max="16384" width="9" style="1"/>
  </cols>
  <sheetData>
    <row r="1" spans="1:44" ht="15" customHeight="1" x14ac:dyDescent="0.2">
      <c r="A1" s="24"/>
      <c r="B1" s="26"/>
      <c r="C1" s="25"/>
      <c r="D1" s="25"/>
      <c r="E1" s="25"/>
      <c r="F1" s="25"/>
      <c r="G1" s="25"/>
      <c r="H1" s="25"/>
      <c r="I1" s="25"/>
      <c r="J1" s="25"/>
      <c r="K1" s="25"/>
      <c r="L1" s="25"/>
      <c r="M1" s="25"/>
      <c r="N1" s="25"/>
      <c r="O1" s="25"/>
      <c r="P1" s="25"/>
      <c r="Q1" s="25"/>
      <c r="R1" s="25"/>
      <c r="S1" s="25"/>
      <c r="T1" s="25"/>
      <c r="U1" s="25"/>
      <c r="V1" s="25"/>
      <c r="W1" s="25"/>
      <c r="X1" s="6"/>
      <c r="Y1" s="6"/>
      <c r="Z1" s="6"/>
      <c r="AA1" s="6"/>
      <c r="AB1" s="6"/>
    </row>
    <row r="2" spans="1:44" ht="15" customHeight="1" x14ac:dyDescent="0.2">
      <c r="A2" s="24"/>
      <c r="B2" s="26">
        <v>4</v>
      </c>
      <c r="C2" s="25"/>
      <c r="D2" s="517" t="s">
        <v>877</v>
      </c>
      <c r="E2" s="517"/>
      <c r="F2" s="517"/>
      <c r="G2" s="517"/>
      <c r="H2" s="517"/>
      <c r="I2" s="517"/>
      <c r="J2" s="517"/>
      <c r="K2" s="517"/>
      <c r="L2" s="517"/>
      <c r="M2" s="517"/>
      <c r="N2" s="517"/>
      <c r="O2" s="517"/>
      <c r="P2" s="517"/>
      <c r="Q2" s="517"/>
      <c r="R2" s="517"/>
      <c r="S2" s="517"/>
      <c r="T2" s="517"/>
      <c r="U2" s="517"/>
      <c r="V2" s="517"/>
      <c r="W2" s="517"/>
      <c r="X2" s="6"/>
      <c r="Y2" s="6"/>
      <c r="Z2" s="6"/>
      <c r="AA2" s="6"/>
      <c r="AB2" s="6"/>
    </row>
    <row r="3" spans="1:44" ht="31" customHeight="1" x14ac:dyDescent="0.2">
      <c r="A3" s="24"/>
      <c r="B3" s="26"/>
      <c r="C3" s="25"/>
      <c r="D3" s="517" t="s">
        <v>878</v>
      </c>
      <c r="E3" s="517"/>
      <c r="F3" s="517"/>
      <c r="G3" s="517"/>
      <c r="H3" s="517"/>
      <c r="I3" s="517"/>
      <c r="J3" s="517"/>
      <c r="K3" s="517"/>
      <c r="L3" s="517"/>
      <c r="M3" s="517"/>
      <c r="N3" s="517"/>
      <c r="O3" s="517"/>
      <c r="P3" s="517"/>
      <c r="Q3" s="517"/>
      <c r="R3" s="517"/>
      <c r="S3" s="517"/>
      <c r="T3" s="517"/>
      <c r="U3" s="517"/>
      <c r="V3" s="517"/>
      <c r="W3" s="517"/>
      <c r="X3" s="6"/>
      <c r="Y3" s="6"/>
      <c r="Z3" s="6"/>
      <c r="AA3" s="6"/>
      <c r="AB3" s="6"/>
    </row>
    <row r="4" spans="1:44" ht="10.5" customHeight="1" x14ac:dyDescent="0.2">
      <c r="A4" s="24"/>
      <c r="B4" s="26"/>
      <c r="C4" s="25"/>
      <c r="D4" s="318"/>
      <c r="E4" s="318"/>
      <c r="F4" s="318"/>
      <c r="G4" s="318"/>
      <c r="H4" s="318"/>
      <c r="I4" s="318"/>
      <c r="J4" s="318"/>
      <c r="K4" s="318"/>
      <c r="L4" s="318"/>
      <c r="M4" s="318"/>
      <c r="N4" s="318"/>
      <c r="O4" s="318"/>
      <c r="P4" s="318"/>
      <c r="Q4" s="318"/>
      <c r="R4" s="318"/>
      <c r="S4" s="318"/>
      <c r="T4" s="318"/>
      <c r="U4" s="318"/>
      <c r="V4" s="318"/>
      <c r="W4" s="318"/>
      <c r="X4" s="6"/>
      <c r="Y4" s="6"/>
      <c r="Z4" s="6"/>
      <c r="AA4" s="6"/>
      <c r="AB4" s="6"/>
    </row>
    <row r="5" spans="1:44" ht="41" customHeight="1" x14ac:dyDescent="0.2">
      <c r="A5" s="24"/>
      <c r="B5" s="26"/>
      <c r="C5" s="25"/>
      <c r="D5" s="517" t="s">
        <v>879</v>
      </c>
      <c r="E5" s="517"/>
      <c r="F5" s="517"/>
      <c r="G5" s="517"/>
      <c r="H5" s="517"/>
      <c r="I5" s="517"/>
      <c r="J5" s="517"/>
      <c r="K5" s="517"/>
      <c r="L5" s="517"/>
      <c r="M5" s="517"/>
      <c r="N5" s="517"/>
      <c r="O5" s="517"/>
      <c r="P5" s="517"/>
      <c r="Q5" s="517"/>
      <c r="R5" s="517"/>
      <c r="S5" s="517"/>
      <c r="T5" s="517"/>
      <c r="U5" s="517"/>
      <c r="V5" s="517"/>
      <c r="W5" s="517"/>
      <c r="X5" s="6"/>
      <c r="Y5" s="6"/>
      <c r="Z5" s="6"/>
      <c r="AA5" s="6"/>
      <c r="AB5" s="6"/>
    </row>
    <row r="6" spans="1:44" ht="7" customHeight="1" x14ac:dyDescent="0.2">
      <c r="A6" s="24"/>
      <c r="B6" s="26"/>
      <c r="C6" s="25"/>
      <c r="D6" s="25"/>
      <c r="E6" s="25"/>
      <c r="F6" s="25"/>
      <c r="G6" s="25"/>
      <c r="H6" s="25"/>
      <c r="I6" s="25"/>
      <c r="J6" s="25"/>
      <c r="K6" s="25"/>
      <c r="L6" s="25"/>
      <c r="M6" s="25"/>
      <c r="N6" s="25"/>
      <c r="O6" s="25"/>
      <c r="P6" s="25"/>
      <c r="Q6" s="25"/>
      <c r="R6" s="25"/>
      <c r="S6" s="25"/>
      <c r="T6" s="25"/>
      <c r="U6" s="25"/>
      <c r="V6" s="25"/>
      <c r="W6" s="25"/>
      <c r="X6" s="6"/>
      <c r="Y6" s="6"/>
      <c r="Z6" s="6"/>
      <c r="AA6" s="6"/>
      <c r="AB6" s="6"/>
    </row>
    <row r="7" spans="1:44" ht="39.5" customHeight="1" x14ac:dyDescent="0.2">
      <c r="A7" s="24"/>
      <c r="B7" s="26"/>
      <c r="C7" s="25"/>
      <c r="D7" s="517" t="s">
        <v>880</v>
      </c>
      <c r="E7" s="517"/>
      <c r="F7" s="517"/>
      <c r="G7" s="517"/>
      <c r="H7" s="517"/>
      <c r="I7" s="517"/>
      <c r="J7" s="517"/>
      <c r="K7" s="517"/>
      <c r="L7" s="517"/>
      <c r="M7" s="517"/>
      <c r="N7" s="517"/>
      <c r="O7" s="517"/>
      <c r="P7" s="517"/>
      <c r="Q7" s="517"/>
      <c r="R7" s="517"/>
      <c r="S7" s="517"/>
      <c r="T7" s="517"/>
      <c r="U7" s="517"/>
      <c r="V7" s="517"/>
      <c r="W7" s="517"/>
      <c r="X7" s="6"/>
      <c r="Y7" s="6"/>
      <c r="Z7" s="6"/>
      <c r="AA7" s="6"/>
      <c r="AB7" s="6"/>
    </row>
    <row r="8" spans="1:44" ht="15" customHeight="1" x14ac:dyDescent="0.2">
      <c r="A8" s="24"/>
      <c r="B8" s="26"/>
      <c r="C8" s="25"/>
      <c r="D8" s="25"/>
      <c r="E8" s="25"/>
      <c r="F8" s="25"/>
      <c r="G8" s="25"/>
      <c r="H8" s="25"/>
      <c r="I8" s="25"/>
      <c r="J8" s="25"/>
      <c r="K8" s="25"/>
      <c r="L8" s="25"/>
      <c r="M8" s="25"/>
      <c r="N8" s="25"/>
      <c r="O8" s="25"/>
      <c r="P8" s="25"/>
      <c r="Q8" s="25"/>
      <c r="R8" s="25"/>
      <c r="S8" s="25"/>
      <c r="T8" s="25"/>
      <c r="U8" s="25"/>
      <c r="V8" s="25"/>
      <c r="W8" s="25"/>
      <c r="X8" s="6"/>
      <c r="Y8" s="6"/>
      <c r="Z8" s="6"/>
      <c r="AA8" s="6"/>
      <c r="AB8" s="6"/>
    </row>
    <row r="9" spans="1:44" ht="17" customHeight="1" x14ac:dyDescent="0.2">
      <c r="A9" s="25"/>
      <c r="B9" s="25">
        <v>5</v>
      </c>
      <c r="C9" s="515" t="s">
        <v>884</v>
      </c>
      <c r="D9" s="515"/>
      <c r="E9" s="515"/>
      <c r="F9" s="515"/>
      <c r="G9" s="515"/>
      <c r="H9" s="515"/>
      <c r="I9" s="515"/>
      <c r="J9" s="515"/>
      <c r="K9" s="515"/>
      <c r="L9" s="515"/>
      <c r="M9" s="515"/>
      <c r="N9" s="515"/>
      <c r="O9" s="515"/>
      <c r="P9" s="515"/>
      <c r="Q9" s="515"/>
      <c r="R9" s="515"/>
      <c r="S9" s="515"/>
      <c r="T9" s="515"/>
      <c r="U9" s="515"/>
      <c r="V9" s="515"/>
      <c r="W9" s="515"/>
      <c r="X9" s="7"/>
      <c r="Y9" s="25"/>
      <c r="Z9" s="514"/>
      <c r="AA9" s="514"/>
      <c r="AB9" s="514"/>
      <c r="AC9" s="514"/>
      <c r="AD9" s="514"/>
      <c r="AE9" s="514"/>
      <c r="AF9" s="514"/>
      <c r="AG9" s="514"/>
      <c r="AH9" s="514"/>
      <c r="AI9" s="514"/>
      <c r="AJ9" s="514"/>
      <c r="AK9" s="514"/>
      <c r="AL9" s="514"/>
      <c r="AM9" s="514"/>
      <c r="AN9" s="514"/>
      <c r="AO9" s="514"/>
      <c r="AP9" s="514"/>
      <c r="AQ9" s="514"/>
      <c r="AR9" s="514"/>
    </row>
    <row r="10" spans="1:44" s="12" customFormat="1" ht="4.5" customHeight="1" x14ac:dyDescent="0.2">
      <c r="A10" s="24"/>
      <c r="B10" s="74"/>
      <c r="C10" s="25"/>
      <c r="D10" s="25"/>
      <c r="E10" s="25"/>
      <c r="F10" s="25"/>
      <c r="G10" s="25"/>
      <c r="H10" s="25"/>
      <c r="I10" s="25"/>
      <c r="J10" s="25"/>
      <c r="K10" s="25"/>
      <c r="L10" s="25"/>
      <c r="M10" s="25"/>
      <c r="N10" s="25"/>
      <c r="O10" s="25"/>
      <c r="P10" s="25"/>
      <c r="Q10" s="25"/>
      <c r="R10" s="25"/>
      <c r="S10" s="25"/>
      <c r="T10" s="25"/>
      <c r="U10" s="25"/>
      <c r="V10" s="25"/>
      <c r="W10" s="24"/>
      <c r="Y10" s="24"/>
      <c r="Z10" s="24"/>
      <c r="AA10" s="24"/>
      <c r="AB10" s="24"/>
      <c r="AC10" s="24"/>
      <c r="AD10" s="24"/>
      <c r="AE10" s="24"/>
      <c r="AF10" s="24"/>
      <c r="AG10" s="24"/>
      <c r="AH10" s="24"/>
      <c r="AI10" s="24"/>
      <c r="AJ10" s="24"/>
      <c r="AK10" s="24"/>
      <c r="AL10" s="24"/>
      <c r="AM10" s="24"/>
      <c r="AN10" s="24"/>
      <c r="AO10" s="24"/>
      <c r="AP10" s="24"/>
      <c r="AQ10" s="24"/>
      <c r="AR10" s="24"/>
    </row>
    <row r="11" spans="1:44" ht="14" customHeight="1" x14ac:dyDescent="0.2">
      <c r="A11" s="25"/>
      <c r="B11" s="25"/>
      <c r="C11" s="515" t="s">
        <v>803</v>
      </c>
      <c r="D11" s="515"/>
      <c r="E11" s="515"/>
      <c r="F11" s="515"/>
      <c r="G11" s="515"/>
      <c r="H11" s="515"/>
      <c r="I11" s="515"/>
      <c r="J11" s="515"/>
      <c r="K11" s="515"/>
      <c r="L11" s="515"/>
      <c r="M11" s="515"/>
      <c r="N11" s="515"/>
      <c r="O11" s="515"/>
      <c r="P11" s="515"/>
      <c r="Q11" s="515"/>
      <c r="R11" s="515"/>
      <c r="S11" s="515"/>
      <c r="T11" s="515"/>
      <c r="U11" s="515"/>
      <c r="V11" s="515"/>
      <c r="W11" s="515"/>
      <c r="X11" s="7"/>
      <c r="Y11" s="25"/>
      <c r="Z11" s="515"/>
      <c r="AA11" s="515"/>
      <c r="AB11" s="515"/>
      <c r="AC11" s="515"/>
      <c r="AD11" s="515"/>
      <c r="AE11" s="515"/>
      <c r="AF11" s="515"/>
      <c r="AG11" s="515"/>
      <c r="AH11" s="515"/>
      <c r="AI11" s="515"/>
      <c r="AJ11" s="515"/>
      <c r="AK11" s="515"/>
      <c r="AL11" s="515"/>
      <c r="AM11" s="515"/>
      <c r="AN11" s="515"/>
      <c r="AO11" s="515"/>
      <c r="AP11" s="515"/>
      <c r="AQ11" s="515"/>
      <c r="AR11" s="515"/>
    </row>
    <row r="12" spans="1:44" s="12" customFormat="1" ht="4.5" customHeight="1" x14ac:dyDescent="0.2">
      <c r="A12" s="24"/>
      <c r="B12" s="74"/>
      <c r="C12" s="515"/>
      <c r="D12" s="515"/>
      <c r="E12" s="515"/>
      <c r="F12" s="515"/>
      <c r="G12" s="515"/>
      <c r="H12" s="515"/>
      <c r="I12" s="515"/>
      <c r="J12" s="515"/>
      <c r="K12" s="515"/>
      <c r="L12" s="515"/>
      <c r="M12" s="515"/>
      <c r="N12" s="515"/>
      <c r="O12" s="515"/>
      <c r="P12" s="515"/>
      <c r="Q12" s="515"/>
      <c r="R12" s="515"/>
      <c r="S12" s="515"/>
      <c r="T12" s="515"/>
      <c r="U12" s="515"/>
      <c r="V12" s="515"/>
      <c r="W12" s="515"/>
      <c r="Y12" s="24"/>
      <c r="Z12" s="24"/>
      <c r="AA12" s="24"/>
      <c r="AB12" s="24"/>
      <c r="AC12" s="24"/>
      <c r="AD12" s="24"/>
      <c r="AE12" s="24"/>
      <c r="AF12" s="24"/>
      <c r="AG12" s="24"/>
      <c r="AH12" s="24"/>
      <c r="AI12" s="24"/>
      <c r="AJ12" s="24"/>
      <c r="AK12" s="24"/>
      <c r="AL12" s="24"/>
      <c r="AM12" s="24"/>
      <c r="AN12" s="24"/>
      <c r="AO12" s="24"/>
      <c r="AP12" s="24"/>
      <c r="AQ12" s="24"/>
      <c r="AR12" s="24"/>
    </row>
    <row r="13" spans="1:44" ht="14" x14ac:dyDescent="0.2">
      <c r="A13" s="25"/>
      <c r="B13" s="25"/>
      <c r="C13" s="515"/>
      <c r="D13" s="515"/>
      <c r="E13" s="515"/>
      <c r="F13" s="515"/>
      <c r="G13" s="515"/>
      <c r="H13" s="515"/>
      <c r="I13" s="515"/>
      <c r="J13" s="515"/>
      <c r="K13" s="515"/>
      <c r="L13" s="515"/>
      <c r="M13" s="515"/>
      <c r="N13" s="515"/>
      <c r="O13" s="515"/>
      <c r="P13" s="515"/>
      <c r="Q13" s="515"/>
      <c r="R13" s="515"/>
      <c r="S13" s="515"/>
      <c r="T13" s="515"/>
      <c r="U13" s="515"/>
      <c r="V13" s="515"/>
      <c r="W13" s="515"/>
      <c r="X13" s="7"/>
      <c r="Y13" s="25"/>
      <c r="Z13" s="515"/>
      <c r="AA13" s="515"/>
      <c r="AB13" s="515"/>
      <c r="AC13" s="515"/>
      <c r="AD13" s="515"/>
      <c r="AE13" s="515"/>
      <c r="AF13" s="515"/>
      <c r="AG13" s="515"/>
      <c r="AH13" s="515"/>
      <c r="AI13" s="515"/>
      <c r="AJ13" s="515"/>
      <c r="AK13" s="515"/>
      <c r="AL13" s="515"/>
      <c r="AM13" s="515"/>
      <c r="AN13" s="515"/>
      <c r="AO13" s="515"/>
      <c r="AP13" s="515"/>
      <c r="AQ13" s="515"/>
      <c r="AR13" s="515"/>
    </row>
    <row r="14" spans="1:44" s="12" customFormat="1" ht="4.5" customHeight="1" x14ac:dyDescent="0.2">
      <c r="A14" s="24"/>
      <c r="B14" s="74"/>
      <c r="C14" s="515"/>
      <c r="D14" s="515"/>
      <c r="E14" s="515"/>
      <c r="F14" s="515"/>
      <c r="G14" s="515"/>
      <c r="H14" s="515"/>
      <c r="I14" s="515"/>
      <c r="J14" s="515"/>
      <c r="K14" s="515"/>
      <c r="L14" s="515"/>
      <c r="M14" s="515"/>
      <c r="N14" s="515"/>
      <c r="O14" s="515"/>
      <c r="P14" s="515"/>
      <c r="Q14" s="515"/>
      <c r="R14" s="515"/>
      <c r="S14" s="515"/>
      <c r="T14" s="515"/>
      <c r="U14" s="515"/>
      <c r="V14" s="515"/>
      <c r="W14" s="515"/>
      <c r="Y14" s="24"/>
      <c r="Z14" s="24"/>
      <c r="AA14" s="24"/>
      <c r="AB14" s="24"/>
      <c r="AC14" s="24"/>
      <c r="AD14" s="24"/>
      <c r="AE14" s="24"/>
      <c r="AF14" s="24"/>
      <c r="AG14" s="24"/>
      <c r="AH14" s="24"/>
      <c r="AI14" s="24"/>
      <c r="AJ14" s="24"/>
      <c r="AK14" s="24"/>
      <c r="AL14" s="24"/>
      <c r="AM14" s="24"/>
      <c r="AN14" s="24"/>
      <c r="AO14" s="24"/>
      <c r="AP14" s="24"/>
      <c r="AQ14" s="24"/>
      <c r="AR14" s="24"/>
    </row>
    <row r="15" spans="1:44" ht="31.5" customHeight="1" x14ac:dyDescent="0.2">
      <c r="A15" s="25"/>
      <c r="B15" s="25"/>
      <c r="C15" s="515"/>
      <c r="D15" s="515"/>
      <c r="E15" s="515"/>
      <c r="F15" s="515"/>
      <c r="G15" s="515"/>
      <c r="H15" s="515"/>
      <c r="I15" s="515"/>
      <c r="J15" s="515"/>
      <c r="K15" s="515"/>
      <c r="L15" s="515"/>
      <c r="M15" s="515"/>
      <c r="N15" s="515"/>
      <c r="O15" s="515"/>
      <c r="P15" s="515"/>
      <c r="Q15" s="515"/>
      <c r="R15" s="515"/>
      <c r="S15" s="515"/>
      <c r="T15" s="515"/>
      <c r="U15" s="515"/>
      <c r="V15" s="515"/>
      <c r="W15" s="515"/>
      <c r="X15" s="7"/>
      <c r="Y15" s="25"/>
      <c r="Z15" s="515"/>
      <c r="AA15" s="515"/>
      <c r="AB15" s="515"/>
      <c r="AC15" s="515"/>
      <c r="AD15" s="515"/>
      <c r="AE15" s="515"/>
      <c r="AF15" s="515"/>
      <c r="AG15" s="515"/>
      <c r="AH15" s="515"/>
      <c r="AI15" s="515"/>
      <c r="AJ15" s="515"/>
      <c r="AK15" s="515"/>
      <c r="AL15" s="515"/>
      <c r="AM15" s="515"/>
      <c r="AN15" s="515"/>
      <c r="AO15" s="515"/>
      <c r="AP15" s="515"/>
      <c r="AQ15" s="515"/>
      <c r="AR15" s="515"/>
    </row>
    <row r="16" spans="1:44" s="12" customFormat="1" ht="4.5" customHeight="1" x14ac:dyDescent="0.2">
      <c r="A16" s="24"/>
      <c r="B16" s="74"/>
      <c r="C16" s="515"/>
      <c r="D16" s="515"/>
      <c r="E16" s="515"/>
      <c r="F16" s="515"/>
      <c r="G16" s="515"/>
      <c r="H16" s="515"/>
      <c r="I16" s="515"/>
      <c r="J16" s="515"/>
      <c r="K16" s="515"/>
      <c r="L16" s="515"/>
      <c r="M16" s="515"/>
      <c r="N16" s="515"/>
      <c r="O16" s="515"/>
      <c r="P16" s="515"/>
      <c r="Q16" s="515"/>
      <c r="R16" s="515"/>
      <c r="S16" s="515"/>
      <c r="T16" s="515"/>
      <c r="U16" s="515"/>
      <c r="V16" s="515"/>
      <c r="W16" s="515"/>
      <c r="Y16" s="24"/>
      <c r="Z16" s="24"/>
      <c r="AA16" s="24"/>
      <c r="AB16" s="24"/>
      <c r="AC16" s="24"/>
      <c r="AD16" s="24"/>
      <c r="AE16" s="24"/>
      <c r="AF16" s="24"/>
      <c r="AG16" s="24"/>
      <c r="AH16" s="24"/>
      <c r="AI16" s="24"/>
      <c r="AJ16" s="24"/>
      <c r="AK16" s="24"/>
      <c r="AL16" s="24"/>
      <c r="AM16" s="24"/>
      <c r="AN16" s="24"/>
      <c r="AO16" s="24"/>
      <c r="AP16" s="24"/>
      <c r="AQ16" s="24"/>
      <c r="AR16" s="24"/>
    </row>
    <row r="17" spans="1:44" ht="48" customHeight="1" x14ac:dyDescent="0.2">
      <c r="A17" s="27"/>
      <c r="B17" s="25"/>
      <c r="C17" s="515"/>
      <c r="D17" s="515"/>
      <c r="E17" s="515"/>
      <c r="F17" s="515"/>
      <c r="G17" s="515"/>
      <c r="H17" s="515"/>
      <c r="I17" s="515"/>
      <c r="J17" s="515"/>
      <c r="K17" s="515"/>
      <c r="L17" s="515"/>
      <c r="M17" s="515"/>
      <c r="N17" s="515"/>
      <c r="O17" s="515"/>
      <c r="P17" s="515"/>
      <c r="Q17" s="515"/>
      <c r="R17" s="515"/>
      <c r="S17" s="515"/>
      <c r="T17" s="515"/>
      <c r="U17" s="515"/>
      <c r="V17" s="515"/>
      <c r="W17" s="515"/>
      <c r="X17" s="7"/>
      <c r="Y17" s="27"/>
      <c r="Z17" s="516"/>
      <c r="AA17" s="516"/>
      <c r="AB17" s="516"/>
      <c r="AC17" s="516"/>
      <c r="AD17" s="516"/>
      <c r="AE17" s="516"/>
      <c r="AF17" s="516"/>
      <c r="AG17" s="516"/>
      <c r="AH17" s="516"/>
      <c r="AI17" s="516"/>
      <c r="AJ17" s="516"/>
      <c r="AK17" s="516"/>
      <c r="AL17" s="516"/>
      <c r="AM17" s="516"/>
      <c r="AN17" s="516"/>
      <c r="AO17" s="516"/>
      <c r="AP17" s="516"/>
      <c r="AQ17" s="516"/>
      <c r="AR17" s="516"/>
    </row>
    <row r="18" spans="1:44" s="12" customFormat="1" ht="4.5" customHeight="1" x14ac:dyDescent="0.2">
      <c r="A18" s="24"/>
      <c r="B18" s="74"/>
      <c r="C18" s="515"/>
      <c r="D18" s="515"/>
      <c r="E18" s="515"/>
      <c r="F18" s="515"/>
      <c r="G18" s="515"/>
      <c r="H18" s="515"/>
      <c r="I18" s="515"/>
      <c r="J18" s="515"/>
      <c r="K18" s="515"/>
      <c r="L18" s="515"/>
      <c r="M18" s="515"/>
      <c r="N18" s="515"/>
      <c r="O18" s="515"/>
      <c r="P18" s="515"/>
      <c r="Q18" s="515"/>
      <c r="R18" s="515"/>
      <c r="S18" s="515"/>
      <c r="T18" s="515"/>
      <c r="U18" s="515"/>
      <c r="V18" s="515"/>
      <c r="W18" s="515"/>
      <c r="Y18" s="24"/>
      <c r="Z18" s="24"/>
      <c r="AA18" s="24"/>
      <c r="AB18" s="24"/>
      <c r="AC18" s="24"/>
      <c r="AD18" s="24"/>
      <c r="AE18" s="24"/>
      <c r="AF18" s="24"/>
      <c r="AG18" s="24"/>
      <c r="AH18" s="24"/>
      <c r="AI18" s="24"/>
      <c r="AJ18" s="24"/>
      <c r="AK18" s="24"/>
      <c r="AL18" s="24"/>
      <c r="AM18" s="24"/>
      <c r="AN18" s="24"/>
      <c r="AO18" s="24"/>
      <c r="AP18" s="24"/>
      <c r="AQ18" s="24"/>
      <c r="AR18" s="24"/>
    </row>
    <row r="19" spans="1:44" ht="31.5" customHeight="1" x14ac:dyDescent="0.2">
      <c r="A19" s="27"/>
      <c r="B19" s="25"/>
      <c r="C19" s="515"/>
      <c r="D19" s="515"/>
      <c r="E19" s="515"/>
      <c r="F19" s="515"/>
      <c r="G19" s="515"/>
      <c r="H19" s="515"/>
      <c r="I19" s="515"/>
      <c r="J19" s="515"/>
      <c r="K19" s="515"/>
      <c r="L19" s="515"/>
      <c r="M19" s="515"/>
      <c r="N19" s="515"/>
      <c r="O19" s="515"/>
      <c r="P19" s="515"/>
      <c r="Q19" s="515"/>
      <c r="R19" s="515"/>
      <c r="S19" s="515"/>
      <c r="T19" s="515"/>
      <c r="U19" s="515"/>
      <c r="V19" s="515"/>
      <c r="W19" s="515"/>
      <c r="X19" s="7"/>
      <c r="Y19" s="27"/>
      <c r="Z19" s="516"/>
      <c r="AA19" s="516"/>
      <c r="AB19" s="516"/>
      <c r="AC19" s="516"/>
      <c r="AD19" s="516"/>
      <c r="AE19" s="516"/>
      <c r="AF19" s="516"/>
      <c r="AG19" s="516"/>
      <c r="AH19" s="516"/>
      <c r="AI19" s="516"/>
      <c r="AJ19" s="516"/>
      <c r="AK19" s="516"/>
      <c r="AL19" s="516"/>
      <c r="AM19" s="516"/>
      <c r="AN19" s="516"/>
      <c r="AO19" s="516"/>
      <c r="AP19" s="516"/>
      <c r="AQ19" s="516"/>
      <c r="AR19" s="516"/>
    </row>
    <row r="20" spans="1:44" s="12" customFormat="1" ht="4.5" customHeight="1" x14ac:dyDescent="0.2">
      <c r="A20" s="24"/>
      <c r="B20" s="74"/>
      <c r="C20" s="515"/>
      <c r="D20" s="515"/>
      <c r="E20" s="515"/>
      <c r="F20" s="515"/>
      <c r="G20" s="515"/>
      <c r="H20" s="515"/>
      <c r="I20" s="515"/>
      <c r="J20" s="515"/>
      <c r="K20" s="515"/>
      <c r="L20" s="515"/>
      <c r="M20" s="515"/>
      <c r="N20" s="515"/>
      <c r="O20" s="515"/>
      <c r="P20" s="515"/>
      <c r="Q20" s="515"/>
      <c r="R20" s="515"/>
      <c r="S20" s="515"/>
      <c r="T20" s="515"/>
      <c r="U20" s="515"/>
      <c r="V20" s="515"/>
      <c r="W20" s="515"/>
      <c r="Y20" s="24"/>
      <c r="Z20" s="24"/>
      <c r="AA20" s="24"/>
      <c r="AB20" s="24"/>
      <c r="AC20" s="24"/>
      <c r="AD20" s="24"/>
      <c r="AE20" s="24"/>
      <c r="AF20" s="24"/>
      <c r="AG20" s="24"/>
      <c r="AH20" s="24"/>
      <c r="AI20" s="24"/>
      <c r="AJ20" s="24"/>
      <c r="AK20" s="24"/>
      <c r="AL20" s="24"/>
      <c r="AM20" s="24"/>
      <c r="AN20" s="24"/>
      <c r="AO20" s="24"/>
      <c r="AP20" s="24"/>
      <c r="AQ20" s="24"/>
      <c r="AR20" s="24"/>
    </row>
    <row r="21" spans="1:44" s="12" customFormat="1" ht="19.5" customHeight="1" x14ac:dyDescent="0.2">
      <c r="A21" s="24"/>
      <c r="B21" s="25"/>
      <c r="C21" s="515"/>
      <c r="D21" s="515"/>
      <c r="E21" s="515"/>
      <c r="F21" s="515"/>
      <c r="G21" s="515"/>
      <c r="H21" s="515"/>
      <c r="I21" s="515"/>
      <c r="J21" s="515"/>
      <c r="K21" s="515"/>
      <c r="L21" s="515"/>
      <c r="M21" s="515"/>
      <c r="N21" s="515"/>
      <c r="O21" s="515"/>
      <c r="P21" s="515"/>
      <c r="Q21" s="515"/>
      <c r="R21" s="515"/>
      <c r="S21" s="515"/>
      <c r="T21" s="515"/>
      <c r="U21" s="515"/>
      <c r="V21" s="515"/>
      <c r="W21" s="515"/>
      <c r="Y21" s="24"/>
      <c r="Z21" s="24"/>
      <c r="AA21" s="24"/>
      <c r="AB21" s="24"/>
      <c r="AC21" s="24"/>
      <c r="AD21" s="24"/>
      <c r="AE21" s="24"/>
      <c r="AF21" s="24"/>
      <c r="AG21" s="24"/>
      <c r="AH21" s="24"/>
      <c r="AI21" s="24"/>
      <c r="AJ21" s="24"/>
      <c r="AK21" s="24"/>
      <c r="AL21" s="24"/>
      <c r="AM21" s="24"/>
      <c r="AN21" s="24"/>
      <c r="AO21" s="24"/>
      <c r="AP21" s="24"/>
      <c r="AQ21" s="24"/>
      <c r="AR21" s="24"/>
    </row>
    <row r="22" spans="1:44" s="12" customFormat="1" ht="4.5" customHeight="1" x14ac:dyDescent="0.2">
      <c r="A22" s="24"/>
      <c r="B22" s="25"/>
      <c r="C22" s="515"/>
      <c r="D22" s="515"/>
      <c r="E22" s="515"/>
      <c r="F22" s="515"/>
      <c r="G22" s="515"/>
      <c r="H22" s="515"/>
      <c r="I22" s="515"/>
      <c r="J22" s="515"/>
      <c r="K22" s="515"/>
      <c r="L22" s="515"/>
      <c r="M22" s="515"/>
      <c r="N22" s="515"/>
      <c r="O22" s="515"/>
      <c r="P22" s="515"/>
      <c r="Q22" s="515"/>
      <c r="R22" s="515"/>
      <c r="S22" s="515"/>
      <c r="T22" s="515"/>
      <c r="U22" s="515"/>
      <c r="V22" s="515"/>
      <c r="W22" s="515"/>
      <c r="Y22" s="24"/>
      <c r="Z22" s="24"/>
      <c r="AA22" s="24"/>
      <c r="AB22" s="24"/>
      <c r="AC22" s="24"/>
      <c r="AD22" s="24"/>
      <c r="AE22" s="24"/>
      <c r="AF22" s="24"/>
      <c r="AG22" s="24"/>
      <c r="AH22" s="24"/>
      <c r="AI22" s="24"/>
      <c r="AJ22" s="24"/>
      <c r="AK22" s="24"/>
      <c r="AL22" s="24"/>
      <c r="AM22" s="24"/>
      <c r="AN22" s="24"/>
      <c r="AO22" s="24"/>
      <c r="AP22" s="24"/>
      <c r="AQ22" s="24"/>
      <c r="AR22" s="24"/>
    </row>
    <row r="23" spans="1:44" s="12" customFormat="1" ht="36" customHeight="1" x14ac:dyDescent="0.2">
      <c r="A23" s="24"/>
      <c r="B23" s="25"/>
      <c r="C23" s="515"/>
      <c r="D23" s="515"/>
      <c r="E23" s="515"/>
      <c r="F23" s="515"/>
      <c r="G23" s="515"/>
      <c r="H23" s="515"/>
      <c r="I23" s="515"/>
      <c r="J23" s="515"/>
      <c r="K23" s="515"/>
      <c r="L23" s="515"/>
      <c r="M23" s="515"/>
      <c r="N23" s="515"/>
      <c r="O23" s="515"/>
      <c r="P23" s="515"/>
      <c r="Q23" s="515"/>
      <c r="R23" s="515"/>
      <c r="S23" s="515"/>
      <c r="T23" s="515"/>
      <c r="U23" s="515"/>
      <c r="V23" s="515"/>
      <c r="W23" s="515"/>
      <c r="Y23" s="24"/>
      <c r="Z23" s="24"/>
      <c r="AA23" s="24"/>
      <c r="AB23" s="24"/>
      <c r="AC23" s="24"/>
      <c r="AD23" s="24"/>
      <c r="AE23" s="24"/>
      <c r="AF23" s="24"/>
      <c r="AG23" s="24"/>
      <c r="AH23" s="24"/>
      <c r="AI23" s="24"/>
      <c r="AJ23" s="24"/>
      <c r="AK23" s="24"/>
      <c r="AL23" s="24"/>
      <c r="AM23" s="24"/>
      <c r="AN23" s="24"/>
      <c r="AO23" s="24"/>
      <c r="AP23" s="24"/>
      <c r="AQ23" s="24"/>
      <c r="AR23" s="24"/>
    </row>
    <row r="24" spans="1:44" s="12" customFormat="1" ht="15" customHeight="1" x14ac:dyDescent="0.2">
      <c r="A24" s="24"/>
      <c r="B24" s="25"/>
      <c r="C24" s="515"/>
      <c r="D24" s="515"/>
      <c r="E24" s="515"/>
      <c r="F24" s="515"/>
      <c r="G24" s="515"/>
      <c r="H24" s="515"/>
      <c r="I24" s="515"/>
      <c r="J24" s="515"/>
      <c r="K24" s="515"/>
      <c r="L24" s="515"/>
      <c r="M24" s="515"/>
      <c r="N24" s="515"/>
      <c r="O24" s="515"/>
      <c r="P24" s="515"/>
      <c r="Q24" s="515"/>
      <c r="R24" s="515"/>
      <c r="S24" s="515"/>
      <c r="T24" s="515"/>
      <c r="U24" s="515"/>
      <c r="V24" s="515"/>
      <c r="W24" s="515"/>
      <c r="Y24" s="24"/>
      <c r="Z24" s="24"/>
      <c r="AA24" s="24"/>
      <c r="AB24" s="24"/>
      <c r="AC24" s="24"/>
      <c r="AD24" s="24"/>
      <c r="AE24" s="24"/>
      <c r="AF24" s="24"/>
      <c r="AG24" s="24"/>
      <c r="AH24" s="24"/>
      <c r="AI24" s="24"/>
      <c r="AJ24" s="24"/>
      <c r="AK24" s="24"/>
      <c r="AL24" s="24"/>
      <c r="AM24" s="24"/>
      <c r="AN24" s="24"/>
      <c r="AO24" s="24"/>
      <c r="AP24" s="24"/>
      <c r="AQ24" s="24"/>
      <c r="AR24" s="24"/>
    </row>
    <row r="25" spans="1:44" s="12" customFormat="1" ht="15" customHeight="1" x14ac:dyDescent="0.2">
      <c r="A25" s="24"/>
      <c r="B25" s="25"/>
      <c r="C25" s="515"/>
      <c r="D25" s="515"/>
      <c r="E25" s="515"/>
      <c r="F25" s="515"/>
      <c r="G25" s="515"/>
      <c r="H25" s="515"/>
      <c r="I25" s="515"/>
      <c r="J25" s="515"/>
      <c r="K25" s="515"/>
      <c r="L25" s="515"/>
      <c r="M25" s="515"/>
      <c r="N25" s="515"/>
      <c r="O25" s="515"/>
      <c r="P25" s="515"/>
      <c r="Q25" s="515"/>
      <c r="R25" s="515"/>
      <c r="S25" s="515"/>
      <c r="T25" s="515"/>
      <c r="U25" s="515"/>
      <c r="V25" s="515"/>
      <c r="W25" s="515"/>
      <c r="Y25" s="24"/>
      <c r="Z25" s="24"/>
      <c r="AA25" s="24"/>
      <c r="AB25" s="24"/>
      <c r="AC25" s="24"/>
      <c r="AD25" s="24"/>
      <c r="AE25" s="24"/>
      <c r="AF25" s="24"/>
      <c r="AG25" s="24"/>
      <c r="AH25" s="24"/>
      <c r="AI25" s="24"/>
      <c r="AJ25" s="24"/>
      <c r="AK25" s="24"/>
      <c r="AL25" s="24"/>
      <c r="AM25" s="24"/>
      <c r="AN25" s="24"/>
      <c r="AO25" s="24"/>
      <c r="AP25" s="24"/>
      <c r="AQ25" s="24"/>
      <c r="AR25" s="24"/>
    </row>
    <row r="26" spans="1:44" s="12" customFormat="1" ht="15" customHeight="1" x14ac:dyDescent="0.2">
      <c r="A26" s="24"/>
      <c r="B26" s="25"/>
      <c r="C26" s="515"/>
      <c r="D26" s="515"/>
      <c r="E26" s="515"/>
      <c r="F26" s="515"/>
      <c r="G26" s="515"/>
      <c r="H26" s="515"/>
      <c r="I26" s="515"/>
      <c r="J26" s="515"/>
      <c r="K26" s="515"/>
      <c r="L26" s="515"/>
      <c r="M26" s="515"/>
      <c r="N26" s="515"/>
      <c r="O26" s="515"/>
      <c r="P26" s="515"/>
      <c r="Q26" s="515"/>
      <c r="R26" s="515"/>
      <c r="S26" s="515"/>
      <c r="T26" s="515"/>
      <c r="U26" s="515"/>
      <c r="V26" s="515"/>
      <c r="W26" s="515"/>
      <c r="Y26" s="24"/>
      <c r="Z26" s="24"/>
      <c r="AA26" s="24"/>
      <c r="AB26" s="24"/>
      <c r="AC26" s="24"/>
      <c r="AD26" s="24"/>
      <c r="AE26" s="24"/>
      <c r="AF26" s="24"/>
      <c r="AG26" s="24"/>
      <c r="AH26" s="24"/>
      <c r="AI26" s="24"/>
      <c r="AJ26" s="24"/>
      <c r="AK26" s="24"/>
      <c r="AL26" s="24"/>
      <c r="AM26" s="24"/>
      <c r="AN26" s="24"/>
      <c r="AO26" s="24"/>
      <c r="AP26" s="24"/>
      <c r="AQ26" s="24"/>
      <c r="AR26" s="24"/>
    </row>
    <row r="27" spans="1:44" ht="15" customHeight="1" x14ac:dyDescent="0.2">
      <c r="A27" s="25"/>
      <c r="B27" s="25"/>
      <c r="C27" s="515"/>
      <c r="D27" s="515"/>
      <c r="E27" s="515"/>
      <c r="F27" s="515"/>
      <c r="G27" s="515"/>
      <c r="H27" s="515"/>
      <c r="I27" s="515"/>
      <c r="J27" s="515"/>
      <c r="K27" s="515"/>
      <c r="L27" s="515"/>
      <c r="M27" s="515"/>
      <c r="N27" s="515"/>
      <c r="O27" s="515"/>
      <c r="P27" s="515"/>
      <c r="Q27" s="515"/>
      <c r="R27" s="515"/>
      <c r="S27" s="515"/>
      <c r="T27" s="515"/>
      <c r="U27" s="515"/>
      <c r="V27" s="515"/>
      <c r="W27" s="515"/>
      <c r="X27" s="7"/>
      <c r="Y27" s="42"/>
      <c r="Z27" s="514"/>
      <c r="AA27" s="514"/>
      <c r="AB27" s="514"/>
      <c r="AC27" s="514"/>
      <c r="AD27" s="514"/>
      <c r="AE27" s="514"/>
      <c r="AF27" s="514"/>
      <c r="AG27" s="514"/>
      <c r="AH27" s="514"/>
      <c r="AI27" s="514"/>
      <c r="AJ27" s="514"/>
      <c r="AK27" s="514"/>
      <c r="AL27" s="514"/>
      <c r="AM27" s="514"/>
      <c r="AN27" s="514"/>
      <c r="AO27" s="514"/>
      <c r="AP27" s="514"/>
      <c r="AQ27" s="514"/>
      <c r="AR27" s="514"/>
    </row>
    <row r="28" spans="1:44" s="12" customFormat="1" ht="15" customHeight="1" x14ac:dyDescent="0.2">
      <c r="A28" s="24"/>
      <c r="B28" s="74"/>
      <c r="C28" s="515"/>
      <c r="D28" s="515"/>
      <c r="E28" s="515"/>
      <c r="F28" s="515"/>
      <c r="G28" s="515"/>
      <c r="H28" s="515"/>
      <c r="I28" s="515"/>
      <c r="J28" s="515"/>
      <c r="K28" s="515"/>
      <c r="L28" s="515"/>
      <c r="M28" s="515"/>
      <c r="N28" s="515"/>
      <c r="O28" s="515"/>
      <c r="P28" s="515"/>
      <c r="Q28" s="515"/>
      <c r="R28" s="515"/>
      <c r="S28" s="515"/>
      <c r="T28" s="515"/>
      <c r="U28" s="515"/>
      <c r="V28" s="515"/>
      <c r="W28" s="515"/>
      <c r="Y28" s="43"/>
      <c r="Z28" s="43"/>
      <c r="AA28" s="43"/>
      <c r="AB28" s="43"/>
      <c r="AC28" s="43"/>
      <c r="AD28" s="43"/>
      <c r="AE28" s="43"/>
      <c r="AF28" s="43"/>
      <c r="AG28" s="43"/>
      <c r="AH28" s="43"/>
      <c r="AI28" s="43"/>
      <c r="AJ28" s="43"/>
      <c r="AK28" s="43"/>
      <c r="AL28" s="43"/>
      <c r="AM28" s="43"/>
      <c r="AN28" s="43"/>
      <c r="AO28" s="43"/>
      <c r="AP28" s="43"/>
      <c r="AQ28" s="43"/>
      <c r="AR28" s="43"/>
    </row>
    <row r="29" spans="1:44" s="12" customFormat="1" ht="15" customHeight="1" x14ac:dyDescent="0.2">
      <c r="A29" s="24"/>
      <c r="B29" s="74"/>
      <c r="C29" s="515"/>
      <c r="D29" s="515"/>
      <c r="E29" s="515"/>
      <c r="F29" s="515"/>
      <c r="G29" s="515"/>
      <c r="H29" s="515"/>
      <c r="I29" s="515"/>
      <c r="J29" s="515"/>
      <c r="K29" s="515"/>
      <c r="L29" s="515"/>
      <c r="M29" s="515"/>
      <c r="N29" s="515"/>
      <c r="O29" s="515"/>
      <c r="P29" s="515"/>
      <c r="Q29" s="515"/>
      <c r="R29" s="515"/>
      <c r="S29" s="515"/>
      <c r="T29" s="515"/>
      <c r="U29" s="515"/>
      <c r="V29" s="515"/>
      <c r="W29" s="515"/>
      <c r="Y29" s="43"/>
      <c r="Z29" s="43"/>
      <c r="AA29" s="43"/>
      <c r="AB29" s="43"/>
      <c r="AC29" s="43"/>
      <c r="AD29" s="43"/>
      <c r="AE29" s="43"/>
      <c r="AF29" s="43"/>
      <c r="AG29" s="43"/>
      <c r="AH29" s="43"/>
      <c r="AI29" s="43"/>
      <c r="AJ29" s="43"/>
      <c r="AK29" s="43"/>
      <c r="AL29" s="43"/>
      <c r="AM29" s="43"/>
      <c r="AN29" s="43"/>
      <c r="AO29" s="43"/>
      <c r="AP29" s="43"/>
      <c r="AQ29" s="43"/>
      <c r="AR29" s="43"/>
    </row>
    <row r="30" spans="1:44" s="12" customFormat="1" ht="15" customHeight="1" x14ac:dyDescent="0.2">
      <c r="A30" s="24"/>
      <c r="B30" s="74"/>
      <c r="C30" s="515"/>
      <c r="D30" s="515"/>
      <c r="E30" s="515"/>
      <c r="F30" s="515"/>
      <c r="G30" s="515"/>
      <c r="H30" s="515"/>
      <c r="I30" s="515"/>
      <c r="J30" s="515"/>
      <c r="K30" s="515"/>
      <c r="L30" s="515"/>
      <c r="M30" s="515"/>
      <c r="N30" s="515"/>
      <c r="O30" s="515"/>
      <c r="P30" s="515"/>
      <c r="Q30" s="515"/>
      <c r="R30" s="515"/>
      <c r="S30" s="515"/>
      <c r="T30" s="515"/>
      <c r="U30" s="515"/>
      <c r="V30" s="515"/>
      <c r="W30" s="515"/>
      <c r="Y30" s="43"/>
      <c r="Z30" s="43"/>
      <c r="AA30" s="43"/>
      <c r="AB30" s="43"/>
      <c r="AC30" s="43"/>
      <c r="AD30" s="43"/>
      <c r="AE30" s="43"/>
      <c r="AF30" s="43"/>
      <c r="AG30" s="43"/>
      <c r="AH30" s="43"/>
      <c r="AI30" s="43"/>
      <c r="AJ30" s="43"/>
      <c r="AK30" s="43"/>
      <c r="AL30" s="43"/>
      <c r="AM30" s="43"/>
      <c r="AN30" s="43"/>
      <c r="AO30" s="43"/>
      <c r="AP30" s="43"/>
      <c r="AQ30" s="43"/>
      <c r="AR30" s="43"/>
    </row>
    <row r="31" spans="1:44" s="12" customFormat="1" ht="15" customHeight="1" x14ac:dyDescent="0.2">
      <c r="A31" s="24"/>
      <c r="B31" s="74"/>
      <c r="C31" s="515"/>
      <c r="D31" s="515"/>
      <c r="E31" s="515"/>
      <c r="F31" s="515"/>
      <c r="G31" s="515"/>
      <c r="H31" s="515"/>
      <c r="I31" s="515"/>
      <c r="J31" s="515"/>
      <c r="K31" s="515"/>
      <c r="L31" s="515"/>
      <c r="M31" s="515"/>
      <c r="N31" s="515"/>
      <c r="O31" s="515"/>
      <c r="P31" s="515"/>
      <c r="Q31" s="515"/>
      <c r="R31" s="515"/>
      <c r="S31" s="515"/>
      <c r="T31" s="515"/>
      <c r="U31" s="515"/>
      <c r="V31" s="515"/>
      <c r="W31" s="515"/>
      <c r="Y31" s="43"/>
      <c r="Z31" s="43"/>
      <c r="AA31" s="43"/>
      <c r="AB31" s="43"/>
      <c r="AC31" s="43"/>
      <c r="AD31" s="43"/>
      <c r="AE31" s="43"/>
      <c r="AF31" s="43"/>
      <c r="AG31" s="43"/>
      <c r="AH31" s="43"/>
      <c r="AI31" s="43"/>
      <c r="AJ31" s="43"/>
      <c r="AK31" s="43"/>
      <c r="AL31" s="43"/>
      <c r="AM31" s="43"/>
      <c r="AN31" s="43"/>
      <c r="AO31" s="43"/>
      <c r="AP31" s="43"/>
      <c r="AQ31" s="43"/>
      <c r="AR31" s="43"/>
    </row>
    <row r="32" spans="1:44" s="12" customFormat="1" ht="15" customHeight="1" x14ac:dyDescent="0.2">
      <c r="A32" s="24"/>
      <c r="B32" s="74"/>
      <c r="C32" s="515"/>
      <c r="D32" s="515"/>
      <c r="E32" s="515"/>
      <c r="F32" s="515"/>
      <c r="G32" s="515"/>
      <c r="H32" s="515"/>
      <c r="I32" s="515"/>
      <c r="J32" s="515"/>
      <c r="K32" s="515"/>
      <c r="L32" s="515"/>
      <c r="M32" s="515"/>
      <c r="N32" s="515"/>
      <c r="O32" s="515"/>
      <c r="P32" s="515"/>
      <c r="Q32" s="515"/>
      <c r="R32" s="515"/>
      <c r="S32" s="515"/>
      <c r="T32" s="515"/>
      <c r="U32" s="515"/>
      <c r="V32" s="515"/>
      <c r="W32" s="515"/>
      <c r="Y32" s="43"/>
      <c r="Z32" s="43"/>
      <c r="AA32" s="43"/>
      <c r="AB32" s="43"/>
      <c r="AC32" s="43"/>
      <c r="AD32" s="43"/>
      <c r="AE32" s="43"/>
      <c r="AF32" s="43"/>
      <c r="AG32" s="43"/>
      <c r="AH32" s="43"/>
      <c r="AI32" s="43"/>
      <c r="AJ32" s="43"/>
      <c r="AK32" s="43"/>
      <c r="AL32" s="43"/>
      <c r="AM32" s="43"/>
      <c r="AN32" s="43"/>
      <c r="AO32" s="43"/>
      <c r="AP32" s="43"/>
      <c r="AQ32" s="43"/>
      <c r="AR32" s="43"/>
    </row>
    <row r="33" spans="1:44" s="12" customFormat="1" ht="15" customHeight="1" x14ac:dyDescent="0.2">
      <c r="A33" s="24"/>
      <c r="B33" s="74"/>
      <c r="C33" s="515"/>
      <c r="D33" s="515"/>
      <c r="E33" s="515"/>
      <c r="F33" s="515"/>
      <c r="G33" s="515"/>
      <c r="H33" s="515"/>
      <c r="I33" s="515"/>
      <c r="J33" s="515"/>
      <c r="K33" s="515"/>
      <c r="L33" s="515"/>
      <c r="M33" s="515"/>
      <c r="N33" s="515"/>
      <c r="O33" s="515"/>
      <c r="P33" s="515"/>
      <c r="Q33" s="515"/>
      <c r="R33" s="515"/>
      <c r="S33" s="515"/>
      <c r="T33" s="515"/>
      <c r="U33" s="515"/>
      <c r="V33" s="515"/>
      <c r="W33" s="515"/>
      <c r="Y33" s="43"/>
      <c r="Z33" s="43"/>
      <c r="AA33" s="43"/>
      <c r="AB33" s="43"/>
      <c r="AC33" s="43"/>
      <c r="AD33" s="43"/>
      <c r="AE33" s="43"/>
      <c r="AF33" s="43"/>
      <c r="AG33" s="43"/>
      <c r="AH33" s="43"/>
      <c r="AI33" s="43"/>
      <c r="AJ33" s="43"/>
      <c r="AK33" s="43"/>
      <c r="AL33" s="43"/>
      <c r="AM33" s="43"/>
      <c r="AN33" s="43"/>
      <c r="AO33" s="43"/>
      <c r="AP33" s="43"/>
      <c r="AQ33" s="43"/>
      <c r="AR33" s="43"/>
    </row>
    <row r="34" spans="1:44" s="12" customFormat="1" ht="15" customHeight="1" x14ac:dyDescent="0.2">
      <c r="A34" s="24"/>
      <c r="B34" s="74"/>
      <c r="C34" s="515"/>
      <c r="D34" s="515"/>
      <c r="E34" s="515"/>
      <c r="F34" s="515"/>
      <c r="G34" s="515"/>
      <c r="H34" s="515"/>
      <c r="I34" s="515"/>
      <c r="J34" s="515"/>
      <c r="K34" s="515"/>
      <c r="L34" s="515"/>
      <c r="M34" s="515"/>
      <c r="N34" s="515"/>
      <c r="O34" s="515"/>
      <c r="P34" s="515"/>
      <c r="Q34" s="515"/>
      <c r="R34" s="515"/>
      <c r="S34" s="515"/>
      <c r="T34" s="515"/>
      <c r="U34" s="515"/>
      <c r="V34" s="515"/>
      <c r="W34" s="515"/>
      <c r="Y34" s="43"/>
      <c r="Z34" s="43"/>
      <c r="AA34" s="43"/>
      <c r="AB34" s="43"/>
      <c r="AC34" s="43"/>
      <c r="AD34" s="43"/>
      <c r="AE34" s="43"/>
      <c r="AF34" s="43"/>
      <c r="AG34" s="43"/>
      <c r="AH34" s="43"/>
      <c r="AI34" s="43"/>
      <c r="AJ34" s="43"/>
      <c r="AK34" s="43"/>
      <c r="AL34" s="43"/>
      <c r="AM34" s="43"/>
      <c r="AN34" s="43"/>
      <c r="AO34" s="43"/>
      <c r="AP34" s="43"/>
      <c r="AQ34" s="43"/>
      <c r="AR34" s="43"/>
    </row>
    <row r="35" spans="1:44" s="12" customFormat="1" ht="15" customHeight="1" x14ac:dyDescent="0.2">
      <c r="A35" s="24"/>
      <c r="B35" s="74"/>
      <c r="C35" s="515"/>
      <c r="D35" s="515"/>
      <c r="E35" s="515"/>
      <c r="F35" s="515"/>
      <c r="G35" s="515"/>
      <c r="H35" s="515"/>
      <c r="I35" s="515"/>
      <c r="J35" s="515"/>
      <c r="K35" s="515"/>
      <c r="L35" s="515"/>
      <c r="M35" s="515"/>
      <c r="N35" s="515"/>
      <c r="O35" s="515"/>
      <c r="P35" s="515"/>
      <c r="Q35" s="515"/>
      <c r="R35" s="515"/>
      <c r="S35" s="515"/>
      <c r="T35" s="515"/>
      <c r="U35" s="515"/>
      <c r="V35" s="515"/>
      <c r="W35" s="515"/>
      <c r="Y35" s="43"/>
      <c r="Z35" s="43"/>
      <c r="AA35" s="43"/>
      <c r="AB35" s="43"/>
      <c r="AC35" s="43"/>
      <c r="AD35" s="43"/>
      <c r="AE35" s="43"/>
      <c r="AF35" s="43"/>
      <c r="AG35" s="43"/>
      <c r="AH35" s="43"/>
      <c r="AI35" s="43"/>
      <c r="AJ35" s="43"/>
      <c r="AK35" s="43"/>
      <c r="AL35" s="43"/>
      <c r="AM35" s="43"/>
      <c r="AN35" s="43"/>
      <c r="AO35" s="43"/>
      <c r="AP35" s="43"/>
      <c r="AQ35" s="43"/>
      <c r="AR35" s="43"/>
    </row>
    <row r="36" spans="1:44" s="12" customFormat="1" ht="15" customHeight="1" x14ac:dyDescent="0.2">
      <c r="A36" s="24"/>
      <c r="B36" s="74"/>
      <c r="C36" s="515"/>
      <c r="D36" s="515"/>
      <c r="E36" s="515"/>
      <c r="F36" s="515"/>
      <c r="G36" s="515"/>
      <c r="H36" s="515"/>
      <c r="I36" s="515"/>
      <c r="J36" s="515"/>
      <c r="K36" s="515"/>
      <c r="L36" s="515"/>
      <c r="M36" s="515"/>
      <c r="N36" s="515"/>
      <c r="O36" s="515"/>
      <c r="P36" s="515"/>
      <c r="Q36" s="515"/>
      <c r="R36" s="515"/>
      <c r="S36" s="515"/>
      <c r="T36" s="515"/>
      <c r="U36" s="515"/>
      <c r="V36" s="515"/>
      <c r="W36" s="515"/>
      <c r="Y36" s="43"/>
      <c r="Z36" s="43"/>
      <c r="AA36" s="43"/>
      <c r="AB36" s="43"/>
      <c r="AC36" s="43"/>
      <c r="AD36" s="43"/>
      <c r="AE36" s="43"/>
      <c r="AF36" s="43"/>
      <c r="AG36" s="43"/>
      <c r="AH36" s="43"/>
      <c r="AI36" s="43"/>
      <c r="AJ36" s="43"/>
      <c r="AK36" s="43"/>
      <c r="AL36" s="43"/>
      <c r="AM36" s="43"/>
      <c r="AN36" s="43"/>
      <c r="AO36" s="43"/>
      <c r="AP36" s="43"/>
      <c r="AQ36" s="43"/>
      <c r="AR36" s="43"/>
    </row>
    <row r="37" spans="1:44" s="12" customFormat="1" ht="15" customHeight="1" x14ac:dyDescent="0.2">
      <c r="A37" s="24"/>
      <c r="B37" s="74"/>
      <c r="C37" s="515"/>
      <c r="D37" s="515"/>
      <c r="E37" s="515"/>
      <c r="F37" s="515"/>
      <c r="G37" s="515"/>
      <c r="H37" s="515"/>
      <c r="I37" s="515"/>
      <c r="J37" s="515"/>
      <c r="K37" s="515"/>
      <c r="L37" s="515"/>
      <c r="M37" s="515"/>
      <c r="N37" s="515"/>
      <c r="O37" s="515"/>
      <c r="P37" s="515"/>
      <c r="Q37" s="515"/>
      <c r="R37" s="515"/>
      <c r="S37" s="515"/>
      <c r="T37" s="515"/>
      <c r="U37" s="515"/>
      <c r="V37" s="515"/>
      <c r="W37" s="515"/>
      <c r="Y37" s="43"/>
      <c r="Z37" s="43"/>
      <c r="AA37" s="43"/>
      <c r="AB37" s="43"/>
      <c r="AC37" s="43"/>
      <c r="AD37" s="43"/>
      <c r="AE37" s="43"/>
      <c r="AF37" s="43"/>
      <c r="AG37" s="43"/>
      <c r="AH37" s="43"/>
      <c r="AI37" s="43"/>
      <c r="AJ37" s="43"/>
      <c r="AK37" s="43"/>
      <c r="AL37" s="43"/>
      <c r="AM37" s="43"/>
      <c r="AN37" s="43"/>
      <c r="AO37" s="43"/>
      <c r="AP37" s="43"/>
      <c r="AQ37" s="43"/>
      <c r="AR37" s="43"/>
    </row>
    <row r="38" spans="1:44" s="12" customFormat="1" ht="15" customHeight="1" x14ac:dyDescent="0.2">
      <c r="A38" s="24"/>
      <c r="B38" s="74"/>
      <c r="C38" s="515"/>
      <c r="D38" s="515"/>
      <c r="E38" s="515"/>
      <c r="F38" s="515"/>
      <c r="G38" s="515"/>
      <c r="H38" s="515"/>
      <c r="I38" s="515"/>
      <c r="J38" s="515"/>
      <c r="K38" s="515"/>
      <c r="L38" s="515"/>
      <c r="M38" s="515"/>
      <c r="N38" s="515"/>
      <c r="O38" s="515"/>
      <c r="P38" s="515"/>
      <c r="Q38" s="515"/>
      <c r="R38" s="515"/>
      <c r="S38" s="515"/>
      <c r="T38" s="515"/>
      <c r="U38" s="515"/>
      <c r="V38" s="515"/>
      <c r="W38" s="515"/>
      <c r="Y38" s="43"/>
      <c r="Z38" s="43"/>
      <c r="AA38" s="43"/>
      <c r="AB38" s="43"/>
      <c r="AC38" s="43"/>
      <c r="AD38" s="43"/>
      <c r="AE38" s="43"/>
      <c r="AF38" s="43"/>
      <c r="AG38" s="43"/>
      <c r="AH38" s="43"/>
      <c r="AI38" s="43"/>
      <c r="AJ38" s="43"/>
      <c r="AK38" s="43"/>
      <c r="AL38" s="43"/>
      <c r="AM38" s="43"/>
      <c r="AN38" s="43"/>
      <c r="AO38" s="43"/>
      <c r="AP38" s="43"/>
      <c r="AQ38" s="43"/>
      <c r="AR38" s="43"/>
    </row>
    <row r="39" spans="1:44" ht="20.149999999999999" customHeight="1" x14ac:dyDescent="0.2">
      <c r="A39" s="25"/>
      <c r="B39" s="25"/>
      <c r="C39" s="515"/>
      <c r="D39" s="515"/>
      <c r="E39" s="515"/>
      <c r="F39" s="515"/>
      <c r="G39" s="515"/>
      <c r="H39" s="515"/>
      <c r="I39" s="515"/>
      <c r="J39" s="515"/>
      <c r="K39" s="515"/>
      <c r="L39" s="515"/>
      <c r="M39" s="515"/>
      <c r="N39" s="515"/>
      <c r="O39" s="515"/>
      <c r="P39" s="515"/>
      <c r="Q39" s="515"/>
      <c r="R39" s="515"/>
      <c r="S39" s="515"/>
      <c r="T39" s="515"/>
      <c r="U39" s="515"/>
      <c r="V39" s="515"/>
      <c r="W39" s="515"/>
      <c r="X39" s="7"/>
      <c r="Y39" s="42"/>
      <c r="Z39" s="514"/>
      <c r="AA39" s="514"/>
      <c r="AB39" s="514"/>
      <c r="AC39" s="514"/>
      <c r="AD39" s="514"/>
      <c r="AE39" s="514"/>
      <c r="AF39" s="514"/>
      <c r="AG39" s="514"/>
      <c r="AH39" s="514"/>
      <c r="AI39" s="514"/>
      <c r="AJ39" s="514"/>
      <c r="AK39" s="514"/>
      <c r="AL39" s="514"/>
      <c r="AM39" s="514"/>
      <c r="AN39" s="514"/>
      <c r="AO39" s="514"/>
      <c r="AP39" s="514"/>
      <c r="AQ39" s="514"/>
      <c r="AR39" s="514"/>
    </row>
    <row r="40" spans="1:44" s="12" customFormat="1" ht="4.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row>
    <row r="41" spans="1:44" s="12" customFormat="1" ht="33" customHeight="1" x14ac:dyDescent="0.2">
      <c r="A41" s="24"/>
      <c r="B41" s="24"/>
      <c r="C41" s="524" t="s">
        <v>150</v>
      </c>
      <c r="D41" s="524"/>
      <c r="E41" s="200"/>
      <c r="F41" s="317" t="s">
        <v>2</v>
      </c>
      <c r="G41" s="200"/>
      <c r="H41" s="317" t="s">
        <v>3</v>
      </c>
      <c r="I41" s="200"/>
      <c r="J41" s="317" t="s">
        <v>151</v>
      </c>
      <c r="K41" s="24"/>
      <c r="L41" s="24"/>
      <c r="M41" s="525" t="s">
        <v>274</v>
      </c>
      <c r="N41" s="526"/>
      <c r="O41" s="527"/>
      <c r="P41" s="528"/>
      <c r="Q41" s="529"/>
      <c r="R41" s="529"/>
      <c r="S41" s="529"/>
      <c r="T41" s="529"/>
      <c r="U41" s="529"/>
      <c r="V41" s="529"/>
      <c r="W41" s="530"/>
    </row>
    <row r="42" spans="1:44" s="12" customFormat="1" ht="30" customHeight="1" x14ac:dyDescent="0.2">
      <c r="A42" s="24"/>
      <c r="B42" s="24"/>
      <c r="C42" s="24"/>
      <c r="D42" s="24"/>
      <c r="E42" s="24"/>
      <c r="F42" s="24"/>
      <c r="G42" s="24"/>
      <c r="H42" s="24"/>
      <c r="I42" s="24"/>
      <c r="J42" s="24"/>
      <c r="K42" s="24"/>
      <c r="L42" s="24"/>
      <c r="M42" s="518" t="s">
        <v>278</v>
      </c>
      <c r="N42" s="519"/>
      <c r="O42" s="520"/>
      <c r="P42" s="521"/>
      <c r="Q42" s="522"/>
      <c r="R42" s="522"/>
      <c r="S42" s="522"/>
      <c r="T42" s="522"/>
      <c r="U42" s="522"/>
      <c r="V42" s="522"/>
      <c r="W42" s="523"/>
    </row>
    <row r="43" spans="1:44" s="12" customFormat="1" ht="30" customHeight="1" x14ac:dyDescent="0.2">
      <c r="A43" s="24"/>
      <c r="B43" s="24"/>
      <c r="C43" s="24"/>
      <c r="D43" s="24"/>
      <c r="E43" s="24"/>
      <c r="F43" s="24"/>
      <c r="G43" s="24"/>
      <c r="H43" s="24"/>
      <c r="I43" s="24"/>
      <c r="J43" s="24"/>
      <c r="K43" s="24"/>
      <c r="L43" s="24"/>
      <c r="M43" s="518" t="s">
        <v>152</v>
      </c>
      <c r="N43" s="519"/>
      <c r="O43" s="520"/>
      <c r="P43" s="521"/>
      <c r="Q43" s="522"/>
      <c r="R43" s="522"/>
      <c r="S43" s="522"/>
      <c r="T43" s="522"/>
      <c r="U43" s="522"/>
      <c r="V43" s="522"/>
      <c r="W43" s="523"/>
    </row>
    <row r="44" spans="1:44" s="12" customFormat="1" ht="28.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row>
    <row r="45" spans="1:44" s="12" customFormat="1" ht="28.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row>
    <row r="46" spans="1:44" s="12" customFormat="1" ht="26.1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row>
    <row r="47" spans="1:44" s="12" customFormat="1" ht="23.1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row>
    <row r="48" spans="1:44" s="12" customFormat="1" ht="11.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row>
    <row r="49" spans="1:23" s="12" customFormat="1" ht="20.149999999999999"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row>
    <row r="50" spans="1:23" s="12" customFormat="1" ht="20.149999999999999"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row>
    <row r="51" spans="1:23" s="5" customFormat="1" ht="12"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row>
    <row r="52" spans="1:23" x14ac:dyDescent="0.2">
      <c r="A52" s="19" t="s">
        <v>24</v>
      </c>
      <c r="B52" s="17"/>
      <c r="C52" s="17"/>
      <c r="D52" s="17"/>
      <c r="E52" s="17"/>
      <c r="F52" s="17"/>
      <c r="G52" s="17"/>
      <c r="H52" s="17"/>
      <c r="I52" s="17"/>
      <c r="J52" s="17"/>
      <c r="K52" s="17"/>
      <c r="L52" s="17"/>
      <c r="M52" s="17"/>
      <c r="N52" s="17"/>
      <c r="O52" s="17"/>
      <c r="P52" s="17"/>
      <c r="Q52" s="17"/>
      <c r="R52" s="17"/>
      <c r="S52" s="17"/>
      <c r="T52" s="17"/>
      <c r="U52" s="17"/>
      <c r="V52" s="17"/>
      <c r="W52" s="19"/>
    </row>
  </sheetData>
  <sheetProtection sheet="1" formatCells="0" insertColumns="0" insertRows="0" selectLockedCells="1"/>
  <mergeCells count="21">
    <mergeCell ref="D2:W2"/>
    <mergeCell ref="D3:W3"/>
    <mergeCell ref="D5:W5"/>
    <mergeCell ref="D7:W7"/>
    <mergeCell ref="M43:O43"/>
    <mergeCell ref="P43:W43"/>
    <mergeCell ref="C9:W9"/>
    <mergeCell ref="C41:D41"/>
    <mergeCell ref="M41:O41"/>
    <mergeCell ref="P41:W41"/>
    <mergeCell ref="M42:O42"/>
    <mergeCell ref="P42:W42"/>
    <mergeCell ref="Z9:AR9"/>
    <mergeCell ref="C11:W39"/>
    <mergeCell ref="Z11:AR11"/>
    <mergeCell ref="Z13:AR13"/>
    <mergeCell ref="Z15:AR15"/>
    <mergeCell ref="Z17:AR17"/>
    <mergeCell ref="Z19:AR19"/>
    <mergeCell ref="Z27:AR27"/>
    <mergeCell ref="Z39:AR39"/>
  </mergeCells>
  <phoneticPr fontId="2"/>
  <pageMargins left="0.25" right="0.25"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5"/>
  <sheetViews>
    <sheetView zoomScaleNormal="100" zoomScaleSheetLayoutView="130" workbookViewId="0"/>
  </sheetViews>
  <sheetFormatPr defaultRowHeight="13" x14ac:dyDescent="0.2"/>
  <cols>
    <col min="1" max="1" width="25" style="386" customWidth="1"/>
    <col min="2" max="2" width="17.453125" style="386" customWidth="1"/>
    <col min="3" max="16384" width="8.7265625" style="386"/>
  </cols>
  <sheetData>
    <row r="1" spans="1:2" ht="18.75" customHeight="1" thickBot="1" x14ac:dyDescent="0.25">
      <c r="A1" s="384" t="s">
        <v>636</v>
      </c>
      <c r="B1" s="385" t="s">
        <v>873</v>
      </c>
    </row>
    <row r="2" spans="1:2" ht="18.75" customHeight="1" thickTop="1" x14ac:dyDescent="0.2">
      <c r="A2" s="387" t="s">
        <v>869</v>
      </c>
      <c r="B2" s="264">
        <v>1160</v>
      </c>
    </row>
    <row r="3" spans="1:2" ht="18.75" customHeight="1" x14ac:dyDescent="0.2">
      <c r="A3" s="387" t="s">
        <v>637</v>
      </c>
      <c r="B3" s="264">
        <v>1220</v>
      </c>
    </row>
    <row r="4" spans="1:2" ht="18.75" customHeight="1" x14ac:dyDescent="0.2">
      <c r="A4" s="387" t="s">
        <v>638</v>
      </c>
      <c r="B4" s="264">
        <v>1310</v>
      </c>
    </row>
    <row r="5" spans="1:2" ht="18.75" customHeight="1" x14ac:dyDescent="0.2">
      <c r="A5" s="387" t="s">
        <v>639</v>
      </c>
      <c r="B5" s="264">
        <v>1390</v>
      </c>
    </row>
    <row r="6" spans="1:2" ht="18.75" customHeight="1" x14ac:dyDescent="0.2">
      <c r="A6" s="387" t="s">
        <v>640</v>
      </c>
      <c r="B6" s="264">
        <v>1470</v>
      </c>
    </row>
    <row r="7" spans="1:2" ht="18.75" customHeight="1" x14ac:dyDescent="0.2">
      <c r="A7" s="387" t="s">
        <v>641</v>
      </c>
      <c r="B7" s="264">
        <v>1550</v>
      </c>
    </row>
    <row r="8" spans="1:2" ht="18.75" customHeight="1" x14ac:dyDescent="0.2">
      <c r="A8" s="387" t="s">
        <v>642</v>
      </c>
      <c r="B8" s="264">
        <v>1630</v>
      </c>
    </row>
    <row r="9" spans="1:2" ht="18.75" customHeight="1" x14ac:dyDescent="0.2">
      <c r="A9" s="387" t="s">
        <v>643</v>
      </c>
      <c r="B9" s="264">
        <v>1800</v>
      </c>
    </row>
    <row r="10" spans="1:2" ht="18.75" customHeight="1" x14ac:dyDescent="0.2">
      <c r="A10" s="387" t="s">
        <v>644</v>
      </c>
      <c r="B10" s="264">
        <v>1960</v>
      </c>
    </row>
    <row r="11" spans="1:2" ht="18.75" customHeight="1" x14ac:dyDescent="0.2">
      <c r="A11" s="387" t="s">
        <v>645</v>
      </c>
      <c r="B11" s="264">
        <v>2130</v>
      </c>
    </row>
    <row r="12" spans="1:2" ht="18.75" customHeight="1" x14ac:dyDescent="0.2">
      <c r="A12" s="387" t="s">
        <v>646</v>
      </c>
      <c r="B12" s="264">
        <v>2290</v>
      </c>
    </row>
    <row r="13" spans="1:2" ht="18.75" customHeight="1" x14ac:dyDescent="0.2">
      <c r="A13" s="387" t="s">
        <v>647</v>
      </c>
      <c r="B13" s="264">
        <v>2450</v>
      </c>
    </row>
    <row r="14" spans="1:2" ht="18.75" customHeight="1" x14ac:dyDescent="0.2">
      <c r="A14" s="387" t="s">
        <v>648</v>
      </c>
      <c r="B14" s="264">
        <v>2620</v>
      </c>
    </row>
    <row r="15" spans="1:2" ht="18.75" customHeight="1" x14ac:dyDescent="0.2">
      <c r="A15" s="387" t="s">
        <v>649</v>
      </c>
      <c r="B15" s="264">
        <v>2780</v>
      </c>
    </row>
    <row r="16" spans="1:2" ht="18.75" customHeight="1" x14ac:dyDescent="0.2">
      <c r="A16" s="387" t="s">
        <v>650</v>
      </c>
      <c r="B16" s="264">
        <v>2950</v>
      </c>
    </row>
    <row r="17" spans="1:2" ht="18.75" customHeight="1" x14ac:dyDescent="0.2">
      <c r="A17" s="387" t="s">
        <v>651</v>
      </c>
      <c r="B17" s="264">
        <v>3110</v>
      </c>
    </row>
    <row r="18" spans="1:2" ht="18.75" customHeight="1" x14ac:dyDescent="0.2">
      <c r="A18" s="387" t="s">
        <v>652</v>
      </c>
      <c r="B18" s="264">
        <v>3360</v>
      </c>
    </row>
    <row r="19" spans="1:2" ht="18.75" customHeight="1" x14ac:dyDescent="0.2">
      <c r="A19" s="387" t="s">
        <v>653</v>
      </c>
      <c r="B19" s="264">
        <v>3600</v>
      </c>
    </row>
    <row r="20" spans="1:2" ht="18.75" customHeight="1" x14ac:dyDescent="0.2">
      <c r="A20" s="387" t="s">
        <v>654</v>
      </c>
      <c r="B20" s="264">
        <v>3850</v>
      </c>
    </row>
    <row r="21" spans="1:2" ht="18.75" customHeight="1" x14ac:dyDescent="0.2">
      <c r="A21" s="387" t="s">
        <v>655</v>
      </c>
      <c r="B21" s="264">
        <v>4090</v>
      </c>
    </row>
    <row r="22" spans="1:2" ht="18.75" customHeight="1" x14ac:dyDescent="0.2">
      <c r="A22" s="387" t="s">
        <v>656</v>
      </c>
      <c r="B22" s="264">
        <v>4340</v>
      </c>
    </row>
    <row r="23" spans="1:2" ht="18.75" customHeight="1" x14ac:dyDescent="0.2">
      <c r="A23" s="387" t="s">
        <v>657</v>
      </c>
      <c r="B23" s="264">
        <v>4580</v>
      </c>
    </row>
    <row r="24" spans="1:2" ht="18.75" customHeight="1" x14ac:dyDescent="0.2">
      <c r="A24" s="387" t="s">
        <v>658</v>
      </c>
      <c r="B24" s="265">
        <v>4830</v>
      </c>
    </row>
    <row r="25" spans="1:2" ht="18.75" customHeight="1" thickBot="1" x14ac:dyDescent="0.25">
      <c r="A25" s="388" t="s">
        <v>659</v>
      </c>
      <c r="B25" s="265">
        <v>5080</v>
      </c>
    </row>
  </sheetData>
  <sheetProtection sheet="1" objects="1" scenarios="1" formatCells="0" selectLockedCell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2"/>
  <sheetViews>
    <sheetView showGridLines="0" tabSelected="1" zoomScaleNormal="100" zoomScaleSheetLayoutView="100" workbookViewId="0">
      <selection activeCell="O8" sqref="O8:W8"/>
    </sheetView>
  </sheetViews>
  <sheetFormatPr defaultColWidth="9" defaultRowHeight="13.5" x14ac:dyDescent="0.2"/>
  <cols>
    <col min="1" max="4" width="3.6328125" style="45" customWidth="1"/>
    <col min="5" max="5" width="5.08984375" style="45" customWidth="1"/>
    <col min="6" max="6" width="3.453125" style="45" customWidth="1"/>
    <col min="7" max="7" width="5.08984375" style="45" customWidth="1"/>
    <col min="8" max="8" width="3.453125" style="45" customWidth="1"/>
    <col min="9" max="14" width="3.6328125" style="45" customWidth="1"/>
    <col min="15" max="15" width="7.90625" style="45" customWidth="1"/>
    <col min="16" max="16" width="5.453125" style="45" customWidth="1"/>
    <col min="17" max="17" width="5.36328125" style="45" customWidth="1"/>
    <col min="18" max="18" width="4.90625" style="45" customWidth="1"/>
    <col min="19" max="19" width="2.08984375" style="45" customWidth="1"/>
    <col min="20" max="20" width="1.453125" style="45" customWidth="1"/>
    <col min="21" max="21" width="3.6328125" style="45" customWidth="1"/>
    <col min="22" max="22" width="0.90625" style="45" customWidth="1"/>
    <col min="23" max="23" width="1.08984375" style="45" customWidth="1"/>
    <col min="24" max="24" width="10.08984375" style="45" customWidth="1"/>
    <col min="25" max="25" width="4.453125" style="45" customWidth="1"/>
    <col min="26" max="26" width="3.08984375" style="45" customWidth="1"/>
    <col min="27" max="29" width="4.90625" style="45" customWidth="1"/>
    <col min="30" max="16384" width="9" style="45"/>
  </cols>
  <sheetData>
    <row r="1" spans="1:33" ht="14" x14ac:dyDescent="0.2">
      <c r="A1" s="305" t="s">
        <v>804</v>
      </c>
      <c r="P1" s="531" t="s">
        <v>57</v>
      </c>
      <c r="Q1" s="531"/>
      <c r="R1" s="531"/>
      <c r="S1" s="531"/>
      <c r="T1" s="531"/>
      <c r="U1" s="531"/>
      <c r="V1" s="531"/>
      <c r="W1" s="531"/>
    </row>
    <row r="2" spans="1:33" ht="14" x14ac:dyDescent="0.2">
      <c r="A2" s="7" t="s">
        <v>6</v>
      </c>
      <c r="P2" s="531" t="s">
        <v>58</v>
      </c>
      <c r="Q2" s="531"/>
      <c r="R2" s="567"/>
      <c r="S2" s="567"/>
      <c r="T2" s="567"/>
      <c r="U2" s="567"/>
      <c r="V2" s="567"/>
      <c r="W2" s="567"/>
    </row>
    <row r="3" spans="1:33" ht="14" x14ac:dyDescent="0.2">
      <c r="A3" s="7" t="s">
        <v>25</v>
      </c>
      <c r="P3" s="531" t="s">
        <v>59</v>
      </c>
      <c r="Q3" s="531"/>
      <c r="R3" s="567"/>
      <c r="S3" s="567"/>
      <c r="T3" s="567"/>
      <c r="U3" s="567"/>
      <c r="V3" s="567"/>
      <c r="W3" s="567"/>
    </row>
    <row r="4" spans="1:33" ht="14" x14ac:dyDescent="0.2">
      <c r="A4" s="7"/>
      <c r="P4" s="531" t="s">
        <v>60</v>
      </c>
      <c r="Q4" s="531"/>
      <c r="R4" s="567"/>
      <c r="S4" s="567"/>
      <c r="T4" s="567"/>
      <c r="U4" s="567"/>
      <c r="V4" s="567"/>
      <c r="W4" s="567"/>
    </row>
    <row r="5" spans="1:33" ht="14" x14ac:dyDescent="0.2">
      <c r="A5" s="7"/>
    </row>
    <row r="6" spans="1:33" ht="34.5" customHeight="1" x14ac:dyDescent="0.2">
      <c r="J6" s="557" t="s">
        <v>67</v>
      </c>
      <c r="K6" s="557"/>
      <c r="L6" s="557"/>
      <c r="M6" s="557"/>
      <c r="N6" s="558">
        <f>'申請前確認書 (2)'!P42</f>
        <v>0</v>
      </c>
      <c r="O6" s="558"/>
      <c r="P6" s="558"/>
      <c r="Q6" s="558"/>
      <c r="R6" s="558"/>
      <c r="S6" s="558"/>
      <c r="T6" s="558"/>
      <c r="U6" s="558"/>
      <c r="V6" s="558"/>
      <c r="W6" s="558"/>
      <c r="X6" s="47"/>
      <c r="Y6" s="47"/>
      <c r="Z6" s="47"/>
      <c r="AA6" s="47"/>
      <c r="AB6" s="7"/>
    </row>
    <row r="7" spans="1:33" ht="3.75" customHeight="1" x14ac:dyDescent="0.2">
      <c r="J7" s="7"/>
      <c r="K7" s="7"/>
      <c r="L7" s="7"/>
      <c r="M7" s="7"/>
      <c r="N7" s="7"/>
      <c r="O7" s="7"/>
      <c r="P7" s="7"/>
      <c r="Q7" s="7"/>
      <c r="R7" s="7"/>
      <c r="S7" s="7"/>
      <c r="T7" s="7"/>
      <c r="U7" s="7"/>
      <c r="V7" s="7"/>
      <c r="W7" s="7"/>
      <c r="X7" s="7"/>
      <c r="Y7" s="7"/>
      <c r="Z7" s="7"/>
      <c r="AA7" s="7"/>
      <c r="AB7" s="7"/>
    </row>
    <row r="8" spans="1:33" ht="22" customHeight="1" x14ac:dyDescent="0.2">
      <c r="J8" s="557" t="s">
        <v>7</v>
      </c>
      <c r="K8" s="557"/>
      <c r="L8" s="559" t="s">
        <v>8</v>
      </c>
      <c r="M8" s="560"/>
      <c r="N8" s="560"/>
      <c r="O8" s="561"/>
      <c r="P8" s="561"/>
      <c r="Q8" s="561"/>
      <c r="R8" s="561"/>
      <c r="S8" s="561"/>
      <c r="T8" s="561"/>
      <c r="U8" s="561"/>
      <c r="V8" s="561"/>
      <c r="W8" s="562"/>
      <c r="X8" s="47"/>
      <c r="Y8" s="47"/>
      <c r="Z8" s="47"/>
      <c r="AA8" s="47"/>
      <c r="AB8" s="7"/>
    </row>
    <row r="9" spans="1:33" ht="30" customHeight="1" x14ac:dyDescent="0.2">
      <c r="J9" s="557"/>
      <c r="K9" s="557"/>
      <c r="L9" s="563" t="s">
        <v>9</v>
      </c>
      <c r="M9" s="564"/>
      <c r="N9" s="564"/>
      <c r="O9" s="565">
        <f>'申請前確認書 (2)'!P43</f>
        <v>0</v>
      </c>
      <c r="P9" s="565"/>
      <c r="Q9" s="565"/>
      <c r="R9" s="565"/>
      <c r="S9" s="565"/>
      <c r="T9" s="565"/>
      <c r="U9" s="565"/>
      <c r="V9" s="565"/>
      <c r="W9" s="566"/>
      <c r="X9" s="47"/>
      <c r="Y9" s="47"/>
      <c r="Z9" s="7"/>
      <c r="AA9" s="7"/>
      <c r="AB9" s="7"/>
    </row>
    <row r="10" spans="1:33" ht="14.5" customHeight="1" x14ac:dyDescent="0.2"/>
    <row r="11" spans="1:33" ht="26.25" customHeight="1" x14ac:dyDescent="0.2">
      <c r="A11" s="549" t="s">
        <v>805</v>
      </c>
      <c r="B11" s="549"/>
      <c r="C11" s="549"/>
      <c r="D11" s="549"/>
      <c r="E11" s="549"/>
      <c r="F11" s="549"/>
      <c r="G11" s="549"/>
      <c r="H11" s="549"/>
      <c r="I11" s="549"/>
      <c r="J11" s="549"/>
      <c r="K11" s="549"/>
      <c r="L11" s="549"/>
      <c r="M11" s="549"/>
      <c r="N11" s="549"/>
      <c r="O11" s="549"/>
      <c r="P11" s="549"/>
      <c r="Q11" s="549"/>
      <c r="R11" s="549"/>
      <c r="S11" s="549"/>
      <c r="T11" s="549"/>
      <c r="U11" s="549"/>
      <c r="V11" s="549"/>
      <c r="W11" s="549"/>
      <c r="X11" s="549"/>
      <c r="Y11" s="9"/>
      <c r="Z11" s="9"/>
      <c r="AA11" s="9"/>
      <c r="AB11" s="9"/>
      <c r="AC11" s="9"/>
      <c r="AD11" s="9"/>
      <c r="AE11" s="9"/>
      <c r="AF11" s="9"/>
      <c r="AG11" s="9"/>
    </row>
    <row r="12" spans="1:33" ht="8.2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5" customHeight="1" x14ac:dyDescent="0.2">
      <c r="A13" s="550" t="s">
        <v>806</v>
      </c>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7"/>
      <c r="Z13" s="7"/>
      <c r="AA13" s="7"/>
      <c r="AB13" s="7"/>
      <c r="AC13" s="7"/>
      <c r="AD13" s="7"/>
      <c r="AE13" s="7"/>
      <c r="AF13" s="7"/>
      <c r="AG13" s="7"/>
    </row>
    <row r="14" spans="1:33" ht="15" customHeight="1" x14ac:dyDescent="0.2">
      <c r="A14" s="303"/>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7"/>
      <c r="Z14" s="7"/>
      <c r="AA14" s="7"/>
      <c r="AB14" s="7"/>
      <c r="AC14" s="7"/>
      <c r="AD14" s="7"/>
      <c r="AE14" s="7"/>
      <c r="AF14" s="7"/>
      <c r="AG14" s="7"/>
    </row>
    <row r="15" spans="1:33" ht="15" customHeight="1" x14ac:dyDescent="0.2">
      <c r="A15" s="550" t="s">
        <v>807</v>
      </c>
      <c r="B15" s="550"/>
      <c r="C15" s="550"/>
      <c r="D15" s="550"/>
      <c r="E15" s="550"/>
      <c r="F15" s="550"/>
      <c r="G15" s="550"/>
      <c r="H15" s="550"/>
      <c r="I15" s="550"/>
      <c r="J15" s="550"/>
      <c r="K15" s="550"/>
      <c r="L15" s="550"/>
      <c r="M15" s="550"/>
      <c r="N15" s="550"/>
      <c r="O15" s="550"/>
      <c r="P15" s="550"/>
      <c r="Q15" s="550"/>
      <c r="R15" s="550"/>
      <c r="S15" s="550"/>
      <c r="T15" s="550"/>
      <c r="U15" s="550"/>
      <c r="V15" s="550"/>
      <c r="W15" s="550"/>
      <c r="X15" s="550"/>
      <c r="Y15" s="7"/>
      <c r="Z15" s="7"/>
      <c r="AA15" s="7"/>
      <c r="AB15" s="7"/>
      <c r="AC15" s="7"/>
      <c r="AD15" s="7"/>
      <c r="AE15" s="7"/>
      <c r="AF15" s="7"/>
      <c r="AG15" s="7"/>
    </row>
    <row r="16" spans="1:33" ht="15" customHeight="1" x14ac:dyDescent="0.2">
      <c r="A16" s="303"/>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7"/>
      <c r="Z16" s="7"/>
      <c r="AA16" s="7"/>
      <c r="AB16" s="7"/>
      <c r="AC16" s="7"/>
      <c r="AD16" s="7"/>
      <c r="AE16" s="7"/>
      <c r="AF16" s="7"/>
      <c r="AG16" s="7"/>
    </row>
    <row r="17" spans="1:33" ht="30" customHeight="1" thickBot="1" x14ac:dyDescent="0.25">
      <c r="A17" s="18" t="s">
        <v>808</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7"/>
      <c r="Z17" s="7"/>
      <c r="AA17" s="7"/>
      <c r="AB17" s="7"/>
      <c r="AC17" s="7"/>
      <c r="AD17" s="7"/>
      <c r="AE17" s="7"/>
      <c r="AF17" s="7"/>
      <c r="AG17" s="7"/>
    </row>
    <row r="18" spans="1:33" ht="40" customHeight="1" thickBot="1" x14ac:dyDescent="0.25">
      <c r="A18" s="551">
        <f>'9-1'!B3</f>
        <v>0</v>
      </c>
      <c r="B18" s="552"/>
      <c r="C18" s="552"/>
      <c r="D18" s="552"/>
      <c r="E18" s="552"/>
      <c r="F18" s="552"/>
      <c r="G18" s="552"/>
      <c r="H18" s="552"/>
      <c r="I18" s="553" t="s">
        <v>809</v>
      </c>
      <c r="J18" s="554"/>
      <c r="K18" s="554"/>
      <c r="L18" s="554"/>
      <c r="M18" s="551">
        <f>'9-1'!E3</f>
        <v>0</v>
      </c>
      <c r="N18" s="552"/>
      <c r="O18" s="552"/>
      <c r="P18" s="552"/>
      <c r="Q18" s="552"/>
      <c r="R18" s="552"/>
      <c r="S18" s="552"/>
      <c r="T18" s="555"/>
      <c r="U18" s="554" t="s">
        <v>536</v>
      </c>
      <c r="V18" s="554"/>
      <c r="W18" s="554"/>
      <c r="X18" s="556"/>
      <c r="Y18" s="7"/>
      <c r="Z18" s="7"/>
      <c r="AA18" s="7"/>
      <c r="AB18" s="7"/>
      <c r="AC18" s="7"/>
      <c r="AD18" s="7"/>
      <c r="AE18" s="7"/>
      <c r="AF18" s="7"/>
      <c r="AG18" s="7"/>
    </row>
    <row r="19" spans="1:33" ht="33.5" customHeight="1" x14ac:dyDescent="0.2">
      <c r="A19" s="306"/>
      <c r="B19" s="306"/>
      <c r="C19" s="306"/>
      <c r="D19" s="306"/>
      <c r="E19" s="306"/>
      <c r="F19" s="306"/>
      <c r="G19" s="306"/>
      <c r="H19" s="306"/>
      <c r="I19" s="307"/>
      <c r="J19" s="308"/>
      <c r="K19" s="308"/>
      <c r="L19" s="308"/>
      <c r="M19" s="306"/>
      <c r="N19" s="306"/>
      <c r="O19" s="306"/>
      <c r="P19" s="306"/>
      <c r="Q19" s="306"/>
      <c r="R19" s="306"/>
      <c r="S19" s="306"/>
      <c r="T19" s="306"/>
      <c r="U19" s="308"/>
      <c r="V19" s="308"/>
      <c r="W19" s="308"/>
      <c r="X19" s="308"/>
      <c r="Y19" s="7"/>
      <c r="Z19" s="7"/>
      <c r="AA19" s="7"/>
      <c r="AB19" s="7"/>
      <c r="AC19" s="7"/>
      <c r="AD19" s="7"/>
      <c r="AE19" s="7"/>
      <c r="AF19" s="7"/>
      <c r="AG19" s="7"/>
    </row>
    <row r="20" spans="1:33" ht="40" customHeight="1" thickBot="1" x14ac:dyDescent="0.25">
      <c r="A20" s="18" t="s">
        <v>810</v>
      </c>
      <c r="B20" s="306"/>
      <c r="C20" s="306"/>
      <c r="D20" s="306"/>
      <c r="E20" s="306"/>
      <c r="F20" s="306"/>
      <c r="G20" s="306"/>
      <c r="H20" s="306"/>
      <c r="I20" s="307"/>
      <c r="J20" s="308"/>
      <c r="K20" s="308"/>
      <c r="L20" s="308"/>
      <c r="M20" s="306"/>
      <c r="N20" s="306"/>
      <c r="O20" s="306"/>
      <c r="P20" s="306"/>
      <c r="Q20" s="306"/>
      <c r="R20" s="306"/>
      <c r="S20" s="306"/>
      <c r="T20" s="306"/>
      <c r="U20" s="308"/>
      <c r="V20" s="308"/>
      <c r="W20" s="308"/>
      <c r="X20" s="308"/>
      <c r="Y20" s="7"/>
      <c r="Z20" s="7"/>
      <c r="AA20" s="7"/>
      <c r="AB20" s="7"/>
      <c r="AC20" s="7"/>
      <c r="AD20" s="7"/>
      <c r="AE20" s="7"/>
      <c r="AF20" s="7"/>
      <c r="AG20" s="7"/>
    </row>
    <row r="21" spans="1:33" ht="40" customHeight="1" thickBot="1" x14ac:dyDescent="0.25">
      <c r="A21" s="538">
        <f>経費区分別内訳!F15</f>
        <v>0</v>
      </c>
      <c r="B21" s="539"/>
      <c r="C21" s="539"/>
      <c r="D21" s="539"/>
      <c r="E21" s="539"/>
      <c r="F21" s="539"/>
      <c r="G21" s="539"/>
      <c r="H21" s="539"/>
      <c r="I21" s="539"/>
      <c r="J21" s="539"/>
      <c r="K21" s="539"/>
      <c r="L21" s="539"/>
      <c r="M21" s="539"/>
      <c r="N21" s="540"/>
      <c r="O21" s="306" t="s">
        <v>36</v>
      </c>
      <c r="P21" s="306"/>
      <c r="Q21" s="306"/>
      <c r="R21" s="306"/>
      <c r="S21" s="306"/>
      <c r="T21" s="306"/>
      <c r="U21" s="308"/>
      <c r="V21" s="308"/>
      <c r="W21" s="308"/>
      <c r="X21" s="308"/>
      <c r="Y21" s="7"/>
      <c r="Z21" s="7"/>
      <c r="AA21" s="7"/>
      <c r="AB21" s="7"/>
      <c r="AC21" s="7"/>
      <c r="AD21" s="7"/>
      <c r="AE21" s="7"/>
      <c r="AF21" s="7"/>
      <c r="AG21" s="7"/>
    </row>
    <row r="22" spans="1:33" ht="30.5" customHeight="1" x14ac:dyDescent="0.2">
      <c r="A22" s="309"/>
      <c r="B22" s="309"/>
      <c r="C22" s="309"/>
      <c r="D22" s="309"/>
      <c r="E22" s="309"/>
      <c r="F22" s="309"/>
      <c r="G22" s="309"/>
      <c r="H22" s="309"/>
      <c r="I22" s="309"/>
      <c r="J22" s="309"/>
      <c r="K22" s="309"/>
      <c r="L22" s="309"/>
      <c r="M22" s="309"/>
      <c r="N22" s="309"/>
      <c r="O22" s="306"/>
      <c r="P22" s="306"/>
      <c r="Q22" s="306"/>
      <c r="R22" s="306"/>
      <c r="S22" s="306"/>
      <c r="T22" s="306"/>
      <c r="U22" s="308"/>
      <c r="V22" s="308"/>
      <c r="W22" s="308"/>
      <c r="X22" s="308"/>
      <c r="Y22" s="7"/>
      <c r="Z22" s="7"/>
      <c r="AA22" s="7"/>
      <c r="AB22" s="7"/>
      <c r="AC22" s="7"/>
      <c r="AD22" s="7"/>
      <c r="AE22" s="7"/>
      <c r="AF22" s="7"/>
      <c r="AG22" s="7"/>
    </row>
    <row r="23" spans="1:33" ht="40" customHeight="1" thickBot="1" x14ac:dyDescent="0.25">
      <c r="A23" s="18" t="s">
        <v>811</v>
      </c>
      <c r="B23" s="309"/>
      <c r="C23" s="309"/>
      <c r="D23" s="309"/>
      <c r="E23" s="309"/>
      <c r="F23" s="309"/>
      <c r="G23" s="309"/>
      <c r="H23" s="309"/>
      <c r="I23" s="309"/>
      <c r="J23" s="309"/>
      <c r="K23" s="309"/>
      <c r="L23" s="309"/>
      <c r="M23" s="309"/>
      <c r="N23" s="309"/>
      <c r="O23" s="306"/>
      <c r="P23" s="306"/>
      <c r="Q23" s="306"/>
      <c r="R23" s="306"/>
      <c r="S23" s="306"/>
      <c r="T23" s="306"/>
      <c r="U23" s="308"/>
      <c r="V23" s="308"/>
      <c r="W23" s="308"/>
      <c r="X23" s="308"/>
      <c r="Y23" s="7"/>
      <c r="Z23" s="7"/>
      <c r="AA23" s="7"/>
      <c r="AB23" s="7"/>
      <c r="AC23" s="7"/>
      <c r="AD23" s="7"/>
      <c r="AE23" s="7"/>
      <c r="AF23" s="7"/>
      <c r="AG23" s="7"/>
    </row>
    <row r="24" spans="1:33" ht="40" customHeight="1" thickBot="1" x14ac:dyDescent="0.25">
      <c r="A24" s="541"/>
      <c r="B24" s="542"/>
      <c r="C24" s="542"/>
      <c r="D24" s="542"/>
      <c r="E24" s="543"/>
      <c r="F24" s="309" t="s">
        <v>2</v>
      </c>
      <c r="G24" s="544"/>
      <c r="H24" s="545"/>
      <c r="I24" s="546"/>
      <c r="J24" s="309" t="s">
        <v>3</v>
      </c>
      <c r="K24" s="544"/>
      <c r="L24" s="545"/>
      <c r="M24" s="545"/>
      <c r="N24" s="546"/>
      <c r="O24" s="306" t="s">
        <v>4</v>
      </c>
      <c r="P24" s="306"/>
      <c r="Q24" s="306"/>
      <c r="R24" s="306"/>
      <c r="S24" s="306"/>
      <c r="T24" s="306"/>
      <c r="U24" s="308"/>
      <c r="V24" s="308"/>
      <c r="W24" s="308"/>
      <c r="X24" s="308"/>
      <c r="Y24" s="7"/>
      <c r="Z24" s="7"/>
      <c r="AA24" s="7"/>
      <c r="AB24" s="7"/>
      <c r="AC24" s="7"/>
      <c r="AD24" s="7"/>
      <c r="AE24" s="7"/>
      <c r="AF24" s="7"/>
      <c r="AG24" s="7"/>
    </row>
    <row r="25" spans="1:33" ht="46.5" customHeight="1" x14ac:dyDescent="0.2">
      <c r="A25" s="303"/>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7"/>
      <c r="Z25" s="7"/>
      <c r="AA25" s="7"/>
      <c r="AB25" s="7"/>
      <c r="AC25" s="7"/>
      <c r="AD25" s="7"/>
      <c r="AE25" s="7"/>
      <c r="AF25" s="7"/>
      <c r="AG25" s="7"/>
    </row>
    <row r="26" spans="1:33" s="3" customFormat="1" ht="20.149999999999999" customHeight="1" x14ac:dyDescent="0.2">
      <c r="A26" s="18" t="s">
        <v>812</v>
      </c>
      <c r="B26" s="2"/>
    </row>
    <row r="27" spans="1:33" ht="36.65" customHeight="1" x14ac:dyDescent="0.2">
      <c r="A27" s="547" t="s">
        <v>47</v>
      </c>
      <c r="B27" s="547"/>
      <c r="C27" s="547"/>
      <c r="D27" s="547"/>
      <c r="E27" s="547"/>
      <c r="F27" s="548"/>
      <c r="G27" s="548"/>
      <c r="H27" s="548"/>
      <c r="I27" s="548"/>
      <c r="J27" s="548"/>
      <c r="K27" s="548"/>
      <c r="L27" s="548"/>
      <c r="M27" s="548"/>
      <c r="N27" s="548"/>
      <c r="O27" s="548"/>
      <c r="P27" s="531" t="s">
        <v>62</v>
      </c>
      <c r="Q27" s="531"/>
      <c r="R27" s="531"/>
      <c r="S27" s="531"/>
      <c r="T27" s="531"/>
      <c r="U27" s="531"/>
      <c r="V27" s="531"/>
      <c r="W27" s="531"/>
      <c r="X27" s="531"/>
    </row>
    <row r="28" spans="1:33" ht="7.5" customHeight="1" x14ac:dyDescent="0.2">
      <c r="A28" s="10"/>
      <c r="B28" s="10"/>
      <c r="C28" s="10"/>
      <c r="D28" s="10"/>
      <c r="E28" s="10"/>
      <c r="F28" s="48"/>
      <c r="G28" s="48"/>
      <c r="H28" s="48"/>
      <c r="I28" s="48"/>
      <c r="J28" s="48"/>
      <c r="K28" s="48"/>
      <c r="L28" s="48"/>
      <c r="M28" s="48"/>
      <c r="N28" s="48"/>
      <c r="O28" s="48"/>
      <c r="P28" s="49"/>
      <c r="Q28" s="49"/>
      <c r="R28" s="49"/>
      <c r="S28" s="49"/>
      <c r="T28" s="49"/>
      <c r="U28" s="49"/>
      <c r="V28" s="49"/>
      <c r="W28" s="49"/>
      <c r="X28" s="49"/>
    </row>
    <row r="29" spans="1:33" ht="20.149999999999999" customHeight="1" x14ac:dyDescent="0.2">
      <c r="A29" s="13" t="s">
        <v>65</v>
      </c>
      <c r="B29" s="14"/>
      <c r="C29" s="14"/>
      <c r="D29" s="14"/>
      <c r="E29" s="14"/>
      <c r="F29" s="50"/>
      <c r="G29" s="50"/>
      <c r="H29" s="50"/>
      <c r="I29" s="50"/>
      <c r="J29" s="50"/>
      <c r="K29" s="50"/>
      <c r="L29" s="50"/>
      <c r="M29" s="50"/>
      <c r="N29" s="50"/>
      <c r="O29" s="50"/>
      <c r="P29" s="51"/>
      <c r="Q29" s="51"/>
      <c r="R29" s="51"/>
      <c r="S29" s="51"/>
      <c r="T29" s="51"/>
      <c r="U29" s="51"/>
      <c r="V29" s="51"/>
      <c r="W29" s="51"/>
      <c r="X29" s="51"/>
      <c r="Y29" s="198"/>
    </row>
    <row r="30" spans="1:33" ht="34.5" customHeight="1" x14ac:dyDescent="0.2">
      <c r="A30" s="532" t="s">
        <v>64</v>
      </c>
      <c r="B30" s="532"/>
      <c r="C30" s="532"/>
      <c r="D30" s="532"/>
      <c r="E30" s="532"/>
      <c r="F30" s="533"/>
      <c r="G30" s="533"/>
      <c r="H30" s="533"/>
      <c r="I30" s="533"/>
      <c r="J30" s="533"/>
      <c r="K30" s="533"/>
      <c r="L30" s="533"/>
      <c r="M30" s="533"/>
      <c r="N30" s="533"/>
      <c r="O30" s="533"/>
      <c r="P30" s="534" t="s">
        <v>62</v>
      </c>
      <c r="Q30" s="534"/>
      <c r="R30" s="534"/>
      <c r="S30" s="534"/>
      <c r="T30" s="534"/>
      <c r="U30" s="534"/>
      <c r="V30" s="534"/>
      <c r="W30" s="534"/>
      <c r="X30" s="534"/>
      <c r="Y30" s="19"/>
      <c r="Z30" s="19"/>
      <c r="AA30" s="19"/>
      <c r="AB30" s="19"/>
      <c r="AC30" s="19"/>
    </row>
    <row r="31" spans="1:33" ht="22.5" customHeight="1" x14ac:dyDescent="0.2">
      <c r="A31" s="535" t="s">
        <v>63</v>
      </c>
      <c r="B31" s="536"/>
      <c r="C31" s="536"/>
      <c r="D31" s="536"/>
      <c r="E31" s="536"/>
      <c r="F31" s="536"/>
      <c r="G31" s="536"/>
      <c r="H31" s="536"/>
      <c r="I31" s="536"/>
      <c r="J31" s="536"/>
      <c r="K31" s="536"/>
      <c r="L31" s="536"/>
      <c r="M31" s="536"/>
      <c r="N31" s="536"/>
      <c r="O31" s="536"/>
      <c r="P31" s="536"/>
      <c r="Q31" s="536"/>
      <c r="R31" s="536"/>
      <c r="S31" s="536"/>
      <c r="T31" s="536"/>
      <c r="U31" s="536"/>
      <c r="V31" s="536"/>
      <c r="W31" s="536"/>
      <c r="X31" s="537"/>
      <c r="Y31" s="19"/>
      <c r="Z31" s="19"/>
      <c r="AA31" s="19"/>
      <c r="AB31" s="19"/>
      <c r="AC31" s="19"/>
    </row>
    <row r="32" spans="1:33" x14ac:dyDescent="0.2">
      <c r="A32" s="19" t="s">
        <v>24</v>
      </c>
      <c r="B32" s="53"/>
      <c r="C32" s="53"/>
      <c r="D32" s="53"/>
      <c r="E32" s="53"/>
      <c r="F32" s="53"/>
      <c r="G32" s="53"/>
      <c r="H32" s="53"/>
      <c r="I32" s="53"/>
      <c r="J32" s="53"/>
      <c r="K32" s="53"/>
      <c r="L32" s="53"/>
      <c r="M32" s="53"/>
      <c r="N32" s="53"/>
      <c r="O32" s="53"/>
      <c r="P32" s="53"/>
      <c r="Q32" s="53"/>
      <c r="R32" s="53"/>
      <c r="S32" s="53"/>
      <c r="T32" s="53"/>
      <c r="U32" s="53"/>
      <c r="V32" s="53"/>
      <c r="W32" s="53"/>
      <c r="X32" s="19"/>
    </row>
  </sheetData>
  <sheetProtection sheet="1" formatCells="0" formatColumns="0" formatRows="0" insertColumns="0" insertRows="0" deleteColumns="0" deleteRows="0" selectLockedCells="1"/>
  <mergeCells count="32">
    <mergeCell ref="P4:Q4"/>
    <mergeCell ref="R4:W4"/>
    <mergeCell ref="P1:W1"/>
    <mergeCell ref="P2:Q2"/>
    <mergeCell ref="R2:W2"/>
    <mergeCell ref="P3:Q3"/>
    <mergeCell ref="R3:W3"/>
    <mergeCell ref="J6:M6"/>
    <mergeCell ref="N6:W6"/>
    <mergeCell ref="J8:K9"/>
    <mergeCell ref="L8:N8"/>
    <mergeCell ref="O8:W8"/>
    <mergeCell ref="L9:N9"/>
    <mergeCell ref="O9:W9"/>
    <mergeCell ref="A11:X11"/>
    <mergeCell ref="A13:X13"/>
    <mergeCell ref="A15:X15"/>
    <mergeCell ref="A18:H18"/>
    <mergeCell ref="I18:L18"/>
    <mergeCell ref="M18:T18"/>
    <mergeCell ref="U18:X18"/>
    <mergeCell ref="A21:N21"/>
    <mergeCell ref="A24:E24"/>
    <mergeCell ref="G24:I24"/>
    <mergeCell ref="K24:N24"/>
    <mergeCell ref="A27:E27"/>
    <mergeCell ref="F27:O27"/>
    <mergeCell ref="P27:X27"/>
    <mergeCell ref="A30:E30"/>
    <mergeCell ref="F30:O30"/>
    <mergeCell ref="P30:X30"/>
    <mergeCell ref="A31:X31"/>
  </mergeCells>
  <phoneticPr fontId="2"/>
  <dataValidations count="5">
    <dataValidation allowBlank="1" showInputMessage="1" showErrorMessage="1" prompt="タブ9-1　B3から転載されます" sqref="A18:H18"/>
    <dataValidation allowBlank="1" showInputMessage="1" showErrorMessage="1" prompt="タブ9-1 E3から転載されます" sqref="M18:T18"/>
    <dataValidation allowBlank="1" showInputMessage="1" showErrorMessage="1" prompt="タブ経費区分別内訳　F15から転載されます" sqref="A21:N21"/>
    <dataValidation allowBlank="1" showInputMessage="1" showErrorMessage="1" prompt="申請前確認書（２）P42から転載されます" sqref="N6:W6"/>
    <dataValidation allowBlank="1" showInputMessage="1" showErrorMessage="1" prompt="申請前確認書（２）P43から転載されます" sqref="O9:W9"/>
  </dataValidations>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選択肢!$C$2:$C$8</xm:f>
          </x14:formula1>
          <xm:sqref>F30:O30</xm:sqref>
        </x14:dataValidation>
        <x14:dataValidation type="list" allowBlank="1" showInputMessage="1" showErrorMessage="1">
          <x14:formula1>
            <xm:f>'\\tkkdfs01\公社文書2\300_事業戦略部\010_経営戦略課\1_新事業創出係\250_「新しい日常」対応型サービス創出支援事業\02_R4\04_様式・マニュアル等\040_募集要項・事務の手引き\010_ハンズオン支援\ハンズオン支援申請書\[R4_新しい日常_ハンズオン支援申請書_ver1.xlsx]選択肢'!#REF!</xm:f>
          </x14:formula1>
          <xm:sqref>F28:O29</xm:sqref>
        </x14:dataValidation>
        <x14:dataValidation type="list" allowBlank="1" showInputMessage="1" showErrorMessage="1">
          <x14:formula1>
            <xm:f>選択肢!$A$2:$A$6</xm:f>
          </x14:formula1>
          <xm:sqref>F27:O27</xm:sqref>
        </x14:dataValidation>
        <x14:dataValidation type="list" allowBlank="1" showInputMessage="1" showErrorMessage="1">
          <x14:formula1>
            <xm:f>選択肢!$A$12:$A$14</xm:f>
          </x14:formula1>
          <xm:sqref>A24:E24</xm:sqref>
        </x14:dataValidation>
        <x14:dataValidation type="list" allowBlank="1" showInputMessage="1" showErrorMessage="1">
          <x14:formula1>
            <xm:f>選択肢!$A$16:$A$27</xm:f>
          </x14:formula1>
          <xm:sqref>G24:I24</xm:sqref>
        </x14:dataValidation>
        <x14:dataValidation type="list" allowBlank="1" showInputMessage="1" showErrorMessage="1">
          <x14:formula1>
            <xm:f>選択肢!$B$16:$B$46</xm:f>
          </x14:formula1>
          <xm:sqref>K24:N24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41"/>
  <sheetViews>
    <sheetView showGridLines="0" zoomScaleNormal="100" zoomScaleSheetLayoutView="110" workbookViewId="0">
      <selection activeCell="H2" sqref="H2:N2"/>
    </sheetView>
  </sheetViews>
  <sheetFormatPr defaultColWidth="9" defaultRowHeight="13.5" x14ac:dyDescent="0.2"/>
  <cols>
    <col min="1" max="4" width="3.6328125" style="45" customWidth="1"/>
    <col min="5" max="5" width="5.08984375" style="45" customWidth="1"/>
    <col min="6" max="6" width="3.453125" style="45" customWidth="1"/>
    <col min="7" max="8" width="3.36328125" style="45" customWidth="1"/>
    <col min="9" max="14" width="3.6328125" style="45" customWidth="1"/>
    <col min="15" max="15" width="9.36328125" style="45" customWidth="1"/>
    <col min="16" max="16" width="3.6328125" style="45" customWidth="1"/>
    <col min="17" max="17" width="4.90625" style="45" customWidth="1"/>
    <col min="18" max="18" width="5.453125" style="45" customWidth="1"/>
    <col min="19" max="19" width="2.08984375" style="45" customWidth="1"/>
    <col min="20" max="20" width="2.6328125" style="45" customWidth="1"/>
    <col min="21" max="21" width="3.6328125" style="45" customWidth="1"/>
    <col min="22" max="22" width="0.90625" style="45" customWidth="1"/>
    <col min="23" max="23" width="1.08984375" style="45" customWidth="1"/>
    <col min="24" max="24" width="4.08984375" style="45" customWidth="1"/>
    <col min="25" max="25" width="4.453125" style="45" customWidth="1"/>
    <col min="26" max="26" width="3.08984375" style="45" customWidth="1"/>
    <col min="27" max="29" width="4.90625" style="45" customWidth="1"/>
    <col min="30" max="16384" width="9" style="45"/>
  </cols>
  <sheetData>
    <row r="1" spans="1:30" ht="20.5" customHeight="1" x14ac:dyDescent="0.2">
      <c r="A1" s="18" t="s">
        <v>825</v>
      </c>
    </row>
    <row r="2" spans="1:30" ht="20.149999999999999" customHeight="1" x14ac:dyDescent="0.2">
      <c r="A2" s="547" t="s">
        <v>140</v>
      </c>
      <c r="B2" s="547"/>
      <c r="C2" s="547"/>
      <c r="D2" s="547"/>
      <c r="E2" s="547"/>
      <c r="F2" s="705" t="s">
        <v>19</v>
      </c>
      <c r="G2" s="705"/>
      <c r="H2" s="706"/>
      <c r="I2" s="706"/>
      <c r="J2" s="706"/>
      <c r="K2" s="706"/>
      <c r="L2" s="706"/>
      <c r="M2" s="706"/>
      <c r="N2" s="706"/>
      <c r="O2" s="694" t="s">
        <v>117</v>
      </c>
      <c r="P2" s="694" t="s">
        <v>118</v>
      </c>
      <c r="Q2" s="694"/>
      <c r="R2" s="695">
        <f>'1-4'!O8</f>
        <v>0</v>
      </c>
      <c r="S2" s="695"/>
      <c r="T2" s="695"/>
      <c r="U2" s="695"/>
      <c r="V2" s="695"/>
      <c r="W2" s="695"/>
      <c r="X2" s="695"/>
    </row>
    <row r="3" spans="1:30" ht="17.149999999999999" customHeight="1" x14ac:dyDescent="0.2">
      <c r="A3" s="547"/>
      <c r="B3" s="547"/>
      <c r="C3" s="547"/>
      <c r="D3" s="547"/>
      <c r="E3" s="547"/>
      <c r="F3" s="705" t="s">
        <v>116</v>
      </c>
      <c r="G3" s="705"/>
      <c r="H3" s="707">
        <f>'申請前確認書 (2)'!P42</f>
        <v>0</v>
      </c>
      <c r="I3" s="707"/>
      <c r="J3" s="707"/>
      <c r="K3" s="707"/>
      <c r="L3" s="707"/>
      <c r="M3" s="707"/>
      <c r="N3" s="707"/>
      <c r="O3" s="694"/>
      <c r="P3" s="694" t="s">
        <v>19</v>
      </c>
      <c r="Q3" s="694"/>
      <c r="R3" s="708"/>
      <c r="S3" s="708"/>
      <c r="T3" s="708"/>
      <c r="U3" s="708"/>
      <c r="V3" s="708"/>
      <c r="W3" s="708"/>
      <c r="X3" s="708"/>
    </row>
    <row r="4" spans="1:30" ht="30" customHeight="1" x14ac:dyDescent="0.2">
      <c r="A4" s="547"/>
      <c r="B4" s="547"/>
      <c r="C4" s="547"/>
      <c r="D4" s="547"/>
      <c r="E4" s="547"/>
      <c r="F4" s="705"/>
      <c r="G4" s="705"/>
      <c r="H4" s="707"/>
      <c r="I4" s="707"/>
      <c r="J4" s="707"/>
      <c r="K4" s="707"/>
      <c r="L4" s="707"/>
      <c r="M4" s="707"/>
      <c r="N4" s="707"/>
      <c r="O4" s="694"/>
      <c r="P4" s="694" t="s">
        <v>40</v>
      </c>
      <c r="Q4" s="694"/>
      <c r="R4" s="695">
        <f>'1-4'!O9</f>
        <v>0</v>
      </c>
      <c r="S4" s="695"/>
      <c r="T4" s="695"/>
      <c r="U4" s="695"/>
      <c r="V4" s="695"/>
      <c r="W4" s="695"/>
      <c r="X4" s="695"/>
    </row>
    <row r="5" spans="1:30" ht="34.5" customHeight="1" x14ac:dyDescent="0.2">
      <c r="A5" s="547" t="s">
        <v>284</v>
      </c>
      <c r="B5" s="547"/>
      <c r="C5" s="547"/>
      <c r="D5" s="547"/>
      <c r="E5" s="547"/>
      <c r="F5" s="320" t="s">
        <v>39</v>
      </c>
      <c r="G5" s="696"/>
      <c r="H5" s="697"/>
      <c r="I5" s="698"/>
      <c r="J5" s="699">
        <f>'申請前確認書 (2)'!P41</f>
        <v>0</v>
      </c>
      <c r="K5" s="700"/>
      <c r="L5" s="700"/>
      <c r="M5" s="700"/>
      <c r="N5" s="700"/>
      <c r="O5" s="700"/>
      <c r="P5" s="700"/>
      <c r="Q5" s="700"/>
      <c r="R5" s="700"/>
      <c r="S5" s="700"/>
      <c r="T5" s="700"/>
      <c r="U5" s="700"/>
      <c r="V5" s="700"/>
      <c r="W5" s="700"/>
      <c r="X5" s="701"/>
      <c r="AB5" s="203"/>
    </row>
    <row r="6" spans="1:30" ht="34.5" customHeight="1" x14ac:dyDescent="0.2">
      <c r="A6" s="547" t="s">
        <v>271</v>
      </c>
      <c r="B6" s="547"/>
      <c r="C6" s="547"/>
      <c r="D6" s="547"/>
      <c r="E6" s="547"/>
      <c r="F6" s="320" t="s">
        <v>39</v>
      </c>
      <c r="G6" s="696"/>
      <c r="H6" s="697"/>
      <c r="I6" s="698"/>
      <c r="J6" s="702"/>
      <c r="K6" s="703"/>
      <c r="L6" s="703"/>
      <c r="M6" s="703"/>
      <c r="N6" s="703"/>
      <c r="O6" s="703"/>
      <c r="P6" s="703"/>
      <c r="Q6" s="703"/>
      <c r="R6" s="703"/>
      <c r="S6" s="703"/>
      <c r="T6" s="703"/>
      <c r="U6" s="703"/>
      <c r="V6" s="703"/>
      <c r="W6" s="703"/>
      <c r="X6" s="704"/>
    </row>
    <row r="7" spans="1:30" ht="14.15" customHeight="1" x14ac:dyDescent="0.2">
      <c r="A7" s="28" t="s">
        <v>141</v>
      </c>
      <c r="B7" s="53"/>
      <c r="C7" s="53"/>
      <c r="D7" s="53"/>
      <c r="E7" s="53"/>
      <c r="F7" s="75"/>
      <c r="G7" s="75"/>
      <c r="H7" s="75"/>
      <c r="I7" s="75"/>
      <c r="J7" s="75"/>
      <c r="K7" s="75"/>
      <c r="L7" s="75"/>
      <c r="M7" s="75"/>
      <c r="N7" s="75"/>
      <c r="O7" s="75"/>
      <c r="P7" s="75"/>
      <c r="Q7" s="75"/>
      <c r="R7" s="75"/>
      <c r="S7" s="75"/>
      <c r="T7" s="75"/>
      <c r="U7" s="75"/>
      <c r="V7" s="75"/>
      <c r="W7" s="75"/>
      <c r="X7" s="76"/>
    </row>
    <row r="8" spans="1:30" ht="7" customHeight="1" x14ac:dyDescent="0.2">
      <c r="A8" s="77"/>
      <c r="B8" s="55"/>
      <c r="C8" s="55"/>
      <c r="D8" s="55"/>
      <c r="E8" s="55"/>
      <c r="F8" s="78"/>
      <c r="G8" s="78"/>
      <c r="H8" s="78"/>
      <c r="I8" s="78"/>
      <c r="J8" s="78"/>
      <c r="K8" s="78"/>
      <c r="L8" s="78"/>
      <c r="M8" s="78"/>
      <c r="N8" s="78"/>
      <c r="O8" s="78"/>
      <c r="P8" s="78"/>
      <c r="Q8" s="78"/>
      <c r="R8" s="78"/>
      <c r="S8" s="78"/>
      <c r="T8" s="78"/>
      <c r="U8" s="78"/>
      <c r="V8" s="78"/>
      <c r="W8" s="78"/>
      <c r="X8" s="79"/>
    </row>
    <row r="9" spans="1:30" ht="28.5" customHeight="1" x14ac:dyDescent="0.2">
      <c r="A9" s="683" t="s">
        <v>12</v>
      </c>
      <c r="B9" s="684"/>
      <c r="C9" s="685"/>
      <c r="D9" s="23" t="s">
        <v>39</v>
      </c>
      <c r="E9" s="686"/>
      <c r="F9" s="686"/>
      <c r="G9" s="686"/>
      <c r="H9" s="686"/>
      <c r="I9" s="687"/>
      <c r="J9" s="688"/>
      <c r="K9" s="688"/>
      <c r="L9" s="688"/>
      <c r="M9" s="688"/>
      <c r="N9" s="688"/>
      <c r="O9" s="688"/>
      <c r="P9" s="688"/>
      <c r="Q9" s="688"/>
      <c r="R9" s="688"/>
      <c r="S9" s="688"/>
      <c r="T9" s="688"/>
      <c r="U9" s="688"/>
      <c r="V9" s="688"/>
      <c r="W9" s="688"/>
      <c r="X9" s="689"/>
    </row>
    <row r="10" spans="1:30" ht="23.15" customHeight="1" x14ac:dyDescent="0.2">
      <c r="A10" s="644" t="s">
        <v>0</v>
      </c>
      <c r="B10" s="645"/>
      <c r="C10" s="645"/>
      <c r="D10" s="690"/>
      <c r="E10" s="690"/>
      <c r="F10" s="690"/>
      <c r="G10" s="690"/>
      <c r="H10" s="690"/>
      <c r="I10" s="690"/>
      <c r="J10" s="690"/>
      <c r="K10" s="690"/>
      <c r="L10" s="690"/>
      <c r="M10" s="690"/>
      <c r="N10" s="691"/>
      <c r="O10" s="692"/>
      <c r="P10" s="692"/>
      <c r="Q10" s="692"/>
      <c r="R10" s="692"/>
      <c r="S10" s="692"/>
      <c r="T10" s="692"/>
      <c r="U10" s="692"/>
      <c r="V10" s="692"/>
      <c r="W10" s="692"/>
      <c r="X10" s="693"/>
    </row>
    <row r="11" spans="1:30" ht="21.65" customHeight="1" x14ac:dyDescent="0.2">
      <c r="A11" s="644" t="s">
        <v>45</v>
      </c>
      <c r="B11" s="645"/>
      <c r="C11" s="645"/>
      <c r="D11" s="656" t="s">
        <v>19</v>
      </c>
      <c r="E11" s="656"/>
      <c r="F11" s="678"/>
      <c r="G11" s="679"/>
      <c r="H11" s="679"/>
      <c r="I11" s="679"/>
      <c r="J11" s="679"/>
      <c r="K11" s="679"/>
      <c r="L11" s="679"/>
      <c r="M11" s="680"/>
      <c r="N11" s="645" t="s">
        <v>44</v>
      </c>
      <c r="O11" s="645"/>
      <c r="P11" s="681"/>
      <c r="Q11" s="681"/>
      <c r="R11" s="681"/>
      <c r="S11" s="681"/>
      <c r="T11" s="681"/>
      <c r="U11" s="681"/>
      <c r="V11" s="681"/>
      <c r="W11" s="681"/>
      <c r="X11" s="682"/>
    </row>
    <row r="12" spans="1:30" ht="25.5" customHeight="1" x14ac:dyDescent="0.2">
      <c r="A12" s="644"/>
      <c r="B12" s="645"/>
      <c r="C12" s="645"/>
      <c r="D12" s="656" t="s">
        <v>13</v>
      </c>
      <c r="E12" s="656"/>
      <c r="F12" s="678"/>
      <c r="G12" s="679"/>
      <c r="H12" s="679"/>
      <c r="I12" s="679"/>
      <c r="J12" s="679"/>
      <c r="K12" s="679"/>
      <c r="L12" s="679"/>
      <c r="M12" s="680"/>
      <c r="N12" s="656" t="s">
        <v>20</v>
      </c>
      <c r="O12" s="656"/>
      <c r="P12" s="681"/>
      <c r="Q12" s="681"/>
      <c r="R12" s="681"/>
      <c r="S12" s="681"/>
      <c r="T12" s="681"/>
      <c r="U12" s="681"/>
      <c r="V12" s="681"/>
      <c r="W12" s="681"/>
      <c r="X12" s="682"/>
    </row>
    <row r="13" spans="1:30" ht="26.15" customHeight="1" x14ac:dyDescent="0.2">
      <c r="A13" s="664" t="s">
        <v>1</v>
      </c>
      <c r="B13" s="656"/>
      <c r="C13" s="656"/>
      <c r="D13" s="656" t="s">
        <v>14</v>
      </c>
      <c r="E13" s="656"/>
      <c r="F13" s="20" t="s">
        <v>37</v>
      </c>
      <c r="G13" s="665"/>
      <c r="H13" s="666"/>
      <c r="I13" s="321" t="s">
        <v>2</v>
      </c>
      <c r="J13" s="29"/>
      <c r="K13" s="321" t="s">
        <v>3</v>
      </c>
      <c r="L13" s="29"/>
      <c r="M13" s="197" t="s">
        <v>4</v>
      </c>
      <c r="N13" s="667" t="s">
        <v>21</v>
      </c>
      <c r="O13" s="668"/>
      <c r="P13" s="671"/>
      <c r="Q13" s="672"/>
      <c r="R13" s="672"/>
      <c r="S13" s="672"/>
      <c r="T13" s="672"/>
      <c r="U13" s="672"/>
      <c r="V13" s="672"/>
      <c r="W13" s="672"/>
      <c r="X13" s="21" t="s">
        <v>36</v>
      </c>
      <c r="AC13" s="204"/>
      <c r="AD13" s="204"/>
    </row>
    <row r="14" spans="1:30" ht="26.15" customHeight="1" x14ac:dyDescent="0.2">
      <c r="A14" s="664"/>
      <c r="B14" s="656"/>
      <c r="C14" s="656"/>
      <c r="D14" s="645" t="s">
        <v>46</v>
      </c>
      <c r="E14" s="645"/>
      <c r="F14" s="20" t="s">
        <v>37</v>
      </c>
      <c r="G14" s="665"/>
      <c r="H14" s="666"/>
      <c r="I14" s="321" t="s">
        <v>2</v>
      </c>
      <c r="J14" s="29"/>
      <c r="K14" s="321" t="s">
        <v>3</v>
      </c>
      <c r="L14" s="29"/>
      <c r="M14" s="197" t="s">
        <v>4</v>
      </c>
      <c r="N14" s="669"/>
      <c r="O14" s="670"/>
      <c r="P14" s="673" t="s">
        <v>35</v>
      </c>
      <c r="Q14" s="674"/>
      <c r="R14" s="675"/>
      <c r="S14" s="676"/>
      <c r="T14" s="677"/>
      <c r="U14" s="677"/>
      <c r="V14" s="677"/>
      <c r="W14" s="677"/>
      <c r="X14" s="46" t="s">
        <v>36</v>
      </c>
      <c r="Y14" s="19"/>
      <c r="AA14" s="19"/>
      <c r="AB14" s="19"/>
      <c r="AC14" s="19"/>
    </row>
    <row r="15" spans="1:30" ht="29.15" customHeight="1" x14ac:dyDescent="0.2">
      <c r="A15" s="644" t="s">
        <v>29</v>
      </c>
      <c r="B15" s="645"/>
      <c r="C15" s="656"/>
      <c r="D15" s="657"/>
      <c r="E15" s="658"/>
      <c r="F15" s="205" t="s">
        <v>22</v>
      </c>
      <c r="G15" s="659" t="s">
        <v>34</v>
      </c>
      <c r="H15" s="660"/>
      <c r="I15" s="661"/>
      <c r="J15" s="657"/>
      <c r="K15" s="658"/>
      <c r="L15" s="658"/>
      <c r="M15" s="205" t="s">
        <v>22</v>
      </c>
      <c r="N15" s="656" t="s">
        <v>15</v>
      </c>
      <c r="O15" s="656"/>
      <c r="P15" s="662"/>
      <c r="Q15" s="663"/>
      <c r="R15" s="197" t="s">
        <v>22</v>
      </c>
      <c r="S15" s="652" t="s">
        <v>33</v>
      </c>
      <c r="T15" s="652"/>
      <c r="U15" s="652"/>
      <c r="V15" s="652"/>
      <c r="W15" s="652"/>
      <c r="X15" s="653"/>
      <c r="Y15" s="206"/>
      <c r="AA15" s="19"/>
      <c r="AB15" s="19"/>
      <c r="AC15" s="53"/>
    </row>
    <row r="16" spans="1:30" ht="29.15" customHeight="1" x14ac:dyDescent="0.2">
      <c r="A16" s="632" t="s">
        <v>153</v>
      </c>
      <c r="B16" s="633"/>
      <c r="C16" s="633"/>
      <c r="D16" s="633"/>
      <c r="E16" s="648"/>
      <c r="F16" s="648"/>
      <c r="G16" s="648"/>
      <c r="H16" s="648"/>
      <c r="I16" s="648"/>
      <c r="J16" s="648"/>
      <c r="K16" s="648"/>
      <c r="L16" s="637" t="s">
        <v>119</v>
      </c>
      <c r="M16" s="633"/>
      <c r="N16" s="633"/>
      <c r="O16" s="634"/>
      <c r="P16" s="654"/>
      <c r="Q16" s="654"/>
      <c r="R16" s="654"/>
      <c r="S16" s="654"/>
      <c r="T16" s="654"/>
      <c r="U16" s="654"/>
      <c r="V16" s="654"/>
      <c r="W16" s="654"/>
      <c r="X16" s="655"/>
      <c r="Y16" s="206"/>
      <c r="AA16" s="19"/>
      <c r="AB16" s="53"/>
      <c r="AC16" s="53"/>
    </row>
    <row r="17" spans="1:29" ht="38.15" customHeight="1" x14ac:dyDescent="0.2">
      <c r="A17" s="632" t="s">
        <v>72</v>
      </c>
      <c r="B17" s="633"/>
      <c r="C17" s="633"/>
      <c r="D17" s="648"/>
      <c r="E17" s="648"/>
      <c r="F17" s="648"/>
      <c r="G17" s="648"/>
      <c r="H17" s="648"/>
      <c r="I17" s="648"/>
      <c r="J17" s="648"/>
      <c r="K17" s="648"/>
      <c r="L17" s="648"/>
      <c r="M17" s="648"/>
      <c r="N17" s="648"/>
      <c r="O17" s="648"/>
      <c r="P17" s="648"/>
      <c r="Q17" s="648"/>
      <c r="R17" s="648"/>
      <c r="S17" s="648"/>
      <c r="T17" s="648"/>
      <c r="U17" s="648"/>
      <c r="V17" s="648"/>
      <c r="W17" s="648"/>
      <c r="X17" s="649"/>
      <c r="Y17" s="206"/>
      <c r="AA17" s="19"/>
      <c r="AB17" s="53"/>
      <c r="AC17" s="53"/>
    </row>
    <row r="18" spans="1:29" ht="54" customHeight="1" x14ac:dyDescent="0.2">
      <c r="A18" s="646" t="s">
        <v>279</v>
      </c>
      <c r="B18" s="647"/>
      <c r="C18" s="647"/>
      <c r="D18" s="648"/>
      <c r="E18" s="648"/>
      <c r="F18" s="648"/>
      <c r="G18" s="648"/>
      <c r="H18" s="648"/>
      <c r="I18" s="648"/>
      <c r="J18" s="648"/>
      <c r="K18" s="648"/>
      <c r="L18" s="648"/>
      <c r="M18" s="648"/>
      <c r="N18" s="648"/>
      <c r="O18" s="648"/>
      <c r="P18" s="648"/>
      <c r="Q18" s="648"/>
      <c r="R18" s="648"/>
      <c r="S18" s="648"/>
      <c r="T18" s="648"/>
      <c r="U18" s="648"/>
      <c r="V18" s="648"/>
      <c r="W18" s="648"/>
      <c r="X18" s="649"/>
      <c r="Y18" s="206"/>
      <c r="AA18" s="19"/>
      <c r="AB18" s="53"/>
      <c r="AC18" s="53"/>
    </row>
    <row r="19" spans="1:29" ht="31" customHeight="1" x14ac:dyDescent="0.2">
      <c r="A19" s="632" t="s">
        <v>73</v>
      </c>
      <c r="B19" s="650"/>
      <c r="C19" s="650"/>
      <c r="D19" s="651"/>
      <c r="E19" s="648"/>
      <c r="F19" s="648"/>
      <c r="G19" s="648"/>
      <c r="H19" s="648"/>
      <c r="I19" s="648"/>
      <c r="J19" s="648"/>
      <c r="K19" s="648"/>
      <c r="L19" s="648"/>
      <c r="M19" s="648"/>
      <c r="N19" s="648"/>
      <c r="O19" s="648"/>
      <c r="P19" s="648"/>
      <c r="Q19" s="648"/>
      <c r="R19" s="648"/>
      <c r="S19" s="648"/>
      <c r="T19" s="648"/>
      <c r="U19" s="648"/>
      <c r="V19" s="648"/>
      <c r="W19" s="648"/>
      <c r="X19" s="649"/>
      <c r="Y19" s="206"/>
      <c r="AA19" s="19"/>
      <c r="AB19" s="53"/>
      <c r="AC19" s="53"/>
    </row>
    <row r="20" spans="1:29" ht="29.25" customHeight="1" x14ac:dyDescent="0.2">
      <c r="A20" s="644" t="s">
        <v>42</v>
      </c>
      <c r="B20" s="645"/>
      <c r="C20" s="645"/>
      <c r="D20" s="635"/>
      <c r="E20" s="636"/>
      <c r="F20" s="636"/>
      <c r="G20" s="636"/>
      <c r="H20" s="636"/>
      <c r="I20" s="636"/>
      <c r="J20" s="636"/>
      <c r="K20" s="636"/>
      <c r="L20" s="636"/>
      <c r="M20" s="322" t="s">
        <v>36</v>
      </c>
      <c r="N20" s="637" t="s">
        <v>43</v>
      </c>
      <c r="O20" s="634"/>
      <c r="P20" s="635"/>
      <c r="Q20" s="636"/>
      <c r="R20" s="636"/>
      <c r="S20" s="636"/>
      <c r="T20" s="636"/>
      <c r="U20" s="636"/>
      <c r="V20" s="636"/>
      <c r="W20" s="636"/>
      <c r="X20" s="80" t="s">
        <v>36</v>
      </c>
      <c r="Y20" s="19"/>
      <c r="Z20" s="19"/>
      <c r="AA20" s="19"/>
      <c r="AB20" s="19"/>
      <c r="AC20" s="19"/>
    </row>
    <row r="21" spans="1:29" ht="29.25" customHeight="1" x14ac:dyDescent="0.2">
      <c r="A21" s="644" t="s">
        <v>285</v>
      </c>
      <c r="B21" s="645"/>
      <c r="C21" s="645"/>
      <c r="D21" s="635"/>
      <c r="E21" s="636"/>
      <c r="F21" s="636"/>
      <c r="G21" s="636"/>
      <c r="H21" s="636"/>
      <c r="I21" s="636"/>
      <c r="J21" s="636"/>
      <c r="K21" s="636"/>
      <c r="L21" s="636"/>
      <c r="M21" s="322" t="s">
        <v>36</v>
      </c>
      <c r="N21" s="637" t="s">
        <v>289</v>
      </c>
      <c r="O21" s="634"/>
      <c r="P21" s="635"/>
      <c r="Q21" s="636"/>
      <c r="R21" s="636"/>
      <c r="S21" s="636"/>
      <c r="T21" s="636"/>
      <c r="U21" s="636"/>
      <c r="V21" s="636"/>
      <c r="W21" s="636"/>
      <c r="X21" s="80" t="s">
        <v>36</v>
      </c>
      <c r="Y21" s="19"/>
      <c r="Z21" s="19"/>
      <c r="AA21" s="19"/>
      <c r="AB21" s="19"/>
      <c r="AC21" s="19"/>
    </row>
    <row r="22" spans="1:29" ht="29.25" customHeight="1" x14ac:dyDescent="0.2">
      <c r="A22" s="644" t="s">
        <v>286</v>
      </c>
      <c r="B22" s="645"/>
      <c r="C22" s="645"/>
      <c r="D22" s="635"/>
      <c r="E22" s="636"/>
      <c r="F22" s="636"/>
      <c r="G22" s="636"/>
      <c r="H22" s="636"/>
      <c r="I22" s="636"/>
      <c r="J22" s="636"/>
      <c r="K22" s="636"/>
      <c r="L22" s="636"/>
      <c r="M22" s="322" t="s">
        <v>36</v>
      </c>
      <c r="N22" s="637" t="s">
        <v>290</v>
      </c>
      <c r="O22" s="634"/>
      <c r="P22" s="635"/>
      <c r="Q22" s="636"/>
      <c r="R22" s="636"/>
      <c r="S22" s="636"/>
      <c r="T22" s="636"/>
      <c r="U22" s="636"/>
      <c r="V22" s="636"/>
      <c r="W22" s="636"/>
      <c r="X22" s="80" t="s">
        <v>36</v>
      </c>
      <c r="Y22" s="19"/>
      <c r="Z22" s="19"/>
      <c r="AA22" s="19"/>
      <c r="AB22" s="19"/>
      <c r="AC22" s="19"/>
    </row>
    <row r="23" spans="1:29" ht="29.25" customHeight="1" x14ac:dyDescent="0.2">
      <c r="A23" s="632" t="s">
        <v>287</v>
      </c>
      <c r="B23" s="633"/>
      <c r="C23" s="634"/>
      <c r="D23" s="635"/>
      <c r="E23" s="636"/>
      <c r="F23" s="636"/>
      <c r="G23" s="636"/>
      <c r="H23" s="636"/>
      <c r="I23" s="636"/>
      <c r="J23" s="636"/>
      <c r="K23" s="636"/>
      <c r="L23" s="636"/>
      <c r="M23" s="322" t="s">
        <v>36</v>
      </c>
      <c r="N23" s="637" t="s">
        <v>291</v>
      </c>
      <c r="O23" s="634"/>
      <c r="P23" s="635"/>
      <c r="Q23" s="636"/>
      <c r="R23" s="636"/>
      <c r="S23" s="636"/>
      <c r="T23" s="636"/>
      <c r="U23" s="636"/>
      <c r="V23" s="636"/>
      <c r="W23" s="636"/>
      <c r="X23" s="80" t="s">
        <v>36</v>
      </c>
      <c r="Y23" s="19"/>
      <c r="Z23" s="19"/>
      <c r="AA23" s="19"/>
      <c r="AB23" s="19"/>
      <c r="AC23" s="19"/>
    </row>
    <row r="24" spans="1:29" ht="29.25" customHeight="1" x14ac:dyDescent="0.2">
      <c r="A24" s="638" t="s">
        <v>288</v>
      </c>
      <c r="B24" s="639"/>
      <c r="C24" s="640"/>
      <c r="D24" s="641"/>
      <c r="E24" s="642"/>
      <c r="F24" s="642"/>
      <c r="G24" s="642"/>
      <c r="H24" s="642"/>
      <c r="I24" s="642"/>
      <c r="J24" s="642"/>
      <c r="K24" s="642"/>
      <c r="L24" s="642"/>
      <c r="M24" s="323" t="s">
        <v>36</v>
      </c>
      <c r="N24" s="643" t="s">
        <v>292</v>
      </c>
      <c r="O24" s="640"/>
      <c r="P24" s="641"/>
      <c r="Q24" s="642"/>
      <c r="R24" s="642"/>
      <c r="S24" s="642"/>
      <c r="T24" s="642"/>
      <c r="U24" s="642"/>
      <c r="V24" s="642"/>
      <c r="W24" s="642"/>
      <c r="X24" s="324" t="s">
        <v>36</v>
      </c>
      <c r="Y24" s="19"/>
      <c r="Z24" s="19"/>
      <c r="AA24" s="19"/>
      <c r="AB24" s="19"/>
      <c r="AC24" s="19"/>
    </row>
    <row r="25" spans="1:29" ht="18.649999999999999" customHeight="1" x14ac:dyDescent="0.2">
      <c r="A25" s="629" t="s">
        <v>820</v>
      </c>
      <c r="B25" s="629"/>
      <c r="C25" s="629"/>
      <c r="D25" s="629"/>
      <c r="E25" s="629"/>
      <c r="F25" s="629"/>
      <c r="G25" s="629"/>
      <c r="H25" s="629"/>
      <c r="I25" s="629"/>
      <c r="J25" s="629"/>
      <c r="K25" s="629"/>
      <c r="L25" s="629"/>
      <c r="M25" s="629"/>
      <c r="N25" s="629"/>
      <c r="O25" s="629"/>
      <c r="P25" s="629"/>
      <c r="Q25" s="629"/>
      <c r="R25" s="629"/>
      <c r="S25" s="629"/>
      <c r="T25" s="629"/>
      <c r="U25" s="629"/>
      <c r="V25" s="629"/>
      <c r="W25" s="629"/>
      <c r="X25" s="629"/>
      <c r="Y25" s="19"/>
      <c r="Z25" s="19"/>
      <c r="AA25" s="19"/>
      <c r="AB25" s="19"/>
      <c r="AC25" s="19"/>
    </row>
    <row r="26" spans="1:29" ht="27" customHeight="1" x14ac:dyDescent="0.2">
      <c r="A26" s="630" t="s">
        <v>823</v>
      </c>
      <c r="B26" s="630"/>
      <c r="C26" s="630"/>
      <c r="D26" s="630"/>
      <c r="E26" s="630"/>
      <c r="F26" s="630"/>
      <c r="G26" s="630"/>
      <c r="H26" s="630"/>
      <c r="I26" s="630"/>
      <c r="J26" s="630"/>
      <c r="K26" s="630"/>
      <c r="L26" s="630"/>
      <c r="M26" s="630"/>
      <c r="N26" s="630"/>
      <c r="O26" s="630"/>
      <c r="P26" s="630"/>
      <c r="Q26" s="630"/>
      <c r="R26" s="630"/>
      <c r="S26" s="630"/>
      <c r="T26" s="630"/>
      <c r="U26" s="630"/>
      <c r="V26" s="630"/>
      <c r="W26" s="630"/>
      <c r="X26" s="630"/>
    </row>
    <row r="27" spans="1:29" ht="15" customHeight="1" x14ac:dyDescent="0.2">
      <c r="A27" s="631" t="s">
        <v>889</v>
      </c>
      <c r="B27" s="631"/>
      <c r="C27" s="631"/>
      <c r="D27" s="631"/>
      <c r="E27" s="631"/>
      <c r="F27" s="631"/>
      <c r="G27" s="631"/>
      <c r="H27" s="631"/>
      <c r="I27" s="631"/>
      <c r="J27" s="631"/>
      <c r="K27" s="631"/>
      <c r="L27" s="631"/>
      <c r="M27" s="631"/>
      <c r="N27" s="631"/>
      <c r="O27" s="631"/>
      <c r="P27" s="631"/>
      <c r="Q27" s="631"/>
      <c r="R27" s="631"/>
      <c r="S27" s="631"/>
      <c r="T27" s="631"/>
      <c r="U27" s="631"/>
      <c r="V27" s="631"/>
      <c r="W27" s="631"/>
      <c r="X27" s="631"/>
    </row>
    <row r="28" spans="1:29" ht="29.15" customHeight="1" x14ac:dyDescent="0.2">
      <c r="A28" s="615" t="s">
        <v>16</v>
      </c>
      <c r="B28" s="596"/>
      <c r="C28" s="276" t="s">
        <v>39</v>
      </c>
      <c r="D28" s="616"/>
      <c r="E28" s="617"/>
      <c r="F28" s="617"/>
      <c r="G28" s="617"/>
      <c r="H28" s="618"/>
      <c r="I28" s="619"/>
      <c r="J28" s="619"/>
      <c r="K28" s="619"/>
      <c r="L28" s="619"/>
      <c r="M28" s="619"/>
      <c r="N28" s="619"/>
      <c r="O28" s="619"/>
      <c r="P28" s="619"/>
      <c r="Q28" s="619"/>
      <c r="R28" s="619"/>
      <c r="S28" s="619"/>
      <c r="T28" s="619"/>
      <c r="U28" s="619"/>
      <c r="V28" s="619"/>
      <c r="W28" s="619"/>
      <c r="X28" s="620"/>
    </row>
    <row r="29" spans="1:29" ht="23.15" customHeight="1" x14ac:dyDescent="0.2">
      <c r="A29" s="621" t="s">
        <v>38</v>
      </c>
      <c r="B29" s="622"/>
      <c r="C29" s="623"/>
      <c r="D29" s="624"/>
      <c r="E29" s="624"/>
      <c r="F29" s="624"/>
      <c r="G29" s="624"/>
      <c r="H29" s="624"/>
      <c r="I29" s="624"/>
      <c r="J29" s="625"/>
      <c r="K29" s="626"/>
      <c r="L29" s="627"/>
      <c r="M29" s="627"/>
      <c r="N29" s="627"/>
      <c r="O29" s="627"/>
      <c r="P29" s="627"/>
      <c r="Q29" s="627"/>
      <c r="R29" s="627"/>
      <c r="S29" s="627"/>
      <c r="T29" s="627"/>
      <c r="U29" s="627"/>
      <c r="V29" s="627"/>
      <c r="W29" s="627"/>
      <c r="X29" s="628"/>
    </row>
    <row r="30" spans="1:29" ht="36.5" customHeight="1" x14ac:dyDescent="0.2">
      <c r="A30" s="601" t="s">
        <v>74</v>
      </c>
      <c r="B30" s="602"/>
      <c r="C30" s="603"/>
      <c r="D30" s="604"/>
      <c r="E30" s="604"/>
      <c r="F30" s="604"/>
      <c r="G30" s="604"/>
      <c r="H30" s="339" t="s">
        <v>596</v>
      </c>
      <c r="I30" s="604"/>
      <c r="J30" s="604"/>
      <c r="K30" s="604"/>
      <c r="L30" s="604"/>
      <c r="M30" s="604"/>
      <c r="N30" s="339" t="s">
        <v>597</v>
      </c>
      <c r="O30" s="605"/>
      <c r="P30" s="605"/>
      <c r="Q30" s="605"/>
      <c r="R30" s="606"/>
      <c r="S30" s="607"/>
      <c r="T30" s="607"/>
      <c r="U30" s="607"/>
      <c r="V30" s="607"/>
      <c r="W30" s="607"/>
      <c r="X30" s="277" t="s">
        <v>598</v>
      </c>
      <c r="Y30" s="19"/>
      <c r="Z30" s="19"/>
      <c r="AA30" s="19"/>
      <c r="AB30" s="19"/>
      <c r="AC30" s="19"/>
    </row>
    <row r="31" spans="1:29" ht="15" customHeight="1" x14ac:dyDescent="0.2">
      <c r="A31" s="611" t="s">
        <v>824</v>
      </c>
      <c r="B31" s="612"/>
      <c r="C31" s="612"/>
      <c r="D31" s="612"/>
      <c r="E31" s="612"/>
      <c r="F31" s="612"/>
      <c r="G31" s="612"/>
      <c r="H31" s="612"/>
      <c r="I31" s="612"/>
      <c r="J31" s="612"/>
      <c r="K31" s="612"/>
      <c r="L31" s="612"/>
      <c r="M31" s="612"/>
      <c r="N31" s="612"/>
      <c r="O31" s="612"/>
      <c r="P31" s="612"/>
      <c r="Q31" s="612"/>
      <c r="R31" s="613" t="s">
        <v>731</v>
      </c>
      <c r="S31" s="613"/>
      <c r="T31" s="613"/>
      <c r="U31" s="613"/>
      <c r="V31" s="613"/>
      <c r="W31" s="613"/>
      <c r="X31" s="614"/>
      <c r="Y31" s="19"/>
      <c r="Z31" s="19"/>
      <c r="AA31" s="19"/>
      <c r="AB31" s="19"/>
      <c r="AC31" s="19"/>
    </row>
    <row r="32" spans="1:29" ht="29.15" customHeight="1" x14ac:dyDescent="0.2">
      <c r="A32" s="615" t="s">
        <v>16</v>
      </c>
      <c r="B32" s="596"/>
      <c r="C32" s="276" t="s">
        <v>39</v>
      </c>
      <c r="D32" s="616"/>
      <c r="E32" s="617"/>
      <c r="F32" s="617"/>
      <c r="G32" s="617"/>
      <c r="H32" s="618"/>
      <c r="I32" s="619"/>
      <c r="J32" s="619"/>
      <c r="K32" s="619"/>
      <c r="L32" s="619"/>
      <c r="M32" s="619"/>
      <c r="N32" s="619"/>
      <c r="O32" s="619"/>
      <c r="P32" s="619"/>
      <c r="Q32" s="619"/>
      <c r="R32" s="619"/>
      <c r="S32" s="619"/>
      <c r="T32" s="619"/>
      <c r="U32" s="619"/>
      <c r="V32" s="619"/>
      <c r="W32" s="619"/>
      <c r="X32" s="620"/>
    </row>
    <row r="33" spans="1:29" ht="23.15" customHeight="1" x14ac:dyDescent="0.2">
      <c r="A33" s="621" t="s">
        <v>38</v>
      </c>
      <c r="B33" s="622"/>
      <c r="C33" s="623"/>
      <c r="D33" s="624"/>
      <c r="E33" s="624"/>
      <c r="F33" s="624"/>
      <c r="G33" s="624"/>
      <c r="H33" s="624"/>
      <c r="I33" s="624"/>
      <c r="J33" s="625"/>
      <c r="K33" s="626"/>
      <c r="L33" s="627"/>
      <c r="M33" s="627"/>
      <c r="N33" s="627"/>
      <c r="O33" s="627"/>
      <c r="P33" s="627"/>
      <c r="Q33" s="627"/>
      <c r="R33" s="627"/>
      <c r="S33" s="627"/>
      <c r="T33" s="627"/>
      <c r="U33" s="627"/>
      <c r="V33" s="627"/>
      <c r="W33" s="627"/>
      <c r="X33" s="628"/>
    </row>
    <row r="34" spans="1:29" ht="36.5" customHeight="1" x14ac:dyDescent="0.2">
      <c r="A34" s="601" t="s">
        <v>74</v>
      </c>
      <c r="B34" s="602"/>
      <c r="C34" s="603"/>
      <c r="D34" s="604"/>
      <c r="E34" s="604"/>
      <c r="F34" s="604"/>
      <c r="G34" s="604"/>
      <c r="H34" s="339" t="s">
        <v>596</v>
      </c>
      <c r="I34" s="604"/>
      <c r="J34" s="604"/>
      <c r="K34" s="604"/>
      <c r="L34" s="604"/>
      <c r="M34" s="604"/>
      <c r="N34" s="339" t="s">
        <v>597</v>
      </c>
      <c r="O34" s="605"/>
      <c r="P34" s="605"/>
      <c r="Q34" s="605"/>
      <c r="R34" s="606"/>
      <c r="S34" s="607"/>
      <c r="T34" s="607"/>
      <c r="U34" s="607"/>
      <c r="V34" s="607"/>
      <c r="W34" s="607"/>
      <c r="X34" s="277" t="s">
        <v>598</v>
      </c>
      <c r="Y34" s="19"/>
      <c r="Z34" s="19"/>
      <c r="AA34" s="19"/>
      <c r="AB34" s="19"/>
      <c r="AC34" s="19"/>
    </row>
    <row r="35" spans="1:29" ht="11.25" customHeight="1" x14ac:dyDescent="0.2">
      <c r="A35" s="278"/>
      <c r="B35" s="278"/>
      <c r="C35" s="278"/>
      <c r="D35" s="279"/>
      <c r="E35" s="279"/>
      <c r="F35" s="279"/>
      <c r="G35" s="279"/>
      <c r="H35" s="279"/>
      <c r="I35" s="279"/>
      <c r="J35" s="279"/>
      <c r="K35" s="279"/>
      <c r="L35" s="279"/>
      <c r="M35" s="278"/>
      <c r="N35" s="278"/>
      <c r="O35" s="278"/>
      <c r="P35" s="280"/>
      <c r="Q35" s="280"/>
      <c r="R35" s="280"/>
      <c r="S35" s="280"/>
      <c r="T35" s="280"/>
      <c r="U35" s="280"/>
      <c r="V35" s="280"/>
      <c r="W35" s="280"/>
      <c r="X35" s="278"/>
      <c r="Y35" s="19"/>
      <c r="Z35" s="19"/>
      <c r="AA35" s="19"/>
      <c r="AB35" s="19"/>
      <c r="AC35" s="19"/>
    </row>
    <row r="36" spans="1:29" ht="28.5" customHeight="1" x14ac:dyDescent="0.2">
      <c r="A36" s="281" t="s">
        <v>821</v>
      </c>
      <c r="B36" s="273"/>
      <c r="C36" s="273"/>
      <c r="D36" s="274"/>
      <c r="E36" s="274"/>
      <c r="F36" s="274"/>
      <c r="G36" s="274"/>
      <c r="H36" s="274"/>
      <c r="I36" s="274"/>
      <c r="J36" s="274"/>
      <c r="K36" s="274"/>
      <c r="L36" s="274"/>
      <c r="M36" s="273"/>
      <c r="N36" s="273"/>
      <c r="O36" s="273"/>
      <c r="P36" s="275"/>
      <c r="Q36" s="275"/>
      <c r="R36" s="275"/>
      <c r="S36" s="275"/>
      <c r="T36" s="275"/>
      <c r="U36" s="275"/>
      <c r="V36" s="275"/>
      <c r="W36" s="275"/>
      <c r="X36" s="273"/>
      <c r="Y36" s="19"/>
      <c r="Z36" s="19"/>
      <c r="AA36" s="19"/>
      <c r="AB36" s="19"/>
      <c r="AC36" s="19"/>
    </row>
    <row r="37" spans="1:29" ht="46" customHeight="1" x14ac:dyDescent="0.2">
      <c r="A37" s="608" t="s">
        <v>881</v>
      </c>
      <c r="B37" s="609"/>
      <c r="C37" s="609"/>
      <c r="D37" s="609"/>
      <c r="E37" s="609"/>
      <c r="F37" s="609"/>
      <c r="G37" s="609"/>
      <c r="H37" s="609"/>
      <c r="I37" s="609"/>
      <c r="J37" s="609"/>
      <c r="K37" s="609"/>
      <c r="L37" s="609"/>
      <c r="M37" s="609"/>
      <c r="N37" s="609"/>
      <c r="O37" s="609"/>
      <c r="P37" s="609"/>
      <c r="Q37" s="609"/>
      <c r="R37" s="609"/>
      <c r="S37" s="609"/>
      <c r="T37" s="609"/>
      <c r="U37" s="609"/>
      <c r="V37" s="609"/>
      <c r="W37" s="609"/>
      <c r="X37" s="610"/>
    </row>
    <row r="38" spans="1:29" ht="20.149999999999999" customHeight="1" x14ac:dyDescent="0.2">
      <c r="A38" s="592" t="s">
        <v>17</v>
      </c>
      <c r="B38" s="593"/>
      <c r="C38" s="593"/>
      <c r="D38" s="593" t="s">
        <v>18</v>
      </c>
      <c r="E38" s="593"/>
      <c r="F38" s="593"/>
      <c r="G38" s="593"/>
      <c r="H38" s="593"/>
      <c r="I38" s="593"/>
      <c r="J38" s="593"/>
      <c r="K38" s="593"/>
      <c r="L38" s="594" t="s">
        <v>79</v>
      </c>
      <c r="M38" s="595"/>
      <c r="N38" s="595"/>
      <c r="O38" s="595"/>
      <c r="P38" s="595"/>
      <c r="Q38" s="596"/>
      <c r="R38" s="594" t="s">
        <v>533</v>
      </c>
      <c r="S38" s="595"/>
      <c r="T38" s="596"/>
      <c r="U38" s="593" t="s">
        <v>534</v>
      </c>
      <c r="V38" s="593"/>
      <c r="W38" s="593"/>
      <c r="X38" s="597"/>
    </row>
    <row r="39" spans="1:29" ht="22.5" customHeight="1" x14ac:dyDescent="0.2">
      <c r="A39" s="598"/>
      <c r="B39" s="599"/>
      <c r="C39" s="599"/>
      <c r="D39" s="570"/>
      <c r="E39" s="571"/>
      <c r="F39" s="571"/>
      <c r="G39" s="571"/>
      <c r="H39" s="571"/>
      <c r="I39" s="571"/>
      <c r="J39" s="571"/>
      <c r="K39" s="572"/>
      <c r="L39" s="573"/>
      <c r="M39" s="574"/>
      <c r="N39" s="574"/>
      <c r="O39" s="574"/>
      <c r="P39" s="574"/>
      <c r="Q39" s="575"/>
      <c r="R39" s="576"/>
      <c r="S39" s="577"/>
      <c r="T39" s="578"/>
      <c r="U39" s="599"/>
      <c r="V39" s="599"/>
      <c r="W39" s="599"/>
      <c r="X39" s="600"/>
    </row>
    <row r="40" spans="1:29" ht="22.5" customHeight="1" x14ac:dyDescent="0.2">
      <c r="A40" s="568"/>
      <c r="B40" s="569"/>
      <c r="C40" s="569"/>
      <c r="D40" s="570"/>
      <c r="E40" s="571"/>
      <c r="F40" s="571"/>
      <c r="G40" s="571"/>
      <c r="H40" s="571"/>
      <c r="I40" s="571"/>
      <c r="J40" s="571"/>
      <c r="K40" s="572"/>
      <c r="L40" s="573"/>
      <c r="M40" s="574"/>
      <c r="N40" s="574"/>
      <c r="O40" s="574"/>
      <c r="P40" s="574"/>
      <c r="Q40" s="575"/>
      <c r="R40" s="576"/>
      <c r="S40" s="577"/>
      <c r="T40" s="578"/>
      <c r="U40" s="569"/>
      <c r="V40" s="569"/>
      <c r="W40" s="569"/>
      <c r="X40" s="579"/>
    </row>
    <row r="41" spans="1:29" ht="22.5" customHeight="1" x14ac:dyDescent="0.2">
      <c r="A41" s="580"/>
      <c r="B41" s="581"/>
      <c r="C41" s="581"/>
      <c r="D41" s="582"/>
      <c r="E41" s="583"/>
      <c r="F41" s="583"/>
      <c r="G41" s="583"/>
      <c r="H41" s="583"/>
      <c r="I41" s="583"/>
      <c r="J41" s="583"/>
      <c r="K41" s="584"/>
      <c r="L41" s="585"/>
      <c r="M41" s="586"/>
      <c r="N41" s="586"/>
      <c r="O41" s="586"/>
      <c r="P41" s="586"/>
      <c r="Q41" s="587"/>
      <c r="R41" s="588"/>
      <c r="S41" s="589"/>
      <c r="T41" s="590"/>
      <c r="U41" s="581"/>
      <c r="V41" s="581"/>
      <c r="W41" s="581"/>
      <c r="X41" s="591"/>
    </row>
  </sheetData>
  <sheetProtection sheet="1" formatCells="0" formatColumns="0" formatRows="0" insertColumns="0" insertRows="0" deleteColumns="0" deleteRows="0" selectLockedCells="1"/>
  <dataConsolidate/>
  <mergeCells count="127">
    <mergeCell ref="A9:C9"/>
    <mergeCell ref="E9:H9"/>
    <mergeCell ref="I9:X9"/>
    <mergeCell ref="A10:C10"/>
    <mergeCell ref="D10:M10"/>
    <mergeCell ref="N10:X10"/>
    <mergeCell ref="P4:Q4"/>
    <mergeCell ref="R4:X4"/>
    <mergeCell ref="A5:E5"/>
    <mergeCell ref="G5:I5"/>
    <mergeCell ref="J5:X5"/>
    <mergeCell ref="A6:E6"/>
    <mergeCell ref="G6:I6"/>
    <mergeCell ref="J6:X6"/>
    <mergeCell ref="A2:E4"/>
    <mergeCell ref="F2:G2"/>
    <mergeCell ref="H2:N2"/>
    <mergeCell ref="O2:O4"/>
    <mergeCell ref="P2:Q2"/>
    <mergeCell ref="R2:X2"/>
    <mergeCell ref="F3:G4"/>
    <mergeCell ref="H3:N4"/>
    <mergeCell ref="P3:Q3"/>
    <mergeCell ref="R3:X3"/>
    <mergeCell ref="A11:C12"/>
    <mergeCell ref="D11:E11"/>
    <mergeCell ref="F11:M11"/>
    <mergeCell ref="N11:O11"/>
    <mergeCell ref="P11:X11"/>
    <mergeCell ref="D12:E12"/>
    <mergeCell ref="F12:M12"/>
    <mergeCell ref="N12:O12"/>
    <mergeCell ref="P12:X12"/>
    <mergeCell ref="A13:C14"/>
    <mergeCell ref="D13:E13"/>
    <mergeCell ref="G13:H13"/>
    <mergeCell ref="N13:O14"/>
    <mergeCell ref="P13:W13"/>
    <mergeCell ref="D14:E14"/>
    <mergeCell ref="G14:H14"/>
    <mergeCell ref="P14:R14"/>
    <mergeCell ref="S14:W14"/>
    <mergeCell ref="A18:C18"/>
    <mergeCell ref="D18:X18"/>
    <mergeCell ref="A19:C19"/>
    <mergeCell ref="D19:X19"/>
    <mergeCell ref="A20:C20"/>
    <mergeCell ref="D20:L20"/>
    <mergeCell ref="N20:O20"/>
    <mergeCell ref="P20:W20"/>
    <mergeCell ref="S15:X15"/>
    <mergeCell ref="A16:D16"/>
    <mergeCell ref="E16:K16"/>
    <mergeCell ref="L16:O16"/>
    <mergeCell ref="P16:X16"/>
    <mergeCell ref="A17:C17"/>
    <mergeCell ref="D17:X17"/>
    <mergeCell ref="A15:C15"/>
    <mergeCell ref="D15:E15"/>
    <mergeCell ref="G15:I15"/>
    <mergeCell ref="J15:L15"/>
    <mergeCell ref="N15:O15"/>
    <mergeCell ref="P15:Q15"/>
    <mergeCell ref="A23:C23"/>
    <mergeCell ref="D23:L23"/>
    <mergeCell ref="N23:O23"/>
    <mergeCell ref="P23:W23"/>
    <mergeCell ref="A24:C24"/>
    <mergeCell ref="D24:L24"/>
    <mergeCell ref="N24:O24"/>
    <mergeCell ref="P24:W24"/>
    <mergeCell ref="A21:C21"/>
    <mergeCell ref="D21:L21"/>
    <mergeCell ref="N21:O21"/>
    <mergeCell ref="P21:W21"/>
    <mergeCell ref="A22:C22"/>
    <mergeCell ref="D22:L22"/>
    <mergeCell ref="N22:O22"/>
    <mergeCell ref="P22:W22"/>
    <mergeCell ref="A29:B29"/>
    <mergeCell ref="C29:J29"/>
    <mergeCell ref="K29:X29"/>
    <mergeCell ref="A30:B30"/>
    <mergeCell ref="C30:G30"/>
    <mergeCell ref="I30:M30"/>
    <mergeCell ref="O30:Q30"/>
    <mergeCell ref="R30:W30"/>
    <mergeCell ref="A25:X25"/>
    <mergeCell ref="A26:X26"/>
    <mergeCell ref="A27:X27"/>
    <mergeCell ref="A28:B28"/>
    <mergeCell ref="D28:G28"/>
    <mergeCell ref="H28:X28"/>
    <mergeCell ref="A34:B34"/>
    <mergeCell ref="C34:G34"/>
    <mergeCell ref="I34:M34"/>
    <mergeCell ref="O34:Q34"/>
    <mergeCell ref="R34:W34"/>
    <mergeCell ref="A37:X37"/>
    <mergeCell ref="A31:Q31"/>
    <mergeCell ref="R31:X31"/>
    <mergeCell ref="A32:B32"/>
    <mergeCell ref="D32:G32"/>
    <mergeCell ref="H32:X32"/>
    <mergeCell ref="A33:B33"/>
    <mergeCell ref="C33:J33"/>
    <mergeCell ref="K33:X33"/>
    <mergeCell ref="A38:C38"/>
    <mergeCell ref="D38:K38"/>
    <mergeCell ref="L38:Q38"/>
    <mergeCell ref="R38:T38"/>
    <mergeCell ref="U38:X38"/>
    <mergeCell ref="A39:C39"/>
    <mergeCell ref="D39:K39"/>
    <mergeCell ref="L39:Q39"/>
    <mergeCell ref="R39:T39"/>
    <mergeCell ref="U39:X39"/>
    <mergeCell ref="A40:C40"/>
    <mergeCell ref="D40:K40"/>
    <mergeCell ref="L40:Q40"/>
    <mergeCell ref="R40:T40"/>
    <mergeCell ref="U40:X40"/>
    <mergeCell ref="A41:C41"/>
    <mergeCell ref="D41:K41"/>
    <mergeCell ref="L41:Q41"/>
    <mergeCell ref="R41:T41"/>
    <mergeCell ref="U41:X41"/>
  </mergeCells>
  <phoneticPr fontId="2"/>
  <dataValidations count="7">
    <dataValidation type="list" allowBlank="1" showInputMessage="1" showErrorMessage="1" sqref="O34:Q34 O30:Q30">
      <formula1>"徒歩,バス,タクシー,その他"</formula1>
    </dataValidation>
    <dataValidation type="list" allowBlank="1" showErrorMessage="1" sqref="U39:X41">
      <formula1>"あり,なし"</formula1>
    </dataValidation>
    <dataValidation type="list" allowBlank="1" showInputMessage="1" showErrorMessage="1" sqref="R39:T41">
      <formula1>"申請中,申請予定,事業実施中,交付済み"</formula1>
    </dataValidation>
    <dataValidation imeMode="disabled" allowBlank="1" showInputMessage="1" showErrorMessage="1" sqref="A29 A33"/>
    <dataValidation allowBlank="1" showErrorMessage="1" sqref="U38 F5:F9 F2:F3 E9 G9:H9"/>
    <dataValidation type="list" allowBlank="1" showInputMessage="1" showErrorMessage="1" sqref="A39:C41">
      <formula1>"令和元年,令和2,令和3,令和4,令和5,令和6"</formula1>
    </dataValidation>
    <dataValidation type="list" allowBlank="1" showInputMessage="1" showErrorMessage="1" sqref="P16:X16">
      <formula1>INDIRECT($E$16)</formula1>
    </dataValidation>
  </dataValidations>
  <printOptions horizontalCentered="1"/>
  <pageMargins left="0.7" right="0.7" top="0.48" bottom="0.47" header="0.3" footer="0.3"/>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産業分類!$B$3:$E$3</xm:f>
          </x14:formula1>
          <xm:sqref>E16:K16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8"/>
  <sheetViews>
    <sheetView showGridLines="0" zoomScaleNormal="100" zoomScaleSheetLayoutView="85" workbookViewId="0">
      <selection activeCell="P17" sqref="P17:U17"/>
    </sheetView>
  </sheetViews>
  <sheetFormatPr defaultColWidth="9" defaultRowHeight="13.5" x14ac:dyDescent="0.2"/>
  <cols>
    <col min="1" max="4" width="3.6328125" style="45" customWidth="1"/>
    <col min="5" max="5" width="5.08984375" style="45" customWidth="1"/>
    <col min="6" max="6" width="3.453125" style="45" customWidth="1"/>
    <col min="7" max="7" width="5.08984375" style="45" customWidth="1"/>
    <col min="8" max="8" width="3.453125" style="45" customWidth="1"/>
    <col min="9" max="14" width="3.6328125" style="45" customWidth="1"/>
    <col min="15" max="15" width="7.90625" style="45" customWidth="1"/>
    <col min="16" max="16" width="5.453125" style="45" customWidth="1"/>
    <col min="17" max="17" width="5.36328125" style="45" customWidth="1"/>
    <col min="18" max="18" width="4.90625" style="45" customWidth="1"/>
    <col min="19" max="19" width="2.08984375" style="45" customWidth="1"/>
    <col min="20" max="20" width="1.453125" style="45" customWidth="1"/>
    <col min="21" max="21" width="3.6328125" style="45" customWidth="1"/>
    <col min="22" max="22" width="0.90625" style="45" customWidth="1"/>
    <col min="23" max="23" width="1.08984375" style="45" customWidth="1"/>
    <col min="24" max="24" width="4.08984375" style="45" customWidth="1"/>
    <col min="25" max="25" width="4.453125" style="45" customWidth="1"/>
    <col min="26" max="26" width="3.08984375" style="45" customWidth="1"/>
    <col min="27" max="29" width="4.90625" style="45" customWidth="1"/>
    <col min="30" max="16384" width="9" style="45"/>
  </cols>
  <sheetData>
    <row r="1" spans="1:29" ht="22" customHeight="1" x14ac:dyDescent="0.2">
      <c r="A1" s="18" t="s">
        <v>816</v>
      </c>
      <c r="B1" s="16"/>
      <c r="C1" s="16"/>
      <c r="D1" s="16"/>
      <c r="E1" s="16"/>
      <c r="F1" s="16"/>
      <c r="G1" s="16"/>
      <c r="H1" s="16"/>
      <c r="I1" s="16"/>
      <c r="J1" s="16"/>
      <c r="K1" s="16"/>
      <c r="L1" s="16"/>
      <c r="M1" s="16"/>
      <c r="N1" s="16"/>
      <c r="O1" s="16"/>
      <c r="P1" s="16"/>
      <c r="Q1" s="16"/>
      <c r="R1" s="16"/>
      <c r="S1" s="16"/>
      <c r="T1" s="16"/>
      <c r="U1" s="16"/>
      <c r="V1" s="16"/>
      <c r="W1" s="16"/>
      <c r="X1" s="16"/>
      <c r="Y1" s="54"/>
      <c r="Z1" s="54"/>
      <c r="AA1" s="54"/>
      <c r="AB1" s="19"/>
      <c r="AC1" s="19"/>
    </row>
    <row r="2" spans="1:29" ht="20.5" customHeight="1" x14ac:dyDescent="0.2">
      <c r="A2" s="725" t="s">
        <v>276</v>
      </c>
      <c r="B2" s="725"/>
      <c r="C2" s="725"/>
      <c r="D2" s="725"/>
      <c r="E2" s="725"/>
      <c r="F2" s="725"/>
      <c r="G2" s="725"/>
      <c r="H2" s="725"/>
      <c r="I2" s="725"/>
      <c r="J2" s="725"/>
      <c r="K2" s="725"/>
      <c r="L2" s="725"/>
      <c r="M2" s="725"/>
      <c r="N2" s="725"/>
      <c r="O2" s="725"/>
      <c r="P2" s="725"/>
      <c r="Q2" s="725"/>
      <c r="R2" s="725"/>
      <c r="S2" s="725"/>
      <c r="T2" s="725"/>
      <c r="U2" s="725"/>
      <c r="V2" s="725"/>
      <c r="W2" s="725"/>
      <c r="X2" s="725"/>
      <c r="Y2" s="19"/>
      <c r="Z2" s="19"/>
      <c r="AA2" s="19"/>
      <c r="AB2" s="19"/>
      <c r="AC2" s="19"/>
    </row>
    <row r="3" spans="1:29" s="198" customFormat="1" ht="30.65" customHeight="1" x14ac:dyDescent="0.2">
      <c r="A3" s="547" t="s">
        <v>66</v>
      </c>
      <c r="B3" s="547"/>
      <c r="C3" s="547"/>
      <c r="D3" s="547"/>
      <c r="E3" s="547" t="s">
        <v>23</v>
      </c>
      <c r="F3" s="547"/>
      <c r="G3" s="726"/>
      <c r="H3" s="726"/>
      <c r="I3" s="726"/>
      <c r="J3" s="726"/>
      <c r="K3" s="726"/>
      <c r="L3" s="726"/>
      <c r="M3" s="726"/>
      <c r="N3" s="531" t="s">
        <v>61</v>
      </c>
      <c r="O3" s="531"/>
      <c r="P3" s="727"/>
      <c r="Q3" s="727"/>
      <c r="R3" s="727"/>
      <c r="S3" s="727"/>
      <c r="T3" s="727"/>
      <c r="U3" s="727"/>
      <c r="V3" s="727"/>
      <c r="W3" s="727"/>
      <c r="X3" s="727"/>
      <c r="AA3" s="199"/>
    </row>
    <row r="4" spans="1:29" s="198" customFormat="1" ht="28" customHeight="1" x14ac:dyDescent="0.2">
      <c r="A4" s="547"/>
      <c r="B4" s="547"/>
      <c r="C4" s="547"/>
      <c r="D4" s="547"/>
      <c r="E4" s="547" t="s">
        <v>68</v>
      </c>
      <c r="F4" s="547"/>
      <c r="G4" s="727"/>
      <c r="H4" s="727"/>
      <c r="I4" s="727"/>
      <c r="J4" s="727"/>
      <c r="K4" s="727"/>
      <c r="L4" s="727"/>
      <c r="M4" s="727"/>
      <c r="N4" s="531" t="s">
        <v>30</v>
      </c>
      <c r="O4" s="531"/>
      <c r="P4" s="726"/>
      <c r="Q4" s="726"/>
      <c r="R4" s="726"/>
      <c r="S4" s="726"/>
      <c r="T4" s="726"/>
      <c r="U4" s="726"/>
      <c r="V4" s="726"/>
      <c r="W4" s="726"/>
      <c r="X4" s="726"/>
      <c r="AA4" s="199"/>
    </row>
    <row r="5" spans="1:29" s="198" customFormat="1" ht="19.5" customHeight="1" x14ac:dyDescent="0.2">
      <c r="A5" s="547"/>
      <c r="B5" s="547"/>
      <c r="C5" s="547"/>
      <c r="D5" s="547"/>
      <c r="E5" s="531" t="s">
        <v>70</v>
      </c>
      <c r="F5" s="531"/>
      <c r="G5" s="718"/>
      <c r="H5" s="719"/>
      <c r="I5" s="719"/>
      <c r="J5" s="719"/>
      <c r="K5" s="719"/>
      <c r="L5" s="720" t="s">
        <v>36</v>
      </c>
      <c r="M5" s="721"/>
      <c r="N5" s="531" t="s">
        <v>69</v>
      </c>
      <c r="O5" s="531"/>
      <c r="P5" s="718"/>
      <c r="Q5" s="719"/>
      <c r="R5" s="719"/>
      <c r="S5" s="719"/>
      <c r="T5" s="719"/>
      <c r="U5" s="719"/>
      <c r="V5" s="722" t="s">
        <v>26</v>
      </c>
      <c r="W5" s="723"/>
      <c r="X5" s="724"/>
      <c r="AA5" s="199"/>
    </row>
    <row r="6" spans="1:29" s="198" customFormat="1" ht="30.65" customHeight="1" x14ac:dyDescent="0.2">
      <c r="A6" s="709" t="s">
        <v>817</v>
      </c>
      <c r="B6" s="710"/>
      <c r="C6" s="710"/>
      <c r="D6" s="711"/>
      <c r="E6" s="547" t="s">
        <v>23</v>
      </c>
      <c r="F6" s="547"/>
      <c r="G6" s="716"/>
      <c r="H6" s="716"/>
      <c r="I6" s="716"/>
      <c r="J6" s="716"/>
      <c r="K6" s="716"/>
      <c r="L6" s="716"/>
      <c r="M6" s="716"/>
      <c r="N6" s="531" t="s">
        <v>61</v>
      </c>
      <c r="O6" s="531"/>
      <c r="P6" s="716"/>
      <c r="Q6" s="716"/>
      <c r="R6" s="716"/>
      <c r="S6" s="716"/>
      <c r="T6" s="716"/>
      <c r="U6" s="716"/>
      <c r="V6" s="716"/>
      <c r="W6" s="716"/>
      <c r="X6" s="716"/>
    </row>
    <row r="7" spans="1:29" s="198" customFormat="1" ht="28" customHeight="1" x14ac:dyDescent="0.2">
      <c r="A7" s="712"/>
      <c r="B7" s="713"/>
      <c r="C7" s="713"/>
      <c r="D7" s="714"/>
      <c r="E7" s="547" t="s">
        <v>68</v>
      </c>
      <c r="F7" s="547"/>
      <c r="G7" s="716"/>
      <c r="H7" s="716"/>
      <c r="I7" s="716"/>
      <c r="J7" s="716"/>
      <c r="K7" s="716"/>
      <c r="L7" s="716"/>
      <c r="M7" s="716"/>
      <c r="N7" s="531" t="s">
        <v>30</v>
      </c>
      <c r="O7" s="531"/>
      <c r="P7" s="716"/>
      <c r="Q7" s="716"/>
      <c r="R7" s="716"/>
      <c r="S7" s="716"/>
      <c r="T7" s="716"/>
      <c r="U7" s="716"/>
      <c r="V7" s="716"/>
      <c r="W7" s="716"/>
      <c r="X7" s="716"/>
    </row>
    <row r="8" spans="1:29" s="198" customFormat="1" ht="19.5" customHeight="1" x14ac:dyDescent="0.2">
      <c r="A8" s="638"/>
      <c r="B8" s="639"/>
      <c r="C8" s="639"/>
      <c r="D8" s="715"/>
      <c r="E8" s="531" t="s">
        <v>70</v>
      </c>
      <c r="F8" s="531"/>
      <c r="G8" s="718"/>
      <c r="H8" s="719"/>
      <c r="I8" s="719"/>
      <c r="J8" s="719"/>
      <c r="K8" s="719"/>
      <c r="L8" s="720" t="s">
        <v>36</v>
      </c>
      <c r="M8" s="721"/>
      <c r="N8" s="531" t="s">
        <v>69</v>
      </c>
      <c r="O8" s="531"/>
      <c r="P8" s="718"/>
      <c r="Q8" s="719"/>
      <c r="R8" s="719"/>
      <c r="S8" s="719"/>
      <c r="T8" s="719"/>
      <c r="U8" s="719"/>
      <c r="V8" s="722" t="s">
        <v>26</v>
      </c>
      <c r="W8" s="723"/>
      <c r="X8" s="724"/>
    </row>
    <row r="9" spans="1:29" s="198" customFormat="1" ht="30.65" customHeight="1" x14ac:dyDescent="0.2">
      <c r="A9" s="709" t="s">
        <v>111</v>
      </c>
      <c r="B9" s="710"/>
      <c r="C9" s="710"/>
      <c r="D9" s="711"/>
      <c r="E9" s="547" t="s">
        <v>23</v>
      </c>
      <c r="F9" s="547"/>
      <c r="G9" s="716"/>
      <c r="H9" s="716"/>
      <c r="I9" s="716"/>
      <c r="J9" s="716"/>
      <c r="K9" s="716"/>
      <c r="L9" s="716"/>
      <c r="M9" s="716"/>
      <c r="N9" s="531" t="s">
        <v>61</v>
      </c>
      <c r="O9" s="531"/>
      <c r="P9" s="717"/>
      <c r="Q9" s="717"/>
      <c r="R9" s="717"/>
      <c r="S9" s="717"/>
      <c r="T9" s="717"/>
      <c r="U9" s="717"/>
      <c r="V9" s="717"/>
      <c r="W9" s="717"/>
      <c r="X9" s="717"/>
      <c r="AA9" s="199"/>
    </row>
    <row r="10" spans="1:29" s="198" customFormat="1" ht="28" customHeight="1" x14ac:dyDescent="0.2">
      <c r="A10" s="712"/>
      <c r="B10" s="713"/>
      <c r="C10" s="713"/>
      <c r="D10" s="714"/>
      <c r="E10" s="547" t="s">
        <v>68</v>
      </c>
      <c r="F10" s="547"/>
      <c r="G10" s="717"/>
      <c r="H10" s="717"/>
      <c r="I10" s="717"/>
      <c r="J10" s="717"/>
      <c r="K10" s="717"/>
      <c r="L10" s="717"/>
      <c r="M10" s="717"/>
      <c r="N10" s="531" t="s">
        <v>30</v>
      </c>
      <c r="O10" s="531"/>
      <c r="P10" s="716"/>
      <c r="Q10" s="716"/>
      <c r="R10" s="716"/>
      <c r="S10" s="716"/>
      <c r="T10" s="716"/>
      <c r="U10" s="716"/>
      <c r="V10" s="716"/>
      <c r="W10" s="716"/>
      <c r="X10" s="716"/>
      <c r="AA10" s="199"/>
    </row>
    <row r="11" spans="1:29" s="198" customFormat="1" ht="19.5" customHeight="1" x14ac:dyDescent="0.2">
      <c r="A11" s="638"/>
      <c r="B11" s="639"/>
      <c r="C11" s="639"/>
      <c r="D11" s="715"/>
      <c r="E11" s="531" t="s">
        <v>70</v>
      </c>
      <c r="F11" s="531"/>
      <c r="G11" s="718"/>
      <c r="H11" s="719"/>
      <c r="I11" s="719"/>
      <c r="J11" s="719"/>
      <c r="K11" s="719"/>
      <c r="L11" s="720" t="s">
        <v>36</v>
      </c>
      <c r="M11" s="721"/>
      <c r="N11" s="531" t="s">
        <v>69</v>
      </c>
      <c r="O11" s="531"/>
      <c r="P11" s="718"/>
      <c r="Q11" s="719"/>
      <c r="R11" s="719"/>
      <c r="S11" s="719"/>
      <c r="T11" s="719"/>
      <c r="U11" s="719"/>
      <c r="V11" s="722" t="s">
        <v>26</v>
      </c>
      <c r="W11" s="723"/>
      <c r="X11" s="724"/>
      <c r="AA11" s="199"/>
    </row>
    <row r="12" spans="1:29" s="198" customFormat="1" ht="30.65" customHeight="1" x14ac:dyDescent="0.2">
      <c r="A12" s="709" t="s">
        <v>112</v>
      </c>
      <c r="B12" s="710"/>
      <c r="C12" s="710"/>
      <c r="D12" s="711"/>
      <c r="E12" s="547" t="s">
        <v>23</v>
      </c>
      <c r="F12" s="547"/>
      <c r="G12" s="716"/>
      <c r="H12" s="716"/>
      <c r="I12" s="716"/>
      <c r="J12" s="716"/>
      <c r="K12" s="716"/>
      <c r="L12" s="716"/>
      <c r="M12" s="716"/>
      <c r="N12" s="531" t="s">
        <v>61</v>
      </c>
      <c r="O12" s="531"/>
      <c r="P12" s="717"/>
      <c r="Q12" s="717"/>
      <c r="R12" s="717"/>
      <c r="S12" s="717"/>
      <c r="T12" s="717"/>
      <c r="U12" s="717"/>
      <c r="V12" s="717"/>
      <c r="W12" s="717"/>
      <c r="X12" s="717"/>
    </row>
    <row r="13" spans="1:29" s="198" customFormat="1" ht="28" customHeight="1" x14ac:dyDescent="0.2">
      <c r="A13" s="712"/>
      <c r="B13" s="713"/>
      <c r="C13" s="713"/>
      <c r="D13" s="714"/>
      <c r="E13" s="547" t="s">
        <v>68</v>
      </c>
      <c r="F13" s="547"/>
      <c r="G13" s="717"/>
      <c r="H13" s="717"/>
      <c r="I13" s="717"/>
      <c r="J13" s="717"/>
      <c r="K13" s="717"/>
      <c r="L13" s="717"/>
      <c r="M13" s="717"/>
      <c r="N13" s="531" t="s">
        <v>30</v>
      </c>
      <c r="O13" s="531"/>
      <c r="P13" s="716"/>
      <c r="Q13" s="716"/>
      <c r="R13" s="716"/>
      <c r="S13" s="716"/>
      <c r="T13" s="716"/>
      <c r="U13" s="716"/>
      <c r="V13" s="716"/>
      <c r="W13" s="716"/>
      <c r="X13" s="716"/>
    </row>
    <row r="14" spans="1:29" s="198" customFormat="1" ht="19.5" customHeight="1" x14ac:dyDescent="0.2">
      <c r="A14" s="638"/>
      <c r="B14" s="639"/>
      <c r="C14" s="639"/>
      <c r="D14" s="715"/>
      <c r="E14" s="531" t="s">
        <v>70</v>
      </c>
      <c r="F14" s="531"/>
      <c r="G14" s="718"/>
      <c r="H14" s="719"/>
      <c r="I14" s="719"/>
      <c r="J14" s="719"/>
      <c r="K14" s="719"/>
      <c r="L14" s="720" t="s">
        <v>36</v>
      </c>
      <c r="M14" s="721"/>
      <c r="N14" s="531" t="s">
        <v>69</v>
      </c>
      <c r="O14" s="531"/>
      <c r="P14" s="718"/>
      <c r="Q14" s="719"/>
      <c r="R14" s="719"/>
      <c r="S14" s="719"/>
      <c r="T14" s="719"/>
      <c r="U14" s="719"/>
      <c r="V14" s="722" t="s">
        <v>26</v>
      </c>
      <c r="W14" s="723"/>
      <c r="X14" s="724"/>
    </row>
    <row r="15" spans="1:29" s="198" customFormat="1" ht="30.65" customHeight="1" x14ac:dyDescent="0.2">
      <c r="A15" s="709" t="s">
        <v>113</v>
      </c>
      <c r="B15" s="710"/>
      <c r="C15" s="710"/>
      <c r="D15" s="711"/>
      <c r="E15" s="547" t="s">
        <v>23</v>
      </c>
      <c r="F15" s="547"/>
      <c r="G15" s="716"/>
      <c r="H15" s="716"/>
      <c r="I15" s="716"/>
      <c r="J15" s="716"/>
      <c r="K15" s="716"/>
      <c r="L15" s="716"/>
      <c r="M15" s="716"/>
      <c r="N15" s="531" t="s">
        <v>61</v>
      </c>
      <c r="O15" s="531"/>
      <c r="P15" s="717"/>
      <c r="Q15" s="717"/>
      <c r="R15" s="717"/>
      <c r="S15" s="717"/>
      <c r="T15" s="717"/>
      <c r="U15" s="717"/>
      <c r="V15" s="717"/>
      <c r="W15" s="717"/>
      <c r="X15" s="717"/>
      <c r="AA15" s="199"/>
    </row>
    <row r="16" spans="1:29" s="198" customFormat="1" ht="28" customHeight="1" x14ac:dyDescent="0.2">
      <c r="A16" s="712"/>
      <c r="B16" s="713"/>
      <c r="C16" s="713"/>
      <c r="D16" s="714"/>
      <c r="E16" s="547" t="s">
        <v>68</v>
      </c>
      <c r="F16" s="547"/>
      <c r="G16" s="717"/>
      <c r="H16" s="717"/>
      <c r="I16" s="717"/>
      <c r="J16" s="717"/>
      <c r="K16" s="717"/>
      <c r="L16" s="717"/>
      <c r="M16" s="717"/>
      <c r="N16" s="531" t="s">
        <v>30</v>
      </c>
      <c r="O16" s="531"/>
      <c r="P16" s="716"/>
      <c r="Q16" s="716"/>
      <c r="R16" s="716"/>
      <c r="S16" s="716"/>
      <c r="T16" s="716"/>
      <c r="U16" s="716"/>
      <c r="V16" s="716"/>
      <c r="W16" s="716"/>
      <c r="X16" s="716"/>
      <c r="AA16" s="199"/>
    </row>
    <row r="17" spans="1:27" s="198" customFormat="1" ht="19.5" customHeight="1" x14ac:dyDescent="0.2">
      <c r="A17" s="638"/>
      <c r="B17" s="639"/>
      <c r="C17" s="639"/>
      <c r="D17" s="715"/>
      <c r="E17" s="531" t="s">
        <v>70</v>
      </c>
      <c r="F17" s="531"/>
      <c r="G17" s="718"/>
      <c r="H17" s="719"/>
      <c r="I17" s="719"/>
      <c r="J17" s="719"/>
      <c r="K17" s="719"/>
      <c r="L17" s="720" t="s">
        <v>36</v>
      </c>
      <c r="M17" s="721"/>
      <c r="N17" s="531" t="s">
        <v>69</v>
      </c>
      <c r="O17" s="531"/>
      <c r="P17" s="718"/>
      <c r="Q17" s="719"/>
      <c r="R17" s="719"/>
      <c r="S17" s="719"/>
      <c r="T17" s="719"/>
      <c r="U17" s="719"/>
      <c r="V17" s="722" t="s">
        <v>26</v>
      </c>
      <c r="W17" s="723"/>
      <c r="X17" s="724"/>
      <c r="AA17" s="199"/>
    </row>
    <row r="18" spans="1:27" s="198" customFormat="1" ht="30.65" customHeight="1" x14ac:dyDescent="0.2">
      <c r="A18" s="709" t="s">
        <v>114</v>
      </c>
      <c r="B18" s="710"/>
      <c r="C18" s="710"/>
      <c r="D18" s="711"/>
      <c r="E18" s="547" t="s">
        <v>23</v>
      </c>
      <c r="F18" s="547"/>
      <c r="G18" s="716"/>
      <c r="H18" s="716"/>
      <c r="I18" s="716"/>
      <c r="J18" s="716"/>
      <c r="K18" s="716"/>
      <c r="L18" s="716"/>
      <c r="M18" s="716"/>
      <c r="N18" s="531" t="s">
        <v>61</v>
      </c>
      <c r="O18" s="531"/>
      <c r="P18" s="717"/>
      <c r="Q18" s="717"/>
      <c r="R18" s="717"/>
      <c r="S18" s="717"/>
      <c r="T18" s="717"/>
      <c r="U18" s="717"/>
      <c r="V18" s="717"/>
      <c r="W18" s="717"/>
      <c r="X18" s="717"/>
    </row>
    <row r="19" spans="1:27" s="198" customFormat="1" ht="28" customHeight="1" x14ac:dyDescent="0.2">
      <c r="A19" s="712"/>
      <c r="B19" s="713"/>
      <c r="C19" s="713"/>
      <c r="D19" s="714"/>
      <c r="E19" s="547" t="s">
        <v>68</v>
      </c>
      <c r="F19" s="547"/>
      <c r="G19" s="717"/>
      <c r="H19" s="717"/>
      <c r="I19" s="717"/>
      <c r="J19" s="717"/>
      <c r="K19" s="717"/>
      <c r="L19" s="717"/>
      <c r="M19" s="717"/>
      <c r="N19" s="531" t="s">
        <v>30</v>
      </c>
      <c r="O19" s="531"/>
      <c r="P19" s="716"/>
      <c r="Q19" s="716"/>
      <c r="R19" s="716"/>
      <c r="S19" s="716"/>
      <c r="T19" s="716"/>
      <c r="U19" s="716"/>
      <c r="V19" s="716"/>
      <c r="W19" s="716"/>
      <c r="X19" s="716"/>
    </row>
    <row r="20" spans="1:27" s="198" customFormat="1" ht="19.5" customHeight="1" x14ac:dyDescent="0.2">
      <c r="A20" s="638"/>
      <c r="B20" s="639"/>
      <c r="C20" s="639"/>
      <c r="D20" s="715"/>
      <c r="E20" s="531" t="s">
        <v>70</v>
      </c>
      <c r="F20" s="531"/>
      <c r="G20" s="718"/>
      <c r="H20" s="719"/>
      <c r="I20" s="719"/>
      <c r="J20" s="719"/>
      <c r="K20" s="719"/>
      <c r="L20" s="720" t="s">
        <v>36</v>
      </c>
      <c r="M20" s="721"/>
      <c r="N20" s="531" t="s">
        <v>69</v>
      </c>
      <c r="O20" s="531"/>
      <c r="P20" s="718"/>
      <c r="Q20" s="719"/>
      <c r="R20" s="719"/>
      <c r="S20" s="719"/>
      <c r="T20" s="719"/>
      <c r="U20" s="719"/>
      <c r="V20" s="722" t="s">
        <v>26</v>
      </c>
      <c r="W20" s="723"/>
      <c r="X20" s="724"/>
    </row>
    <row r="21" spans="1:27" s="198" customFormat="1" ht="30.65" customHeight="1" x14ac:dyDescent="0.2">
      <c r="A21" s="709" t="s">
        <v>818</v>
      </c>
      <c r="B21" s="710"/>
      <c r="C21" s="710"/>
      <c r="D21" s="711"/>
      <c r="E21" s="547" t="s">
        <v>23</v>
      </c>
      <c r="F21" s="547"/>
      <c r="G21" s="716"/>
      <c r="H21" s="716"/>
      <c r="I21" s="716"/>
      <c r="J21" s="716"/>
      <c r="K21" s="716"/>
      <c r="L21" s="716"/>
      <c r="M21" s="716"/>
      <c r="N21" s="531" t="s">
        <v>61</v>
      </c>
      <c r="O21" s="531"/>
      <c r="P21" s="717"/>
      <c r="Q21" s="717"/>
      <c r="R21" s="717"/>
      <c r="S21" s="717"/>
      <c r="T21" s="717"/>
      <c r="U21" s="717"/>
      <c r="V21" s="717"/>
      <c r="W21" s="717"/>
      <c r="X21" s="717"/>
      <c r="AA21" s="199"/>
    </row>
    <row r="22" spans="1:27" s="198" customFormat="1" ht="28" customHeight="1" x14ac:dyDescent="0.2">
      <c r="A22" s="712"/>
      <c r="B22" s="713"/>
      <c r="C22" s="713"/>
      <c r="D22" s="714"/>
      <c r="E22" s="547" t="s">
        <v>68</v>
      </c>
      <c r="F22" s="547"/>
      <c r="G22" s="717"/>
      <c r="H22" s="717"/>
      <c r="I22" s="717"/>
      <c r="J22" s="717"/>
      <c r="K22" s="717"/>
      <c r="L22" s="717"/>
      <c r="M22" s="717"/>
      <c r="N22" s="531" t="s">
        <v>30</v>
      </c>
      <c r="O22" s="531"/>
      <c r="P22" s="716"/>
      <c r="Q22" s="716"/>
      <c r="R22" s="716"/>
      <c r="S22" s="716"/>
      <c r="T22" s="716"/>
      <c r="U22" s="716"/>
      <c r="V22" s="716"/>
      <c r="W22" s="716"/>
      <c r="X22" s="716"/>
      <c r="AA22" s="199"/>
    </row>
    <row r="23" spans="1:27" s="198" customFormat="1" ht="19.5" customHeight="1" x14ac:dyDescent="0.2">
      <c r="A23" s="638"/>
      <c r="B23" s="639"/>
      <c r="C23" s="639"/>
      <c r="D23" s="715"/>
      <c r="E23" s="531" t="s">
        <v>70</v>
      </c>
      <c r="F23" s="531"/>
      <c r="G23" s="718"/>
      <c r="H23" s="719"/>
      <c r="I23" s="719"/>
      <c r="J23" s="719"/>
      <c r="K23" s="719"/>
      <c r="L23" s="720" t="s">
        <v>36</v>
      </c>
      <c r="M23" s="721"/>
      <c r="N23" s="531" t="s">
        <v>69</v>
      </c>
      <c r="O23" s="531"/>
      <c r="P23" s="718"/>
      <c r="Q23" s="719"/>
      <c r="R23" s="719"/>
      <c r="S23" s="719"/>
      <c r="T23" s="719"/>
      <c r="U23" s="719"/>
      <c r="V23" s="722" t="s">
        <v>26</v>
      </c>
      <c r="W23" s="723"/>
      <c r="X23" s="724"/>
      <c r="AA23" s="199"/>
    </row>
    <row r="24" spans="1:27" s="198" customFormat="1" ht="30.65" customHeight="1" x14ac:dyDescent="0.2">
      <c r="A24" s="709" t="s">
        <v>819</v>
      </c>
      <c r="B24" s="710"/>
      <c r="C24" s="710"/>
      <c r="D24" s="711"/>
      <c r="E24" s="547" t="s">
        <v>23</v>
      </c>
      <c r="F24" s="547"/>
      <c r="G24" s="716"/>
      <c r="H24" s="716"/>
      <c r="I24" s="716"/>
      <c r="J24" s="716"/>
      <c r="K24" s="716"/>
      <c r="L24" s="716"/>
      <c r="M24" s="716"/>
      <c r="N24" s="531" t="s">
        <v>61</v>
      </c>
      <c r="O24" s="531"/>
      <c r="P24" s="717"/>
      <c r="Q24" s="717"/>
      <c r="R24" s="717"/>
      <c r="S24" s="717"/>
      <c r="T24" s="717"/>
      <c r="U24" s="717"/>
      <c r="V24" s="717"/>
      <c r="W24" s="717"/>
      <c r="X24" s="717"/>
    </row>
    <row r="25" spans="1:27" s="198" customFormat="1" ht="28" customHeight="1" x14ac:dyDescent="0.2">
      <c r="A25" s="712"/>
      <c r="B25" s="713"/>
      <c r="C25" s="713"/>
      <c r="D25" s="714"/>
      <c r="E25" s="547" t="s">
        <v>68</v>
      </c>
      <c r="F25" s="547"/>
      <c r="G25" s="717"/>
      <c r="H25" s="717"/>
      <c r="I25" s="717"/>
      <c r="J25" s="717"/>
      <c r="K25" s="717"/>
      <c r="L25" s="717"/>
      <c r="M25" s="717"/>
      <c r="N25" s="531" t="s">
        <v>30</v>
      </c>
      <c r="O25" s="531"/>
      <c r="P25" s="716"/>
      <c r="Q25" s="716"/>
      <c r="R25" s="716"/>
      <c r="S25" s="716"/>
      <c r="T25" s="716"/>
      <c r="U25" s="716"/>
      <c r="V25" s="716"/>
      <c r="W25" s="716"/>
      <c r="X25" s="716"/>
    </row>
    <row r="26" spans="1:27" s="198" customFormat="1" ht="19.5" customHeight="1" x14ac:dyDescent="0.2">
      <c r="A26" s="638"/>
      <c r="B26" s="639"/>
      <c r="C26" s="639"/>
      <c r="D26" s="715"/>
      <c r="E26" s="531" t="s">
        <v>70</v>
      </c>
      <c r="F26" s="531"/>
      <c r="G26" s="718"/>
      <c r="H26" s="719"/>
      <c r="I26" s="719"/>
      <c r="J26" s="719"/>
      <c r="K26" s="719"/>
      <c r="L26" s="720" t="s">
        <v>36</v>
      </c>
      <c r="M26" s="721"/>
      <c r="N26" s="531" t="s">
        <v>69</v>
      </c>
      <c r="O26" s="531"/>
      <c r="P26" s="718"/>
      <c r="Q26" s="719"/>
      <c r="R26" s="719"/>
      <c r="S26" s="719"/>
      <c r="T26" s="719"/>
      <c r="U26" s="719"/>
      <c r="V26" s="722" t="s">
        <v>26</v>
      </c>
      <c r="W26" s="723"/>
      <c r="X26" s="724"/>
    </row>
    <row r="27" spans="1:27" s="198" customFormat="1" ht="14.15" customHeight="1" x14ac:dyDescent="0.2">
      <c r="A27" s="52"/>
      <c r="B27" s="52"/>
      <c r="C27" s="52"/>
      <c r="D27" s="52"/>
      <c r="E27" s="52"/>
      <c r="F27" s="52"/>
      <c r="G27" s="52"/>
      <c r="H27" s="52"/>
      <c r="I27" s="52"/>
      <c r="J27" s="52"/>
      <c r="K27" s="52"/>
      <c r="L27" s="52"/>
      <c r="M27" s="52"/>
      <c r="N27" s="52"/>
      <c r="O27" s="52"/>
      <c r="P27" s="52"/>
      <c r="Q27" s="52"/>
      <c r="R27" s="52"/>
      <c r="S27" s="52"/>
      <c r="T27" s="52"/>
      <c r="U27" s="52"/>
      <c r="V27" s="52"/>
      <c r="W27" s="52"/>
      <c r="X27" s="52"/>
    </row>
    <row r="28" spans="1:27" x14ac:dyDescent="0.2">
      <c r="A28" s="19" t="s">
        <v>24</v>
      </c>
      <c r="B28" s="53"/>
      <c r="C28" s="53"/>
      <c r="D28" s="53"/>
      <c r="E28" s="53"/>
      <c r="F28" s="53"/>
      <c r="G28" s="53"/>
      <c r="H28" s="53"/>
      <c r="I28" s="53"/>
      <c r="J28" s="53"/>
      <c r="K28" s="53"/>
      <c r="L28" s="53"/>
      <c r="M28" s="53"/>
      <c r="N28" s="53"/>
      <c r="O28" s="53"/>
      <c r="P28" s="53"/>
      <c r="Q28" s="53"/>
      <c r="R28" s="53"/>
      <c r="S28" s="53"/>
      <c r="T28" s="53"/>
      <c r="U28" s="53"/>
      <c r="V28" s="53"/>
      <c r="W28" s="53"/>
      <c r="X28" s="19"/>
    </row>
  </sheetData>
  <sheetProtection sheet="1" formatCells="0" formatColumns="0" formatRows="0" insertColumns="0" insertRows="0" deleteColumns="0" deleteRows="0" selectLockedCells="1"/>
  <mergeCells count="121">
    <mergeCell ref="E5:F5"/>
    <mergeCell ref="G5:K5"/>
    <mergeCell ref="L5:M5"/>
    <mergeCell ref="N5:O5"/>
    <mergeCell ref="P5:U5"/>
    <mergeCell ref="V5:X5"/>
    <mergeCell ref="A2:X2"/>
    <mergeCell ref="A3:D5"/>
    <mergeCell ref="E3:F3"/>
    <mergeCell ref="G3:M3"/>
    <mergeCell ref="N3:O3"/>
    <mergeCell ref="P3:X3"/>
    <mergeCell ref="E4:F4"/>
    <mergeCell ref="G4:M4"/>
    <mergeCell ref="N4:O4"/>
    <mergeCell ref="P4:X4"/>
    <mergeCell ref="G8:K8"/>
    <mergeCell ref="L8:M8"/>
    <mergeCell ref="N8:O8"/>
    <mergeCell ref="P8:U8"/>
    <mergeCell ref="V8:X8"/>
    <mergeCell ref="A9:D11"/>
    <mergeCell ref="E9:F9"/>
    <mergeCell ref="G9:M9"/>
    <mergeCell ref="N9:O9"/>
    <mergeCell ref="P9:X9"/>
    <mergeCell ref="A6:D8"/>
    <mergeCell ref="E6:F6"/>
    <mergeCell ref="G6:M6"/>
    <mergeCell ref="N6:O6"/>
    <mergeCell ref="P6:X6"/>
    <mergeCell ref="E7:F7"/>
    <mergeCell ref="G7:M7"/>
    <mergeCell ref="N7:O7"/>
    <mergeCell ref="P7:X7"/>
    <mergeCell ref="E8:F8"/>
    <mergeCell ref="E10:F10"/>
    <mergeCell ref="G10:M10"/>
    <mergeCell ref="N10:O10"/>
    <mergeCell ref="P10:X10"/>
    <mergeCell ref="E11:F11"/>
    <mergeCell ref="G11:K11"/>
    <mergeCell ref="L11:M11"/>
    <mergeCell ref="N11:O11"/>
    <mergeCell ref="P11:U11"/>
    <mergeCell ref="V11:X11"/>
    <mergeCell ref="G14:K14"/>
    <mergeCell ref="L14:M14"/>
    <mergeCell ref="N14:O14"/>
    <mergeCell ref="P14:U14"/>
    <mergeCell ref="V14:X14"/>
    <mergeCell ref="A15:D17"/>
    <mergeCell ref="E15:F15"/>
    <mergeCell ref="G15:M15"/>
    <mergeCell ref="N15:O15"/>
    <mergeCell ref="P15:X15"/>
    <mergeCell ref="A12:D14"/>
    <mergeCell ref="E12:F12"/>
    <mergeCell ref="G12:M12"/>
    <mergeCell ref="N12:O12"/>
    <mergeCell ref="P12:X12"/>
    <mergeCell ref="E13:F13"/>
    <mergeCell ref="G13:M13"/>
    <mergeCell ref="N13:O13"/>
    <mergeCell ref="P13:X13"/>
    <mergeCell ref="E14:F14"/>
    <mergeCell ref="E16:F16"/>
    <mergeCell ref="G16:M16"/>
    <mergeCell ref="N16:O16"/>
    <mergeCell ref="P16:X16"/>
    <mergeCell ref="E17:F17"/>
    <mergeCell ref="G17:K17"/>
    <mergeCell ref="L17:M17"/>
    <mergeCell ref="N17:O17"/>
    <mergeCell ref="P17:U17"/>
    <mergeCell ref="V17:X17"/>
    <mergeCell ref="G20:K20"/>
    <mergeCell ref="L20:M20"/>
    <mergeCell ref="N20:O20"/>
    <mergeCell ref="P20:U20"/>
    <mergeCell ref="V20:X20"/>
    <mergeCell ref="A21:D23"/>
    <mergeCell ref="E21:F21"/>
    <mergeCell ref="G21:M21"/>
    <mergeCell ref="N21:O21"/>
    <mergeCell ref="P21:X21"/>
    <mergeCell ref="A18:D20"/>
    <mergeCell ref="E18:F18"/>
    <mergeCell ref="G18:M18"/>
    <mergeCell ref="N18:O18"/>
    <mergeCell ref="P18:X18"/>
    <mergeCell ref="E19:F19"/>
    <mergeCell ref="G19:M19"/>
    <mergeCell ref="N19:O19"/>
    <mergeCell ref="P19:X19"/>
    <mergeCell ref="E20:F20"/>
    <mergeCell ref="E22:F22"/>
    <mergeCell ref="G22:M22"/>
    <mergeCell ref="N22:O22"/>
    <mergeCell ref="P22:X22"/>
    <mergeCell ref="E23:F23"/>
    <mergeCell ref="G23:K23"/>
    <mergeCell ref="L23:M23"/>
    <mergeCell ref="N23:O23"/>
    <mergeCell ref="P23:U23"/>
    <mergeCell ref="V23:X23"/>
    <mergeCell ref="G26:K26"/>
    <mergeCell ref="L26:M26"/>
    <mergeCell ref="N26:O26"/>
    <mergeCell ref="P26:U26"/>
    <mergeCell ref="V26:X26"/>
    <mergeCell ref="A24:D26"/>
    <mergeCell ref="E24:F24"/>
    <mergeCell ref="G24:M24"/>
    <mergeCell ref="N24:O24"/>
    <mergeCell ref="P24:X24"/>
    <mergeCell ref="E25:F25"/>
    <mergeCell ref="G25:M25"/>
    <mergeCell ref="N25:O25"/>
    <mergeCell ref="P25:X25"/>
    <mergeCell ref="E26:F2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showGridLines="0" zoomScaleNormal="100" zoomScaleSheetLayoutView="90" workbookViewId="0">
      <selection activeCell="C5" sqref="C5"/>
    </sheetView>
  </sheetViews>
  <sheetFormatPr defaultColWidth="9" defaultRowHeight="13.5" x14ac:dyDescent="0.2"/>
  <cols>
    <col min="1" max="2" width="3.6328125" style="45" customWidth="1"/>
    <col min="3" max="3" width="12.90625" style="45" customWidth="1"/>
    <col min="4" max="5" width="3.6328125" style="45" customWidth="1"/>
    <col min="6" max="6" width="5.08984375" style="45" customWidth="1"/>
    <col min="7" max="7" width="3.453125" style="45" customWidth="1"/>
    <col min="8" max="8" width="5.08984375" style="45" customWidth="1"/>
    <col min="9" max="9" width="3.453125" style="45" customWidth="1"/>
    <col min="10" max="12" width="3.6328125" style="45" customWidth="1"/>
    <col min="13" max="13" width="4.36328125" style="45" customWidth="1"/>
    <col min="14" max="15" width="3.6328125" style="45" customWidth="1"/>
    <col min="16" max="16" width="9.36328125" style="45" customWidth="1"/>
    <col min="17" max="17" width="3.6328125" style="45" customWidth="1"/>
    <col min="18" max="18" width="9.90625" style="45" customWidth="1"/>
    <col min="19" max="19" width="5.453125" style="45" customWidth="1"/>
    <col min="20" max="20" width="2.08984375" style="45" customWidth="1"/>
    <col min="21" max="21" width="2.6328125" style="45" customWidth="1"/>
    <col min="22" max="22" width="3.6328125" style="45" customWidth="1"/>
    <col min="23" max="23" width="0.90625" style="45" customWidth="1"/>
    <col min="24" max="24" width="1.08984375" style="45" customWidth="1"/>
    <col min="25" max="25" width="4.08984375" style="45" customWidth="1"/>
    <col min="26" max="26" width="4.453125" style="45" customWidth="1"/>
    <col min="27" max="27" width="3.08984375" style="45" customWidth="1"/>
    <col min="28" max="30" width="4.90625" style="45" customWidth="1"/>
    <col min="31" max="16384" width="9" style="45"/>
  </cols>
  <sheetData>
    <row r="1" spans="1:25" ht="20.5" customHeight="1" x14ac:dyDescent="0.2">
      <c r="A1" s="18" t="s">
        <v>822</v>
      </c>
    </row>
    <row r="2" spans="1:25" x14ac:dyDescent="0.2">
      <c r="A2" s="769" t="s">
        <v>75</v>
      </c>
      <c r="B2" s="769"/>
      <c r="C2" s="769"/>
      <c r="D2" s="769"/>
      <c r="E2" s="769"/>
      <c r="F2" s="769"/>
      <c r="G2" s="769"/>
      <c r="H2" s="769"/>
      <c r="I2" s="769"/>
      <c r="J2" s="769"/>
      <c r="K2" s="769"/>
      <c r="L2" s="769"/>
      <c r="M2" s="769"/>
      <c r="N2" s="769"/>
      <c r="O2" s="769"/>
      <c r="P2" s="769"/>
      <c r="Q2" s="769"/>
      <c r="R2" s="769"/>
      <c r="S2" s="769"/>
      <c r="T2" s="769"/>
      <c r="U2" s="769"/>
      <c r="V2" s="769"/>
      <c r="W2" s="769"/>
      <c r="X2" s="769"/>
      <c r="Y2" s="769"/>
    </row>
    <row r="3" spans="1:25" ht="13" customHeight="1" x14ac:dyDescent="0.2">
      <c r="A3" s="769"/>
      <c r="B3" s="769"/>
      <c r="C3" s="769"/>
      <c r="D3" s="769"/>
      <c r="E3" s="769"/>
      <c r="F3" s="769"/>
      <c r="G3" s="769"/>
      <c r="H3" s="769"/>
      <c r="I3" s="769"/>
      <c r="J3" s="769"/>
      <c r="K3" s="769"/>
      <c r="L3" s="769"/>
      <c r="M3" s="769"/>
      <c r="N3" s="769"/>
      <c r="O3" s="769"/>
      <c r="P3" s="769"/>
      <c r="Q3" s="769"/>
      <c r="R3" s="769"/>
      <c r="S3" s="769"/>
      <c r="T3" s="769"/>
      <c r="U3" s="769"/>
      <c r="V3" s="769"/>
      <c r="W3" s="769"/>
      <c r="X3" s="769"/>
      <c r="Y3" s="769"/>
    </row>
    <row r="4" spans="1:25" ht="26.15" customHeight="1" x14ac:dyDescent="0.2">
      <c r="A4" s="531" t="s">
        <v>76</v>
      </c>
      <c r="B4" s="531"/>
      <c r="C4" s="319" t="s">
        <v>143</v>
      </c>
      <c r="D4" s="531" t="s">
        <v>40</v>
      </c>
      <c r="E4" s="531"/>
      <c r="F4" s="531"/>
      <c r="G4" s="531"/>
      <c r="H4" s="531"/>
      <c r="I4" s="531"/>
      <c r="J4" s="531" t="s">
        <v>77</v>
      </c>
      <c r="K4" s="531"/>
      <c r="L4" s="531"/>
      <c r="M4" s="531"/>
      <c r="N4" s="741" t="s">
        <v>78</v>
      </c>
      <c r="O4" s="723"/>
      <c r="P4" s="723"/>
      <c r="Q4" s="723"/>
      <c r="R4" s="724"/>
      <c r="S4" s="531" t="s">
        <v>31</v>
      </c>
      <c r="T4" s="531"/>
      <c r="U4" s="531"/>
      <c r="V4" s="531" t="s">
        <v>32</v>
      </c>
      <c r="W4" s="531"/>
      <c r="X4" s="531"/>
      <c r="Y4" s="531"/>
    </row>
    <row r="5" spans="1:25" ht="30" customHeight="1" x14ac:dyDescent="0.2">
      <c r="A5" s="531">
        <v>1</v>
      </c>
      <c r="B5" s="531"/>
      <c r="C5" s="304"/>
      <c r="D5" s="760"/>
      <c r="E5" s="760"/>
      <c r="F5" s="760"/>
      <c r="G5" s="760"/>
      <c r="H5" s="760"/>
      <c r="I5" s="760"/>
      <c r="J5" s="761"/>
      <c r="K5" s="762"/>
      <c r="L5" s="762"/>
      <c r="M5" s="763"/>
      <c r="N5" s="764"/>
      <c r="O5" s="765"/>
      <c r="P5" s="765"/>
      <c r="Q5" s="765"/>
      <c r="R5" s="766"/>
      <c r="S5" s="767"/>
      <c r="T5" s="767"/>
      <c r="U5" s="767"/>
      <c r="V5" s="768"/>
      <c r="W5" s="768"/>
      <c r="X5" s="768"/>
      <c r="Y5" s="768"/>
    </row>
    <row r="6" spans="1:25" ht="30" customHeight="1" x14ac:dyDescent="0.2">
      <c r="A6" s="531">
        <v>2</v>
      </c>
      <c r="B6" s="531"/>
      <c r="C6" s="304"/>
      <c r="D6" s="760"/>
      <c r="E6" s="760"/>
      <c r="F6" s="760"/>
      <c r="G6" s="760"/>
      <c r="H6" s="760"/>
      <c r="I6" s="760"/>
      <c r="J6" s="761"/>
      <c r="K6" s="762"/>
      <c r="L6" s="762"/>
      <c r="M6" s="763"/>
      <c r="N6" s="764"/>
      <c r="O6" s="765"/>
      <c r="P6" s="765"/>
      <c r="Q6" s="765"/>
      <c r="R6" s="766"/>
      <c r="S6" s="767"/>
      <c r="T6" s="767"/>
      <c r="U6" s="767"/>
      <c r="V6" s="768"/>
      <c r="W6" s="768"/>
      <c r="X6" s="768"/>
      <c r="Y6" s="768"/>
    </row>
    <row r="7" spans="1:25" ht="30" customHeight="1" x14ac:dyDescent="0.2">
      <c r="A7" s="531">
        <v>3</v>
      </c>
      <c r="B7" s="531"/>
      <c r="C7" s="304"/>
      <c r="D7" s="760"/>
      <c r="E7" s="760"/>
      <c r="F7" s="760"/>
      <c r="G7" s="760"/>
      <c r="H7" s="760"/>
      <c r="I7" s="760"/>
      <c r="J7" s="761"/>
      <c r="K7" s="762"/>
      <c r="L7" s="762"/>
      <c r="M7" s="763"/>
      <c r="N7" s="764"/>
      <c r="O7" s="765"/>
      <c r="P7" s="765"/>
      <c r="Q7" s="765"/>
      <c r="R7" s="766"/>
      <c r="S7" s="767"/>
      <c r="T7" s="767"/>
      <c r="U7" s="767"/>
      <c r="V7" s="768"/>
      <c r="W7" s="768"/>
      <c r="X7" s="768"/>
      <c r="Y7" s="768"/>
    </row>
    <row r="8" spans="1:25" ht="30" customHeight="1" x14ac:dyDescent="0.2">
      <c r="A8" s="531">
        <v>4</v>
      </c>
      <c r="B8" s="531"/>
      <c r="C8" s="304"/>
      <c r="D8" s="760"/>
      <c r="E8" s="760"/>
      <c r="F8" s="760"/>
      <c r="G8" s="760"/>
      <c r="H8" s="760"/>
      <c r="I8" s="760"/>
      <c r="J8" s="761"/>
      <c r="K8" s="762"/>
      <c r="L8" s="762"/>
      <c r="M8" s="763"/>
      <c r="N8" s="764"/>
      <c r="O8" s="765"/>
      <c r="P8" s="765"/>
      <c r="Q8" s="765"/>
      <c r="R8" s="766"/>
      <c r="S8" s="767"/>
      <c r="T8" s="767"/>
      <c r="U8" s="767"/>
      <c r="V8" s="768"/>
      <c r="W8" s="768"/>
      <c r="X8" s="768"/>
      <c r="Y8" s="768"/>
    </row>
    <row r="9" spans="1:25" ht="30" customHeight="1" x14ac:dyDescent="0.2">
      <c r="A9" s="531">
        <v>5</v>
      </c>
      <c r="B9" s="531"/>
      <c r="C9" s="304"/>
      <c r="D9" s="760"/>
      <c r="E9" s="760"/>
      <c r="F9" s="760"/>
      <c r="G9" s="760"/>
      <c r="H9" s="760"/>
      <c r="I9" s="760"/>
      <c r="J9" s="761"/>
      <c r="K9" s="762"/>
      <c r="L9" s="762"/>
      <c r="M9" s="763"/>
      <c r="N9" s="764"/>
      <c r="O9" s="765"/>
      <c r="P9" s="765"/>
      <c r="Q9" s="765"/>
      <c r="R9" s="766"/>
      <c r="S9" s="767"/>
      <c r="T9" s="767"/>
      <c r="U9" s="767"/>
      <c r="V9" s="768"/>
      <c r="W9" s="768"/>
      <c r="X9" s="768"/>
      <c r="Y9" s="768"/>
    </row>
    <row r="10" spans="1:25" ht="30" customHeight="1" x14ac:dyDescent="0.2">
      <c r="A10" s="531">
        <v>6</v>
      </c>
      <c r="B10" s="531"/>
      <c r="C10" s="304"/>
      <c r="D10" s="760"/>
      <c r="E10" s="760"/>
      <c r="F10" s="760"/>
      <c r="G10" s="760"/>
      <c r="H10" s="760"/>
      <c r="I10" s="760"/>
      <c r="J10" s="761"/>
      <c r="K10" s="762"/>
      <c r="L10" s="762"/>
      <c r="M10" s="763"/>
      <c r="N10" s="764"/>
      <c r="O10" s="765"/>
      <c r="P10" s="765"/>
      <c r="Q10" s="765"/>
      <c r="R10" s="766"/>
      <c r="S10" s="767"/>
      <c r="T10" s="767"/>
      <c r="U10" s="767"/>
      <c r="V10" s="768"/>
      <c r="W10" s="768"/>
      <c r="X10" s="768"/>
      <c r="Y10" s="768"/>
    </row>
    <row r="11" spans="1:25" ht="30" customHeight="1" x14ac:dyDescent="0.2">
      <c r="A11" s="531">
        <v>7</v>
      </c>
      <c r="B11" s="531"/>
      <c r="C11" s="304"/>
      <c r="D11" s="754"/>
      <c r="E11" s="754"/>
      <c r="F11" s="754"/>
      <c r="G11" s="754"/>
      <c r="H11" s="754"/>
      <c r="I11" s="754"/>
      <c r="J11" s="755"/>
      <c r="K11" s="756"/>
      <c r="L11" s="756"/>
      <c r="M11" s="757"/>
      <c r="N11" s="755"/>
      <c r="O11" s="756"/>
      <c r="P11" s="756"/>
      <c r="Q11" s="756"/>
      <c r="R11" s="757"/>
      <c r="S11" s="758"/>
      <c r="T11" s="758"/>
      <c r="U11" s="758"/>
      <c r="V11" s="759"/>
      <c r="W11" s="759"/>
      <c r="X11" s="759"/>
      <c r="Y11" s="759"/>
    </row>
    <row r="12" spans="1:25" ht="30" customHeight="1" x14ac:dyDescent="0.2">
      <c r="A12" s="531">
        <v>8</v>
      </c>
      <c r="B12" s="531"/>
      <c r="C12" s="304"/>
      <c r="D12" s="754"/>
      <c r="E12" s="754"/>
      <c r="F12" s="754"/>
      <c r="G12" s="754"/>
      <c r="H12" s="754"/>
      <c r="I12" s="754"/>
      <c r="J12" s="755"/>
      <c r="K12" s="756"/>
      <c r="L12" s="756"/>
      <c r="M12" s="757"/>
      <c r="N12" s="755"/>
      <c r="O12" s="756"/>
      <c r="P12" s="756"/>
      <c r="Q12" s="756"/>
      <c r="R12" s="757"/>
      <c r="S12" s="758"/>
      <c r="T12" s="758"/>
      <c r="U12" s="758"/>
      <c r="V12" s="759"/>
      <c r="W12" s="759"/>
      <c r="X12" s="759"/>
      <c r="Y12" s="759"/>
    </row>
    <row r="13" spans="1:25" ht="30" customHeight="1" x14ac:dyDescent="0.2">
      <c r="A13" s="531">
        <v>9</v>
      </c>
      <c r="B13" s="531"/>
      <c r="C13" s="304"/>
      <c r="D13" s="754"/>
      <c r="E13" s="754"/>
      <c r="F13" s="754"/>
      <c r="G13" s="754"/>
      <c r="H13" s="754"/>
      <c r="I13" s="754"/>
      <c r="J13" s="755"/>
      <c r="K13" s="756"/>
      <c r="L13" s="756"/>
      <c r="M13" s="757"/>
      <c r="N13" s="755"/>
      <c r="O13" s="756"/>
      <c r="P13" s="756"/>
      <c r="Q13" s="756"/>
      <c r="R13" s="757"/>
      <c r="S13" s="758"/>
      <c r="T13" s="758"/>
      <c r="U13" s="758"/>
      <c r="V13" s="759"/>
      <c r="W13" s="759"/>
      <c r="X13" s="759"/>
      <c r="Y13" s="759"/>
    </row>
    <row r="14" spans="1:25" ht="30" customHeight="1" x14ac:dyDescent="0.2">
      <c r="A14" s="531">
        <v>10</v>
      </c>
      <c r="B14" s="531"/>
      <c r="C14" s="304"/>
      <c r="D14" s="754"/>
      <c r="E14" s="754"/>
      <c r="F14" s="754"/>
      <c r="G14" s="754"/>
      <c r="H14" s="754"/>
      <c r="I14" s="754"/>
      <c r="J14" s="755"/>
      <c r="K14" s="756"/>
      <c r="L14" s="756"/>
      <c r="M14" s="757"/>
      <c r="N14" s="755"/>
      <c r="O14" s="756"/>
      <c r="P14" s="756"/>
      <c r="Q14" s="756"/>
      <c r="R14" s="757"/>
      <c r="S14" s="758"/>
      <c r="T14" s="758"/>
      <c r="U14" s="758"/>
      <c r="V14" s="759"/>
      <c r="W14" s="759"/>
      <c r="X14" s="759"/>
      <c r="Y14" s="759"/>
    </row>
    <row r="15" spans="1:25" ht="30" customHeight="1" thickBot="1" x14ac:dyDescent="0.25">
      <c r="A15" s="534" t="s">
        <v>80</v>
      </c>
      <c r="B15" s="534"/>
      <c r="C15" s="742" t="s">
        <v>81</v>
      </c>
      <c r="D15" s="743"/>
      <c r="E15" s="743"/>
      <c r="F15" s="743"/>
      <c r="G15" s="743"/>
      <c r="H15" s="743"/>
      <c r="I15" s="743"/>
      <c r="J15" s="743"/>
      <c r="K15" s="743"/>
      <c r="L15" s="743"/>
      <c r="M15" s="743"/>
      <c r="N15" s="743"/>
      <c r="O15" s="743"/>
      <c r="P15" s="743"/>
      <c r="Q15" s="743"/>
      <c r="R15" s="744"/>
      <c r="S15" s="745"/>
      <c r="T15" s="745"/>
      <c r="U15" s="745"/>
      <c r="V15" s="746"/>
      <c r="W15" s="746"/>
      <c r="X15" s="746"/>
      <c r="Y15" s="746"/>
    </row>
    <row r="16" spans="1:25" ht="28" customHeight="1" thickTop="1" x14ac:dyDescent="0.2">
      <c r="A16" s="747" t="s">
        <v>82</v>
      </c>
      <c r="B16" s="748"/>
      <c r="C16" s="748"/>
      <c r="D16" s="748"/>
      <c r="E16" s="748"/>
      <c r="F16" s="748"/>
      <c r="G16" s="748"/>
      <c r="H16" s="748"/>
      <c r="I16" s="748"/>
      <c r="J16" s="748"/>
      <c r="K16" s="748"/>
      <c r="L16" s="748"/>
      <c r="M16" s="748"/>
      <c r="N16" s="748"/>
      <c r="O16" s="748"/>
      <c r="P16" s="748"/>
      <c r="Q16" s="748"/>
      <c r="R16" s="748"/>
      <c r="S16" s="749">
        <f>SUM(S5:U15)</f>
        <v>0</v>
      </c>
      <c r="T16" s="750"/>
      <c r="U16" s="751"/>
      <c r="V16" s="752">
        <f>SUM(V5:Y15)</f>
        <v>0</v>
      </c>
      <c r="W16" s="752"/>
      <c r="X16" s="752"/>
      <c r="Y16" s="753"/>
    </row>
    <row r="17" spans="1:25" ht="18.649999999999999" customHeight="1" x14ac:dyDescent="0.2">
      <c r="A17" s="59" t="s">
        <v>282</v>
      </c>
      <c r="B17" s="58"/>
      <c r="C17" s="58"/>
      <c r="D17" s="58"/>
      <c r="E17" s="58"/>
      <c r="F17" s="58"/>
      <c r="G17" s="58"/>
      <c r="H17" s="58"/>
      <c r="I17" s="58"/>
      <c r="J17" s="58"/>
      <c r="K17" s="58"/>
      <c r="L17" s="58"/>
      <c r="M17" s="58"/>
      <c r="N17" s="58"/>
      <c r="O17" s="58"/>
      <c r="P17" s="58"/>
      <c r="Q17" s="58"/>
      <c r="R17" s="58"/>
      <c r="S17" s="58"/>
      <c r="T17" s="58"/>
      <c r="U17" s="58"/>
      <c r="V17" s="60"/>
      <c r="W17" s="60"/>
      <c r="X17" s="60"/>
      <c r="Y17" s="61"/>
    </row>
    <row r="18" spans="1:25" ht="18.649999999999999" customHeight="1" x14ac:dyDescent="0.2">
      <c r="A18" s="62" t="s">
        <v>257</v>
      </c>
      <c r="B18" s="63"/>
      <c r="C18" s="63"/>
      <c r="D18" s="63"/>
      <c r="E18" s="63"/>
      <c r="F18" s="63"/>
      <c r="G18" s="63"/>
      <c r="H18" s="63"/>
      <c r="I18" s="63"/>
      <c r="J18" s="63"/>
      <c r="K18" s="63"/>
      <c r="L18" s="63"/>
      <c r="M18" s="63"/>
      <c r="N18" s="63"/>
      <c r="O18" s="63"/>
      <c r="P18" s="63"/>
      <c r="Q18" s="63"/>
      <c r="R18" s="63"/>
      <c r="S18" s="63"/>
      <c r="T18" s="63"/>
      <c r="U18" s="63"/>
      <c r="V18" s="64"/>
      <c r="W18" s="64"/>
      <c r="X18" s="64"/>
      <c r="Y18" s="65"/>
    </row>
    <row r="19" spans="1:25" ht="18.649999999999999" customHeight="1" x14ac:dyDescent="0.2">
      <c r="A19" s="66" t="s">
        <v>83</v>
      </c>
      <c r="B19" s="67"/>
      <c r="C19" s="67"/>
      <c r="D19" s="67"/>
      <c r="E19" s="67"/>
      <c r="F19" s="67"/>
      <c r="G19" s="67"/>
      <c r="H19" s="67"/>
      <c r="I19" s="67"/>
      <c r="J19" s="67"/>
      <c r="K19" s="67"/>
      <c r="L19" s="67"/>
      <c r="M19" s="67"/>
      <c r="N19" s="67"/>
      <c r="O19" s="67"/>
      <c r="P19" s="67"/>
      <c r="Q19" s="67"/>
      <c r="R19" s="67"/>
      <c r="S19" s="67"/>
      <c r="T19" s="67"/>
      <c r="U19" s="67"/>
      <c r="V19" s="68"/>
      <c r="W19" s="68"/>
      <c r="X19" s="68"/>
      <c r="Y19" s="69"/>
    </row>
    <row r="20" spans="1:25" ht="39" customHeight="1" x14ac:dyDescent="0.2">
      <c r="A20" s="737" t="s">
        <v>142</v>
      </c>
      <c r="B20" s="738"/>
      <c r="C20" s="738"/>
      <c r="D20" s="738"/>
      <c r="E20" s="738"/>
      <c r="F20" s="738"/>
      <c r="G20" s="738"/>
      <c r="H20" s="738"/>
      <c r="I20" s="738"/>
      <c r="J20" s="738"/>
      <c r="K20" s="738"/>
      <c r="L20" s="738"/>
      <c r="M20" s="738"/>
      <c r="N20" s="738"/>
      <c r="O20" s="738"/>
      <c r="P20" s="738"/>
      <c r="Q20" s="738"/>
      <c r="R20" s="738"/>
      <c r="S20" s="738"/>
      <c r="T20" s="738"/>
      <c r="U20" s="738"/>
      <c r="V20" s="738"/>
      <c r="W20" s="738"/>
      <c r="X20" s="738"/>
      <c r="Y20" s="738"/>
    </row>
    <row r="21" spans="1:25" ht="63.65" customHeight="1" x14ac:dyDescent="0.2">
      <c r="A21" s="739" t="s">
        <v>71</v>
      </c>
      <c r="B21" s="739"/>
      <c r="C21" s="740"/>
      <c r="D21" s="740"/>
      <c r="E21" s="740"/>
      <c r="F21" s="740"/>
      <c r="G21" s="740"/>
      <c r="H21" s="740"/>
      <c r="I21" s="740"/>
      <c r="J21" s="740"/>
      <c r="K21" s="740"/>
      <c r="L21" s="740"/>
      <c r="M21" s="740"/>
      <c r="N21" s="740"/>
      <c r="O21" s="740"/>
      <c r="P21" s="740"/>
      <c r="Q21" s="740"/>
      <c r="R21" s="740"/>
      <c r="S21" s="740"/>
      <c r="T21" s="740"/>
      <c r="U21" s="740"/>
      <c r="V21" s="740"/>
      <c r="W21" s="740"/>
      <c r="X21" s="740"/>
      <c r="Y21" s="740"/>
    </row>
    <row r="22" spans="1:25" ht="14.5" customHeight="1" x14ac:dyDescent="0.2">
      <c r="A22" s="56"/>
      <c r="B22" s="56"/>
      <c r="C22" s="56"/>
      <c r="D22" s="57"/>
      <c r="E22" s="57"/>
      <c r="F22" s="57"/>
      <c r="G22" s="57"/>
      <c r="H22" s="57"/>
      <c r="I22" s="57"/>
      <c r="J22" s="57"/>
      <c r="K22" s="57"/>
      <c r="L22" s="57"/>
      <c r="M22" s="57"/>
      <c r="N22" s="57"/>
      <c r="O22" s="57"/>
      <c r="P22" s="57"/>
      <c r="Q22" s="57"/>
      <c r="R22" s="57"/>
      <c r="S22" s="57"/>
      <c r="T22" s="57"/>
      <c r="U22" s="57"/>
      <c r="V22" s="57"/>
      <c r="W22" s="57"/>
      <c r="X22" s="57"/>
      <c r="Y22" s="57"/>
    </row>
    <row r="23" spans="1:25" ht="26.5" customHeight="1" x14ac:dyDescent="0.2">
      <c r="A23" s="45" t="s">
        <v>139</v>
      </c>
    </row>
    <row r="24" spans="1:25" ht="13.5" customHeight="1" x14ac:dyDescent="0.2">
      <c r="A24" s="547" t="s">
        <v>84</v>
      </c>
      <c r="B24" s="547"/>
      <c r="C24" s="741" t="s">
        <v>27</v>
      </c>
      <c r="D24" s="723"/>
      <c r="E24" s="723"/>
      <c r="F24" s="723"/>
      <c r="G24" s="723"/>
      <c r="H24" s="724"/>
      <c r="I24" s="531" t="s">
        <v>28</v>
      </c>
      <c r="J24" s="531"/>
      <c r="K24" s="531"/>
      <c r="L24" s="531"/>
      <c r="M24" s="531" t="s">
        <v>29</v>
      </c>
      <c r="N24" s="531"/>
      <c r="O24" s="531"/>
      <c r="P24" s="531" t="s">
        <v>30</v>
      </c>
      <c r="Q24" s="531"/>
      <c r="R24" s="531"/>
      <c r="S24" s="531" t="s">
        <v>31</v>
      </c>
      <c r="T24" s="531"/>
      <c r="U24" s="531"/>
      <c r="V24" s="531" t="s">
        <v>32</v>
      </c>
      <c r="W24" s="531"/>
      <c r="X24" s="531"/>
      <c r="Y24" s="531"/>
    </row>
    <row r="25" spans="1:25" ht="34" customHeight="1" x14ac:dyDescent="0.2">
      <c r="A25" s="547">
        <v>1</v>
      </c>
      <c r="B25" s="547"/>
      <c r="C25" s="729"/>
      <c r="D25" s="730"/>
      <c r="E25" s="730"/>
      <c r="F25" s="730"/>
      <c r="G25" s="730"/>
      <c r="H25" s="731"/>
      <c r="I25" s="736"/>
      <c r="J25" s="736"/>
      <c r="K25" s="736"/>
      <c r="L25" s="736"/>
      <c r="M25" s="733"/>
      <c r="N25" s="733"/>
      <c r="O25" s="733"/>
      <c r="P25" s="734"/>
      <c r="Q25" s="734"/>
      <c r="R25" s="734"/>
      <c r="S25" s="735"/>
      <c r="T25" s="735"/>
      <c r="U25" s="735"/>
      <c r="V25" s="728"/>
      <c r="W25" s="728"/>
      <c r="X25" s="728"/>
      <c r="Y25" s="728"/>
    </row>
    <row r="26" spans="1:25" ht="34" customHeight="1" x14ac:dyDescent="0.2">
      <c r="A26" s="547">
        <v>2</v>
      </c>
      <c r="B26" s="547"/>
      <c r="C26" s="729"/>
      <c r="D26" s="730"/>
      <c r="E26" s="730"/>
      <c r="F26" s="730"/>
      <c r="G26" s="730"/>
      <c r="H26" s="731"/>
      <c r="I26" s="732"/>
      <c r="J26" s="732"/>
      <c r="K26" s="732"/>
      <c r="L26" s="732"/>
      <c r="M26" s="733"/>
      <c r="N26" s="733"/>
      <c r="O26" s="733"/>
      <c r="P26" s="734"/>
      <c r="Q26" s="734"/>
      <c r="R26" s="734"/>
      <c r="S26" s="735"/>
      <c r="T26" s="735"/>
      <c r="U26" s="735"/>
      <c r="V26" s="728"/>
      <c r="W26" s="728"/>
      <c r="X26" s="728"/>
      <c r="Y26" s="728"/>
    </row>
    <row r="27" spans="1:25" ht="34" customHeight="1" x14ac:dyDescent="0.2">
      <c r="A27" s="547">
        <v>3</v>
      </c>
      <c r="B27" s="547"/>
      <c r="C27" s="729"/>
      <c r="D27" s="730"/>
      <c r="E27" s="730"/>
      <c r="F27" s="730"/>
      <c r="G27" s="730"/>
      <c r="H27" s="731"/>
      <c r="I27" s="732"/>
      <c r="J27" s="732"/>
      <c r="K27" s="732"/>
      <c r="L27" s="732"/>
      <c r="M27" s="733"/>
      <c r="N27" s="733"/>
      <c r="O27" s="733"/>
      <c r="P27" s="734"/>
      <c r="Q27" s="734"/>
      <c r="R27" s="734"/>
      <c r="S27" s="735"/>
      <c r="T27" s="735"/>
      <c r="U27" s="735"/>
      <c r="V27" s="728"/>
      <c r="W27" s="728"/>
      <c r="X27" s="728"/>
      <c r="Y27" s="728"/>
    </row>
    <row r="28" spans="1:25" ht="34" customHeight="1" x14ac:dyDescent="0.2">
      <c r="A28" s="547">
        <v>4</v>
      </c>
      <c r="B28" s="547"/>
      <c r="C28" s="729"/>
      <c r="D28" s="730"/>
      <c r="E28" s="730"/>
      <c r="F28" s="730"/>
      <c r="G28" s="730"/>
      <c r="H28" s="731"/>
      <c r="I28" s="732"/>
      <c r="J28" s="732"/>
      <c r="K28" s="732"/>
      <c r="L28" s="732"/>
      <c r="M28" s="733"/>
      <c r="N28" s="733"/>
      <c r="O28" s="733"/>
      <c r="P28" s="734"/>
      <c r="Q28" s="734"/>
      <c r="R28" s="734"/>
      <c r="S28" s="735"/>
      <c r="T28" s="735"/>
      <c r="U28" s="735"/>
      <c r="V28" s="728"/>
      <c r="W28" s="728"/>
      <c r="X28" s="728"/>
      <c r="Y28" s="728"/>
    </row>
    <row r="29" spans="1:25" ht="34" customHeight="1" x14ac:dyDescent="0.2">
      <c r="A29" s="547">
        <v>5</v>
      </c>
      <c r="B29" s="547"/>
      <c r="C29" s="729"/>
      <c r="D29" s="730"/>
      <c r="E29" s="730"/>
      <c r="F29" s="730"/>
      <c r="G29" s="730"/>
      <c r="H29" s="731"/>
      <c r="I29" s="732"/>
      <c r="J29" s="732"/>
      <c r="K29" s="732"/>
      <c r="L29" s="732"/>
      <c r="M29" s="733"/>
      <c r="N29" s="733"/>
      <c r="O29" s="733"/>
      <c r="P29" s="734"/>
      <c r="Q29" s="734"/>
      <c r="R29" s="734"/>
      <c r="S29" s="735"/>
      <c r="T29" s="735"/>
      <c r="U29" s="735"/>
      <c r="V29" s="728"/>
      <c r="W29" s="728"/>
      <c r="X29" s="728"/>
      <c r="Y29" s="728"/>
    </row>
  </sheetData>
  <sheetProtection sheet="1" formatCells="0" formatColumns="0" formatRows="0" insertColumns="0" insertRows="0" deleteColumns="0" deleteRows="0" selectLockedCells="1"/>
  <mergeCells count="119">
    <mergeCell ref="A5:B5"/>
    <mergeCell ref="D5:I5"/>
    <mergeCell ref="J5:M5"/>
    <mergeCell ref="N5:R5"/>
    <mergeCell ref="S5:U5"/>
    <mergeCell ref="V5:Y5"/>
    <mergeCell ref="A2:Y3"/>
    <mergeCell ref="A4:B4"/>
    <mergeCell ref="D4:I4"/>
    <mergeCell ref="J4:M4"/>
    <mergeCell ref="N4:R4"/>
    <mergeCell ref="S4:U4"/>
    <mergeCell ref="V4:Y4"/>
    <mergeCell ref="A7:B7"/>
    <mergeCell ref="D7:I7"/>
    <mergeCell ref="J7:M7"/>
    <mergeCell ref="N7:R7"/>
    <mergeCell ref="S7:U7"/>
    <mergeCell ref="V7:Y7"/>
    <mergeCell ref="A6:B6"/>
    <mergeCell ref="D6:I6"/>
    <mergeCell ref="J6:M6"/>
    <mergeCell ref="N6:R6"/>
    <mergeCell ref="S6:U6"/>
    <mergeCell ref="V6:Y6"/>
    <mergeCell ref="A9:B9"/>
    <mergeCell ref="D9:I9"/>
    <mergeCell ref="J9:M9"/>
    <mergeCell ref="N9:R9"/>
    <mergeCell ref="S9:U9"/>
    <mergeCell ref="V9:Y9"/>
    <mergeCell ref="A8:B8"/>
    <mergeCell ref="D8:I8"/>
    <mergeCell ref="J8:M8"/>
    <mergeCell ref="N8:R8"/>
    <mergeCell ref="S8:U8"/>
    <mergeCell ref="V8:Y8"/>
    <mergeCell ref="A11:B11"/>
    <mergeCell ref="D11:I11"/>
    <mergeCell ref="J11:M11"/>
    <mergeCell ref="N11:R11"/>
    <mergeCell ref="S11:U11"/>
    <mergeCell ref="V11:Y11"/>
    <mergeCell ref="A10:B10"/>
    <mergeCell ref="D10:I10"/>
    <mergeCell ref="J10:M10"/>
    <mergeCell ref="N10:R10"/>
    <mergeCell ref="S10:U10"/>
    <mergeCell ref="V10:Y10"/>
    <mergeCell ref="A13:B13"/>
    <mergeCell ref="D13:I13"/>
    <mergeCell ref="J13:M13"/>
    <mergeCell ref="N13:R13"/>
    <mergeCell ref="S13:U13"/>
    <mergeCell ref="V13:Y13"/>
    <mergeCell ref="A12:B12"/>
    <mergeCell ref="D12:I12"/>
    <mergeCell ref="J12:M12"/>
    <mergeCell ref="N12:R12"/>
    <mergeCell ref="S12:U12"/>
    <mergeCell ref="V12:Y12"/>
    <mergeCell ref="A15:B15"/>
    <mergeCell ref="C15:R15"/>
    <mergeCell ref="S15:U15"/>
    <mergeCell ref="V15:Y15"/>
    <mergeCell ref="A16:R16"/>
    <mergeCell ref="S16:U16"/>
    <mergeCell ref="V16:Y16"/>
    <mergeCell ref="A14:B14"/>
    <mergeCell ref="D14:I14"/>
    <mergeCell ref="J14:M14"/>
    <mergeCell ref="N14:R14"/>
    <mergeCell ref="S14:U14"/>
    <mergeCell ref="V14:Y14"/>
    <mergeCell ref="A20:Y20"/>
    <mergeCell ref="A21:B21"/>
    <mergeCell ref="C21:Y21"/>
    <mergeCell ref="A24:B24"/>
    <mergeCell ref="C24:H24"/>
    <mergeCell ref="I24:L24"/>
    <mergeCell ref="M24:O24"/>
    <mergeCell ref="P24:R24"/>
    <mergeCell ref="S24:U24"/>
    <mergeCell ref="V24:Y24"/>
    <mergeCell ref="V25:Y25"/>
    <mergeCell ref="A26:B26"/>
    <mergeCell ref="C26:H26"/>
    <mergeCell ref="I26:L26"/>
    <mergeCell ref="M26:O26"/>
    <mergeCell ref="P26:R26"/>
    <mergeCell ref="S26:U26"/>
    <mergeCell ref="V26:Y26"/>
    <mergeCell ref="A25:B25"/>
    <mergeCell ref="C25:H25"/>
    <mergeCell ref="I25:L25"/>
    <mergeCell ref="M25:O25"/>
    <mergeCell ref="P25:R25"/>
    <mergeCell ref="S25:U25"/>
    <mergeCell ref="V29:Y29"/>
    <mergeCell ref="A29:B29"/>
    <mergeCell ref="C29:H29"/>
    <mergeCell ref="I29:L29"/>
    <mergeCell ref="M29:O29"/>
    <mergeCell ref="P29:R29"/>
    <mergeCell ref="S29:U29"/>
    <mergeCell ref="V27:Y27"/>
    <mergeCell ref="A28:B28"/>
    <mergeCell ref="C28:H28"/>
    <mergeCell ref="I28:L28"/>
    <mergeCell ref="M28:O28"/>
    <mergeCell ref="P28:R28"/>
    <mergeCell ref="S28:U28"/>
    <mergeCell ref="V28:Y28"/>
    <mergeCell ref="A27:B27"/>
    <mergeCell ref="C27:H27"/>
    <mergeCell ref="I27:L27"/>
    <mergeCell ref="M27:O27"/>
    <mergeCell ref="P27:R27"/>
    <mergeCell ref="S27:U27"/>
  </mergeCells>
  <phoneticPr fontId="2"/>
  <pageMargins left="0.70866141732283472" right="0.70866141732283472" top="0.74803149606299213" bottom="0.74803149606299213" header="0.31496062992125984" footer="0.31496062992125984"/>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選択肢!$T$2:$T$4</xm:f>
          </x14:formula1>
          <xm:sqref>C5:C14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J43"/>
  <sheetViews>
    <sheetView showGridLines="0" zoomScale="110" zoomScaleNormal="110" zoomScaleSheetLayoutView="80" zoomScalePageLayoutView="55" workbookViewId="0">
      <selection activeCell="B3" sqref="B3:C3"/>
    </sheetView>
  </sheetViews>
  <sheetFormatPr defaultColWidth="2.6328125" defaultRowHeight="13.5" x14ac:dyDescent="0.2"/>
  <cols>
    <col min="1" max="1" width="16.36328125" style="22" customWidth="1"/>
    <col min="2" max="2" width="15.81640625" style="22" customWidth="1"/>
    <col min="3" max="3" width="6.6328125" style="22" customWidth="1"/>
    <col min="4" max="4" width="10.26953125" style="22" customWidth="1"/>
    <col min="5" max="5" width="7.26953125" style="22" customWidth="1"/>
    <col min="6" max="6" width="8.36328125" style="22" customWidth="1"/>
    <col min="7" max="7" width="7.26953125" style="22" customWidth="1"/>
    <col min="8" max="8" width="10.453125" style="22" customWidth="1"/>
    <col min="9" max="9" width="8.36328125" style="22" customWidth="1"/>
    <col min="10" max="10" width="6.90625" style="22" bestFit="1" customWidth="1"/>
    <col min="11" max="22" width="2.6328125" style="22"/>
    <col min="23" max="23" width="8.08984375" style="22" customWidth="1"/>
    <col min="24" max="16384" width="2.6328125" style="22"/>
  </cols>
  <sheetData>
    <row r="1" spans="1:10" ht="22.5" customHeight="1" x14ac:dyDescent="0.2">
      <c r="A1" s="783" t="s">
        <v>827</v>
      </c>
      <c r="B1" s="783"/>
      <c r="C1" s="783"/>
      <c r="D1" s="783"/>
      <c r="E1" s="783"/>
      <c r="F1" s="783"/>
      <c r="G1" s="783"/>
      <c r="H1" s="783"/>
      <c r="I1" s="783"/>
    </row>
    <row r="2" spans="1:10" ht="19.5" customHeight="1" x14ac:dyDescent="0.35">
      <c r="A2" s="784" t="s">
        <v>826</v>
      </c>
      <c r="B2" s="785"/>
      <c r="C2" s="785"/>
      <c r="D2" s="785"/>
      <c r="E2" s="785"/>
      <c r="F2" s="785"/>
      <c r="G2" s="785"/>
      <c r="H2" s="394"/>
      <c r="I2" s="395"/>
    </row>
    <row r="3" spans="1:10" ht="38" customHeight="1" x14ac:dyDescent="0.2">
      <c r="A3" s="391" t="s">
        <v>535</v>
      </c>
      <c r="B3" s="779"/>
      <c r="C3" s="780"/>
      <c r="D3" s="396" t="s">
        <v>728</v>
      </c>
      <c r="E3" s="786"/>
      <c r="F3" s="787"/>
      <c r="G3" s="787"/>
      <c r="H3" s="788"/>
      <c r="I3" s="390" t="s">
        <v>536</v>
      </c>
    </row>
    <row r="4" spans="1:10" ht="99" customHeight="1" x14ac:dyDescent="0.2">
      <c r="A4" s="391" t="s">
        <v>738</v>
      </c>
      <c r="B4" s="789"/>
      <c r="C4" s="790"/>
      <c r="D4" s="790"/>
      <c r="E4" s="790"/>
      <c r="F4" s="790"/>
      <c r="G4" s="790"/>
      <c r="H4" s="790"/>
      <c r="I4" s="791"/>
      <c r="J4" s="22">
        <f>LEN(B4)</f>
        <v>0</v>
      </c>
    </row>
    <row r="5" spans="1:10" ht="8" customHeight="1" x14ac:dyDescent="0.2">
      <c r="A5" s="397"/>
      <c r="B5" s="398"/>
      <c r="C5" s="397"/>
      <c r="D5" s="397"/>
      <c r="E5" s="397"/>
      <c r="F5" s="397"/>
      <c r="G5" s="397"/>
      <c r="H5" s="397"/>
      <c r="I5" s="399"/>
    </row>
    <row r="6" spans="1:10" ht="101" customHeight="1" x14ac:dyDescent="0.2">
      <c r="A6" s="400" t="s">
        <v>771</v>
      </c>
      <c r="B6" s="776"/>
      <c r="C6" s="777"/>
      <c r="D6" s="777"/>
      <c r="E6" s="777"/>
      <c r="F6" s="777"/>
      <c r="G6" s="777"/>
      <c r="H6" s="777"/>
      <c r="I6" s="778"/>
      <c r="J6" s="22">
        <f>LEN(B6)</f>
        <v>0</v>
      </c>
    </row>
    <row r="7" spans="1:10" ht="102.5" customHeight="1" x14ac:dyDescent="0.2">
      <c r="A7" s="401" t="s">
        <v>770</v>
      </c>
      <c r="B7" s="797"/>
      <c r="C7" s="798"/>
      <c r="D7" s="798"/>
      <c r="E7" s="798"/>
      <c r="F7" s="798"/>
      <c r="G7" s="798"/>
      <c r="H7" s="798"/>
      <c r="I7" s="799"/>
      <c r="J7" s="22">
        <f>LEN(B7)</f>
        <v>0</v>
      </c>
    </row>
    <row r="8" spans="1:10" ht="7" customHeight="1" x14ac:dyDescent="0.2">
      <c r="A8" s="398"/>
      <c r="B8" s="402"/>
      <c r="C8" s="402"/>
      <c r="D8" s="402"/>
      <c r="E8" s="402"/>
      <c r="F8" s="402"/>
      <c r="G8" s="402"/>
      <c r="H8" s="402"/>
      <c r="I8" s="402"/>
    </row>
    <row r="9" spans="1:10" ht="20.5" customHeight="1" x14ac:dyDescent="0.2">
      <c r="A9" s="792" t="s">
        <v>739</v>
      </c>
      <c r="B9" s="403" t="s">
        <v>740</v>
      </c>
      <c r="C9" s="781"/>
      <c r="D9" s="781"/>
      <c r="E9" s="781"/>
      <c r="F9" s="781"/>
      <c r="G9" s="781"/>
      <c r="H9" s="781"/>
      <c r="I9" s="782"/>
      <c r="J9" s="22">
        <f>LEN(C9)</f>
        <v>0</v>
      </c>
    </row>
    <row r="10" spans="1:10" ht="20.5" customHeight="1" x14ac:dyDescent="0.2">
      <c r="A10" s="793"/>
      <c r="B10" s="404" t="s">
        <v>741</v>
      </c>
      <c r="C10" s="405"/>
      <c r="D10" s="405"/>
      <c r="E10" s="405"/>
      <c r="F10" s="405"/>
      <c r="G10" s="405"/>
      <c r="H10" s="405"/>
      <c r="I10" s="406"/>
    </row>
    <row r="11" spans="1:10" ht="97.5" customHeight="1" x14ac:dyDescent="0.2">
      <c r="A11" s="794"/>
      <c r="B11" s="795"/>
      <c r="C11" s="796"/>
      <c r="D11" s="796"/>
      <c r="E11" s="796"/>
      <c r="F11" s="796"/>
      <c r="G11" s="796"/>
      <c r="H11" s="796"/>
      <c r="I11" s="796"/>
      <c r="J11" s="340">
        <f>LEN(B11)</f>
        <v>0</v>
      </c>
    </row>
    <row r="12" spans="1:10" ht="7.5" customHeight="1" x14ac:dyDescent="0.2">
      <c r="A12" s="398"/>
      <c r="B12" s="407"/>
      <c r="C12" s="408"/>
      <c r="D12" s="408"/>
      <c r="E12" s="408"/>
      <c r="F12" s="408"/>
      <c r="G12" s="408"/>
      <c r="H12" s="408"/>
      <c r="I12" s="408"/>
      <c r="J12" s="340"/>
    </row>
    <row r="13" spans="1:10" ht="101.5" customHeight="1" x14ac:dyDescent="0.2">
      <c r="A13" s="400" t="s">
        <v>773</v>
      </c>
      <c r="B13" s="776"/>
      <c r="C13" s="777"/>
      <c r="D13" s="777"/>
      <c r="E13" s="777"/>
      <c r="F13" s="777"/>
      <c r="G13" s="777"/>
      <c r="H13" s="777"/>
      <c r="I13" s="778"/>
      <c r="J13" s="340">
        <f>LEN(B13)</f>
        <v>0</v>
      </c>
    </row>
    <row r="14" spans="1:10" ht="72" customHeight="1" x14ac:dyDescent="0.2">
      <c r="A14" s="409" t="s">
        <v>772</v>
      </c>
      <c r="B14" s="773"/>
      <c r="C14" s="774"/>
      <c r="D14" s="774"/>
      <c r="E14" s="774"/>
      <c r="F14" s="774"/>
      <c r="G14" s="774"/>
      <c r="H14" s="774"/>
      <c r="I14" s="775"/>
      <c r="J14" s="340">
        <f>LEN(B14)</f>
        <v>0</v>
      </c>
    </row>
    <row r="15" spans="1:10" ht="71" customHeight="1" x14ac:dyDescent="0.2">
      <c r="A15" s="410" t="s">
        <v>742</v>
      </c>
      <c r="B15" s="770"/>
      <c r="C15" s="771"/>
      <c r="D15" s="771"/>
      <c r="E15" s="771"/>
      <c r="F15" s="771"/>
      <c r="G15" s="771"/>
      <c r="H15" s="771"/>
      <c r="I15" s="772"/>
      <c r="J15" s="22">
        <f>LEN(B15)</f>
        <v>0</v>
      </c>
    </row>
    <row r="16" spans="1:10" ht="52.5" customHeight="1" x14ac:dyDescent="0.2">
      <c r="A16" s="341"/>
      <c r="B16" s="341"/>
      <c r="C16" s="341"/>
      <c r="D16" s="341"/>
      <c r="E16" s="341"/>
      <c r="F16" s="341"/>
      <c r="G16" s="341"/>
      <c r="H16" s="341"/>
      <c r="I16" s="341"/>
    </row>
    <row r="17" spans="1:9" ht="30" customHeight="1" x14ac:dyDescent="0.2">
      <c r="A17" s="341"/>
      <c r="B17" s="341"/>
      <c r="C17" s="341"/>
      <c r="D17" s="341"/>
      <c r="E17" s="341"/>
      <c r="F17" s="341"/>
      <c r="G17" s="341"/>
      <c r="H17" s="341"/>
      <c r="I17" s="341"/>
    </row>
    <row r="18" spans="1:9" ht="23.15" customHeight="1" x14ac:dyDescent="0.2">
      <c r="A18" s="341"/>
      <c r="B18" s="341"/>
      <c r="C18" s="341"/>
      <c r="D18" s="341"/>
      <c r="E18" s="341"/>
      <c r="F18" s="341"/>
      <c r="G18" s="341"/>
      <c r="H18" s="341"/>
      <c r="I18" s="341"/>
    </row>
    <row r="19" spans="1:9" ht="20.5" customHeight="1" x14ac:dyDescent="0.2">
      <c r="A19" s="341"/>
      <c r="B19" s="341"/>
      <c r="C19" s="341"/>
      <c r="D19" s="341"/>
      <c r="E19" s="341"/>
      <c r="F19" s="341"/>
      <c r="G19" s="341"/>
      <c r="H19" s="341"/>
      <c r="I19" s="341"/>
    </row>
    <row r="20" spans="1:9" ht="23.15" customHeight="1" x14ac:dyDescent="0.2">
      <c r="A20" s="341"/>
      <c r="B20" s="341"/>
      <c r="C20" s="341"/>
      <c r="D20" s="341"/>
      <c r="E20" s="341"/>
      <c r="F20" s="341"/>
      <c r="G20" s="341"/>
      <c r="H20" s="341"/>
      <c r="I20" s="341"/>
    </row>
    <row r="21" spans="1:9" ht="23.15" customHeight="1" x14ac:dyDescent="0.2">
      <c r="A21" s="341"/>
      <c r="B21" s="341"/>
      <c r="C21" s="341"/>
      <c r="D21" s="341"/>
      <c r="E21" s="341"/>
      <c r="F21" s="341"/>
      <c r="G21" s="341"/>
      <c r="H21" s="341"/>
      <c r="I21" s="341"/>
    </row>
    <row r="22" spans="1:9" ht="23.15" customHeight="1" x14ac:dyDescent="0.2">
      <c r="A22" s="341"/>
      <c r="B22" s="341"/>
      <c r="C22" s="341"/>
      <c r="D22" s="341"/>
      <c r="E22" s="341"/>
      <c r="F22" s="341"/>
      <c r="G22" s="341"/>
      <c r="H22" s="341"/>
      <c r="I22" s="341"/>
    </row>
    <row r="23" spans="1:9" ht="13.5" customHeight="1" x14ac:dyDescent="0.2">
      <c r="A23" s="341"/>
      <c r="B23" s="341"/>
      <c r="C23" s="341"/>
      <c r="D23" s="341"/>
      <c r="E23" s="341"/>
      <c r="F23" s="341"/>
      <c r="G23" s="341"/>
      <c r="H23" s="341"/>
      <c r="I23" s="341"/>
    </row>
    <row r="24" spans="1:9" ht="13.5" customHeight="1" x14ac:dyDescent="0.2">
      <c r="A24" s="341"/>
      <c r="B24" s="341"/>
      <c r="C24" s="341"/>
      <c r="D24" s="341"/>
      <c r="E24" s="341"/>
      <c r="F24" s="341"/>
      <c r="G24" s="341"/>
      <c r="H24" s="341"/>
      <c r="I24" s="341"/>
    </row>
    <row r="25" spans="1:9" ht="13.5" customHeight="1" x14ac:dyDescent="0.2">
      <c r="A25" s="341"/>
      <c r="B25" s="341"/>
      <c r="C25" s="341"/>
      <c r="D25" s="341"/>
      <c r="E25" s="341"/>
      <c r="F25" s="341"/>
      <c r="G25" s="341"/>
      <c r="H25" s="341"/>
      <c r="I25" s="341"/>
    </row>
    <row r="26" spans="1:9" ht="13.5" customHeight="1" x14ac:dyDescent="0.2">
      <c r="A26" s="341"/>
      <c r="B26" s="341"/>
      <c r="C26" s="341"/>
      <c r="D26" s="341"/>
      <c r="E26" s="341"/>
      <c r="F26" s="341"/>
      <c r="G26" s="341"/>
      <c r="H26" s="341"/>
      <c r="I26" s="341"/>
    </row>
    <row r="27" spans="1:9" ht="13.5" customHeight="1" x14ac:dyDescent="0.2">
      <c r="A27" s="341"/>
      <c r="B27" s="341"/>
      <c r="C27" s="341"/>
      <c r="D27" s="341"/>
      <c r="E27" s="341"/>
      <c r="F27" s="341"/>
      <c r="G27" s="341"/>
      <c r="H27" s="341"/>
      <c r="I27" s="341"/>
    </row>
    <row r="28" spans="1:9" ht="13.5" customHeight="1" x14ac:dyDescent="0.2">
      <c r="A28" s="341"/>
      <c r="B28" s="341"/>
      <c r="C28" s="341"/>
      <c r="D28" s="341"/>
      <c r="E28" s="341"/>
      <c r="F28" s="341"/>
      <c r="G28" s="341"/>
      <c r="H28" s="341"/>
      <c r="I28" s="341"/>
    </row>
    <row r="29" spans="1:9" ht="13.5" customHeight="1" x14ac:dyDescent="0.2">
      <c r="A29" s="341"/>
      <c r="B29" s="341"/>
      <c r="C29" s="341"/>
      <c r="D29" s="341"/>
      <c r="E29" s="341"/>
      <c r="F29" s="341"/>
      <c r="G29" s="341"/>
      <c r="H29" s="341"/>
      <c r="I29" s="341"/>
    </row>
    <row r="30" spans="1:9" ht="13.5" customHeight="1" x14ac:dyDescent="0.2">
      <c r="A30" s="341"/>
      <c r="B30" s="341"/>
      <c r="C30" s="341"/>
      <c r="D30" s="341"/>
      <c r="E30" s="341"/>
      <c r="F30" s="341"/>
      <c r="G30" s="341"/>
      <c r="H30" s="341"/>
      <c r="I30" s="341"/>
    </row>
    <row r="31" spans="1:9" ht="28" customHeight="1" x14ac:dyDescent="0.2">
      <c r="A31" s="341"/>
      <c r="B31" s="341"/>
      <c r="C31" s="341"/>
      <c r="D31" s="341"/>
      <c r="E31" s="341"/>
      <c r="F31" s="341"/>
      <c r="G31" s="341"/>
      <c r="H31" s="341"/>
      <c r="I31" s="341"/>
    </row>
    <row r="32" spans="1:9" ht="28" customHeight="1" x14ac:dyDescent="0.2">
      <c r="A32" s="341"/>
      <c r="B32" s="341"/>
      <c r="C32" s="341"/>
      <c r="D32" s="341"/>
      <c r="E32" s="341"/>
      <c r="F32" s="341"/>
      <c r="G32" s="341"/>
      <c r="H32" s="341"/>
      <c r="I32" s="341"/>
    </row>
    <row r="33" ht="28" customHeight="1" x14ac:dyDescent="0.2"/>
    <row r="34" ht="28" customHeight="1" x14ac:dyDescent="0.2"/>
    <row r="35" ht="28" customHeight="1" x14ac:dyDescent="0.2"/>
    <row r="36" ht="28" customHeight="1" x14ac:dyDescent="0.2"/>
    <row r="37" ht="28" customHeight="1" x14ac:dyDescent="0.2"/>
    <row r="38" ht="28" customHeight="1" x14ac:dyDescent="0.2"/>
    <row r="39" ht="28" customHeight="1" x14ac:dyDescent="0.2"/>
    <row r="40" ht="28" customHeight="1" x14ac:dyDescent="0.2"/>
    <row r="41" ht="28" customHeight="1" x14ac:dyDescent="0.2"/>
    <row r="42" ht="28" customHeight="1" x14ac:dyDescent="0.2"/>
    <row r="43" ht="28" customHeight="1" x14ac:dyDescent="0.2"/>
  </sheetData>
  <sheetProtection sheet="1" formatCells="0" formatColumns="0" formatRows="0" insertColumns="0" insertRows="0" selectLockedCells="1"/>
  <mergeCells count="13">
    <mergeCell ref="A1:I1"/>
    <mergeCell ref="A2:G2"/>
    <mergeCell ref="E3:H3"/>
    <mergeCell ref="B4:I4"/>
    <mergeCell ref="A9:A11"/>
    <mergeCell ref="B11:I11"/>
    <mergeCell ref="B6:I6"/>
    <mergeCell ref="B7:I7"/>
    <mergeCell ref="B15:I15"/>
    <mergeCell ref="B14:I14"/>
    <mergeCell ref="B13:I13"/>
    <mergeCell ref="B3:C3"/>
    <mergeCell ref="C9:I9"/>
  </mergeCells>
  <phoneticPr fontId="2"/>
  <dataValidations count="2">
    <dataValidation allowBlank="1" showInputMessage="1" showErrorMessage="1" prompt="使用するデジタル技術を端的にご記入ください" sqref="B3:C3"/>
    <dataValidation allowBlank="1" showInputMessage="1" showErrorMessage="1" prompt="＊＊＊の（な）サービス、＊＊＊（を可能とする）サービス、という流れの文章になるようにしてください" sqref="E3:H3"/>
  </dataValidations>
  <pageMargins left="0.7" right="0.7" top="0.75" bottom="0.75" header="0.3" footer="0.3"/>
  <pageSetup paperSize="9" scale="98" orientation="portrait" r:id="rId1"/>
  <rowBreaks count="1" manualBreakCount="1">
    <brk id="1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Q12"/>
  <sheetViews>
    <sheetView showGridLines="0" zoomScaleNormal="100" zoomScaleSheetLayoutView="100" zoomScalePageLayoutView="55" workbookViewId="0">
      <selection activeCell="C2" sqref="C2:P2"/>
    </sheetView>
  </sheetViews>
  <sheetFormatPr defaultColWidth="2.6328125" defaultRowHeight="13.5" x14ac:dyDescent="0.2"/>
  <cols>
    <col min="1" max="1" width="5.08984375" style="22" customWidth="1"/>
    <col min="2" max="2" width="14.54296875" style="22" customWidth="1"/>
    <col min="3" max="5" width="4.90625" style="22" customWidth="1"/>
    <col min="6" max="6" width="5.1796875" style="22" customWidth="1"/>
    <col min="7" max="9" width="4.6328125" style="22" customWidth="1"/>
    <col min="10" max="10" width="5.453125" style="22" customWidth="1"/>
    <col min="11" max="12" width="4.6328125" style="22" customWidth="1"/>
    <col min="13" max="14" width="5.453125" style="22" customWidth="1"/>
    <col min="15" max="15" width="8.90625" style="22" customWidth="1"/>
    <col min="16" max="16" width="22.81640625" style="22" customWidth="1"/>
    <col min="17" max="17" width="5" style="22" bestFit="1" customWidth="1"/>
    <col min="18" max="16384" width="2.6328125" style="22"/>
  </cols>
  <sheetData>
    <row r="1" spans="1:17" ht="19.5" customHeight="1" x14ac:dyDescent="0.35">
      <c r="A1" s="411" t="s">
        <v>828</v>
      </c>
      <c r="B1" s="412"/>
      <c r="C1" s="412"/>
      <c r="D1" s="412"/>
      <c r="E1" s="412"/>
      <c r="F1" s="412"/>
      <c r="G1" s="413"/>
      <c r="H1" s="413"/>
      <c r="I1" s="413"/>
      <c r="J1" s="413"/>
      <c r="K1" s="413"/>
      <c r="L1" s="413"/>
      <c r="M1" s="413"/>
      <c r="N1" s="413"/>
      <c r="O1" s="413"/>
      <c r="P1" s="414"/>
    </row>
    <row r="2" spans="1:17" ht="105" customHeight="1" x14ac:dyDescent="0.2">
      <c r="A2" s="800" t="s">
        <v>779</v>
      </c>
      <c r="B2" s="346" t="s">
        <v>774</v>
      </c>
      <c r="C2" s="803"/>
      <c r="D2" s="804"/>
      <c r="E2" s="804"/>
      <c r="F2" s="804"/>
      <c r="G2" s="804"/>
      <c r="H2" s="804"/>
      <c r="I2" s="804"/>
      <c r="J2" s="804"/>
      <c r="K2" s="804"/>
      <c r="L2" s="804"/>
      <c r="M2" s="804"/>
      <c r="N2" s="804"/>
      <c r="O2" s="804"/>
      <c r="P2" s="805"/>
      <c r="Q2" s="22">
        <f>LEN(C2)</f>
        <v>0</v>
      </c>
    </row>
    <row r="3" spans="1:17" ht="105" customHeight="1" x14ac:dyDescent="0.2">
      <c r="A3" s="801"/>
      <c r="B3" s="415" t="s">
        <v>775</v>
      </c>
      <c r="C3" s="806"/>
      <c r="D3" s="807"/>
      <c r="E3" s="807"/>
      <c r="F3" s="807"/>
      <c r="G3" s="807"/>
      <c r="H3" s="807"/>
      <c r="I3" s="807"/>
      <c r="J3" s="807"/>
      <c r="K3" s="807"/>
      <c r="L3" s="807"/>
      <c r="M3" s="807"/>
      <c r="N3" s="807"/>
      <c r="O3" s="807"/>
      <c r="P3" s="808"/>
      <c r="Q3" s="22">
        <f t="shared" ref="Q3:Q12" si="0">LEN(C3)</f>
        <v>0</v>
      </c>
    </row>
    <row r="4" spans="1:17" ht="105" customHeight="1" x14ac:dyDescent="0.2">
      <c r="A4" s="801"/>
      <c r="B4" s="416" t="s">
        <v>777</v>
      </c>
      <c r="C4" s="806"/>
      <c r="D4" s="807"/>
      <c r="E4" s="807"/>
      <c r="F4" s="807"/>
      <c r="G4" s="807"/>
      <c r="H4" s="807"/>
      <c r="I4" s="807"/>
      <c r="J4" s="807"/>
      <c r="K4" s="807"/>
      <c r="L4" s="807"/>
      <c r="M4" s="807"/>
      <c r="N4" s="807"/>
      <c r="O4" s="807"/>
      <c r="P4" s="808"/>
      <c r="Q4" s="22">
        <f t="shared" si="0"/>
        <v>0</v>
      </c>
    </row>
    <row r="5" spans="1:17" ht="105" customHeight="1" x14ac:dyDescent="0.2">
      <c r="A5" s="802"/>
      <c r="B5" s="410" t="s">
        <v>778</v>
      </c>
      <c r="C5" s="809"/>
      <c r="D5" s="810"/>
      <c r="E5" s="810"/>
      <c r="F5" s="810"/>
      <c r="G5" s="810"/>
      <c r="H5" s="810"/>
      <c r="I5" s="810"/>
      <c r="J5" s="810"/>
      <c r="K5" s="810"/>
      <c r="L5" s="810"/>
      <c r="M5" s="810"/>
      <c r="N5" s="810"/>
      <c r="O5" s="810"/>
      <c r="P5" s="811"/>
      <c r="Q5" s="22">
        <f t="shared" si="0"/>
        <v>0</v>
      </c>
    </row>
    <row r="6" spans="1:17" ht="8.5" customHeight="1" x14ac:dyDescent="0.35">
      <c r="A6" s="417"/>
      <c r="B6" s="418"/>
      <c r="C6" s="419"/>
      <c r="D6" s="419"/>
      <c r="E6" s="419"/>
      <c r="F6" s="419"/>
      <c r="G6" s="420"/>
      <c r="H6" s="420"/>
      <c r="I6" s="420"/>
      <c r="J6" s="420"/>
      <c r="K6" s="420"/>
      <c r="L6" s="420"/>
      <c r="M6" s="420"/>
      <c r="N6" s="420"/>
      <c r="O6" s="420"/>
      <c r="P6" s="420"/>
    </row>
    <row r="7" spans="1:17" ht="105" customHeight="1" x14ac:dyDescent="0.2">
      <c r="A7" s="800" t="s">
        <v>776</v>
      </c>
      <c r="B7" s="346" t="s">
        <v>780</v>
      </c>
      <c r="C7" s="803"/>
      <c r="D7" s="804"/>
      <c r="E7" s="804"/>
      <c r="F7" s="804"/>
      <c r="G7" s="804"/>
      <c r="H7" s="804"/>
      <c r="I7" s="804"/>
      <c r="J7" s="804"/>
      <c r="K7" s="804"/>
      <c r="L7" s="804"/>
      <c r="M7" s="804"/>
      <c r="N7" s="804"/>
      <c r="O7" s="804"/>
      <c r="P7" s="805"/>
      <c r="Q7" s="22">
        <f t="shared" si="0"/>
        <v>0</v>
      </c>
    </row>
    <row r="8" spans="1:17" ht="105" customHeight="1" x14ac:dyDescent="0.2">
      <c r="A8" s="802"/>
      <c r="B8" s="410" t="s">
        <v>781</v>
      </c>
      <c r="C8" s="809"/>
      <c r="D8" s="810"/>
      <c r="E8" s="810"/>
      <c r="F8" s="810"/>
      <c r="G8" s="810"/>
      <c r="H8" s="810"/>
      <c r="I8" s="810"/>
      <c r="J8" s="810"/>
      <c r="K8" s="810"/>
      <c r="L8" s="810"/>
      <c r="M8" s="810"/>
      <c r="N8" s="810"/>
      <c r="O8" s="810"/>
      <c r="P8" s="811"/>
      <c r="Q8" s="22">
        <f t="shared" si="0"/>
        <v>0</v>
      </c>
    </row>
    <row r="9" spans="1:17" ht="7.5" customHeight="1" x14ac:dyDescent="0.2">
      <c r="A9" s="421"/>
      <c r="B9" s="422"/>
      <c r="C9" s="423"/>
      <c r="D9" s="423"/>
      <c r="E9" s="423"/>
      <c r="F9" s="423"/>
      <c r="G9" s="423"/>
      <c r="H9" s="423"/>
      <c r="I9" s="423"/>
      <c r="J9" s="423"/>
      <c r="K9" s="423"/>
      <c r="L9" s="423"/>
      <c r="M9" s="423"/>
      <c r="N9" s="423"/>
      <c r="O9" s="423"/>
      <c r="P9" s="423"/>
    </row>
    <row r="10" spans="1:17" ht="105" customHeight="1" x14ac:dyDescent="0.2">
      <c r="A10" s="800" t="s">
        <v>785</v>
      </c>
      <c r="B10" s="346" t="s">
        <v>782</v>
      </c>
      <c r="C10" s="812"/>
      <c r="D10" s="813"/>
      <c r="E10" s="813"/>
      <c r="F10" s="813"/>
      <c r="G10" s="813"/>
      <c r="H10" s="813"/>
      <c r="I10" s="813"/>
      <c r="J10" s="813"/>
      <c r="K10" s="813"/>
      <c r="L10" s="813"/>
      <c r="M10" s="813"/>
      <c r="N10" s="813"/>
      <c r="O10" s="813"/>
      <c r="P10" s="814"/>
      <c r="Q10" s="22">
        <f t="shared" si="0"/>
        <v>0</v>
      </c>
    </row>
    <row r="11" spans="1:17" ht="105" customHeight="1" x14ac:dyDescent="0.2">
      <c r="A11" s="801"/>
      <c r="B11" s="415" t="s">
        <v>783</v>
      </c>
      <c r="C11" s="806"/>
      <c r="D11" s="807"/>
      <c r="E11" s="807"/>
      <c r="F11" s="807"/>
      <c r="G11" s="807"/>
      <c r="H11" s="807"/>
      <c r="I11" s="807"/>
      <c r="J11" s="807"/>
      <c r="K11" s="807"/>
      <c r="L11" s="807"/>
      <c r="M11" s="807"/>
      <c r="N11" s="807"/>
      <c r="O11" s="807"/>
      <c r="P11" s="808"/>
      <c r="Q11" s="22">
        <f t="shared" si="0"/>
        <v>0</v>
      </c>
    </row>
    <row r="12" spans="1:17" ht="105" customHeight="1" x14ac:dyDescent="0.2">
      <c r="A12" s="802"/>
      <c r="B12" s="401" t="s">
        <v>784</v>
      </c>
      <c r="C12" s="815"/>
      <c r="D12" s="816"/>
      <c r="E12" s="816"/>
      <c r="F12" s="816"/>
      <c r="G12" s="816"/>
      <c r="H12" s="816"/>
      <c r="I12" s="816"/>
      <c r="J12" s="816"/>
      <c r="K12" s="816"/>
      <c r="L12" s="816"/>
      <c r="M12" s="816"/>
      <c r="N12" s="816"/>
      <c r="O12" s="816"/>
      <c r="P12" s="817"/>
      <c r="Q12" s="22">
        <f t="shared" si="0"/>
        <v>0</v>
      </c>
    </row>
  </sheetData>
  <sheetProtection sheet="1" formatCells="0" formatColumns="0" formatRows="0" selectLockedCells="1" pivotTables="0"/>
  <mergeCells count="12">
    <mergeCell ref="A7:A8"/>
    <mergeCell ref="C7:P7"/>
    <mergeCell ref="C8:P8"/>
    <mergeCell ref="C10:P10"/>
    <mergeCell ref="A10:A12"/>
    <mergeCell ref="C11:P11"/>
    <mergeCell ref="C12:P12"/>
    <mergeCell ref="A2:A5"/>
    <mergeCell ref="C2:P2"/>
    <mergeCell ref="C3:P3"/>
    <mergeCell ref="C4:P4"/>
    <mergeCell ref="C5:P5"/>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41</vt:i4>
      </vt:variant>
    </vt:vector>
  </HeadingPairs>
  <TitlesOfParts>
    <vt:vector size="71" baseType="lpstr">
      <vt:lpstr>データ収集</vt:lpstr>
      <vt:lpstr>申請前確認書</vt:lpstr>
      <vt:lpstr>申請前確認書 (2)</vt:lpstr>
      <vt:lpstr>1-4</vt:lpstr>
      <vt:lpstr>5-7</vt:lpstr>
      <vt:lpstr>共同申請構成表</vt:lpstr>
      <vt:lpstr>8</vt:lpstr>
      <vt:lpstr>9-1</vt:lpstr>
      <vt:lpstr>9-2</vt:lpstr>
      <vt:lpstr>9-3</vt:lpstr>
      <vt:lpstr>9-4</vt:lpstr>
      <vt:lpstr>9-5</vt:lpstr>
      <vt:lpstr>10</vt:lpstr>
      <vt:lpstr>11-12</vt:lpstr>
      <vt:lpstr>選択肢</vt:lpstr>
      <vt:lpstr>産業分類</vt:lpstr>
      <vt:lpstr>13</vt:lpstr>
      <vt:lpstr>経費区分別内訳</vt:lpstr>
      <vt:lpstr>利用・導入計画書(1件100万円以上の費用は提出必要）</vt:lpstr>
      <vt:lpstr>見積限定理由書</vt:lpstr>
      <vt:lpstr>ア　マーケティング調査委託費</vt:lpstr>
      <vt:lpstr>イ　 原材料副資材費</vt:lpstr>
      <vt:lpstr>ウ　システム及び設備導入費</vt:lpstr>
      <vt:lpstr>エ　外注・委託費</vt:lpstr>
      <vt:lpstr>オ　直接人件費</vt:lpstr>
      <vt:lpstr>カ　規格認証費</vt:lpstr>
      <vt:lpstr>キ　産業財産権出願費</vt:lpstr>
      <vt:lpstr>ク　販路開拓費</vt:lpstr>
      <vt:lpstr>日本標準産業分類表</vt:lpstr>
      <vt:lpstr>人件費単価一覧表</vt:lpstr>
      <vt:lpstr>'ア　マーケティング調査委託費'!_9．資金支出明細</vt:lpstr>
      <vt:lpstr>'イ　 原材料副資材費'!_9．資金支出明細</vt:lpstr>
      <vt:lpstr>'ウ　システム及び設備導入費'!_9．資金支出明細</vt:lpstr>
      <vt:lpstr>'エ　外注・委託費'!_9．資金支出明細</vt:lpstr>
      <vt:lpstr>'オ　直接人件費'!_9．資金支出明細</vt:lpstr>
      <vt:lpstr>'カ　規格認証費'!_9．資金支出明細</vt:lpstr>
      <vt:lpstr>'キ　産業財産権出願費'!_9．資金支出明細</vt:lpstr>
      <vt:lpstr>'ク　販路開拓費'!_9．資金支出明細</vt:lpstr>
      <vt:lpstr>'10'!Print_Area</vt:lpstr>
      <vt:lpstr>'11-12'!Print_Area</vt:lpstr>
      <vt:lpstr>'13'!Print_Area</vt:lpstr>
      <vt:lpstr>'1-4'!Print_Area</vt:lpstr>
      <vt:lpstr>'5-7'!Print_Area</vt:lpstr>
      <vt:lpstr>'8'!Print_Area</vt:lpstr>
      <vt:lpstr>'9-1'!Print_Area</vt:lpstr>
      <vt:lpstr>'9-2'!Print_Area</vt:lpstr>
      <vt:lpstr>'9-3'!Print_Area</vt:lpstr>
      <vt:lpstr>'9-4'!Print_Area</vt:lpstr>
      <vt:lpstr>'9-5'!Print_Area</vt:lpstr>
      <vt:lpstr>'ア　マーケティング調査委託費'!Print_Area</vt:lpstr>
      <vt:lpstr>'イ　 原材料副資材費'!Print_Area</vt:lpstr>
      <vt:lpstr>'ウ　システム及び設備導入費'!Print_Area</vt:lpstr>
      <vt:lpstr>'エ　外注・委託費'!Print_Area</vt:lpstr>
      <vt:lpstr>'オ　直接人件費'!Print_Area</vt:lpstr>
      <vt:lpstr>'カ　規格認証費'!Print_Area</vt:lpstr>
      <vt:lpstr>'キ　産業財産権出願費'!Print_Area</vt:lpstr>
      <vt:lpstr>'ク　販路開拓費'!Print_Area</vt:lpstr>
      <vt:lpstr>共同申請構成表!Print_Area</vt:lpstr>
      <vt:lpstr>経費区分別内訳!Print_Area</vt:lpstr>
      <vt:lpstr>見積限定理由書!Print_Area</vt:lpstr>
      <vt:lpstr>申請前確認書!Print_Area</vt:lpstr>
      <vt:lpstr>'申請前確認書 (2)'!Print_Area</vt:lpstr>
      <vt:lpstr>人件費単価一覧表!Print_Area</vt:lpstr>
      <vt:lpstr>選択肢!Print_Area</vt:lpstr>
      <vt:lpstr>日本標準産業分類表!Print_Area</vt:lpstr>
      <vt:lpstr>'利用・導入計画書(1件100万円以上の費用は提出必要）'!Print_Area</vt:lpstr>
      <vt:lpstr>'利用・導入計画書(1件100万円以上の費用は提出必要）'!Print_Titles</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2024-05-29T08:10:59Z</cp:lastPrinted>
  <dcterms:created xsi:type="dcterms:W3CDTF">2017-11-30T07:10:59Z</dcterms:created>
  <dcterms:modified xsi:type="dcterms:W3CDTF">2024-06-10T03:05:56Z</dcterms:modified>
</cp:coreProperties>
</file>