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omments12.xml" ContentType="application/vnd.openxmlformats-officedocument.spreadsheetml.comments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omments13.xml" ContentType="application/vnd.openxmlformats-officedocument.spreadsheetml.comments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omments14.xml" ContentType="application/vnd.openxmlformats-officedocument.spreadsheetml.comments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comments15.xml" ContentType="application/vnd.openxmlformats-officedocument.spreadsheetml.comments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omments16.xml" ContentType="application/vnd.openxmlformats-officedocument.spreadsheetml.comments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0" yWindow="0" windowWidth="19200" windowHeight="6970" tabRatio="939"/>
  </bookViews>
  <sheets>
    <sheet name="算定表" sheetId="12" r:id="rId1"/>
    <sheet name="R6年10月" sheetId="20" r:id="rId2"/>
    <sheet name="R6年11月" sheetId="78" r:id="rId3"/>
    <sheet name="R6年12月" sheetId="79" r:id="rId4"/>
    <sheet name="R7年1月" sheetId="80" r:id="rId5"/>
    <sheet name="R7年2月" sheetId="81" r:id="rId6"/>
    <sheet name="R7年3月" sheetId="82" r:id="rId7"/>
    <sheet name="R7年4月" sheetId="83" r:id="rId8"/>
    <sheet name="R7年5月" sheetId="84" r:id="rId9"/>
    <sheet name="R7年6月" sheetId="85" r:id="rId10"/>
    <sheet name="R7年7月" sheetId="86" r:id="rId11"/>
    <sheet name="R7年8月" sheetId="87" r:id="rId12"/>
    <sheet name="R7年9月" sheetId="88" r:id="rId13"/>
    <sheet name="R7年10月" sheetId="89" r:id="rId14"/>
    <sheet name="R7年11月" sheetId="90" r:id="rId15"/>
    <sheet name="R7年12月" sheetId="91" r:id="rId16"/>
    <sheet name="R8年1月" sheetId="92" r:id="rId17"/>
  </sheets>
  <definedNames>
    <definedName name="_xlnm.Print_Area" localSheetId="1">'R6年10月'!$A$1:$G$31</definedName>
    <definedName name="_xlnm.Print_Area" localSheetId="2">'R6年11月'!$A$1:$G$31</definedName>
    <definedName name="_xlnm.Print_Area" localSheetId="3">'R6年12月'!$A$1:$G$31</definedName>
    <definedName name="_xlnm.Print_Area" localSheetId="13">'R7年10月'!$A$1:$G$31</definedName>
    <definedName name="_xlnm.Print_Area" localSheetId="14">'R7年11月'!$A$1:$G$31</definedName>
    <definedName name="_xlnm.Print_Area" localSheetId="15">'R7年12月'!$A$1:$G$31</definedName>
    <definedName name="_xlnm.Print_Area" localSheetId="4">'R7年1月'!$A$1:$G$31</definedName>
    <definedName name="_xlnm.Print_Area" localSheetId="5">'R7年2月'!$A$1:$G$31</definedName>
    <definedName name="_xlnm.Print_Area" localSheetId="6">'R7年3月'!$A$1:$G$31</definedName>
    <definedName name="_xlnm.Print_Area" localSheetId="7">'R7年4月'!$A$1:$G$31</definedName>
    <definedName name="_xlnm.Print_Area" localSheetId="8">'R7年5月'!$A$1:$G$31</definedName>
    <definedName name="_xlnm.Print_Area" localSheetId="9">'R7年6月'!$A$1:$G$31</definedName>
    <definedName name="_xlnm.Print_Area" localSheetId="10">'R7年7月'!$A$1:$G$31</definedName>
    <definedName name="_xlnm.Print_Area" localSheetId="11">'R7年8月'!$A$1:$G$31</definedName>
    <definedName name="_xlnm.Print_Area" localSheetId="12">'R7年9月'!$A$1:$G$31</definedName>
    <definedName name="_xlnm.Print_Area" localSheetId="16">'R8年1月'!$A$1:$G$31</definedName>
    <definedName name="_xlnm.Print_Area" localSheetId="0">算定表!$A$1:$F$24</definedName>
    <definedName name="_xlnm.Print_Titles" localSheetId="0">算定表!$3:$5</definedName>
  </definedNames>
  <calcPr calcId="162913"/>
</workbook>
</file>

<file path=xl/calcChain.xml><?xml version="1.0" encoding="utf-8"?>
<calcChain xmlns="http://schemas.openxmlformats.org/spreadsheetml/2006/main">
  <c r="C19" i="12" l="1"/>
  <c r="C20" i="12"/>
  <c r="C21" i="12"/>
  <c r="C8" i="12"/>
  <c r="C9" i="12"/>
  <c r="C10" i="12"/>
  <c r="C11" i="12"/>
  <c r="C7" i="12"/>
  <c r="F30" i="92" l="1"/>
  <c r="F29" i="92"/>
  <c r="F28" i="92"/>
  <c r="F27" i="92"/>
  <c r="F26" i="92"/>
  <c r="F25" i="92"/>
  <c r="F24" i="92"/>
  <c r="F23" i="92"/>
  <c r="F22" i="92"/>
  <c r="F21" i="92"/>
  <c r="F20" i="92"/>
  <c r="F19" i="92"/>
  <c r="F18" i="92"/>
  <c r="F17" i="92"/>
  <c r="F16" i="92"/>
  <c r="F15" i="92"/>
  <c r="F14" i="92"/>
  <c r="F13" i="92"/>
  <c r="F12" i="92"/>
  <c r="F11" i="92"/>
  <c r="F10" i="92"/>
  <c r="F9" i="92"/>
  <c r="F8" i="92"/>
  <c r="F31" i="92" s="1"/>
  <c r="B5" i="92"/>
  <c r="B4" i="92"/>
  <c r="B3" i="92"/>
  <c r="A22" i="12" s="1"/>
  <c r="F30" i="91"/>
  <c r="F29" i="91"/>
  <c r="F28" i="91"/>
  <c r="F27" i="91"/>
  <c r="F26" i="91"/>
  <c r="F25" i="91"/>
  <c r="F24" i="91"/>
  <c r="F23" i="91"/>
  <c r="F22" i="91"/>
  <c r="F21" i="91"/>
  <c r="F20" i="91"/>
  <c r="F19" i="91"/>
  <c r="F18" i="91"/>
  <c r="F17" i="91"/>
  <c r="F16" i="91"/>
  <c r="F15" i="91"/>
  <c r="F14" i="91"/>
  <c r="F13" i="91"/>
  <c r="F12" i="91"/>
  <c r="F11" i="91"/>
  <c r="F10" i="91"/>
  <c r="F9" i="91"/>
  <c r="F8" i="91"/>
  <c r="F31" i="91" s="1"/>
  <c r="B5" i="91"/>
  <c r="B4" i="91"/>
  <c r="B3" i="91"/>
  <c r="A21" i="12" s="1"/>
  <c r="F30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6" i="90"/>
  <c r="F15" i="90"/>
  <c r="F14" i="90"/>
  <c r="F13" i="90"/>
  <c r="F12" i="90"/>
  <c r="F11" i="90"/>
  <c r="F10" i="90"/>
  <c r="F9" i="90"/>
  <c r="F8" i="90"/>
  <c r="F31" i="90" s="1"/>
  <c r="D20" i="12" s="1"/>
  <c r="B5" i="90"/>
  <c r="B4" i="90"/>
  <c r="B3" i="90"/>
  <c r="A20" i="12" s="1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6" i="89"/>
  <c r="F15" i="89"/>
  <c r="F14" i="89"/>
  <c r="F13" i="89"/>
  <c r="F12" i="89"/>
  <c r="F11" i="89"/>
  <c r="F10" i="89"/>
  <c r="F9" i="89"/>
  <c r="F8" i="89"/>
  <c r="F31" i="89" s="1"/>
  <c r="D19" i="12" s="1"/>
  <c r="B5" i="89"/>
  <c r="B4" i="89"/>
  <c r="B3" i="89"/>
  <c r="A19" i="12" s="1"/>
  <c r="F30" i="88"/>
  <c r="F29" i="88"/>
  <c r="F28" i="88"/>
  <c r="F27" i="88"/>
  <c r="F26" i="88"/>
  <c r="F25" i="88"/>
  <c r="F24" i="88"/>
  <c r="F23" i="88"/>
  <c r="F22" i="88"/>
  <c r="F21" i="88"/>
  <c r="F20" i="88"/>
  <c r="F19" i="88"/>
  <c r="F18" i="88"/>
  <c r="F17" i="88"/>
  <c r="F16" i="88"/>
  <c r="F15" i="88"/>
  <c r="F14" i="88"/>
  <c r="F13" i="88"/>
  <c r="F12" i="88"/>
  <c r="F11" i="88"/>
  <c r="F10" i="88"/>
  <c r="F9" i="88"/>
  <c r="F8" i="88"/>
  <c r="F31" i="88" s="1"/>
  <c r="D18" i="12" s="1"/>
  <c r="B5" i="88"/>
  <c r="B4" i="88"/>
  <c r="B3" i="88"/>
  <c r="F30" i="87"/>
  <c r="F29" i="87"/>
  <c r="F28" i="87"/>
  <c r="F27" i="87"/>
  <c r="F26" i="87"/>
  <c r="F25" i="87"/>
  <c r="F24" i="87"/>
  <c r="F23" i="87"/>
  <c r="F22" i="87"/>
  <c r="F21" i="87"/>
  <c r="F20" i="87"/>
  <c r="F19" i="87"/>
  <c r="F18" i="87"/>
  <c r="F17" i="87"/>
  <c r="F16" i="87"/>
  <c r="F15" i="87"/>
  <c r="F14" i="87"/>
  <c r="F13" i="87"/>
  <c r="F12" i="87"/>
  <c r="F11" i="87"/>
  <c r="F10" i="87"/>
  <c r="F9" i="87"/>
  <c r="F8" i="87"/>
  <c r="F31" i="87" s="1"/>
  <c r="D17" i="12" s="1"/>
  <c r="B5" i="87"/>
  <c r="B4" i="87"/>
  <c r="B3" i="87"/>
  <c r="A17" i="12" s="1"/>
  <c r="D21" i="12" l="1"/>
  <c r="D22" i="12"/>
  <c r="A18" i="12"/>
  <c r="F8" i="20"/>
  <c r="C22" i="12" l="1"/>
  <c r="C23" i="12"/>
  <c r="C12" i="12"/>
  <c r="C13" i="12"/>
  <c r="C14" i="12"/>
  <c r="C15" i="12"/>
  <c r="C16" i="12"/>
  <c r="C17" i="12"/>
  <c r="C18" i="12"/>
  <c r="B3" i="20" l="1"/>
  <c r="F8" i="86" l="1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8" i="85"/>
  <c r="F9" i="85"/>
  <c r="F10" i="85"/>
  <c r="F11" i="85"/>
  <c r="F12" i="85"/>
  <c r="F13" i="85"/>
  <c r="F14" i="85"/>
  <c r="F15" i="85"/>
  <c r="F16" i="85"/>
  <c r="F17" i="85"/>
  <c r="F18" i="85"/>
  <c r="F19" i="85"/>
  <c r="F20" i="85"/>
  <c r="F21" i="85"/>
  <c r="F22" i="85"/>
  <c r="F23" i="85"/>
  <c r="F24" i="85"/>
  <c r="F25" i="85"/>
  <c r="F26" i="85"/>
  <c r="F27" i="85"/>
  <c r="F28" i="85"/>
  <c r="F29" i="85"/>
  <c r="F30" i="85"/>
  <c r="F8" i="84"/>
  <c r="F9" i="84"/>
  <c r="F10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30" i="84"/>
  <c r="F8" i="83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8" i="82"/>
  <c r="F9" i="82"/>
  <c r="F10" i="82"/>
  <c r="F11" i="82"/>
  <c r="F12" i="82"/>
  <c r="F13" i="82"/>
  <c r="F14" i="82"/>
  <c r="F15" i="82"/>
  <c r="F16" i="82"/>
  <c r="F17" i="82"/>
  <c r="F18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8" i="81"/>
  <c r="F9" i="81"/>
  <c r="F10" i="81"/>
  <c r="F11" i="81"/>
  <c r="F12" i="81"/>
  <c r="F13" i="81"/>
  <c r="F14" i="81"/>
  <c r="F15" i="81"/>
  <c r="F16" i="81"/>
  <c r="F17" i="81"/>
  <c r="F18" i="81"/>
  <c r="F19" i="81"/>
  <c r="F20" i="81"/>
  <c r="F21" i="81"/>
  <c r="F22" i="81"/>
  <c r="F23" i="81"/>
  <c r="F24" i="81"/>
  <c r="F25" i="81"/>
  <c r="F26" i="81"/>
  <c r="F27" i="81"/>
  <c r="F28" i="81"/>
  <c r="F29" i="81"/>
  <c r="F30" i="81"/>
  <c r="F8" i="80"/>
  <c r="F9" i="80"/>
  <c r="F10" i="80"/>
  <c r="F11" i="80"/>
  <c r="F12" i="80"/>
  <c r="F13" i="80"/>
  <c r="F14" i="80"/>
  <c r="F15" i="80"/>
  <c r="F16" i="80"/>
  <c r="F17" i="80"/>
  <c r="F18" i="80"/>
  <c r="F19" i="80"/>
  <c r="F20" i="80"/>
  <c r="F21" i="80"/>
  <c r="F22" i="80"/>
  <c r="F23" i="80"/>
  <c r="F24" i="80"/>
  <c r="F25" i="80"/>
  <c r="F26" i="80"/>
  <c r="F27" i="80"/>
  <c r="F28" i="80"/>
  <c r="F29" i="80"/>
  <c r="F30" i="80"/>
  <c r="F8" i="79"/>
  <c r="F9" i="79"/>
  <c r="F10" i="79"/>
  <c r="F11" i="79"/>
  <c r="F12" i="79"/>
  <c r="F13" i="79"/>
  <c r="F14" i="79"/>
  <c r="F15" i="79"/>
  <c r="F16" i="79"/>
  <c r="F17" i="79"/>
  <c r="F18" i="79"/>
  <c r="F19" i="79"/>
  <c r="F20" i="79"/>
  <c r="F21" i="79"/>
  <c r="F22" i="79"/>
  <c r="F23" i="79"/>
  <c r="F24" i="79"/>
  <c r="F25" i="79"/>
  <c r="F26" i="79"/>
  <c r="F27" i="79"/>
  <c r="F28" i="79"/>
  <c r="F29" i="79"/>
  <c r="F30" i="79"/>
  <c r="F8" i="78"/>
  <c r="F31" i="78" s="1"/>
  <c r="D8" i="12" s="1"/>
  <c r="F9" i="78"/>
  <c r="F10" i="78"/>
  <c r="F11" i="78"/>
  <c r="F12" i="78"/>
  <c r="F13" i="78"/>
  <c r="F14" i="78"/>
  <c r="F15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B5" i="86" l="1"/>
  <c r="B4" i="86"/>
  <c r="B3" i="86"/>
  <c r="B5" i="85"/>
  <c r="B4" i="85"/>
  <c r="B3" i="85"/>
  <c r="B5" i="84"/>
  <c r="B4" i="84"/>
  <c r="B3" i="84"/>
  <c r="B5" i="83"/>
  <c r="B4" i="83"/>
  <c r="B3" i="83"/>
  <c r="B5" i="82"/>
  <c r="B4" i="82"/>
  <c r="B3" i="82"/>
  <c r="B5" i="81"/>
  <c r="B4" i="81"/>
  <c r="B3" i="81"/>
  <c r="B5" i="80"/>
  <c r="B4" i="80"/>
  <c r="B3" i="80"/>
  <c r="B5" i="79"/>
  <c r="B4" i="79"/>
  <c r="B3" i="79"/>
  <c r="B5" i="78"/>
  <c r="B4" i="78"/>
  <c r="B3" i="78"/>
  <c r="F31" i="20"/>
  <c r="B5" i="20"/>
  <c r="B4" i="20"/>
  <c r="D7" i="12" l="1"/>
  <c r="E19" i="12"/>
  <c r="F19" i="12" s="1"/>
  <c r="E8" i="12"/>
  <c r="F8" i="12" s="1"/>
  <c r="E20" i="12"/>
  <c r="F20" i="12" s="1"/>
  <c r="E21" i="12"/>
  <c r="F21" i="12" s="1"/>
  <c r="A16" i="12"/>
  <c r="A15" i="12"/>
  <c r="A14" i="12"/>
  <c r="A13" i="12"/>
  <c r="A12" i="12"/>
  <c r="A11" i="12"/>
  <c r="A10" i="12"/>
  <c r="A9" i="12"/>
  <c r="A8" i="12"/>
  <c r="F31" i="81"/>
  <c r="D11" i="12" s="1"/>
  <c r="E11" i="12" s="1"/>
  <c r="F11" i="12" s="1"/>
  <c r="F31" i="85"/>
  <c r="D15" i="12" s="1"/>
  <c r="F31" i="82"/>
  <c r="D12" i="12" s="1"/>
  <c r="F31" i="86"/>
  <c r="D16" i="12" s="1"/>
  <c r="F31" i="79"/>
  <c r="D9" i="12" s="1"/>
  <c r="E9" i="12" s="1"/>
  <c r="F9" i="12" s="1"/>
  <c r="F31" i="83"/>
  <c r="D13" i="12" s="1"/>
  <c r="F31" i="80"/>
  <c r="D10" i="12" s="1"/>
  <c r="E10" i="12" s="1"/>
  <c r="F10" i="12" s="1"/>
  <c r="F31" i="84"/>
  <c r="D14" i="12" s="1"/>
  <c r="A7" i="12"/>
  <c r="E22" i="12" l="1"/>
  <c r="F22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A3" i="12" l="1"/>
  <c r="E7" i="12"/>
  <c r="D23" i="12"/>
  <c r="F7" i="12" l="1"/>
  <c r="F23" i="12" s="1"/>
  <c r="E23" i="12"/>
</calcChain>
</file>

<file path=xl/comments1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④総支給額のセルに該当月の金額を入力してください。
人件費単価が自動的に表示されます。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③従事時間は、該当月の「作業日報兼直接人件費個別明細表」の合計時間が自動計算されます。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7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sharedStrings.xml><?xml version="1.0" encoding="utf-8"?>
<sst xmlns="http://schemas.openxmlformats.org/spreadsheetml/2006/main" count="626" uniqueCount="39">
  <si>
    <t>～</t>
    <phoneticPr fontId="2"/>
  </si>
  <si>
    <t>作業内容</t>
    <rPh sb="0" eb="2">
      <t>サギョウ</t>
    </rPh>
    <rPh sb="2" eb="4">
      <t>ナイヨウ</t>
    </rPh>
    <phoneticPr fontId="2"/>
  </si>
  <si>
    <t>報酬月額（給与等）</t>
    <rPh sb="0" eb="2">
      <t>ホウシュウ</t>
    </rPh>
    <rPh sb="2" eb="4">
      <t>ゲツガク</t>
    </rPh>
    <rPh sb="5" eb="7">
      <t>キュウヨ</t>
    </rPh>
    <rPh sb="7" eb="8">
      <t>トウ</t>
    </rPh>
    <phoneticPr fontId="2"/>
  </si>
  <si>
    <t>人件費単価（時給）</t>
    <phoneticPr fontId="2"/>
  </si>
  <si>
    <t>円以上</t>
  </si>
  <si>
    <t>円未満</t>
  </si>
  <si>
    <t>単位：円</t>
  </si>
  <si>
    <t>～</t>
  </si>
  <si>
    <t>合計</t>
    <rPh sb="0" eb="2">
      <t>ゴウケイ</t>
    </rPh>
    <phoneticPr fontId="2"/>
  </si>
  <si>
    <t>氏名</t>
    <rPh sb="0" eb="2">
      <t>シメイ</t>
    </rPh>
    <phoneticPr fontId="2"/>
  </si>
  <si>
    <t>年月</t>
    <rPh sb="0" eb="2">
      <t>ネンゲツ</t>
    </rPh>
    <phoneticPr fontId="2"/>
  </si>
  <si>
    <t>日付</t>
    <rPh sb="0" eb="2">
      <t>ヒヅケ</t>
    </rPh>
    <phoneticPr fontId="2"/>
  </si>
  <si>
    <t>従事者氏名</t>
    <rPh sb="0" eb="3">
      <t>ジュウジシャ</t>
    </rPh>
    <rPh sb="3" eb="5">
      <t>シメイ</t>
    </rPh>
    <phoneticPr fontId="2"/>
  </si>
  <si>
    <t>企業名</t>
    <rPh sb="0" eb="1">
      <t>キ</t>
    </rPh>
    <rPh sb="1" eb="2">
      <t>ギョウ</t>
    </rPh>
    <rPh sb="2" eb="3">
      <t>メイ</t>
    </rPh>
    <phoneticPr fontId="2"/>
  </si>
  <si>
    <t>休憩等
除外時間</t>
    <rPh sb="0" eb="2">
      <t>キュウケイ</t>
    </rPh>
    <rPh sb="2" eb="3">
      <t>ナド</t>
    </rPh>
    <rPh sb="4" eb="6">
      <t>ジョガイ</t>
    </rPh>
    <rPh sb="6" eb="8">
      <t>ジカン</t>
    </rPh>
    <phoneticPr fontId="2"/>
  </si>
  <si>
    <t>企業名</t>
    <rPh sb="0" eb="2">
      <t>キギョウ</t>
    </rPh>
    <rPh sb="2" eb="3">
      <t>メイ</t>
    </rPh>
    <phoneticPr fontId="2"/>
  </si>
  <si>
    <t>作業時間数</t>
    <rPh sb="0" eb="2">
      <t>サギョウ</t>
    </rPh>
    <rPh sb="2" eb="4">
      <t>ジカン</t>
    </rPh>
    <rPh sb="4" eb="5">
      <t>スウ</t>
    </rPh>
    <phoneticPr fontId="2"/>
  </si>
  <si>
    <t>作業時刻</t>
    <rPh sb="0" eb="2">
      <t>サギョウ</t>
    </rPh>
    <rPh sb="2" eb="4">
      <t>ジコク</t>
    </rPh>
    <phoneticPr fontId="2"/>
  </si>
  <si>
    <t>様式６号（別紙４－２）</t>
    <rPh sb="0" eb="2">
      <t>ヨウシキ</t>
    </rPh>
    <rPh sb="3" eb="4">
      <t>ゴウ</t>
    </rPh>
    <rPh sb="5" eb="7">
      <t>ベッシ</t>
    </rPh>
    <phoneticPr fontId="2"/>
  </si>
  <si>
    <r>
      <t xml:space="preserve">総支給額
(円)
</t>
    </r>
    <r>
      <rPr>
        <b/>
        <sz val="10.5"/>
        <color indexed="8"/>
        <rFont val="ＭＳ 明朝"/>
        <family val="1"/>
        <charset val="128"/>
      </rPr>
      <t>(A)</t>
    </r>
    <rPh sb="0" eb="1">
      <t>ソウ</t>
    </rPh>
    <rPh sb="1" eb="3">
      <t>シキュウ</t>
    </rPh>
    <rPh sb="3" eb="4">
      <t>ガク</t>
    </rPh>
    <rPh sb="6" eb="7">
      <t>エン</t>
    </rPh>
    <phoneticPr fontId="2"/>
  </si>
  <si>
    <r>
      <t xml:space="preserve">時間単価
(円)
</t>
    </r>
    <r>
      <rPr>
        <b/>
        <sz val="10.5"/>
        <color indexed="8"/>
        <rFont val="ＭＳ 明朝"/>
        <family val="1"/>
        <charset val="128"/>
      </rPr>
      <t xml:space="preserve">(B) </t>
    </r>
    <rPh sb="0" eb="2">
      <t>ジカン</t>
    </rPh>
    <rPh sb="2" eb="4">
      <t>タンカ</t>
    </rPh>
    <rPh sb="6" eb="7">
      <t>エン</t>
    </rPh>
    <phoneticPr fontId="2"/>
  </si>
  <si>
    <r>
      <t xml:space="preserve">従事時間
(時間)
</t>
    </r>
    <r>
      <rPr>
        <b/>
        <sz val="10.5"/>
        <color indexed="8"/>
        <rFont val="ＭＳ 明朝"/>
        <family val="1"/>
        <charset val="128"/>
      </rPr>
      <t xml:space="preserve">(C) </t>
    </r>
    <rPh sb="0" eb="2">
      <t>ジュウジ</t>
    </rPh>
    <rPh sb="2" eb="4">
      <t>ジカン</t>
    </rPh>
    <rPh sb="6" eb="8">
      <t>ジカン</t>
    </rPh>
    <phoneticPr fontId="2"/>
  </si>
  <si>
    <r>
      <t>算定額</t>
    </r>
    <r>
      <rPr>
        <b/>
        <sz val="10.5"/>
        <color indexed="8"/>
        <rFont val="ＭＳ 明朝"/>
        <family val="1"/>
        <charset val="128"/>
      </rPr>
      <t xml:space="preserve">
(D)=(B)X(C)</t>
    </r>
    <rPh sb="0" eb="2">
      <t>サンテイ</t>
    </rPh>
    <rPh sb="2" eb="3">
      <t>ガク</t>
    </rPh>
    <phoneticPr fontId="2"/>
  </si>
  <si>
    <t>年月</t>
    <rPh sb="0" eb="1">
      <t>ネン</t>
    </rPh>
    <rPh sb="1" eb="2">
      <t>ツキ</t>
    </rPh>
    <phoneticPr fontId="2"/>
  </si>
  <si>
    <t>直接人件費算定表</t>
    <rPh sb="0" eb="2">
      <t>チョクセツ</t>
    </rPh>
    <rPh sb="2" eb="5">
      <t>ジンケンヒ</t>
    </rPh>
    <rPh sb="5" eb="7">
      <t>サンテイ</t>
    </rPh>
    <rPh sb="7" eb="8">
      <t>ヒョウ</t>
    </rPh>
    <phoneticPr fontId="2"/>
  </si>
  <si>
    <t>様式第６号（別紙４－１）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</si>
  <si>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助成対象経費
(円)
(A)を上限
とする</t>
    <rPh sb="0" eb="2">
      <t>ジョセイ</t>
    </rPh>
    <rPh sb="2" eb="4">
      <t>タイショウ</t>
    </rPh>
    <rPh sb="4" eb="6">
      <t>ケイヒ</t>
    </rPh>
    <rPh sb="15" eb="17">
      <t>ジョウゲン</t>
    </rPh>
    <phoneticPr fontId="2"/>
  </si>
  <si>
    <t>作業日報兼直接人件費個別明細表</t>
    <phoneticPr fontId="2"/>
  </si>
  <si>
    <t>実績証明
番号</t>
    <rPh sb="0" eb="2">
      <t>ジッセキ</t>
    </rPh>
    <rPh sb="2" eb="4">
      <t>ショウメイ</t>
    </rPh>
    <rPh sb="5" eb="7">
      <t>バンゴウ</t>
    </rPh>
    <phoneticPr fontId="2"/>
  </si>
  <si>
    <t>■「直接人件費算定表（別紙４－１）」の入力</t>
    <rPh sb="2" eb="4">
      <t>チョクセツ</t>
    </rPh>
    <rPh sb="4" eb="7">
      <t>ジンケンヒ</t>
    </rPh>
    <rPh sb="7" eb="9">
      <t>サンテイ</t>
    </rPh>
    <rPh sb="9" eb="10">
      <t>ヒョウ</t>
    </rPh>
    <rPh sb="11" eb="13">
      <t>ベッシ</t>
    </rPh>
    <phoneticPr fontId="2"/>
  </si>
  <si>
    <r>
      <t>（注）</t>
    </r>
    <r>
      <rPr>
        <b/>
        <sz val="10"/>
        <rFont val="ＭＳ 明朝"/>
        <family val="1"/>
        <charset val="128"/>
      </rPr>
      <t>30分単位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6">
      <t>プン</t>
    </rPh>
    <rPh sb="6" eb="8">
      <t>タンイ</t>
    </rPh>
    <rPh sb="9" eb="11">
      <t>キニュウ</t>
    </rPh>
    <phoneticPr fontId="2"/>
  </si>
  <si>
    <t>（１）「総支給額（A）」は、貴社の給与明細表等から手入力してください（賞与や残業手当等は除く）。</t>
    <phoneticPr fontId="2"/>
  </si>
  <si>
    <t>（２）「時間単価（B）」は、報告期間中の”一番低い単価”が自動的に参照されます。</t>
    <phoneticPr fontId="2"/>
  </si>
  <si>
    <t>（４）「算定額」及び「助成対象経費」は、自動計算されます。</t>
    <phoneticPr fontId="2"/>
  </si>
  <si>
    <t>■入力後の「助成対象経費」を、「支払実績表（別紙３）」の「シート名：2-3.人件費」に手入力してください。</t>
    <phoneticPr fontId="2"/>
  </si>
  <si>
    <t xml:space="preserve">※従事者１名につき、本エクセルファイル全体をコピーし、作成してください。 </t>
    <phoneticPr fontId="2"/>
  </si>
  <si>
    <t>（３）「従事時間（C）」は、該当月の「作業日報兼直接人件費個別明細表（別紙４－２）」の時間数合計または月上限150時間が参照されます。</t>
    <rPh sb="51" eb="54">
      <t>ツキジョウゲン</t>
    </rPh>
    <rPh sb="57" eb="59">
      <t>ジカン</t>
    </rPh>
    <phoneticPr fontId="2"/>
  </si>
  <si>
    <t>←</t>
    <phoneticPr fontId="2"/>
  </si>
  <si>
    <t>作業従事者ごとに、ファイルを複製して作成してください</t>
    <rPh sb="0" eb="5">
      <t>サギョウジュウジシャ</t>
    </rPh>
    <rPh sb="14" eb="16">
      <t>フクセイ</t>
    </rPh>
    <rPh sb="18" eb="2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</si>
</sst>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&quot;時間&quot;mm&quot;分&quot;;@"/>
    <numFmt numFmtId="177" formatCode="#,##0_ "/>
    <numFmt numFmtId="178" formatCode="#,##0.0_ "/>
    <numFmt numFmtId="179" formatCode="[h]&quot;時間&quot;mm&quot;分&quot;;@"/>
    <numFmt numFmtId="180" formatCode="m&quot;月&quot;d&quot;日&quot;;@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177" fontId="1" fillId="0" borderId="0" xfId="1" applyNumberFormat="1" applyFont="1" applyProtection="1">
      <alignment vertical="center"/>
    </xf>
    <xf numFmtId="177" fontId="1" fillId="0" borderId="0" xfId="1" applyNumberFormat="1" applyFont="1" applyAlignment="1" applyProtection="1">
      <alignment vertical="center" wrapText="1"/>
    </xf>
    <xf numFmtId="177" fontId="1" fillId="0" borderId="0" xfId="1" applyNumberFormat="1" applyFont="1" applyAlignment="1" applyProtection="1">
      <alignment horizontal="right" vertical="center" shrinkToFit="1"/>
    </xf>
    <xf numFmtId="2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2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 shrinkToFit="1"/>
    </xf>
    <xf numFmtId="20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Fill="1" applyBorder="1" applyAlignment="1" applyProtection="1">
      <alignment horizontal="right" vertical="center" shrinkToFi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shrinkToFit="1"/>
    </xf>
    <xf numFmtId="0" fontId="11" fillId="3" borderId="2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distributed" vertical="center" shrinkToFit="1"/>
    </xf>
    <xf numFmtId="176" fontId="12" fillId="0" borderId="0" xfId="0" applyNumberFormat="1" applyFont="1" applyAlignment="1">
      <alignment vertical="center"/>
    </xf>
    <xf numFmtId="177" fontId="14" fillId="3" borderId="1" xfId="1" applyNumberFormat="1" applyFont="1" applyFill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15" fillId="0" borderId="8" xfId="1" applyFont="1" applyBorder="1" applyAlignment="1" applyProtection="1">
      <alignment horizontal="center" vertical="center"/>
    </xf>
    <xf numFmtId="0" fontId="15" fillId="0" borderId="4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center" vertical="center"/>
    </xf>
    <xf numFmtId="3" fontId="15" fillId="0" borderId="3" xfId="1" applyNumberFormat="1" applyFont="1" applyBorder="1" applyAlignment="1" applyProtection="1">
      <alignment horizontal="center" vertical="center"/>
    </xf>
    <xf numFmtId="3" fontId="15" fillId="0" borderId="4" xfId="1" applyNumberFormat="1" applyFont="1" applyBorder="1" applyAlignment="1" applyProtection="1">
      <alignment horizontal="center" vertical="center"/>
    </xf>
    <xf numFmtId="3" fontId="15" fillId="0" borderId="3" xfId="1" applyNumberFormat="1" applyFont="1" applyFill="1" applyBorder="1" applyAlignment="1" applyProtection="1">
      <alignment horizontal="center" vertical="center"/>
    </xf>
    <xf numFmtId="177" fontId="16" fillId="0" borderId="0" xfId="1" applyNumberFormat="1" applyFont="1" applyBorder="1" applyAlignment="1" applyProtection="1">
      <alignment horizontal="center" vertical="center" shrinkToFit="1"/>
    </xf>
    <xf numFmtId="0" fontId="16" fillId="0" borderId="12" xfId="0" applyNumberFormat="1" applyFont="1" applyFill="1" applyBorder="1" applyAlignment="1" applyProtection="1">
      <alignment horizontal="center" vertical="center" shrinkToFit="1"/>
    </xf>
    <xf numFmtId="0" fontId="16" fillId="0" borderId="14" xfId="0" applyNumberFormat="1" applyFont="1" applyFill="1" applyBorder="1" applyAlignment="1" applyProtection="1">
      <alignment horizontal="center" vertical="center" shrinkToFit="1"/>
    </xf>
    <xf numFmtId="177" fontId="16" fillId="0" borderId="0" xfId="1" applyNumberFormat="1" applyFont="1" applyBorder="1" applyAlignment="1" applyProtection="1">
      <alignment horizontal="right" vertical="center" shrinkToFit="1"/>
    </xf>
    <xf numFmtId="178" fontId="16" fillId="0" borderId="0" xfId="1" applyNumberFormat="1" applyFont="1" applyFill="1" applyBorder="1" applyAlignment="1" applyProtection="1">
      <alignment horizontal="right" vertical="center" shrinkToFit="1"/>
    </xf>
    <xf numFmtId="178" fontId="16" fillId="0" borderId="0" xfId="0" applyNumberFormat="1" applyFont="1" applyFill="1" applyBorder="1" applyAlignment="1" applyProtection="1">
      <alignment horizontal="right" vertical="center" shrinkToFit="1"/>
    </xf>
    <xf numFmtId="177" fontId="16" fillId="0" borderId="0" xfId="0" applyNumberFormat="1" applyFont="1" applyFill="1" applyBorder="1" applyAlignment="1" applyProtection="1">
      <alignment horizontal="right" vertical="center" shrinkToFit="1"/>
    </xf>
    <xf numFmtId="177" fontId="10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16" fillId="0" borderId="7" xfId="1" applyNumberFormat="1" applyFont="1" applyFill="1" applyBorder="1" applyAlignment="1" applyProtection="1">
      <alignment horizontal="center" vertical="center" wrapText="1" shrinkToFit="1"/>
    </xf>
    <xf numFmtId="177" fontId="16" fillId="0" borderId="2" xfId="1" applyNumberFormat="1" applyFont="1" applyFill="1" applyBorder="1" applyAlignment="1" applyProtection="1">
      <alignment horizontal="center" vertical="center" wrapText="1" shrinkToFit="1"/>
    </xf>
    <xf numFmtId="177" fontId="16" fillId="0" borderId="10" xfId="1" applyNumberFormat="1" applyFont="1" applyFill="1" applyBorder="1" applyAlignment="1" applyProtection="1">
      <alignment horizontal="center" vertical="center" wrapText="1" shrinkToFit="1"/>
    </xf>
    <xf numFmtId="3" fontId="5" fillId="0" borderId="3" xfId="0" applyNumberFormat="1" applyFont="1" applyBorder="1" applyAlignment="1" applyProtection="1">
      <alignment horizontal="center" vertical="center" wrapText="1"/>
    </xf>
    <xf numFmtId="20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wrapText="1"/>
    </xf>
    <xf numFmtId="176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177" fontId="17" fillId="3" borderId="1" xfId="1" applyNumberFormat="1" applyFont="1" applyFill="1" applyBorder="1" applyAlignment="1" applyProtection="1">
      <alignment horizontal="distributed" vertical="center" shrinkToFit="1"/>
    </xf>
    <xf numFmtId="177" fontId="1" fillId="0" borderId="0" xfId="1" quotePrefix="1" applyNumberFormat="1" applyFont="1" applyAlignment="1" applyProtection="1">
      <alignment vertical="center" wrapText="1"/>
    </xf>
    <xf numFmtId="179" fontId="6" fillId="0" borderId="0" xfId="0" applyNumberFormat="1" applyFont="1" applyFill="1" applyBorder="1" applyAlignment="1" applyProtection="1">
      <alignment horizontal="right" vertical="center" shrinkToFit="1"/>
    </xf>
    <xf numFmtId="0" fontId="0" fillId="0" borderId="0" xfId="0" applyFill="1" applyProtection="1"/>
    <xf numFmtId="0" fontId="0" fillId="0" borderId="0" xfId="0" applyFill="1"/>
    <xf numFmtId="180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</xf>
    <xf numFmtId="177" fontId="10" fillId="2" borderId="16" xfId="0" applyNumberFormat="1" applyFont="1" applyFill="1" applyBorder="1" applyAlignment="1" applyProtection="1">
      <alignment horizontal="right" vertical="center" shrinkToFit="1"/>
      <protection locked="0"/>
    </xf>
    <xf numFmtId="177" fontId="16" fillId="0" borderId="0" xfId="1" applyNumberFormat="1" applyFont="1" applyFill="1" applyAlignment="1" applyProtection="1">
      <alignment horizontal="right" vertical="center" shrinkToFit="1"/>
    </xf>
    <xf numFmtId="178" fontId="16" fillId="0" borderId="16" xfId="1" applyNumberFormat="1" applyFont="1" applyFill="1" applyBorder="1" applyAlignment="1" applyProtection="1">
      <alignment horizontal="right" vertical="center" shrinkToFit="1"/>
    </xf>
    <xf numFmtId="177" fontId="16" fillId="0" borderId="16" xfId="1" applyNumberFormat="1" applyFont="1" applyFill="1" applyBorder="1" applyAlignment="1" applyProtection="1">
      <alignment horizontal="right" vertical="center" shrinkToFit="1"/>
    </xf>
    <xf numFmtId="177" fontId="16" fillId="0" borderId="15" xfId="1" applyNumberFormat="1" applyFont="1" applyFill="1" applyBorder="1" applyAlignment="1" applyProtection="1">
      <alignment horizontal="right" vertical="center" shrinkToFit="1"/>
    </xf>
    <xf numFmtId="177" fontId="1" fillId="0" borderId="6" xfId="1" applyNumberFormat="1" applyFont="1" applyBorder="1" applyProtection="1">
      <alignment vertical="center"/>
    </xf>
    <xf numFmtId="177" fontId="1" fillId="0" borderId="4" xfId="1" applyNumberFormat="1" applyFont="1" applyBorder="1" applyProtection="1">
      <alignment vertical="center"/>
    </xf>
    <xf numFmtId="177" fontId="20" fillId="0" borderId="3" xfId="1" applyNumberFormat="1" applyFont="1" applyBorder="1" applyProtection="1">
      <alignment vertical="center"/>
    </xf>
    <xf numFmtId="177" fontId="19" fillId="0" borderId="0" xfId="1" applyNumberFormat="1" applyFont="1" applyBorder="1" applyAlignment="1" applyProtection="1">
      <alignment horizontal="left" vertical="center" wrapText="1" indent="1" shrinkToFit="1"/>
    </xf>
    <xf numFmtId="177" fontId="19" fillId="0" borderId="0" xfId="1" applyNumberFormat="1" applyFont="1" applyBorder="1" applyAlignment="1" applyProtection="1">
      <alignment horizontal="left" vertical="center" indent="1" shrinkToFit="1"/>
    </xf>
    <xf numFmtId="177" fontId="16" fillId="0" borderId="0" xfId="1" applyNumberFormat="1" applyFont="1" applyBorder="1" applyAlignment="1" applyProtection="1">
      <alignment horizontal="left" vertical="center" wrapText="1" shrinkToFit="1"/>
    </xf>
    <xf numFmtId="177" fontId="16" fillId="0" borderId="0" xfId="1" applyNumberFormat="1" applyFont="1" applyBorder="1" applyAlignment="1" applyProtection="1">
      <alignment horizontal="left" vertical="center" shrinkToFit="1"/>
    </xf>
    <xf numFmtId="177" fontId="16" fillId="0" borderId="0" xfId="1" applyNumberFormat="1" applyFont="1" applyAlignment="1" applyProtection="1">
      <alignment horizontal="left" vertical="center" shrinkToFit="1"/>
    </xf>
    <xf numFmtId="177" fontId="16" fillId="0" borderId="9" xfId="1" applyNumberFormat="1" applyFont="1" applyFill="1" applyBorder="1" applyAlignment="1" applyProtection="1">
      <alignment horizontal="center" vertical="center" shrinkToFit="1"/>
    </xf>
    <xf numFmtId="177" fontId="7" fillId="0" borderId="0" xfId="1" applyNumberFormat="1" applyFont="1" applyAlignment="1" applyProtection="1">
      <alignment horizontal="center" vertical="center" shrinkToFit="1"/>
    </xf>
    <xf numFmtId="177" fontId="18" fillId="0" borderId="0" xfId="1" applyNumberFormat="1" applyFont="1" applyAlignment="1" applyProtection="1">
      <alignment horizontal="center" vertical="center" shrinkToFit="1"/>
    </xf>
    <xf numFmtId="177" fontId="14" fillId="3" borderId="1" xfId="1" applyNumberFormat="1" applyFont="1" applyFill="1" applyBorder="1" applyAlignment="1" applyProtection="1">
      <alignment horizontal="center" vertical="center"/>
    </xf>
    <xf numFmtId="177" fontId="13" fillId="0" borderId="1" xfId="1" applyNumberFormat="1" applyFont="1" applyFill="1" applyBorder="1" applyAlignment="1" applyProtection="1">
      <alignment horizontal="left" vertical="center" shrinkToFit="1"/>
      <protection locked="0"/>
    </xf>
    <xf numFmtId="177" fontId="19" fillId="0" borderId="0" xfId="1" applyNumberFormat="1" applyFont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center"/>
    </xf>
    <xf numFmtId="56" fontId="5" fillId="0" borderId="6" xfId="0" applyNumberFormat="1" applyFont="1" applyBorder="1" applyAlignment="1" applyProtection="1">
      <alignment horizontal="left" vertical="center" shrinkToFit="1"/>
    </xf>
    <xf numFmtId="56" fontId="5" fillId="0" borderId="9" xfId="0" applyNumberFormat="1" applyFont="1" applyBorder="1" applyAlignment="1" applyProtection="1">
      <alignment horizontal="left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178" fontId="16" fillId="0" borderId="0" xfId="1" quotePrefix="1" applyNumberFormat="1" applyFont="1" applyFill="1" applyBorder="1" applyAlignment="1" applyProtection="1">
      <alignment horizontal="right" vertical="center" shrinkToFit="1"/>
    </xf>
    <xf numFmtId="20" fontId="12" fillId="0" borderId="0" xfId="0" applyNumberFormat="1" applyFont="1" applyFill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423"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8" formatCode="#,##0.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1" hidden="0"/>
    </dxf>
    <dxf>
      <fill>
        <patternFill>
          <bgColor theme="8" tint="0.79998168889431442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numFmt numFmtId="176" formatCode="h&quot;時間&quot;mm&quot;分&quot;;@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z val="10"/>
        <color rgb="FFFF000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8" formatCode="#,##0.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scheme val="none"/>
      </font>
      <numFmt numFmtId="177" formatCode="#,##0_ 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center" vertical="center" textRotation="0" wrapText="0" indent="0" justifyLastLine="0" shrinkToFit="1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numFmt numFmtId="177" formatCode="#,##0_ 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テーブル スタイル 1" pivot="0" count="1">
      <tableStyleElement type="wholeTable" dxfId="422"/>
    </tableStyle>
    <tableStyle name="テーブル スタイル 2" pivot="0" count="6">
      <tableStyleElement type="wholeTable" dxfId="421"/>
      <tableStyleElement type="headerRow" dxfId="420"/>
      <tableStyleElement type="totalRow" dxfId="419"/>
      <tableStyleElement type="firstColumn" dxfId="418"/>
      <tableStyleElement type="lastColumn" dxfId="417"/>
      <tableStyleElement type="firstRowStripe" dxfId="4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899" name="Line 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0" name="Line 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1" name="Line 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2" name="Line 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3" name="Line 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4" name="Line 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5" name="Line 1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6" name="Line 1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7" name="Line 12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8" name="Line 1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09" name="Line 1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0" name="Line 1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1" name="Line 16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2" name="Line 17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3" name="Line 1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4" name="Line 1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5" name="Line 2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6" name="Line 2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7" name="Line 22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8" name="Line 2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19" name="Line 2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20" name="Line 2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21" name="Line 26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22" name="Line 27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23" name="Line 2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24" name="Line 2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25" name="Line 3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926" name="Line 3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5155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A6:F23" totalsRowCount="1" headerRowDxfId="415" dataDxfId="414" totalsRowDxfId="413" headerRowCellStyle="標準 2" dataCellStyle="標準 2">
  <autoFilter ref="A6:F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年月" dataDxfId="412" totalsRowDxfId="149" dataCellStyle="標準 2"/>
    <tableColumn id="6" name="総支給額_x000a_(円)_x000a_(A)" dataDxfId="411" totalsRowDxfId="148"/>
    <tableColumn id="8" name="時間単価_x000a_(円)_x000a_(B) " totalsRowFunction="custom" dataDxfId="410" totalsRowDxfId="147" dataCellStyle="標準 2">
      <calculatedColumnFormula>LOOKUP(MIN(テーブル2[総支給額
(円)
(A)]),人件費単価一覧表[円以上],人件費単価一覧表[単位：円])</calculatedColumnFormula>
      <totalsRowFormula>LOOKUP(MIN(テーブル2[総支給額
(円)
(A)]),$H$28:$H$52,$K$28:$K$52)</totalsRowFormula>
    </tableColumn>
    <tableColumn id="9" name="従事時間_x000a_(時間)_x000a_(C) " totalsRowFunction="sum" dataDxfId="409" totalsRowDxfId="146" dataCellStyle="標準 2">
      <calculatedColumnFormula>MIN(作業日報兼直接人件費個別明細表1[[#Totals],[列6]]*24,150)</calculatedColumnFormula>
    </tableColumn>
    <tableColumn id="10" name="算定額_x000a_(D)=(B)X(C)" totalsRowFunction="sum" dataDxfId="408" totalsRowDxfId="145" dataCellStyle="標準 2">
      <calculatedColumnFormula>テーブル2[[#This Row],[時間単価
(円)
(B) ]]*テーブル2[[#This Row],[従事時間
(時間)
(C) ]]</calculatedColumnFormula>
    </tableColumn>
    <tableColumn id="11" name="助成対象経費_x000a_(円)_x000a_(A)を上限_x000a_とする" totalsRowFunction="sum" dataDxfId="407" totalsRowDxfId="144" dataCellStyle="標準 2">
      <calculatedColumnFormula>+IF(テーブル2[[#This Row],[総支給額
(円)
(A)]]="",0,MIN(テーブル2[[#This Row],[総支給額
(円)
(A)]],テーブル2[[#This Row],[算定額
(D)=(B)X(C)]]))</calculatedColumnFormula>
    </tableColumn>
  </tableColumns>
  <tableStyleInfo name="テーブル スタイル 2" showFirstColumn="0" showLastColumn="0" showRowStripes="1" showColumnStripes="0"/>
</table>
</file>

<file path=xl/tables/table10.xml><?xml version="1.0" encoding="utf-8"?>
<table xmlns="http://schemas.openxmlformats.org/spreadsheetml/2006/main" id="10" name="作業日報兼直接人件費個別明細表8" displayName="作業日報兼直接人件費個別明細表8" ref="A8:H31" headerRowCount="0" totalsRowCount="1" headerRowDxfId="285" dataDxfId="283" totalsRowDxfId="282" headerRowBorderDxfId="284">
  <tableColumns count="8">
    <tableColumn id="1" name="列1" totalsRowLabel="合計" headerRowDxfId="281" dataDxfId="280" totalsRowDxfId="95"/>
    <tableColumn id="2" name="列2" headerRowDxfId="279" totalsRowDxfId="94"/>
    <tableColumn id="3" name="列3" headerRowDxfId="278" totalsRowDxfId="93"/>
    <tableColumn id="4" name="列4" headerRowDxfId="277" totalsRowDxfId="92"/>
    <tableColumn id="5" name="列5" headerRowDxfId="276" totalsRowDxfId="91"/>
    <tableColumn id="6" name="列6" totalsRowFunction="custom" headerRowDxfId="275" dataDxfId="274" totalsRowDxfId="90">
      <calculatedColumnFormula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calculatedColumnFormula>
      <totalsRowFormula>SUBTOTAL(109,作業日報兼直接人件費個別明細表8[列6])</totalsRowFormula>
    </tableColumn>
    <tableColumn id="7" name="列7" headerRowDxfId="273" dataDxfId="272" totalsRowDxfId="89"/>
    <tableColumn id="8" name="列8" headerRowDxfId="271" dataDxfId="24" totalsRowDxfId="88"/>
  </tableColumns>
  <tableStyleInfo name="テーブル スタイル 2" showFirstColumn="0" showLastColumn="0" showRowStripes="1" showColumnStripes="0"/>
</table>
</file>

<file path=xl/tables/table11.xml><?xml version="1.0" encoding="utf-8"?>
<table xmlns="http://schemas.openxmlformats.org/spreadsheetml/2006/main" id="11" name="作業日報兼直接人件費個別明細表9" displayName="作業日報兼直接人件費個別明細表9" ref="A8:H31" headerRowCount="0" totalsRowCount="1" headerRowDxfId="270" dataDxfId="268" totalsRowDxfId="267" headerRowBorderDxfId="269">
  <tableColumns count="8">
    <tableColumn id="1" name="列1" totalsRowLabel="合計" headerRowDxfId="266" dataDxfId="265" totalsRowDxfId="87"/>
    <tableColumn id="2" name="列2" headerRowDxfId="264" totalsRowDxfId="86"/>
    <tableColumn id="3" name="列3" headerRowDxfId="263" totalsRowDxfId="85"/>
    <tableColumn id="4" name="列4" headerRowDxfId="262" totalsRowDxfId="84"/>
    <tableColumn id="5" name="列5" headerRowDxfId="261" totalsRowDxfId="83"/>
    <tableColumn id="6" name="列6" totalsRowFunction="custom" headerRowDxfId="260" dataDxfId="259" totalsRowDxfId="82">
      <calculatedColumnFormula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calculatedColumnFormula>
      <totalsRowFormula>SUBTOTAL(109,作業日報兼直接人件費個別明細表9[列6])</totalsRowFormula>
    </tableColumn>
    <tableColumn id="7" name="列7" headerRowDxfId="258" dataDxfId="257" totalsRowDxfId="81"/>
    <tableColumn id="8" name="列8" headerRowDxfId="256" dataDxfId="23" totalsRowDxfId="80"/>
  </tableColumns>
  <tableStyleInfo name="テーブル スタイル 2" showFirstColumn="0" showLastColumn="0" showRowStripes="1" showColumnStripes="0"/>
</table>
</file>

<file path=xl/tables/table12.xml><?xml version="1.0" encoding="utf-8"?>
<table xmlns="http://schemas.openxmlformats.org/spreadsheetml/2006/main" id="12" name="作業日報兼直接人件費個別明細表10" displayName="作業日報兼直接人件費個別明細表10" ref="A8:H31" headerRowCount="0" totalsRowCount="1" headerRowDxfId="255" dataDxfId="253" totalsRowDxfId="252" headerRowBorderDxfId="254">
  <tableColumns count="8">
    <tableColumn id="1" name="列1" totalsRowLabel="合計" headerRowDxfId="251" dataDxfId="250" totalsRowDxfId="79"/>
    <tableColumn id="2" name="列2" headerRowDxfId="249" totalsRowDxfId="78"/>
    <tableColumn id="3" name="列3" headerRowDxfId="248" totalsRowDxfId="77"/>
    <tableColumn id="4" name="列4" headerRowDxfId="247" totalsRowDxfId="76"/>
    <tableColumn id="5" name="列5" headerRowDxfId="246" totalsRowDxfId="75"/>
    <tableColumn id="6" name="列6" totalsRowFunction="custom" headerRowDxfId="245" dataDxfId="244" totalsRowDxfId="74">
      <calculatedColumnFormula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calculatedColumnFormula>
      <totalsRowFormula>SUBTOTAL(109,作業日報兼直接人件費個別明細表10[列6])</totalsRowFormula>
    </tableColumn>
    <tableColumn id="7" name="列7" headerRowDxfId="243" dataDxfId="242" totalsRowDxfId="73"/>
    <tableColumn id="8" name="列8" headerRowDxfId="241" dataDxfId="22" totalsRowDxfId="72"/>
  </tableColumns>
  <tableStyleInfo name="テーブル スタイル 2" showFirstColumn="0" showLastColumn="0" showRowStripes="1" showColumnStripes="0"/>
</table>
</file>

<file path=xl/tables/table13.xml><?xml version="1.0" encoding="utf-8"?>
<table xmlns="http://schemas.openxmlformats.org/spreadsheetml/2006/main" id="13" name="作業日報兼直接人件費個別明細表1014" displayName="作業日報兼直接人件費個別明細表1014" ref="A8:H31" headerRowCount="0" totalsRowCount="1" headerRowDxfId="240" dataDxfId="238" totalsRowDxfId="237" headerRowBorderDxfId="239">
  <tableColumns count="8">
    <tableColumn id="1" name="列1" totalsRowLabel="合計" headerRowDxfId="236" dataDxfId="235" totalsRowDxfId="71"/>
    <tableColumn id="2" name="列2" headerRowDxfId="234" totalsRowDxfId="70"/>
    <tableColumn id="3" name="列3" headerRowDxfId="233" totalsRowDxfId="69"/>
    <tableColumn id="4" name="列4" headerRowDxfId="232" totalsRowDxfId="68"/>
    <tableColumn id="5" name="列5" headerRowDxfId="231" totalsRowDxfId="67"/>
    <tableColumn id="6" name="列6" totalsRowFunction="custom" headerRowDxfId="230" dataDxfId="229" totalsRowDxfId="66">
      <calculatedColumnFormula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calculatedColumnFormula>
      <totalsRowFormula>SUBTOTAL(109,作業日報兼直接人件費個別明細表1014[列6])</totalsRowFormula>
    </tableColumn>
    <tableColumn id="7" name="列7" headerRowDxfId="228" dataDxfId="227" totalsRowDxfId="65"/>
    <tableColumn id="8" name="列8" headerRowDxfId="226" dataDxfId="21" totalsRowDxfId="64"/>
  </tableColumns>
  <tableStyleInfo name="テーブル スタイル 2" showFirstColumn="0" showLastColumn="0" showRowStripes="1" showColumnStripes="0"/>
</table>
</file>

<file path=xl/tables/table14.xml><?xml version="1.0" encoding="utf-8"?>
<table xmlns="http://schemas.openxmlformats.org/spreadsheetml/2006/main" id="14" name="作業日報兼直接人件費個別明細表101415" displayName="作業日報兼直接人件費個別明細表101415" ref="A8:H31" headerRowCount="0" totalsRowCount="1" headerRowDxfId="225" dataDxfId="223" totalsRowDxfId="222" headerRowBorderDxfId="224">
  <tableColumns count="8">
    <tableColumn id="1" name="列1" totalsRowLabel="合計" headerRowDxfId="221" dataDxfId="220" totalsRowDxfId="63"/>
    <tableColumn id="2" name="列2" headerRowDxfId="219" totalsRowDxfId="62"/>
    <tableColumn id="3" name="列3" headerRowDxfId="218" totalsRowDxfId="61"/>
    <tableColumn id="4" name="列4" headerRowDxfId="217" totalsRowDxfId="60"/>
    <tableColumn id="5" name="列5" headerRowDxfId="216" totalsRowDxfId="59"/>
    <tableColumn id="6" name="列6" totalsRowFunction="custom" headerRowDxfId="215" dataDxfId="214" totalsRowDxfId="58">
      <calculatedColumnFormula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calculatedColumnFormula>
      <totalsRowFormula>SUBTOTAL(109,作業日報兼直接人件費個別明細表101415[列6])</totalsRowFormula>
    </tableColumn>
    <tableColumn id="7" name="列7" headerRowDxfId="213" dataDxfId="212" totalsRowDxfId="57"/>
    <tableColumn id="8" name="列8" headerRowDxfId="211" dataDxfId="20" totalsRowDxfId="56"/>
  </tableColumns>
  <tableStyleInfo name="テーブル スタイル 2" showFirstColumn="0" showLastColumn="0" showRowStripes="1" showColumnStripes="0"/>
</table>
</file>

<file path=xl/tables/table15.xml><?xml version="1.0" encoding="utf-8"?>
<table xmlns="http://schemas.openxmlformats.org/spreadsheetml/2006/main" id="15" name="作業日報兼直接人件費個別明細表10141516" displayName="作業日報兼直接人件費個別明細表10141516" ref="A8:H31" headerRowCount="0" totalsRowCount="1" headerRowDxfId="210" dataDxfId="208" totalsRowDxfId="207" headerRowBorderDxfId="209">
  <tableColumns count="8">
    <tableColumn id="1" name="列1" totalsRowLabel="合計" headerRowDxfId="206" dataDxfId="205" totalsRowDxfId="55"/>
    <tableColumn id="2" name="列2" headerRowDxfId="204" totalsRowDxfId="54"/>
    <tableColumn id="3" name="列3" headerRowDxfId="203" totalsRowDxfId="53"/>
    <tableColumn id="4" name="列4" headerRowDxfId="202" totalsRowDxfId="52"/>
    <tableColumn id="5" name="列5" headerRowDxfId="201" totalsRowDxfId="51"/>
    <tableColumn id="6" name="列6" totalsRowFunction="custom" headerRowDxfId="200" dataDxfId="199" totalsRowDxfId="50">
      <calculatedColumnFormula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calculatedColumnFormula>
      <totalsRowFormula>SUBTOTAL(109,作業日報兼直接人件費個別明細表10141516[列6])</totalsRowFormula>
    </tableColumn>
    <tableColumn id="7" name="列7" headerRowDxfId="198" dataDxfId="197" totalsRowDxfId="49"/>
    <tableColumn id="8" name="列8" headerRowDxfId="196" dataDxfId="19" totalsRowDxfId="48"/>
  </tableColumns>
  <tableStyleInfo name="テーブル スタイル 2" showFirstColumn="0" showLastColumn="0" showRowStripes="1" showColumnStripes="0"/>
</table>
</file>

<file path=xl/tables/table16.xml><?xml version="1.0" encoding="utf-8"?>
<table xmlns="http://schemas.openxmlformats.org/spreadsheetml/2006/main" id="16" name="作業日報兼直接人件費個別明細表1014151617" displayName="作業日報兼直接人件費個別明細表1014151617" ref="A8:H31" headerRowCount="0" totalsRowCount="1" headerRowDxfId="195" dataDxfId="193" totalsRowDxfId="192" headerRowBorderDxfId="194">
  <tableColumns count="8">
    <tableColumn id="1" name="列1" totalsRowLabel="合計" headerRowDxfId="191" dataDxfId="190" totalsRowDxfId="18"/>
    <tableColumn id="2" name="列2" headerRowDxfId="189" totalsRowDxfId="17"/>
    <tableColumn id="3" name="列3" headerRowDxfId="188" totalsRowDxfId="16"/>
    <tableColumn id="4" name="列4" headerRowDxfId="187" totalsRowDxfId="15"/>
    <tableColumn id="5" name="列5" headerRowDxfId="186" totalsRowDxfId="14"/>
    <tableColumn id="6" name="列6" totalsRowFunction="custom" headerRowDxfId="185" dataDxfId="184" totalsRowDxfId="13">
      <calculatedColumnFormula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calculatedColumnFormula>
      <totalsRowFormula>SUBTOTAL(109,作業日報兼直接人件費個別明細表1014151617[列6])</totalsRowFormula>
    </tableColumn>
    <tableColumn id="7" name="列7" headerRowDxfId="183" dataDxfId="182" totalsRowDxfId="12"/>
    <tableColumn id="8" name="列8" headerRowDxfId="181" dataDxfId="10" totalsRowDxfId="11"/>
  </tableColumns>
  <tableStyleInfo name="テーブル スタイル 2" showFirstColumn="0" showLastColumn="0" showRowStripes="1" showColumnStripes="0"/>
</table>
</file>

<file path=xl/tables/table17.xml><?xml version="1.0" encoding="utf-8"?>
<table xmlns="http://schemas.openxmlformats.org/spreadsheetml/2006/main" id="17" name="作業日報兼直接人件費個別明細表101415161718" displayName="作業日報兼直接人件費個別明細表101415161718" ref="A8:H31" headerRowCount="0" totalsRowCount="1" headerRowDxfId="180" dataDxfId="178" totalsRowDxfId="177" headerRowBorderDxfId="179">
  <tableColumns count="8">
    <tableColumn id="1" name="列1" totalsRowLabel="合計" headerRowDxfId="176" dataDxfId="175" totalsRowDxfId="47"/>
    <tableColumn id="2" name="列2" headerRowDxfId="174" totalsRowDxfId="46"/>
    <tableColumn id="3" name="列3" headerRowDxfId="173" totalsRowDxfId="45"/>
    <tableColumn id="4" name="列4" headerRowDxfId="172" totalsRowDxfId="44"/>
    <tableColumn id="5" name="列5" headerRowDxfId="171" totalsRowDxfId="43"/>
    <tableColumn id="6" name="列6" totalsRowFunction="custom" headerRowDxfId="170" dataDxfId="169" totalsRowDxfId="42">
      <calculatedColumnFormula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calculatedColumnFormula>
      <totalsRowFormula>SUBTOTAL(109,作業日報兼直接人件費個別明細表101415161718[列6])</totalsRowFormula>
    </tableColumn>
    <tableColumn id="7" name="列7" headerRowDxfId="168" dataDxfId="167" totalsRowDxfId="41"/>
    <tableColumn id="8" name="列8" headerRowDxfId="166" dataDxfId="9" totalsRowDxfId="40"/>
  </tableColumns>
  <tableStyleInfo name="テーブル スタイル 2" showFirstColumn="0" showLastColumn="0" showRowStripes="1" showColumnStripes="0"/>
</table>
</file>

<file path=xl/tables/table18.xml><?xml version="1.0" encoding="utf-8"?>
<table xmlns="http://schemas.openxmlformats.org/spreadsheetml/2006/main" id="18" name="作業日報兼直接人件費個別明細表10141516171819" displayName="作業日報兼直接人件費個別明細表10141516171819" ref="A8:H31" headerRowCount="0" totalsRowCount="1" headerRowDxfId="165" dataDxfId="163" totalsRowDxfId="162" headerRowBorderDxfId="164">
  <tableColumns count="8">
    <tableColumn id="1" name="列1" totalsRowLabel="合計" headerRowDxfId="161" dataDxfId="160" totalsRowDxfId="8"/>
    <tableColumn id="2" name="列2" headerRowDxfId="159" totalsRowDxfId="7"/>
    <tableColumn id="3" name="列3" headerRowDxfId="158" totalsRowDxfId="6"/>
    <tableColumn id="4" name="列4" headerRowDxfId="157" totalsRowDxfId="5"/>
    <tableColumn id="5" name="列5" headerRowDxfId="156" totalsRowDxfId="4"/>
    <tableColumn id="6" name="列6" totalsRowFunction="custom" headerRowDxfId="155" dataDxfId="154" totalsRowDxfId="3">
      <calculatedColumnFormula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calculatedColumnFormula>
      <totalsRowFormula>SUBTOTAL(109,作業日報兼直接人件費個別明細表10141516171819[列6])</totalsRowFormula>
    </tableColumn>
    <tableColumn id="7" name="列7" headerRowDxfId="153" dataDxfId="152" totalsRowDxfId="2"/>
    <tableColumn id="8" name="列8" headerRowDxfId="151" dataDxfId="0" totalsRowDxfId="1"/>
  </tableColumns>
  <tableStyleInfo name="テーブル スタイル 2" showFirstColumn="0" showLastColumn="0" showRowStripes="1" showColumnStripes="0"/>
</table>
</file>

<file path=xl/tables/table2.xml><?xml version="1.0" encoding="utf-8"?>
<table xmlns="http://schemas.openxmlformats.org/spreadsheetml/2006/main" id="3" name="人件費単価一覧表" displayName="人件費単価一覧表" ref="H27:K52" totalsRowShown="0" headerRowDxfId="406" dataDxfId="404" headerRowBorderDxfId="405" tableBorderDxfId="403" totalsRowBorderDxfId="402" headerRowCellStyle="標準 2">
  <autoFilter ref="H27:K52"/>
  <tableColumns count="4">
    <tableColumn id="1" name="円以上" dataDxfId="401" dataCellStyle="標準 2"/>
    <tableColumn id="2" name="～" dataDxfId="400" dataCellStyle="標準 2"/>
    <tableColumn id="3" name="円未満" dataDxfId="399" dataCellStyle="標準 2"/>
    <tableColumn id="4" name="単位：円" dataDxfId="398"/>
  </tableColumns>
  <tableStyleInfo name="テーブル スタイル 2" showFirstColumn="0" showLastColumn="0" showRowStripes="1" showColumnStripes="0"/>
</table>
</file>

<file path=xl/tables/table3.xml><?xml version="1.0" encoding="utf-8"?>
<table xmlns="http://schemas.openxmlformats.org/spreadsheetml/2006/main" id="1" name="作業日報兼直接人件費個別明細表1" displayName="作業日報兼直接人件費個別明細表1" ref="A8:H31" headerRowCount="0" totalsRowCount="1" headerRowDxfId="397" dataDxfId="395" totalsRowDxfId="394" headerRowBorderDxfId="396">
  <tableColumns count="8">
    <tableColumn id="1" name="列1" totalsRowLabel="合計" headerRowDxfId="393" dataDxfId="392" totalsRowDxfId="39"/>
    <tableColumn id="2" name="列2" headerRowDxfId="391" dataDxfId="390" totalsRowDxfId="38"/>
    <tableColumn id="3" name="列3" headerRowDxfId="389" dataDxfId="388" totalsRowDxfId="37"/>
    <tableColumn id="4" name="列4" headerRowDxfId="387" dataDxfId="386" totalsRowDxfId="36"/>
    <tableColumn id="5" name="列5" headerRowDxfId="385" dataDxfId="384" totalsRowDxfId="35"/>
    <tableColumn id="6" name="列6" totalsRowFunction="sum" headerRowDxfId="383" dataDxfId="382" totalsRowDxfId="34">
      <calculatedColumnFormula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calculatedColumnFormula>
    </tableColumn>
    <tableColumn id="7" name="列7" headerRowDxfId="381" dataDxfId="380" totalsRowDxfId="33"/>
    <tableColumn id="8" name="列8" headerRowDxfId="379" dataDxfId="31" totalsRowDxfId="32"/>
  </tableColumns>
  <tableStyleInfo name="テーブル スタイル 2" showFirstColumn="0" showLastColumn="0" showRowStripes="1" showColumnStripes="0"/>
</table>
</file>

<file path=xl/tables/table4.xml><?xml version="1.0" encoding="utf-8"?>
<table xmlns="http://schemas.openxmlformats.org/spreadsheetml/2006/main" id="4" name="作業日報兼直接人件費個別明細表2" displayName="作業日報兼直接人件費個別明細表2" ref="A8:H31" headerRowCount="0" totalsRowCount="1" headerRowDxfId="378" dataDxfId="376" totalsRowDxfId="375" headerRowBorderDxfId="377">
  <tableColumns count="8">
    <tableColumn id="1" name="列1" totalsRowLabel="合計" headerRowDxfId="374" dataDxfId="373" totalsRowDxfId="143"/>
    <tableColumn id="2" name="列2" headerRowDxfId="372" dataDxfId="371" totalsRowDxfId="142"/>
    <tableColumn id="3" name="列3" headerRowDxfId="370" totalsRowDxfId="141"/>
    <tableColumn id="4" name="列4" headerRowDxfId="369" dataDxfId="368" totalsRowDxfId="140"/>
    <tableColumn id="5" name="列5" headerRowDxfId="367" dataDxfId="366" totalsRowDxfId="139"/>
    <tableColumn id="6" name="列6" totalsRowFunction="sum" headerRowDxfId="365" dataDxfId="364" totalsRowDxfId="138">
      <calculatedColumnFormula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calculatedColumnFormula>
    </tableColumn>
    <tableColumn id="7" name="列7" headerRowDxfId="363" dataDxfId="362" totalsRowDxfId="137"/>
    <tableColumn id="8" name="列8" headerRowDxfId="361" dataDxfId="30" totalsRowDxfId="136"/>
  </tableColumns>
  <tableStyleInfo name="テーブル スタイル 2" showFirstColumn="0" showLastColumn="0" showRowStripes="1" showColumnStripes="0"/>
</table>
</file>

<file path=xl/tables/table5.xml><?xml version="1.0" encoding="utf-8"?>
<table xmlns="http://schemas.openxmlformats.org/spreadsheetml/2006/main" id="5" name="作業日報兼直接人件費個別明細表3" displayName="作業日報兼直接人件費個別明細表3" ref="A8:H31" headerRowCount="0" totalsRowCount="1" headerRowDxfId="360" dataDxfId="358" totalsRowDxfId="357" headerRowBorderDxfId="359">
  <tableColumns count="8">
    <tableColumn id="1" name="列1" totalsRowLabel="合計" headerRowDxfId="356" dataDxfId="355" totalsRowDxfId="135"/>
    <tableColumn id="2" name="列2" headerRowDxfId="354" totalsRowDxfId="134"/>
    <tableColumn id="3" name="列3" headerRowDxfId="353" totalsRowDxfId="133"/>
    <tableColumn id="4" name="列4" headerRowDxfId="352" totalsRowDxfId="132"/>
    <tableColumn id="5" name="列5" headerRowDxfId="351" totalsRowDxfId="131"/>
    <tableColumn id="6" name="列6" totalsRowFunction="custom" headerRowDxfId="350" dataDxfId="349" totalsRowDxfId="130">
      <calculatedColumnFormula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calculatedColumnFormula>
      <totalsRowFormula>SUBTOTAL(109,作業日報兼直接人件費個別明細表3[列6])</totalsRowFormula>
    </tableColumn>
    <tableColumn id="7" name="列7" headerRowDxfId="348" dataDxfId="347" totalsRowDxfId="129"/>
    <tableColumn id="8" name="列8" headerRowDxfId="346" dataDxfId="29" totalsRowDxfId="128"/>
  </tableColumns>
  <tableStyleInfo name="テーブル スタイル 2" showFirstColumn="0" showLastColumn="0" showRowStripes="1" showColumnStripes="0"/>
</table>
</file>

<file path=xl/tables/table6.xml><?xml version="1.0" encoding="utf-8"?>
<table xmlns="http://schemas.openxmlformats.org/spreadsheetml/2006/main" id="6" name="作業日報兼直接人件費個別明細表4" displayName="作業日報兼直接人件費個別明細表4" ref="A8:H31" headerRowCount="0" totalsRowCount="1" headerRowDxfId="345" dataDxfId="343" totalsRowDxfId="342" headerRowBorderDxfId="344">
  <tableColumns count="8">
    <tableColumn id="1" name="列1" totalsRowLabel="合計" headerRowDxfId="341" dataDxfId="340" totalsRowDxfId="127"/>
    <tableColumn id="2" name="列2" headerRowDxfId="339" totalsRowDxfId="126"/>
    <tableColumn id="3" name="列3" headerRowDxfId="338" totalsRowDxfId="125"/>
    <tableColumn id="4" name="列4" headerRowDxfId="337" totalsRowDxfId="124"/>
    <tableColumn id="5" name="列5" headerRowDxfId="336" totalsRowDxfId="123"/>
    <tableColumn id="6" name="列6" totalsRowFunction="custom" headerRowDxfId="335" dataDxfId="334" totalsRowDxfId="122">
      <calculatedColumnFormula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calculatedColumnFormula>
      <totalsRowFormula>SUBTOTAL(109,作業日報兼直接人件費個別明細表4[列6])</totalsRowFormula>
    </tableColumn>
    <tableColumn id="7" name="列7" headerRowDxfId="333" dataDxfId="332" totalsRowDxfId="121"/>
    <tableColumn id="8" name="列8" headerRowDxfId="331" dataDxfId="28" totalsRowDxfId="120"/>
  </tableColumns>
  <tableStyleInfo name="テーブル スタイル 2" showFirstColumn="0" showLastColumn="0" showRowStripes="1" showColumnStripes="0"/>
</table>
</file>

<file path=xl/tables/table7.xml><?xml version="1.0" encoding="utf-8"?>
<table xmlns="http://schemas.openxmlformats.org/spreadsheetml/2006/main" id="7" name="作業日報兼直接人件費個別明細表5" displayName="作業日報兼直接人件費個別明細表5" ref="A8:H31" headerRowCount="0" totalsRowCount="1" headerRowDxfId="330" dataDxfId="328" totalsRowDxfId="327" headerRowBorderDxfId="329">
  <tableColumns count="8">
    <tableColumn id="1" name="列1" totalsRowLabel="合計" headerRowDxfId="326" dataDxfId="325" totalsRowDxfId="119"/>
    <tableColumn id="2" name="列2" headerRowDxfId="324" totalsRowDxfId="118"/>
    <tableColumn id="3" name="列3" headerRowDxfId="323" totalsRowDxfId="117"/>
    <tableColumn id="4" name="列4" headerRowDxfId="322" totalsRowDxfId="116"/>
    <tableColumn id="5" name="列5" headerRowDxfId="321" totalsRowDxfId="115"/>
    <tableColumn id="6" name="列6" totalsRowFunction="custom" headerRowDxfId="320" dataDxfId="319" totalsRowDxfId="114">
      <calculatedColumnFormula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calculatedColumnFormula>
      <totalsRowFormula>SUBTOTAL(109,作業日報兼直接人件費個別明細表5[列6])</totalsRowFormula>
    </tableColumn>
    <tableColumn id="7" name="列7" headerRowDxfId="318" dataDxfId="317" totalsRowDxfId="113"/>
    <tableColumn id="8" name="列8" headerRowDxfId="316" dataDxfId="27" totalsRowDxfId="112"/>
  </tableColumns>
  <tableStyleInfo name="テーブル スタイル 2" showFirstColumn="0" showLastColumn="0" showRowStripes="1" showColumnStripes="0"/>
</table>
</file>

<file path=xl/tables/table8.xml><?xml version="1.0" encoding="utf-8"?>
<table xmlns="http://schemas.openxmlformats.org/spreadsheetml/2006/main" id="8" name="作業日報兼直接人件費個別明細表6" displayName="作業日報兼直接人件費個別明細表6" ref="A8:H31" headerRowCount="0" totalsRowCount="1" headerRowDxfId="315" dataDxfId="313" totalsRowDxfId="312" headerRowBorderDxfId="314">
  <tableColumns count="8">
    <tableColumn id="1" name="列1" totalsRowLabel="合計" headerRowDxfId="311" dataDxfId="310" totalsRowDxfId="111"/>
    <tableColumn id="2" name="列2" headerRowDxfId="309" totalsRowDxfId="110"/>
    <tableColumn id="3" name="列3" headerRowDxfId="308" totalsRowDxfId="109"/>
    <tableColumn id="4" name="列4" headerRowDxfId="307" totalsRowDxfId="108"/>
    <tableColumn id="5" name="列5" headerRowDxfId="306" totalsRowDxfId="107"/>
    <tableColumn id="6" name="列6" totalsRowFunction="custom" headerRowDxfId="305" dataDxfId="304" totalsRowDxfId="106">
      <calculatedColumnFormula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calculatedColumnFormula>
      <totalsRowFormula>SUBTOTAL(109,作業日報兼直接人件費個別明細表6[列6])</totalsRowFormula>
    </tableColumn>
    <tableColumn id="7" name="列7" headerRowDxfId="303" dataDxfId="302" totalsRowDxfId="105"/>
    <tableColumn id="8" name="列8" headerRowDxfId="301" dataDxfId="26" totalsRowDxfId="104"/>
  </tableColumns>
  <tableStyleInfo name="テーブル スタイル 2" showFirstColumn="0" showLastColumn="0" showRowStripes="1" showColumnStripes="0"/>
</table>
</file>

<file path=xl/tables/table9.xml><?xml version="1.0" encoding="utf-8"?>
<table xmlns="http://schemas.openxmlformats.org/spreadsheetml/2006/main" id="9" name="作業日報兼直接人件費個別明細表7" displayName="作業日報兼直接人件費個別明細表7" ref="A8:H31" headerRowCount="0" totalsRowCount="1" headerRowDxfId="300" dataDxfId="298" totalsRowDxfId="297" headerRowBorderDxfId="299">
  <tableColumns count="8">
    <tableColumn id="1" name="列1" totalsRowLabel="合計" headerRowDxfId="296" dataDxfId="295" totalsRowDxfId="103"/>
    <tableColumn id="2" name="列2" headerRowDxfId="294" totalsRowDxfId="102"/>
    <tableColumn id="3" name="列3" headerRowDxfId="293" totalsRowDxfId="101"/>
    <tableColumn id="4" name="列4" headerRowDxfId="292" totalsRowDxfId="100"/>
    <tableColumn id="5" name="列5" headerRowDxfId="291" totalsRowDxfId="99"/>
    <tableColumn id="6" name="列6" totalsRowFunction="custom" headerRowDxfId="290" dataDxfId="289" totalsRowDxfId="98">
      <calculatedColumnFormula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calculatedColumnFormula>
      <totalsRowFormula>SUBTOTAL(109,作業日報兼直接人件費個別明細表7[列6])</totalsRowFormula>
    </tableColumn>
    <tableColumn id="7" name="列7" headerRowDxfId="288" dataDxfId="287" totalsRowDxfId="97"/>
    <tableColumn id="8" name="列8" headerRowDxfId="286" dataDxfId="25" totalsRowDxfId="96"/>
  </tableColumns>
  <tableStyleInfo name="テーブル スタイル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0.xml"/><Relationship Id="rId4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11.xml"/><Relationship Id="rId4" Type="http://schemas.openxmlformats.org/officeDocument/2006/relationships/table" Target="../tables/table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12.xml"/><Relationship Id="rId4" Type="http://schemas.openxmlformats.org/officeDocument/2006/relationships/table" Target="../tables/table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13.xml"/><Relationship Id="rId4" Type="http://schemas.openxmlformats.org/officeDocument/2006/relationships/table" Target="../tables/table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14.xml"/><Relationship Id="rId4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5.xml"/><Relationship Id="rId4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16.xml"/><Relationship Id="rId4" Type="http://schemas.openxmlformats.org/officeDocument/2006/relationships/table" Target="../tables/table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17.xml"/><Relationship Id="rId4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7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8.xml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9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CECFF"/>
  </sheetPr>
  <dimension ref="A1:Q52"/>
  <sheetViews>
    <sheetView tabSelected="1" view="pageBreakPreview" zoomScaleNormal="100" zoomScaleSheetLayoutView="100" workbookViewId="0">
      <selection activeCell="B7" sqref="B7"/>
    </sheetView>
  </sheetViews>
  <sheetFormatPr defaultColWidth="9" defaultRowHeight="20.149999999999999" customHeight="1" x14ac:dyDescent="0.2"/>
  <cols>
    <col min="1" max="1" width="11.08984375" style="3" customWidth="1"/>
    <col min="2" max="6" width="16.6328125" style="3" customWidth="1"/>
    <col min="7" max="7" width="9" style="1"/>
    <col min="8" max="8" width="9" style="1" hidden="1" customWidth="1"/>
    <col min="9" max="9" width="9.453125" style="1" hidden="1" customWidth="1"/>
    <col min="10" max="10" width="9" style="1" hidden="1" customWidth="1"/>
    <col min="11" max="11" width="9.7265625" style="1" hidden="1" customWidth="1"/>
    <col min="12" max="12" width="9" style="1" customWidth="1"/>
    <col min="13" max="16384" width="9" style="1"/>
  </cols>
  <sheetData>
    <row r="1" spans="1:17" ht="18" customHeight="1" x14ac:dyDescent="0.2">
      <c r="A1" s="80" t="s">
        <v>25</v>
      </c>
      <c r="B1" s="80"/>
      <c r="C1" s="80"/>
      <c r="D1" s="80"/>
      <c r="E1" s="80"/>
      <c r="F1" s="80"/>
    </row>
    <row r="2" spans="1:17" ht="24" customHeight="1" x14ac:dyDescent="0.2">
      <c r="A2" s="82" t="s">
        <v>24</v>
      </c>
      <c r="B2" s="83"/>
      <c r="C2" s="83"/>
      <c r="D2" s="83"/>
      <c r="E2" s="83"/>
      <c r="F2" s="83"/>
    </row>
    <row r="3" spans="1:17" ht="18" customHeight="1" x14ac:dyDescent="0.2">
      <c r="A3" s="81" t="str">
        <f ca="1">"報告期間："&amp;A7&amp;"～"&amp;A22&amp;"まで"</f>
        <v>報告期間：令和6年10月～令和8年1月まで</v>
      </c>
      <c r="B3" s="81"/>
      <c r="C3" s="81"/>
      <c r="D3" s="81"/>
      <c r="E3" s="81"/>
      <c r="F3" s="81"/>
    </row>
    <row r="4" spans="1:17" ht="24" customHeight="1" x14ac:dyDescent="0.2">
      <c r="A4" s="61" t="s">
        <v>15</v>
      </c>
      <c r="B4" s="85"/>
      <c r="C4" s="85"/>
      <c r="D4" s="85"/>
      <c r="E4" s="85"/>
      <c r="F4" s="85"/>
    </row>
    <row r="5" spans="1:17" ht="24" customHeight="1" x14ac:dyDescent="0.2">
      <c r="A5" s="61" t="s">
        <v>9</v>
      </c>
      <c r="B5" s="85"/>
      <c r="C5" s="85"/>
      <c r="D5" s="85"/>
      <c r="E5" s="85"/>
      <c r="F5" s="85"/>
      <c r="G5" s="1" t="s">
        <v>37</v>
      </c>
      <c r="L5" s="75" t="s">
        <v>38</v>
      </c>
      <c r="M5" s="73"/>
      <c r="N5" s="73"/>
      <c r="O5" s="73"/>
      <c r="P5" s="73"/>
      <c r="Q5" s="74"/>
    </row>
    <row r="6" spans="1:17" s="2" customFormat="1" ht="60" customHeight="1" x14ac:dyDescent="0.2">
      <c r="A6" s="44" t="s">
        <v>23</v>
      </c>
      <c r="B6" s="45" t="s">
        <v>19</v>
      </c>
      <c r="C6" s="44" t="s">
        <v>20</v>
      </c>
      <c r="D6" s="45" t="s">
        <v>21</v>
      </c>
      <c r="E6" s="46" t="s">
        <v>22</v>
      </c>
      <c r="F6" s="45" t="s">
        <v>26</v>
      </c>
    </row>
    <row r="7" spans="1:17" s="2" customFormat="1" ht="36" customHeight="1" x14ac:dyDescent="0.2">
      <c r="A7" s="36" t="str">
        <f ca="1">SUBSTITUTE(SUBSTITUTE(SUBSTITUTE(ASC('R6年10月'!$B$3),"R","令和"),"令和1","令和元"),"H","平成")</f>
        <v>令和6年10月</v>
      </c>
      <c r="B7" s="43"/>
      <c r="C7" s="39">
        <f>LOOKUP(MIN(テーブル2[総支給額
(円)
(A)]),人件費単価一覧表[円以上],人件費単価一覧表[単位：円])</f>
        <v>0</v>
      </c>
      <c r="D7" s="40">
        <f>MIN(作業日報兼直接人件費個別明細表1[[#Totals],[列6]]*24,150)</f>
        <v>0</v>
      </c>
      <c r="E7" s="39">
        <f>テーブル2[[#This Row],[時間単価
(円)
(B) ]]*テーブル2[[#This Row],[従事時間
(時間)
(C) ]]</f>
        <v>0</v>
      </c>
      <c r="F7" s="39">
        <f>+IF(テーブル2[[#This Row],[総支給額
(円)
(A)]]="",0,MIN(テーブル2[[#This Row],[総支給額
(円)
(A)]],テーブル2[[#This Row],[算定額
(D)=(B)X(C)]]))</f>
        <v>0</v>
      </c>
    </row>
    <row r="8" spans="1:17" s="2" customFormat="1" ht="36" customHeight="1" x14ac:dyDescent="0.2">
      <c r="A8" s="36" t="str">
        <f ca="1">SUBSTITUTE(SUBSTITUTE(SUBSTITUTE(ASC('R6年11月'!$B$3),"R","令和"),"令和1","令和元"),"H","平成")</f>
        <v>令和6年11月</v>
      </c>
      <c r="B8" s="68"/>
      <c r="C8" s="69">
        <f>LOOKUP(MIN(テーブル2[総支給額
(円)
(A)]),人件費単価一覧表[円以上],人件費単価一覧表[単位：円])</f>
        <v>0</v>
      </c>
      <c r="D8" s="70">
        <f>MIN(作業日報兼直接人件費個別明細表2[[#Totals],[列6]]*24,150)</f>
        <v>0</v>
      </c>
      <c r="E8" s="71">
        <f>テーブル2[[#This Row],[時間単価
(円)
(B) ]]*テーブル2[[#This Row],[従事時間
(時間)
(C) ]]</f>
        <v>0</v>
      </c>
      <c r="F8" s="72">
        <f>+IF(テーブル2[[#This Row],[総支給額
(円)
(A)]]="",0,MIN(テーブル2[[#This Row],[総支給額
(円)
(A)]],テーブル2[[#This Row],[算定額
(D)=(B)X(C)]]))</f>
        <v>0</v>
      </c>
    </row>
    <row r="9" spans="1:17" s="2" customFormat="1" ht="36" customHeight="1" x14ac:dyDescent="0.2">
      <c r="A9" s="36" t="str">
        <f ca="1">SUBSTITUTE(SUBSTITUTE(SUBSTITUTE(ASC('R6年12月'!$B$3),"R","令和"),"令和1","令和元"),"H","平成")</f>
        <v>令和6年12月</v>
      </c>
      <c r="B9" s="68"/>
      <c r="C9" s="69">
        <f>LOOKUP(MIN(テーブル2[総支給額
(円)
(A)]),人件費単価一覧表[円以上],人件費単価一覧表[単位：円])</f>
        <v>0</v>
      </c>
      <c r="D9" s="70">
        <f>MIN(作業日報兼直接人件費個別明細表3[[#Totals],[列6]]*24,150)</f>
        <v>0</v>
      </c>
      <c r="E9" s="71">
        <f>テーブル2[[#This Row],[時間単価
(円)
(B) ]]*テーブル2[[#This Row],[従事時間
(時間)
(C) ]]</f>
        <v>0</v>
      </c>
      <c r="F9" s="72">
        <f>+IF(テーブル2[[#This Row],[総支給額
(円)
(A)]]="",0,MIN(テーブル2[[#This Row],[総支給額
(円)
(A)]],テーブル2[[#This Row],[算定額
(D)=(B)X(C)]]))</f>
        <v>0</v>
      </c>
    </row>
    <row r="10" spans="1:17" s="2" customFormat="1" ht="36" customHeight="1" x14ac:dyDescent="0.2">
      <c r="A10" s="36" t="str">
        <f ca="1">SUBSTITUTE(SUBSTITUTE(SUBSTITUTE(ASC('R7年1月'!$B$3),"R","令和"),"令和1","令和元"),"H","平成")</f>
        <v>令和7年1月</v>
      </c>
      <c r="B10" s="68"/>
      <c r="C10" s="69">
        <f>LOOKUP(MIN(テーブル2[総支給額
(円)
(A)]),人件費単価一覧表[円以上],人件費単価一覧表[単位：円])</f>
        <v>0</v>
      </c>
      <c r="D10" s="70">
        <f>MIN(作業日報兼直接人件費個別明細表4[[#Totals],[列6]]*24,150)</f>
        <v>0</v>
      </c>
      <c r="E10" s="71">
        <f>テーブル2[[#This Row],[時間単価
(円)
(B) ]]*テーブル2[[#This Row],[従事時間
(時間)
(C) ]]</f>
        <v>0</v>
      </c>
      <c r="F10" s="72">
        <f>+IF(テーブル2[[#This Row],[総支給額
(円)
(A)]]="",0,MIN(テーブル2[[#This Row],[総支給額
(円)
(A)]],テーブル2[[#This Row],[算定額
(D)=(B)X(C)]]))</f>
        <v>0</v>
      </c>
    </row>
    <row r="11" spans="1:17" s="2" customFormat="1" ht="36" customHeight="1" x14ac:dyDescent="0.2">
      <c r="A11" s="36" t="str">
        <f ca="1">SUBSTITUTE(SUBSTITUTE(SUBSTITUTE(ASC('R7年2月'!$B$3),"R","令和"),"令和1","令和元"),"H","平成")</f>
        <v>令和7年2月</v>
      </c>
      <c r="B11" s="68"/>
      <c r="C11" s="69">
        <f>LOOKUP(MIN(テーブル2[総支給額
(円)
(A)]),人件費単価一覧表[円以上],人件費単価一覧表[単位：円])</f>
        <v>0</v>
      </c>
      <c r="D11" s="70">
        <f>MIN(作業日報兼直接人件費個別明細表5[[#Totals],[列6]]*24,150)</f>
        <v>0</v>
      </c>
      <c r="E11" s="71">
        <f>テーブル2[[#This Row],[時間単価
(円)
(B) ]]*テーブル2[[#This Row],[従事時間
(時間)
(C) ]]</f>
        <v>0</v>
      </c>
      <c r="F11" s="72">
        <f>+IF(テーブル2[[#This Row],[総支給額
(円)
(A)]]="",0,MIN(テーブル2[[#This Row],[総支給額
(円)
(A)]],テーブル2[[#This Row],[算定額
(D)=(B)X(C)]]))</f>
        <v>0</v>
      </c>
    </row>
    <row r="12" spans="1:17" s="2" customFormat="1" ht="36" customHeight="1" x14ac:dyDescent="0.2">
      <c r="A12" s="36" t="str">
        <f ca="1">SUBSTITUTE(SUBSTITUTE(SUBSTITUTE(ASC('R7年3月'!$B$3),"R","令和"),"令和1","令和元"),"H","平成")</f>
        <v>令和7年3月</v>
      </c>
      <c r="B12" s="43"/>
      <c r="C12" s="39">
        <f>LOOKUP(MIN(テーブル2[総支給額
(円)
(A)]),人件費単価一覧表[円以上],人件費単価一覧表[単位：円])</f>
        <v>0</v>
      </c>
      <c r="D12" s="40">
        <f>MIN(作業日報兼直接人件費個別明細表6[[#Totals],[列6]]*24,150)</f>
        <v>0</v>
      </c>
      <c r="E12" s="39">
        <f>テーブル2[[#This Row],[時間単価
(円)
(B) ]]*テーブル2[[#This Row],[従事時間
(時間)
(C) ]]</f>
        <v>0</v>
      </c>
      <c r="F12" s="39">
        <f>+IF(テーブル2[[#This Row],[総支給額
(円)
(A)]]="",0,MIN(テーブル2[[#This Row],[総支給額
(円)
(A)]],テーブル2[[#This Row],[算定額
(D)=(B)X(C)]]))</f>
        <v>0</v>
      </c>
      <c r="H12" s="62"/>
    </row>
    <row r="13" spans="1:17" s="2" customFormat="1" ht="36" customHeight="1" x14ac:dyDescent="0.2">
      <c r="A13" s="36" t="str">
        <f ca="1">SUBSTITUTE(SUBSTITUTE(SUBSTITUTE(ASC('R7年4月'!$B$3),"R","令和"),"令和1","令和元"),"H","平成")</f>
        <v>令和7年4月</v>
      </c>
      <c r="B13" s="43"/>
      <c r="C13" s="39">
        <f>LOOKUP(MIN(テーブル2[総支給額
(円)
(A)]),人件費単価一覧表[円以上],人件費単価一覧表[単位：円])</f>
        <v>0</v>
      </c>
      <c r="D13" s="40">
        <f>MIN(作業日報兼直接人件費個別明細表7[[#Totals],[列6]]*24,150)</f>
        <v>0</v>
      </c>
      <c r="E13" s="39">
        <f>テーブル2[[#This Row],[時間単価
(円)
(B) ]]*テーブル2[[#This Row],[従事時間
(時間)
(C) ]]</f>
        <v>0</v>
      </c>
      <c r="F13" s="39">
        <f>+IF(テーブル2[[#This Row],[総支給額
(円)
(A)]]="",0,MIN(テーブル2[[#This Row],[総支給額
(円)
(A)]],テーブル2[[#This Row],[算定額
(D)=(B)X(C)]]))</f>
        <v>0</v>
      </c>
    </row>
    <row r="14" spans="1:17" s="2" customFormat="1" ht="36" customHeight="1" x14ac:dyDescent="0.2">
      <c r="A14" s="36" t="str">
        <f ca="1">SUBSTITUTE(SUBSTITUTE(SUBSTITUTE(ASC('R7年5月'!$B$3),"R","令和"),"令和1","令和元"),"H","平成")</f>
        <v>令和7年5月</v>
      </c>
      <c r="B14" s="43"/>
      <c r="C14" s="39">
        <f>LOOKUP(MIN(テーブル2[総支給額
(円)
(A)]),人件費単価一覧表[円以上],人件費単価一覧表[単位：円])</f>
        <v>0</v>
      </c>
      <c r="D14" s="40">
        <f>MIN(作業日報兼直接人件費個別明細表8[[#Totals],[列6]]*24,150)</f>
        <v>0</v>
      </c>
      <c r="E14" s="39">
        <f>テーブル2[[#This Row],[時間単価
(円)
(B) ]]*テーブル2[[#This Row],[従事時間
(時間)
(C) ]]</f>
        <v>0</v>
      </c>
      <c r="F14" s="39">
        <f>+IF(テーブル2[[#This Row],[総支給額
(円)
(A)]]="",0,MIN(テーブル2[[#This Row],[総支給額
(円)
(A)]],テーブル2[[#This Row],[算定額
(D)=(B)X(C)]]))</f>
        <v>0</v>
      </c>
    </row>
    <row r="15" spans="1:17" s="2" customFormat="1" ht="36" customHeight="1" x14ac:dyDescent="0.2">
      <c r="A15" s="36" t="str">
        <f ca="1">SUBSTITUTE(SUBSTITUTE(SUBSTITUTE(ASC('R7年6月'!$B$3),"R","令和"),"令和1","令和元"),"H","平成")</f>
        <v>令和7年6月</v>
      </c>
      <c r="B15" s="43"/>
      <c r="C15" s="39">
        <f>LOOKUP(MIN(テーブル2[総支給額
(円)
(A)]),人件費単価一覧表[円以上],人件費単価一覧表[単位：円])</f>
        <v>0</v>
      </c>
      <c r="D15" s="40">
        <f>MIN(作業日報兼直接人件費個別明細表9[[#Totals],[列6]]*24,150)</f>
        <v>0</v>
      </c>
      <c r="E15" s="39">
        <f>テーブル2[[#This Row],[時間単価
(円)
(B) ]]*テーブル2[[#This Row],[従事時間
(時間)
(C) ]]</f>
        <v>0</v>
      </c>
      <c r="F15" s="39">
        <f>+IF(テーブル2[[#This Row],[総支給額
(円)
(A)]]="",0,MIN(テーブル2[[#This Row],[総支給額
(円)
(A)]],テーブル2[[#This Row],[算定額
(D)=(B)X(C)]]))</f>
        <v>0</v>
      </c>
    </row>
    <row r="16" spans="1:17" s="2" customFormat="1" ht="36" customHeight="1" x14ac:dyDescent="0.2">
      <c r="A16" s="36" t="str">
        <f ca="1">SUBSTITUTE(SUBSTITUTE(SUBSTITUTE(ASC('R7年7月'!$B$3),"R","令和"),"令和1","令和元"),"H","平成")</f>
        <v>令和7年7月</v>
      </c>
      <c r="B16" s="43"/>
      <c r="C16" s="39">
        <f>LOOKUP(MIN(テーブル2[総支給額
(円)
(A)]),人件費単価一覧表[円以上],人件費単価一覧表[単位：円])</f>
        <v>0</v>
      </c>
      <c r="D16" s="40">
        <f>MIN(作業日報兼直接人件費個別明細表10[[#Totals],[列6]]*24,150)</f>
        <v>0</v>
      </c>
      <c r="E16" s="39">
        <f>テーブル2[[#This Row],[時間単価
(円)
(B) ]]*テーブル2[[#This Row],[従事時間
(時間)
(C) ]]</f>
        <v>0</v>
      </c>
      <c r="F16" s="39">
        <f>+IF(テーブル2[[#This Row],[総支給額
(円)
(A)]]="",0,MIN(テーブル2[[#This Row],[総支給額
(円)
(A)]],テーブル2[[#This Row],[算定額
(D)=(B)X(C)]]))</f>
        <v>0</v>
      </c>
    </row>
    <row r="17" spans="1:11" s="2" customFormat="1" ht="36" customHeight="1" x14ac:dyDescent="0.2">
      <c r="A17" s="36" t="str">
        <f ca="1">SUBSTITUTE(SUBSTITUTE(SUBSTITUTE(ASC('R7年8月'!$B$3),"R","令和"),"令和1","令和元"),"H","平成")</f>
        <v>令和7年8月</v>
      </c>
      <c r="B17" s="43"/>
      <c r="C17" s="39">
        <f>LOOKUP(MIN(テーブル2[総支給額
(円)
(A)]),人件費単価一覧表[円以上],人件費単価一覧表[単位：円])</f>
        <v>0</v>
      </c>
      <c r="D17" s="95">
        <f>MIN(作業日報兼直接人件費個別明細表1014[[#Totals],[列6]]*24,150)</f>
        <v>0</v>
      </c>
      <c r="E17" s="39">
        <f>テーブル2[[#This Row],[時間単価
(円)
(B) ]]*テーブル2[[#This Row],[従事時間
(時間)
(C) ]]</f>
        <v>0</v>
      </c>
      <c r="F17" s="39">
        <f>+IF(テーブル2[[#This Row],[総支給額
(円)
(A)]]="",0,MIN(テーブル2[[#This Row],[総支給額
(円)
(A)]],テーブル2[[#This Row],[算定額
(D)=(B)X(C)]]))</f>
        <v>0</v>
      </c>
    </row>
    <row r="18" spans="1:11" s="2" customFormat="1" ht="36" customHeight="1" x14ac:dyDescent="0.2">
      <c r="A18" s="36" t="str">
        <f ca="1">SUBSTITUTE(SUBSTITUTE(SUBSTITUTE(ASC('R7年9月'!$B$3),"R","令和"),"令和1","令和元"),"H","平成")</f>
        <v>令和7年9月</v>
      </c>
      <c r="B18" s="43"/>
      <c r="C18" s="39">
        <f>LOOKUP(MIN(テーブル2[総支給額
(円)
(A)]),人件費単価一覧表[円以上],人件費単価一覧表[単位：円])</f>
        <v>0</v>
      </c>
      <c r="D18" s="40">
        <f>MIN(作業日報兼直接人件費個別明細表101415[[#Totals],[列6]]*24,150)</f>
        <v>0</v>
      </c>
      <c r="E18" s="39">
        <f>テーブル2[[#This Row],[時間単価
(円)
(B) ]]*テーブル2[[#This Row],[従事時間
(時間)
(C) ]]</f>
        <v>0</v>
      </c>
      <c r="F18" s="39">
        <f>+IF(テーブル2[[#This Row],[総支給額
(円)
(A)]]="",0,MIN(テーブル2[[#This Row],[総支給額
(円)
(A)]],テーブル2[[#This Row],[算定額
(D)=(B)X(C)]]))</f>
        <v>0</v>
      </c>
    </row>
    <row r="19" spans="1:11" s="2" customFormat="1" ht="36" customHeight="1" x14ac:dyDescent="0.2">
      <c r="A19" s="36" t="str">
        <f ca="1">SUBSTITUTE(SUBSTITUTE(SUBSTITUTE(ASC('R7年10月'!$B$3),"R","令和"),"令和1","令和元"),"H","平成")</f>
        <v>令和7年10月</v>
      </c>
      <c r="B19" s="68"/>
      <c r="C19" s="69">
        <f>LOOKUP(MIN(テーブル2[総支給額
(円)
(A)]),人件費単価一覧表[円以上],人件費単価一覧表[単位：円])</f>
        <v>0</v>
      </c>
      <c r="D19" s="70">
        <f>MIN(作業日報兼直接人件費個別明細表10141516[[#Totals],[列6]]*24,150)</f>
        <v>0</v>
      </c>
      <c r="E19" s="71">
        <f>テーブル2[[#This Row],[時間単価
(円)
(B) ]]*テーブル2[[#This Row],[従事時間
(時間)
(C) ]]</f>
        <v>0</v>
      </c>
      <c r="F19" s="72">
        <f>+IF(テーブル2[[#This Row],[総支給額
(円)
(A)]]="",0,MIN(テーブル2[[#This Row],[総支給額
(円)
(A)]],テーブル2[[#This Row],[算定額
(D)=(B)X(C)]]))</f>
        <v>0</v>
      </c>
    </row>
    <row r="20" spans="1:11" s="2" customFormat="1" ht="36" customHeight="1" x14ac:dyDescent="0.2">
      <c r="A20" s="36" t="str">
        <f ca="1">SUBSTITUTE(SUBSTITUTE(SUBSTITUTE(ASC('R7年11月'!$B$3),"R","令和"),"令和1","令和元"),"H","平成")</f>
        <v>令和7年11月</v>
      </c>
      <c r="B20" s="68"/>
      <c r="C20" s="69">
        <f>LOOKUP(MIN(テーブル2[総支給額
(円)
(A)]),人件費単価一覧表[円以上],人件費単価一覧表[単位：円])</f>
        <v>0</v>
      </c>
      <c r="D20" s="70">
        <f>MIN(作業日報兼直接人件費個別明細表1014151617[[#Totals],[列6]]*24,150)</f>
        <v>0</v>
      </c>
      <c r="E20" s="71">
        <f>テーブル2[[#This Row],[時間単価
(円)
(B) ]]*テーブル2[[#This Row],[従事時間
(時間)
(C) ]]</f>
        <v>0</v>
      </c>
      <c r="F20" s="72">
        <f>+IF(テーブル2[[#This Row],[総支給額
(円)
(A)]]="",0,MIN(テーブル2[[#This Row],[総支給額
(円)
(A)]],テーブル2[[#This Row],[算定額
(D)=(B)X(C)]]))</f>
        <v>0</v>
      </c>
    </row>
    <row r="21" spans="1:11" s="2" customFormat="1" ht="36" customHeight="1" x14ac:dyDescent="0.2">
      <c r="A21" s="36" t="str">
        <f ca="1">SUBSTITUTE(SUBSTITUTE(SUBSTITUTE(ASC('R7年12月'!$B$3),"R","令和"),"令和1","令和元"),"H","平成")</f>
        <v>令和7年12月</v>
      </c>
      <c r="B21" s="68"/>
      <c r="C21" s="69">
        <f>LOOKUP(MIN(テーブル2[総支給額
(円)
(A)]),人件費単価一覧表[円以上],人件費単価一覧表[単位：円])</f>
        <v>0</v>
      </c>
      <c r="D21" s="70">
        <f>MIN(作業日報兼直接人件費個別明細表101415161718[[#Totals],[列6]]*24,150)</f>
        <v>0</v>
      </c>
      <c r="E21" s="71">
        <f>テーブル2[[#This Row],[時間単価
(円)
(B) ]]*テーブル2[[#This Row],[従事時間
(時間)
(C) ]]</f>
        <v>0</v>
      </c>
      <c r="F21" s="72">
        <f>+IF(テーブル2[[#This Row],[総支給額
(円)
(A)]]="",0,MIN(テーブル2[[#This Row],[総支給額
(円)
(A)]],テーブル2[[#This Row],[算定額
(D)=(B)X(C)]]))</f>
        <v>0</v>
      </c>
    </row>
    <row r="22" spans="1:11" s="2" customFormat="1" ht="36" customHeight="1" x14ac:dyDescent="0.2">
      <c r="A22" s="36" t="str">
        <f ca="1">SUBSTITUTE(SUBSTITUTE(SUBSTITUTE(ASC('R8年1月'!$B$3),"R","令和"),"令和1","令和元"),"H","平成")</f>
        <v>令和8年1月</v>
      </c>
      <c r="B22" s="43"/>
      <c r="C22" s="39">
        <f>LOOKUP(MIN(テーブル2[総支給額
(円)
(A)]),人件費単価一覧表[円以上],人件費単価一覧表[単位：円])</f>
        <v>0</v>
      </c>
      <c r="D22" s="40">
        <f>MIN(作業日報兼直接人件費個別明細表10141516171819[[#Totals],[列6]]*24,150)</f>
        <v>0</v>
      </c>
      <c r="E22" s="39">
        <f>テーブル2[[#This Row],[時間単価
(円)
(B) ]]*テーブル2[[#This Row],[従事時間
(時間)
(C) ]]</f>
        <v>0</v>
      </c>
      <c r="F22" s="39">
        <f>+IF(テーブル2[[#This Row],[総支給額
(円)
(A)]]="",0,MIN(テーブル2[[#This Row],[総支給額
(円)
(A)]],テーブル2[[#This Row],[算定額
(D)=(B)X(C)]]))</f>
        <v>0</v>
      </c>
    </row>
    <row r="23" spans="1:11" ht="36" customHeight="1" x14ac:dyDescent="0.2">
      <c r="A23" s="37"/>
      <c r="B23" s="38"/>
      <c r="C23" s="42">
        <f>LOOKUP(MIN(テーブル2[総支給額
(円)
(A)]),$H$28:$H$52,$K$28:$K$52)</f>
        <v>0</v>
      </c>
      <c r="D23" s="41">
        <f>SUBTOTAL(109,テーブル2[従事時間
(時間)
(C) ])</f>
        <v>0</v>
      </c>
      <c r="E23" s="42">
        <f>SUBTOTAL(109,テーブル2[算定額
(D)=(B)X(C)])</f>
        <v>0</v>
      </c>
      <c r="F23" s="42">
        <f>SUBTOTAL(109,テーブル2[助成対象経費
(円)
(A)を上限
とする])</f>
        <v>0</v>
      </c>
    </row>
    <row r="24" spans="1:11" ht="24" customHeight="1" x14ac:dyDescent="0.2">
      <c r="A24" s="78" t="s">
        <v>29</v>
      </c>
      <c r="B24" s="79"/>
      <c r="C24" s="79"/>
      <c r="D24" s="79"/>
      <c r="E24" s="79"/>
      <c r="F24" s="79"/>
    </row>
    <row r="25" spans="1:11" ht="21" customHeight="1" x14ac:dyDescent="0.2">
      <c r="A25" s="86" t="s">
        <v>31</v>
      </c>
      <c r="B25" s="86"/>
      <c r="C25" s="86"/>
      <c r="D25" s="86"/>
      <c r="E25" s="86"/>
      <c r="F25" s="86"/>
    </row>
    <row r="26" spans="1:11" ht="21" customHeight="1" x14ac:dyDescent="0.2">
      <c r="A26" s="76" t="s">
        <v>32</v>
      </c>
      <c r="B26" s="77"/>
      <c r="C26" s="77"/>
      <c r="D26" s="77"/>
      <c r="E26" s="77"/>
      <c r="F26" s="77"/>
      <c r="H26" s="84" t="s">
        <v>2</v>
      </c>
      <c r="I26" s="84"/>
      <c r="J26" s="84"/>
      <c r="K26" s="26" t="s">
        <v>3</v>
      </c>
    </row>
    <row r="27" spans="1:11" ht="30" customHeight="1" x14ac:dyDescent="0.2">
      <c r="A27" s="76" t="s">
        <v>36</v>
      </c>
      <c r="B27" s="77"/>
      <c r="C27" s="77"/>
      <c r="D27" s="77"/>
      <c r="E27" s="77"/>
      <c r="F27" s="77"/>
      <c r="H27" s="27" t="s">
        <v>4</v>
      </c>
      <c r="I27" s="28" t="s">
        <v>0</v>
      </c>
      <c r="J27" s="28" t="s">
        <v>5</v>
      </c>
      <c r="K27" s="29" t="s">
        <v>6</v>
      </c>
    </row>
    <row r="28" spans="1:11" ht="21" customHeight="1" x14ac:dyDescent="0.2">
      <c r="A28" s="76" t="s">
        <v>33</v>
      </c>
      <c r="B28" s="77"/>
      <c r="C28" s="77"/>
      <c r="D28" s="77"/>
      <c r="E28" s="77"/>
      <c r="F28" s="77"/>
      <c r="H28" s="30">
        <v>0</v>
      </c>
      <c r="I28" s="31" t="s">
        <v>7</v>
      </c>
      <c r="J28" s="31">
        <v>0</v>
      </c>
      <c r="K28" s="32">
        <v>0</v>
      </c>
    </row>
    <row r="29" spans="1:11" ht="21" customHeight="1" x14ac:dyDescent="0.2">
      <c r="A29" s="76" t="s">
        <v>35</v>
      </c>
      <c r="B29" s="77"/>
      <c r="C29" s="77"/>
      <c r="D29" s="77"/>
      <c r="E29" s="77"/>
      <c r="F29" s="77"/>
      <c r="H29" s="30">
        <v>1</v>
      </c>
      <c r="I29" s="31" t="s">
        <v>7</v>
      </c>
      <c r="J29" s="33">
        <v>146000</v>
      </c>
      <c r="K29" s="47">
        <v>1160</v>
      </c>
    </row>
    <row r="30" spans="1:11" ht="24" customHeight="1" x14ac:dyDescent="0.2">
      <c r="A30" s="78" t="s">
        <v>34</v>
      </c>
      <c r="B30" s="79"/>
      <c r="C30" s="79"/>
      <c r="D30" s="79"/>
      <c r="E30" s="79"/>
      <c r="F30" s="79"/>
      <c r="H30" s="34">
        <v>146000</v>
      </c>
      <c r="I30" s="31" t="s">
        <v>7</v>
      </c>
      <c r="J30" s="33">
        <v>155000</v>
      </c>
      <c r="K30" s="47">
        <v>1220</v>
      </c>
    </row>
    <row r="31" spans="1:11" ht="24" customHeight="1" x14ac:dyDescent="0.2">
      <c r="H31" s="34">
        <v>155000</v>
      </c>
      <c r="I31" s="31" t="s">
        <v>7</v>
      </c>
      <c r="J31" s="33">
        <v>165000</v>
      </c>
      <c r="K31" s="47">
        <v>1310</v>
      </c>
    </row>
    <row r="32" spans="1:11" ht="24" customHeight="1" x14ac:dyDescent="0.2">
      <c r="H32" s="34">
        <v>165000</v>
      </c>
      <c r="I32" s="31" t="s">
        <v>7</v>
      </c>
      <c r="J32" s="33">
        <v>175000</v>
      </c>
      <c r="K32" s="47">
        <v>1390</v>
      </c>
    </row>
    <row r="33" spans="8:11" ht="24" customHeight="1" x14ac:dyDescent="0.2">
      <c r="H33" s="34">
        <v>175000</v>
      </c>
      <c r="I33" s="31" t="s">
        <v>7</v>
      </c>
      <c r="J33" s="33">
        <v>185000</v>
      </c>
      <c r="K33" s="47">
        <v>1470</v>
      </c>
    </row>
    <row r="34" spans="8:11" ht="24" customHeight="1" x14ac:dyDescent="0.2">
      <c r="H34" s="34">
        <v>185000</v>
      </c>
      <c r="I34" s="31" t="s">
        <v>7</v>
      </c>
      <c r="J34" s="33">
        <v>195000</v>
      </c>
      <c r="K34" s="47">
        <v>1550</v>
      </c>
    </row>
    <row r="35" spans="8:11" ht="24" customHeight="1" x14ac:dyDescent="0.2">
      <c r="H35" s="34">
        <v>195000</v>
      </c>
      <c r="I35" s="31" t="s">
        <v>7</v>
      </c>
      <c r="J35" s="33">
        <v>210000</v>
      </c>
      <c r="K35" s="47">
        <v>1630</v>
      </c>
    </row>
    <row r="36" spans="8:11" ht="24" customHeight="1" x14ac:dyDescent="0.2">
      <c r="H36" s="34">
        <v>210000</v>
      </c>
      <c r="I36" s="31" t="s">
        <v>7</v>
      </c>
      <c r="J36" s="33">
        <v>230000</v>
      </c>
      <c r="K36" s="47">
        <v>1800</v>
      </c>
    </row>
    <row r="37" spans="8:11" ht="24" customHeight="1" x14ac:dyDescent="0.2">
      <c r="H37" s="34">
        <v>230000</v>
      </c>
      <c r="I37" s="31" t="s">
        <v>7</v>
      </c>
      <c r="J37" s="33">
        <v>250000</v>
      </c>
      <c r="K37" s="47">
        <v>1960</v>
      </c>
    </row>
    <row r="38" spans="8:11" ht="24" customHeight="1" x14ac:dyDescent="0.2">
      <c r="H38" s="34">
        <v>250000</v>
      </c>
      <c r="I38" s="31" t="s">
        <v>7</v>
      </c>
      <c r="J38" s="33">
        <v>270000</v>
      </c>
      <c r="K38" s="47">
        <v>2130</v>
      </c>
    </row>
    <row r="39" spans="8:11" ht="24" customHeight="1" x14ac:dyDescent="0.2">
      <c r="H39" s="34">
        <v>270000</v>
      </c>
      <c r="I39" s="31" t="s">
        <v>7</v>
      </c>
      <c r="J39" s="33">
        <v>290000</v>
      </c>
      <c r="K39" s="47">
        <v>2290</v>
      </c>
    </row>
    <row r="40" spans="8:11" ht="24" customHeight="1" x14ac:dyDescent="0.2">
      <c r="H40" s="34">
        <v>290000</v>
      </c>
      <c r="I40" s="31" t="s">
        <v>7</v>
      </c>
      <c r="J40" s="33">
        <v>310000</v>
      </c>
      <c r="K40" s="47">
        <v>2450</v>
      </c>
    </row>
    <row r="41" spans="8:11" ht="24" customHeight="1" x14ac:dyDescent="0.2">
      <c r="H41" s="34">
        <v>310000</v>
      </c>
      <c r="I41" s="31" t="s">
        <v>7</v>
      </c>
      <c r="J41" s="33">
        <v>330000</v>
      </c>
      <c r="K41" s="47">
        <v>2620</v>
      </c>
    </row>
    <row r="42" spans="8:11" ht="24" customHeight="1" x14ac:dyDescent="0.2">
      <c r="H42" s="34">
        <v>330000</v>
      </c>
      <c r="I42" s="31" t="s">
        <v>7</v>
      </c>
      <c r="J42" s="33">
        <v>350000</v>
      </c>
      <c r="K42" s="47">
        <v>2780</v>
      </c>
    </row>
    <row r="43" spans="8:11" ht="24" customHeight="1" x14ac:dyDescent="0.2">
      <c r="H43" s="34">
        <v>350000</v>
      </c>
      <c r="I43" s="31" t="s">
        <v>7</v>
      </c>
      <c r="J43" s="33">
        <v>370000</v>
      </c>
      <c r="K43" s="47">
        <v>2950</v>
      </c>
    </row>
    <row r="44" spans="8:11" ht="24" customHeight="1" x14ac:dyDescent="0.2">
      <c r="H44" s="34">
        <v>370000</v>
      </c>
      <c r="I44" s="31" t="s">
        <v>7</v>
      </c>
      <c r="J44" s="33">
        <v>395000</v>
      </c>
      <c r="K44" s="47">
        <v>3110</v>
      </c>
    </row>
    <row r="45" spans="8:11" ht="24" customHeight="1" x14ac:dyDescent="0.2">
      <c r="H45" s="34">
        <v>395000</v>
      </c>
      <c r="I45" s="31" t="s">
        <v>7</v>
      </c>
      <c r="J45" s="33">
        <v>425000</v>
      </c>
      <c r="K45" s="47">
        <v>3360</v>
      </c>
    </row>
    <row r="46" spans="8:11" ht="24" customHeight="1" x14ac:dyDescent="0.2">
      <c r="H46" s="34">
        <v>425000</v>
      </c>
      <c r="I46" s="31" t="s">
        <v>7</v>
      </c>
      <c r="J46" s="33">
        <v>455000</v>
      </c>
      <c r="K46" s="47">
        <v>3600</v>
      </c>
    </row>
    <row r="47" spans="8:11" ht="24" customHeight="1" x14ac:dyDescent="0.2">
      <c r="H47" s="34">
        <v>455000</v>
      </c>
      <c r="I47" s="31" t="s">
        <v>7</v>
      </c>
      <c r="J47" s="33">
        <v>485000</v>
      </c>
      <c r="K47" s="47">
        <v>3850</v>
      </c>
    </row>
    <row r="48" spans="8:11" ht="24" customHeight="1" x14ac:dyDescent="0.2">
      <c r="H48" s="34">
        <v>485000</v>
      </c>
      <c r="I48" s="31" t="s">
        <v>7</v>
      </c>
      <c r="J48" s="33">
        <v>515000</v>
      </c>
      <c r="K48" s="47">
        <v>4090</v>
      </c>
    </row>
    <row r="49" spans="8:11" ht="24" customHeight="1" x14ac:dyDescent="0.2">
      <c r="H49" s="34">
        <v>515000</v>
      </c>
      <c r="I49" s="31" t="s">
        <v>7</v>
      </c>
      <c r="J49" s="33">
        <v>545000</v>
      </c>
      <c r="K49" s="47">
        <v>4340</v>
      </c>
    </row>
    <row r="50" spans="8:11" ht="24" customHeight="1" x14ac:dyDescent="0.2">
      <c r="H50" s="34">
        <v>545000</v>
      </c>
      <c r="I50" s="31" t="s">
        <v>7</v>
      </c>
      <c r="J50" s="33">
        <v>575000</v>
      </c>
      <c r="K50" s="47">
        <v>4580</v>
      </c>
    </row>
    <row r="51" spans="8:11" ht="24" customHeight="1" x14ac:dyDescent="0.2">
      <c r="H51" s="34">
        <v>575000</v>
      </c>
      <c r="I51" s="31" t="s">
        <v>7</v>
      </c>
      <c r="J51" s="33">
        <v>605000</v>
      </c>
      <c r="K51" s="47">
        <v>4830</v>
      </c>
    </row>
    <row r="52" spans="8:11" ht="24" customHeight="1" x14ac:dyDescent="0.2">
      <c r="H52" s="34">
        <v>605000</v>
      </c>
      <c r="I52" s="31" t="s">
        <v>7</v>
      </c>
      <c r="J52" s="35"/>
      <c r="K52" s="47">
        <v>5080</v>
      </c>
    </row>
  </sheetData>
  <sheetProtection sheet="1" formatCells="0" selectLockedCells="1"/>
  <mergeCells count="13">
    <mergeCell ref="H26:J26"/>
    <mergeCell ref="B5:F5"/>
    <mergeCell ref="B4:F4"/>
    <mergeCell ref="A25:F25"/>
    <mergeCell ref="A26:F26"/>
    <mergeCell ref="A27:F27"/>
    <mergeCell ref="A28:F28"/>
    <mergeCell ref="A29:F29"/>
    <mergeCell ref="A30:F30"/>
    <mergeCell ref="A1:F1"/>
    <mergeCell ref="A3:F3"/>
    <mergeCell ref="A2:F2"/>
    <mergeCell ref="A24:F24"/>
  </mergeCells>
  <phoneticPr fontId="2"/>
  <conditionalFormatting sqref="B4:F5">
    <cfRule type="expression" dxfId="150" priority="1">
      <formula>B4=""</formula>
    </cfRule>
  </conditionalFormatting>
  <printOptions horizontalCentered="1"/>
  <pageMargins left="0.59055118110236227" right="0.39370078740157483" top="0.59055118110236227" bottom="0.59055118110236227" header="0.51181102362204722" footer="0.51181102362204722"/>
  <pageSetup paperSize="9" scale="88" orientation="portrait" r:id="rId1"/>
  <headerFooter alignWithMargins="0"/>
  <legacy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R7年6月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SUBTOTAL(109,作業日報兼直接人件費個別明細表9[列6])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alfAlpha" allowBlank="1" showInputMessage="1" showErrorMessage="1" sqref="D8:F30 A8:B30"/>
    <dataValidation imeMode="hiragana" allowBlank="1" showInputMessage="1" showErrorMessage="1" sqref="G8:G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R7年7月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SUBTOTAL(109,作業日報兼直接人件費個別明細表10[列6])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iragana" allowBlank="1" showInputMessage="1" showErrorMessage="1" sqref="G8:G30"/>
    <dataValidation imeMode="halfAlpha" allowBlank="1" showInputMessage="1" showErrorMessage="1" sqref="D8:F30 A8:B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R7年8月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67" t="s">
        <v>11</v>
      </c>
      <c r="B7" s="92" t="s">
        <v>17</v>
      </c>
      <c r="C7" s="92"/>
      <c r="D7" s="92"/>
      <c r="E7" s="22" t="s">
        <v>14</v>
      </c>
      <c r="F7" s="67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SUBTOTAL(109,作業日報兼直接人件費個別明細表1014[列6])</f>
        <v>0</v>
      </c>
      <c r="G31" s="14"/>
      <c r="H31" s="65"/>
      <c r="I31" s="25"/>
    </row>
  </sheetData>
  <sheetProtection sheet="1" formatCells="0" selectLockedCells="1"/>
  <mergeCells count="7">
    <mergeCell ref="B7:D7"/>
    <mergeCell ref="A1:G1"/>
    <mergeCell ref="A2:G2"/>
    <mergeCell ref="B3:H3"/>
    <mergeCell ref="B4:H4"/>
    <mergeCell ref="B5:H5"/>
    <mergeCell ref="A6:G6"/>
  </mergeCells>
  <phoneticPr fontId="2"/>
  <dataValidations count="2">
    <dataValidation imeMode="halfAlpha" allowBlank="1" showInputMessage="1" showErrorMessage="1" sqref="D8:F30 A8:B30"/>
    <dataValidation imeMode="hiragana" allowBlank="1" showInputMessage="1" showErrorMessage="1" sqref="G8:G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CFF"/>
  </sheetPr>
  <dimension ref="A1:I31"/>
  <sheetViews>
    <sheetView zoomScaleNormal="100" workbookViewId="0">
      <selection activeCell="D8" sqref="D8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R7年9月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67" t="s">
        <v>11</v>
      </c>
      <c r="B7" s="92" t="s">
        <v>17</v>
      </c>
      <c r="C7" s="92"/>
      <c r="D7" s="92"/>
      <c r="E7" s="22" t="s">
        <v>14</v>
      </c>
      <c r="F7" s="67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IF(作業日報兼直接人件費個別明細表101415[[#This Row],[列2]]="","",MIN(IF((作業日報兼直接人件費個別明細表101415[[#This Row],[列4]]-作業日報兼直接人件費個別明細表101415[[#This Row],[列2]]-作業日報兼直接人件費個別明細表101415[[#This Row],[列5]])&gt;0,FLOOR((作業日報兼直接人件費個別明細表101415[[#This Row],[列4]]-作業日報兼直接人件費個別明細表101415[[#This Row],[列2]]-作業日報兼直接人件費個別明細表101415[[#This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SUBTOTAL(109,作業日報兼直接人件費個別明細表101415[列6])</f>
        <v>0</v>
      </c>
      <c r="G31" s="14"/>
      <c r="H31" s="65"/>
      <c r="I31" s="25"/>
    </row>
  </sheetData>
  <sheetProtection sheet="1" formatCells="0" selectLockedCells="1"/>
  <mergeCells count="7">
    <mergeCell ref="B7:D7"/>
    <mergeCell ref="A1:G1"/>
    <mergeCell ref="A2:G2"/>
    <mergeCell ref="B3:H3"/>
    <mergeCell ref="B4:H4"/>
    <mergeCell ref="B5:H5"/>
    <mergeCell ref="A6:G6"/>
  </mergeCells>
  <phoneticPr fontId="2"/>
  <dataValidations count="2">
    <dataValidation imeMode="hiragana" allowBlank="1" showInputMessage="1" showErrorMessage="1" sqref="G8:G30"/>
    <dataValidation imeMode="halfAlpha" allowBlank="1" showInputMessage="1" showErrorMessage="1" sqref="D8:F30 A8:B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FFCCFF"/>
  </sheetPr>
  <dimension ref="A1:I31"/>
  <sheetViews>
    <sheetView zoomScaleNormal="100" workbookViewId="0">
      <selection activeCell="G8" sqref="G8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R7年10月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67" t="s">
        <v>11</v>
      </c>
      <c r="B7" s="92" t="s">
        <v>17</v>
      </c>
      <c r="C7" s="92"/>
      <c r="D7" s="92"/>
      <c r="E7" s="22" t="s">
        <v>14</v>
      </c>
      <c r="F7" s="67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IF(作業日報兼直接人件費個別明細表10141516[[#This Row],[列2]]="","",MIN(IF((作業日報兼直接人件費個別明細表10141516[[#This Row],[列4]]-作業日報兼直接人件費個別明細表10141516[[#This Row],[列2]]-作業日報兼直接人件費個別明細表10141516[[#This Row],[列5]])&gt;0,FLOOR((作業日報兼直接人件費個別明細表10141516[[#This Row],[列4]]-作業日報兼直接人件費個別明細表10141516[[#This Row],[列2]]-作業日報兼直接人件費個別明細表10141516[[#This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SUBTOTAL(109,作業日報兼直接人件費個別明細表10141516[列6])</f>
        <v>0</v>
      </c>
      <c r="G31" s="14"/>
      <c r="H31" s="65"/>
      <c r="I31" s="25"/>
    </row>
  </sheetData>
  <sheetProtection sheet="1" formatCells="0" selectLockedCells="1"/>
  <mergeCells count="7">
    <mergeCell ref="B7:D7"/>
    <mergeCell ref="A1:G1"/>
    <mergeCell ref="A2:G2"/>
    <mergeCell ref="B3:H3"/>
    <mergeCell ref="B4:H4"/>
    <mergeCell ref="B5:H5"/>
    <mergeCell ref="A6:G6"/>
  </mergeCells>
  <phoneticPr fontId="2"/>
  <dataValidations count="2">
    <dataValidation imeMode="halfAlpha" allowBlank="1" showInputMessage="1" showErrorMessage="1" sqref="D8:F30 A8:B30"/>
    <dataValidation imeMode="hiragana" allowBlank="1" showInputMessage="1" showErrorMessage="1" sqref="G8:G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R7年11月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67" t="s">
        <v>11</v>
      </c>
      <c r="B7" s="92" t="s">
        <v>17</v>
      </c>
      <c r="C7" s="92"/>
      <c r="D7" s="92"/>
      <c r="E7" s="22" t="s">
        <v>14</v>
      </c>
      <c r="F7" s="67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IF(作業日報兼直接人件費個別明細表1014151617[[#This Row],[列2]]="","",MIN(IF((作業日報兼直接人件費個別明細表1014151617[[#This Row],[列4]]-作業日報兼直接人件費個別明細表1014151617[[#This Row],[列2]]-作業日報兼直接人件費個別明細表1014151617[[#This Row],[列5]])&gt;0,FLOOR((作業日報兼直接人件費個別明細表1014151617[[#This Row],[列4]]-作業日報兼直接人件費個別明細表1014151617[[#This Row],[列2]]-作業日報兼直接人件費個別明細表1014151617[[#This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SUBTOTAL(109,作業日報兼直接人件費個別明細表1014151617[列6])</f>
        <v>0</v>
      </c>
      <c r="G31" s="14"/>
      <c r="H31" s="65"/>
      <c r="I31" s="25"/>
    </row>
  </sheetData>
  <sheetProtection sheet="1" formatCells="0" selectLockedCells="1"/>
  <mergeCells count="7">
    <mergeCell ref="B7:D7"/>
    <mergeCell ref="A1:G1"/>
    <mergeCell ref="A2:G2"/>
    <mergeCell ref="B3:H3"/>
    <mergeCell ref="B4:H4"/>
    <mergeCell ref="B5:H5"/>
    <mergeCell ref="A6:G6"/>
  </mergeCells>
  <phoneticPr fontId="2"/>
  <dataValidations count="2">
    <dataValidation imeMode="hiragana" allowBlank="1" showInputMessage="1" showErrorMessage="1" sqref="G8:G30"/>
    <dataValidation imeMode="halfAlpha" allowBlank="1" showInputMessage="1" showErrorMessage="1" sqref="D8:F30 A8:B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R7年12月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67" t="s">
        <v>11</v>
      </c>
      <c r="B7" s="92" t="s">
        <v>17</v>
      </c>
      <c r="C7" s="92"/>
      <c r="D7" s="92"/>
      <c r="E7" s="22" t="s">
        <v>14</v>
      </c>
      <c r="F7" s="67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IF(作業日報兼直接人件費個別明細表101415161718[[#This Row],[列2]]="","",MIN(IF((作業日報兼直接人件費個別明細表101415161718[[#This Row],[列4]]-作業日報兼直接人件費個別明細表101415161718[[#This Row],[列2]]-作業日報兼直接人件費個別明細表101415161718[[#This Row],[列5]])&gt;0,FLOOR((作業日報兼直接人件費個別明細表101415161718[[#This Row],[列4]]-作業日報兼直接人件費個別明細表101415161718[[#This Row],[列2]]-作業日報兼直接人件費個別明細表101415161718[[#This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SUBTOTAL(109,作業日報兼直接人件費個別明細表101415161718[列6])</f>
        <v>0</v>
      </c>
      <c r="G31" s="14"/>
      <c r="H31" s="65"/>
      <c r="I31" s="25"/>
    </row>
  </sheetData>
  <sheetProtection sheet="1" formatCells="0" selectLockedCells="1"/>
  <mergeCells count="7">
    <mergeCell ref="B7:D7"/>
    <mergeCell ref="A1:G1"/>
    <mergeCell ref="A2:G2"/>
    <mergeCell ref="B3:H3"/>
    <mergeCell ref="B4:H4"/>
    <mergeCell ref="B5:H5"/>
    <mergeCell ref="A6:G6"/>
  </mergeCells>
  <phoneticPr fontId="2"/>
  <dataValidations count="2">
    <dataValidation imeMode="halfAlpha" allowBlank="1" showInputMessage="1" showErrorMessage="1" sqref="D8:F30 A8:B30"/>
    <dataValidation imeMode="hiragana" allowBlank="1" showInputMessage="1" showErrorMessage="1" sqref="G8:G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R8年1月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67" t="s">
        <v>11</v>
      </c>
      <c r="B7" s="92" t="s">
        <v>17</v>
      </c>
      <c r="C7" s="92"/>
      <c r="D7" s="92"/>
      <c r="E7" s="22" t="s">
        <v>14</v>
      </c>
      <c r="F7" s="67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IF(作業日報兼直接人件費個別明細表10141516171819[[#This Row],[列2]]="","",MIN(IF((作業日報兼直接人件費個別明細表10141516171819[[#This Row],[列4]]-作業日報兼直接人件費個別明細表10141516171819[[#This Row],[列2]]-作業日報兼直接人件費個別明細表10141516171819[[#This Row],[列5]])&gt;0,FLOOR((作業日報兼直接人件費個別明細表10141516171819[[#This Row],[列4]]-作業日報兼直接人件費個別明細表10141516171819[[#This Row],[列2]]-作業日報兼直接人件費個別明細表10141516171819[[#This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SUBTOTAL(109,作業日報兼直接人件費個別明細表10141516171819[列6])</f>
        <v>0</v>
      </c>
      <c r="G31" s="14"/>
      <c r="H31" s="65"/>
      <c r="I31" s="25"/>
    </row>
  </sheetData>
  <sheetProtection sheet="1" formatCells="0" selectLockedCells="1"/>
  <mergeCells count="7">
    <mergeCell ref="B7:D7"/>
    <mergeCell ref="A1:G1"/>
    <mergeCell ref="A2:G2"/>
    <mergeCell ref="B3:H3"/>
    <mergeCell ref="B4:H4"/>
    <mergeCell ref="B5:H5"/>
    <mergeCell ref="A6:G6"/>
  </mergeCells>
  <phoneticPr fontId="2"/>
  <dataValidations count="2">
    <dataValidation imeMode="hiragana" allowBlank="1" showInputMessage="1" showErrorMessage="1" sqref="G8:G30"/>
    <dataValidation imeMode="halfAlpha" allowBlank="1" showInputMessage="1" showErrorMessage="1" sqref="D8:F30 A8:B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CCFF"/>
  </sheetPr>
  <dimension ref="A1:I31"/>
  <sheetViews>
    <sheetView zoomScaleNormal="100" workbookViewId="0">
      <selection activeCell="A8" sqref="A8"/>
    </sheetView>
  </sheetViews>
  <sheetFormatPr defaultColWidth="11.36328125" defaultRowHeight="20.149999999999999" customHeight="1" x14ac:dyDescent="0.2"/>
  <cols>
    <col min="1" max="1" width="11.08984375" style="49" customWidth="1"/>
    <col min="2" max="2" width="8.36328125" style="57" customWidth="1"/>
    <col min="3" max="3" width="2.7265625" style="58" customWidth="1"/>
    <col min="4" max="4" width="8.36328125" style="57" customWidth="1"/>
    <col min="5" max="6" width="11.36328125" style="49" customWidth="1"/>
    <col min="7" max="7" width="33.36328125" style="59" customWidth="1"/>
    <col min="8" max="8" width="8.453125" style="48" bestFit="1" customWidth="1"/>
    <col min="9" max="16384" width="11.36328125" style="49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R6年10月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50" customFormat="1" ht="24" customHeight="1" x14ac:dyDescent="0.2">
      <c r="A7" s="21" t="s">
        <v>11</v>
      </c>
      <c r="B7" s="92" t="s">
        <v>17</v>
      </c>
      <c r="C7" s="92"/>
      <c r="D7" s="92"/>
      <c r="E7" s="22" t="s">
        <v>14</v>
      </c>
      <c r="F7" s="21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51" t="s">
        <v>0</v>
      </c>
      <c r="D8" s="10"/>
      <c r="E8" s="12"/>
      <c r="F8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8" s="23"/>
      <c r="H8" s="96"/>
    </row>
    <row r="9" spans="1:8" ht="24" customHeight="1" x14ac:dyDescent="0.2">
      <c r="A9" s="66"/>
      <c r="B9" s="10"/>
      <c r="C9" s="51" t="s">
        <v>0</v>
      </c>
      <c r="D9" s="10"/>
      <c r="E9" s="12"/>
      <c r="F9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51" t="s">
        <v>0</v>
      </c>
      <c r="D10" s="10"/>
      <c r="E10" s="12"/>
      <c r="F10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51" t="s">
        <v>0</v>
      </c>
      <c r="D11" s="10"/>
      <c r="E11" s="12"/>
      <c r="F11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51" t="s">
        <v>0</v>
      </c>
      <c r="D12" s="10"/>
      <c r="E12" s="12"/>
      <c r="F12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51" t="s">
        <v>0</v>
      </c>
      <c r="D13" s="10"/>
      <c r="E13" s="12"/>
      <c r="F13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51" t="s">
        <v>0</v>
      </c>
      <c r="D14" s="10"/>
      <c r="E14" s="12"/>
      <c r="F14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51" t="s">
        <v>0</v>
      </c>
      <c r="D15" s="10"/>
      <c r="E15" s="12"/>
      <c r="F15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51" t="s">
        <v>0</v>
      </c>
      <c r="D16" s="10"/>
      <c r="E16" s="12"/>
      <c r="F16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51" t="s">
        <v>0</v>
      </c>
      <c r="D17" s="10"/>
      <c r="E17" s="12"/>
      <c r="F17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51" t="s">
        <v>0</v>
      </c>
      <c r="D18" s="10"/>
      <c r="E18" s="12"/>
      <c r="F18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51" t="s">
        <v>0</v>
      </c>
      <c r="D19" s="10"/>
      <c r="E19" s="12"/>
      <c r="F19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51" t="s">
        <v>0</v>
      </c>
      <c r="D20" s="10"/>
      <c r="E20" s="12"/>
      <c r="F20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51" t="s">
        <v>0</v>
      </c>
      <c r="D21" s="10"/>
      <c r="E21" s="12"/>
      <c r="F21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51" t="s">
        <v>0</v>
      </c>
      <c r="D22" s="10"/>
      <c r="E22" s="12"/>
      <c r="F22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51" t="s">
        <v>0</v>
      </c>
      <c r="D23" s="10"/>
      <c r="E23" s="12"/>
      <c r="F23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51" t="s">
        <v>0</v>
      </c>
      <c r="D24" s="10"/>
      <c r="E24" s="12"/>
      <c r="F24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51" t="s">
        <v>0</v>
      </c>
      <c r="D25" s="10"/>
      <c r="E25" s="12"/>
      <c r="F25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51" t="s">
        <v>0</v>
      </c>
      <c r="D26" s="10"/>
      <c r="E26" s="12"/>
      <c r="F26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51" t="s">
        <v>0</v>
      </c>
      <c r="D27" s="10"/>
      <c r="E27" s="12"/>
      <c r="F27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51" t="s">
        <v>0</v>
      </c>
      <c r="D28" s="10"/>
      <c r="E28" s="12"/>
      <c r="F28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51" t="s">
        <v>0</v>
      </c>
      <c r="D29" s="10"/>
      <c r="E29" s="12"/>
      <c r="F29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51" t="s">
        <v>0</v>
      </c>
      <c r="D30" s="10"/>
      <c r="E30" s="12"/>
      <c r="F30" s="13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G30" s="23"/>
      <c r="H30" s="96"/>
    </row>
    <row r="31" spans="1:9" ht="24" customHeight="1" x14ac:dyDescent="0.2">
      <c r="A31" s="51" t="s">
        <v>8</v>
      </c>
      <c r="B31" s="52"/>
      <c r="C31" s="53"/>
      <c r="D31" s="53"/>
      <c r="E31" s="54"/>
      <c r="F31" s="63">
        <f>SUBTOTAL(109,作業日報兼直接人件費個別明細表1[列6])</f>
        <v>0</v>
      </c>
      <c r="G31" s="55"/>
      <c r="H31" s="64"/>
      <c r="I31" s="56"/>
    </row>
  </sheetData>
  <sheetProtection sheet="1" formatCells="0" selectLockedCells="1"/>
  <mergeCells count="7">
    <mergeCell ref="A1:G1"/>
    <mergeCell ref="A6:G6"/>
    <mergeCell ref="A2:G2"/>
    <mergeCell ref="B7:D7"/>
    <mergeCell ref="B5:H5"/>
    <mergeCell ref="B4:H4"/>
    <mergeCell ref="B3:H3"/>
  </mergeCells>
  <phoneticPr fontId="2"/>
  <dataValidations count="2">
    <dataValidation imeMode="hiragana" allowBlank="1" showInputMessage="1" showErrorMessage="1" sqref="G8:G30"/>
    <dataValidation imeMode="halfAlpha" allowBlank="1" showInputMessage="1" showErrorMessage="1" sqref="A8:B30 D8:F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CFF"/>
  </sheetPr>
  <dimension ref="A1:I31"/>
  <sheetViews>
    <sheetView zoomScaleNormal="100" workbookViewId="0">
      <selection activeCell="A8" sqref="A8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R6年11月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SUBTOTAL(109,作業日報兼直接人件費個別明細表2[列6])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alfAlpha" allowBlank="1" showInputMessage="1" showErrorMessage="1" sqref="D8:F30 B8:B30 A8:A25"/>
    <dataValidation imeMode="hiragana" allowBlank="1" showInputMessage="1" showErrorMessage="1" sqref="G8:G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CFF"/>
  </sheetPr>
  <dimension ref="A1:I31"/>
  <sheetViews>
    <sheetView zoomScaleNormal="100" workbookViewId="0">
      <selection activeCell="A8" sqref="A8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R6年12月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SUBTOTAL(109,作業日報兼直接人件費個別明細表3[列6])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alfAlpha" allowBlank="1" showInputMessage="1" showErrorMessage="1" sqref="D8:F30 A8:B30"/>
    <dataValidation imeMode="hiragana" allowBlank="1" showInputMessage="1" showErrorMessage="1" sqref="G8:G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R7年1月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SUBTOTAL(109,作業日報兼直接人件費個別明細表4[列6])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iragana" allowBlank="1" showInputMessage="1" showErrorMessage="1" sqref="G8:G30"/>
    <dataValidation imeMode="halfAlpha" allowBlank="1" showInputMessage="1" showErrorMessage="1" sqref="D8:F30 A8:B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CCFF"/>
  </sheetPr>
  <dimension ref="A1:I31"/>
  <sheetViews>
    <sheetView zoomScaleNormal="100" workbookViewId="0">
      <selection activeCell="G9" sqref="G9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R7年2月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SUBTOTAL(109,作業日報兼直接人件費個別明細表5[列6])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alfAlpha" allowBlank="1" showInputMessage="1" showErrorMessage="1" sqref="D8:F30 A8:B30"/>
    <dataValidation imeMode="hiragana" allowBlank="1" showInputMessage="1" showErrorMessage="1" sqref="G8:G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CCFF"/>
  </sheetPr>
  <dimension ref="A1:I31"/>
  <sheetViews>
    <sheetView zoomScaleNormal="100" workbookViewId="0">
      <selection activeCell="A8" sqref="A8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R7年3月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SUBTOTAL(109,作業日報兼直接人件費個別明細表6[列6])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iragana" allowBlank="1" showInputMessage="1" showErrorMessage="1" sqref="G8:G30"/>
    <dataValidation imeMode="halfAlpha" allowBlank="1" showInputMessage="1" showErrorMessage="1" sqref="D8:F30 A8:B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R7年4月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SUBTOTAL(109,作業日報兼直接人件費個別明細表7[列6])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alfAlpha" allowBlank="1" showInputMessage="1" showErrorMessage="1" sqref="D8:F30 A8:B30"/>
    <dataValidation imeMode="hiragana" allowBlank="1" showInputMessage="1" showErrorMessage="1" sqref="G8:G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CCFF"/>
  </sheetPr>
  <dimension ref="A1:I31"/>
  <sheetViews>
    <sheetView zoomScaleNormal="100" workbookViewId="0">
      <selection activeCell="H8" sqref="H8:H30"/>
    </sheetView>
  </sheetViews>
  <sheetFormatPr defaultColWidth="11.36328125" defaultRowHeight="20.149999999999999" customHeight="1" x14ac:dyDescent="0.2"/>
  <cols>
    <col min="1" max="1" width="11.08984375" style="5" customWidth="1"/>
    <col min="2" max="2" width="8.36328125" style="7" customWidth="1"/>
    <col min="3" max="3" width="2.7265625" style="8" customWidth="1"/>
    <col min="4" max="4" width="8.36328125" style="7" customWidth="1"/>
    <col min="5" max="6" width="11.36328125" style="5" customWidth="1"/>
    <col min="7" max="7" width="33.36328125" style="9" customWidth="1"/>
    <col min="8" max="8" width="8.453125" style="4" bestFit="1" customWidth="1"/>
    <col min="9" max="16384" width="11.36328125" style="5"/>
  </cols>
  <sheetData>
    <row r="1" spans="1:8" ht="18" customHeight="1" x14ac:dyDescent="0.2">
      <c r="A1" s="87" t="s">
        <v>18</v>
      </c>
      <c r="B1" s="87"/>
      <c r="C1" s="87"/>
      <c r="D1" s="87"/>
      <c r="E1" s="87"/>
      <c r="F1" s="87"/>
      <c r="G1" s="87"/>
    </row>
    <row r="2" spans="1:8" ht="24" customHeight="1" x14ac:dyDescent="0.2">
      <c r="A2" s="90" t="s">
        <v>27</v>
      </c>
      <c r="B2" s="91"/>
      <c r="C2" s="91"/>
      <c r="D2" s="91"/>
      <c r="E2" s="91"/>
      <c r="F2" s="91"/>
      <c r="G2" s="91"/>
    </row>
    <row r="3" spans="1:8" ht="24" customHeight="1" x14ac:dyDescent="0.2">
      <c r="A3" s="24" t="s">
        <v>10</v>
      </c>
      <c r="B3" s="94" t="str">
        <f ca="1">MID(CELL("filename",$A$3),FIND("]",CELL("filename",$A$3))+1,31)</f>
        <v>R7年5月</v>
      </c>
      <c r="C3" s="94"/>
      <c r="D3" s="94"/>
      <c r="E3" s="94"/>
      <c r="F3" s="94"/>
      <c r="G3" s="94"/>
      <c r="H3" s="94"/>
    </row>
    <row r="4" spans="1:8" ht="24" customHeight="1" x14ac:dyDescent="0.2">
      <c r="A4" s="24" t="s">
        <v>13</v>
      </c>
      <c r="B4" s="93" t="str">
        <f>IF(算定表!B4="","",算定表!B4)</f>
        <v/>
      </c>
      <c r="C4" s="93"/>
      <c r="D4" s="93"/>
      <c r="E4" s="93"/>
      <c r="F4" s="93"/>
      <c r="G4" s="93"/>
      <c r="H4" s="93"/>
    </row>
    <row r="5" spans="1:8" ht="24" customHeight="1" x14ac:dyDescent="0.2">
      <c r="A5" s="24" t="s">
        <v>12</v>
      </c>
      <c r="B5" s="93" t="str">
        <f>IF(算定表!B5="","",算定表!B5)</f>
        <v/>
      </c>
      <c r="C5" s="93"/>
      <c r="D5" s="93"/>
      <c r="E5" s="93"/>
      <c r="F5" s="93"/>
      <c r="G5" s="93"/>
      <c r="H5" s="93"/>
    </row>
    <row r="6" spans="1:8" ht="18" customHeight="1" x14ac:dyDescent="0.2">
      <c r="A6" s="88" t="s">
        <v>30</v>
      </c>
      <c r="B6" s="89"/>
      <c r="C6" s="89"/>
      <c r="D6" s="89"/>
      <c r="E6" s="89"/>
      <c r="F6" s="89"/>
      <c r="G6" s="89"/>
    </row>
    <row r="7" spans="1:8" s="6" customFormat="1" ht="24" customHeight="1" x14ac:dyDescent="0.2">
      <c r="A7" s="20" t="s">
        <v>11</v>
      </c>
      <c r="B7" s="92" t="s">
        <v>17</v>
      </c>
      <c r="C7" s="92"/>
      <c r="D7" s="92"/>
      <c r="E7" s="22" t="s">
        <v>14</v>
      </c>
      <c r="F7" s="20" t="s">
        <v>16</v>
      </c>
      <c r="G7" s="60" t="s">
        <v>1</v>
      </c>
      <c r="H7" s="60" t="s">
        <v>28</v>
      </c>
    </row>
    <row r="8" spans="1:8" ht="24" customHeight="1" x14ac:dyDescent="0.2">
      <c r="A8" s="66"/>
      <c r="B8" s="10"/>
      <c r="C8" s="11" t="s">
        <v>0</v>
      </c>
      <c r="D8" s="10"/>
      <c r="E8" s="12"/>
      <c r="F8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8" s="23"/>
      <c r="H8" s="96"/>
    </row>
    <row r="9" spans="1:8" ht="24" customHeight="1" x14ac:dyDescent="0.2">
      <c r="A9" s="66"/>
      <c r="B9" s="10"/>
      <c r="C9" s="11" t="s">
        <v>0</v>
      </c>
      <c r="D9" s="10"/>
      <c r="E9" s="12"/>
      <c r="F9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9" s="23"/>
      <c r="H9" s="96"/>
    </row>
    <row r="10" spans="1:8" ht="24" customHeight="1" x14ac:dyDescent="0.2">
      <c r="A10" s="66"/>
      <c r="B10" s="10"/>
      <c r="C10" s="11" t="s">
        <v>0</v>
      </c>
      <c r="D10" s="10"/>
      <c r="E10" s="12"/>
      <c r="F10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0" s="23"/>
      <c r="H10" s="96"/>
    </row>
    <row r="11" spans="1:8" ht="24" customHeight="1" x14ac:dyDescent="0.2">
      <c r="A11" s="66"/>
      <c r="B11" s="10"/>
      <c r="C11" s="11" t="s">
        <v>0</v>
      </c>
      <c r="D11" s="10"/>
      <c r="E11" s="12"/>
      <c r="F11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1" s="23"/>
      <c r="H11" s="96"/>
    </row>
    <row r="12" spans="1:8" ht="24" customHeight="1" x14ac:dyDescent="0.2">
      <c r="A12" s="66"/>
      <c r="B12" s="10"/>
      <c r="C12" s="11" t="s">
        <v>0</v>
      </c>
      <c r="D12" s="10"/>
      <c r="E12" s="12"/>
      <c r="F12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2" s="23"/>
      <c r="H12" s="96"/>
    </row>
    <row r="13" spans="1:8" ht="24" customHeight="1" x14ac:dyDescent="0.2">
      <c r="A13" s="66"/>
      <c r="B13" s="10"/>
      <c r="C13" s="11" t="s">
        <v>0</v>
      </c>
      <c r="D13" s="10"/>
      <c r="E13" s="12"/>
      <c r="F13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3" s="23"/>
      <c r="H13" s="96"/>
    </row>
    <row r="14" spans="1:8" ht="24" customHeight="1" x14ac:dyDescent="0.2">
      <c r="A14" s="66"/>
      <c r="B14" s="10"/>
      <c r="C14" s="11" t="s">
        <v>0</v>
      </c>
      <c r="D14" s="10"/>
      <c r="E14" s="12"/>
      <c r="F14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4" s="23"/>
      <c r="H14" s="96"/>
    </row>
    <row r="15" spans="1:8" ht="24" customHeight="1" x14ac:dyDescent="0.2">
      <c r="A15" s="66"/>
      <c r="B15" s="10"/>
      <c r="C15" s="11" t="s">
        <v>0</v>
      </c>
      <c r="D15" s="10"/>
      <c r="E15" s="12"/>
      <c r="F15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5" s="23"/>
      <c r="H15" s="96"/>
    </row>
    <row r="16" spans="1:8" ht="24" customHeight="1" x14ac:dyDescent="0.2">
      <c r="A16" s="66"/>
      <c r="B16" s="10"/>
      <c r="C16" s="11" t="s">
        <v>0</v>
      </c>
      <c r="D16" s="10"/>
      <c r="E16" s="12"/>
      <c r="F16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6" s="23"/>
      <c r="H16" s="96"/>
    </row>
    <row r="17" spans="1:9" ht="24" customHeight="1" x14ac:dyDescent="0.2">
      <c r="A17" s="66"/>
      <c r="B17" s="10"/>
      <c r="C17" s="11" t="s">
        <v>0</v>
      </c>
      <c r="D17" s="10"/>
      <c r="E17" s="12"/>
      <c r="F17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7" s="23"/>
      <c r="H17" s="96"/>
    </row>
    <row r="18" spans="1:9" ht="24" customHeight="1" x14ac:dyDescent="0.2">
      <c r="A18" s="66"/>
      <c r="B18" s="10"/>
      <c r="C18" s="11" t="s">
        <v>0</v>
      </c>
      <c r="D18" s="10"/>
      <c r="E18" s="12"/>
      <c r="F18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8" s="23"/>
      <c r="H18" s="96"/>
    </row>
    <row r="19" spans="1:9" ht="24" customHeight="1" x14ac:dyDescent="0.2">
      <c r="A19" s="66"/>
      <c r="B19" s="10"/>
      <c r="C19" s="11" t="s">
        <v>0</v>
      </c>
      <c r="D19" s="10"/>
      <c r="E19" s="12"/>
      <c r="F19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19" s="23"/>
      <c r="H19" s="96"/>
    </row>
    <row r="20" spans="1:9" ht="24" customHeight="1" x14ac:dyDescent="0.2">
      <c r="A20" s="66"/>
      <c r="B20" s="10"/>
      <c r="C20" s="11" t="s">
        <v>0</v>
      </c>
      <c r="D20" s="10"/>
      <c r="E20" s="12"/>
      <c r="F20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0" s="23"/>
      <c r="H20" s="96"/>
    </row>
    <row r="21" spans="1:9" ht="24" customHeight="1" x14ac:dyDescent="0.2">
      <c r="A21" s="66"/>
      <c r="B21" s="10"/>
      <c r="C21" s="11" t="s">
        <v>0</v>
      </c>
      <c r="D21" s="10"/>
      <c r="E21" s="12"/>
      <c r="F21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1" s="23"/>
      <c r="H21" s="96"/>
    </row>
    <row r="22" spans="1:9" ht="24" customHeight="1" x14ac:dyDescent="0.2">
      <c r="A22" s="66"/>
      <c r="B22" s="10"/>
      <c r="C22" s="11" t="s">
        <v>0</v>
      </c>
      <c r="D22" s="10"/>
      <c r="E22" s="12"/>
      <c r="F22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2" s="23"/>
      <c r="H22" s="96"/>
    </row>
    <row r="23" spans="1:9" ht="24" customHeight="1" x14ac:dyDescent="0.2">
      <c r="A23" s="66"/>
      <c r="B23" s="10"/>
      <c r="C23" s="11" t="s">
        <v>0</v>
      </c>
      <c r="D23" s="10"/>
      <c r="E23" s="12"/>
      <c r="F23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3" s="23"/>
      <c r="H23" s="96"/>
    </row>
    <row r="24" spans="1:9" ht="24" customHeight="1" x14ac:dyDescent="0.2">
      <c r="A24" s="66"/>
      <c r="B24" s="10"/>
      <c r="C24" s="11" t="s">
        <v>0</v>
      </c>
      <c r="D24" s="10"/>
      <c r="E24" s="12"/>
      <c r="F24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4" s="23"/>
      <c r="H24" s="96"/>
    </row>
    <row r="25" spans="1:9" ht="24" customHeight="1" x14ac:dyDescent="0.2">
      <c r="A25" s="66"/>
      <c r="B25" s="10"/>
      <c r="C25" s="11" t="s">
        <v>0</v>
      </c>
      <c r="D25" s="10"/>
      <c r="E25" s="12"/>
      <c r="F25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5" s="23"/>
      <c r="H25" s="96"/>
    </row>
    <row r="26" spans="1:9" ht="24" customHeight="1" x14ac:dyDescent="0.2">
      <c r="A26" s="66"/>
      <c r="B26" s="10"/>
      <c r="C26" s="11" t="s">
        <v>0</v>
      </c>
      <c r="D26" s="10"/>
      <c r="E26" s="12"/>
      <c r="F26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6" s="23"/>
      <c r="H26" s="96"/>
    </row>
    <row r="27" spans="1:9" ht="24" customHeight="1" x14ac:dyDescent="0.2">
      <c r="A27" s="66"/>
      <c r="B27" s="10"/>
      <c r="C27" s="11" t="s">
        <v>0</v>
      </c>
      <c r="D27" s="10"/>
      <c r="E27" s="12"/>
      <c r="F27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7" s="23"/>
      <c r="H27" s="96"/>
    </row>
    <row r="28" spans="1:9" ht="24" customHeight="1" x14ac:dyDescent="0.2">
      <c r="A28" s="66"/>
      <c r="B28" s="10"/>
      <c r="C28" s="11" t="s">
        <v>0</v>
      </c>
      <c r="D28" s="10"/>
      <c r="E28" s="12"/>
      <c r="F28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8" s="23"/>
      <c r="H28" s="96"/>
    </row>
    <row r="29" spans="1:9" ht="24" customHeight="1" x14ac:dyDescent="0.2">
      <c r="A29" s="66"/>
      <c r="B29" s="10"/>
      <c r="C29" s="11" t="s">
        <v>0</v>
      </c>
      <c r="D29" s="10"/>
      <c r="E29" s="12"/>
      <c r="F29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29" s="23"/>
      <c r="H29" s="96"/>
    </row>
    <row r="30" spans="1:9" ht="24" customHeight="1" x14ac:dyDescent="0.2">
      <c r="A30" s="66"/>
      <c r="B30" s="10"/>
      <c r="C30" s="11" t="s">
        <v>0</v>
      </c>
      <c r="D30" s="10"/>
      <c r="E30" s="12"/>
      <c r="F30" s="13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G30" s="23"/>
      <c r="H30" s="96"/>
    </row>
    <row r="31" spans="1:9" ht="24" customHeight="1" x14ac:dyDescent="0.2">
      <c r="A31" s="15" t="s">
        <v>8</v>
      </c>
      <c r="B31" s="16"/>
      <c r="C31" s="17"/>
      <c r="D31" s="18"/>
      <c r="E31" s="19"/>
      <c r="F31" s="63">
        <f>SUBTOTAL(109,作業日報兼直接人件費個別明細表8[列6])</f>
        <v>0</v>
      </c>
      <c r="G31" s="14"/>
      <c r="H31" s="65"/>
      <c r="I31" s="25"/>
    </row>
  </sheetData>
  <sheetProtection sheet="1" formatCells="0" selectLockedCells="1"/>
  <mergeCells count="7">
    <mergeCell ref="A6:G6"/>
    <mergeCell ref="B7:D7"/>
    <mergeCell ref="A1:G1"/>
    <mergeCell ref="A2:G2"/>
    <mergeCell ref="B5:H5"/>
    <mergeCell ref="B4:H4"/>
    <mergeCell ref="B3:H3"/>
  </mergeCells>
  <phoneticPr fontId="2"/>
  <dataValidations count="2">
    <dataValidation imeMode="hiragana" allowBlank="1" showInputMessage="1" showErrorMessage="1" sqref="G8:G30"/>
    <dataValidation imeMode="halfAlpha" allowBlank="1" showInputMessage="1" showErrorMessage="1" sqref="D8:F30 A8:B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算定表</vt:lpstr>
      <vt:lpstr>R6年10月</vt:lpstr>
      <vt:lpstr>R6年11月</vt:lpstr>
      <vt:lpstr>R6年12月</vt:lpstr>
      <vt:lpstr>R7年1月</vt:lpstr>
      <vt:lpstr>R7年2月</vt:lpstr>
      <vt:lpstr>R7年3月</vt:lpstr>
      <vt:lpstr>R7年4月</vt:lpstr>
      <vt:lpstr>R7年5月</vt:lpstr>
      <vt:lpstr>R7年6月</vt:lpstr>
      <vt:lpstr>R7年7月</vt:lpstr>
      <vt:lpstr>R7年8月</vt:lpstr>
      <vt:lpstr>R7年9月</vt:lpstr>
      <vt:lpstr>R7年10月</vt:lpstr>
      <vt:lpstr>R7年11月</vt:lpstr>
      <vt:lpstr>R7年12月</vt:lpstr>
      <vt:lpstr>R8年1月</vt:lpstr>
      <vt:lpstr>'R6年10月'!Print_Area</vt:lpstr>
      <vt:lpstr>'R6年11月'!Print_Area</vt:lpstr>
      <vt:lpstr>'R6年12月'!Print_Area</vt:lpstr>
      <vt:lpstr>'R7年10月'!Print_Area</vt:lpstr>
      <vt:lpstr>'R7年11月'!Print_Area</vt:lpstr>
      <vt:lpstr>'R7年12月'!Print_Area</vt:lpstr>
      <vt:lpstr>'R7年1月'!Print_Area</vt:lpstr>
      <vt:lpstr>'R7年2月'!Print_Area</vt:lpstr>
      <vt:lpstr>'R7年3月'!Print_Area</vt:lpstr>
      <vt:lpstr>'R7年4月'!Print_Area</vt:lpstr>
      <vt:lpstr>'R7年5月'!Print_Area</vt:lpstr>
      <vt:lpstr>'R7年6月'!Print_Area</vt:lpstr>
      <vt:lpstr>'R7年7月'!Print_Area</vt:lpstr>
      <vt:lpstr>'R7年8月'!Print_Area</vt:lpstr>
      <vt:lpstr>'R7年9月'!Print_Area</vt:lpstr>
      <vt:lpstr>'R8年1月'!Print_Area</vt:lpstr>
      <vt:lpstr>算定表!Print_Area</vt:lpstr>
      <vt:lpstr>算定表!Print_Titles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2012-08-04T05:34:37Z</dcterms:created>
  <dcterms:modified xsi:type="dcterms:W3CDTF">2025-01-06T04:02:08Z</dcterms:modified>
</cp:coreProperties>
</file>